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SKI\보고서\주간보고서\6월\6월 3주차\"/>
    </mc:Choice>
  </mc:AlternateContent>
  <bookViews>
    <workbookView xWindow="0" yWindow="0" windowWidth="23040" windowHeight="8484" tabRatio="1000"/>
  </bookViews>
  <sheets>
    <sheet name="기사 제목 및 링크" sheetId="8" r:id="rId1"/>
    <sheet name="일일보고서 data" sheetId="17" r:id="rId2"/>
    <sheet name="주간 2p_테이블(왼)" sheetId="5" r:id="rId3"/>
    <sheet name="주간_2p 그래프(오)" sheetId="4" r:id="rId4"/>
    <sheet name="주간_3p" sheetId="16" r:id="rId5"/>
    <sheet name="주간_4p" sheetId="10" r:id="rId6"/>
    <sheet name="4p data" sheetId="11" r:id="rId7"/>
    <sheet name="4p 기기" sheetId="12" r:id="rId8"/>
    <sheet name="4p 경로" sheetId="13" r:id="rId9"/>
  </sheets>
  <definedNames>
    <definedName name="_xlnm._FilterDatabase" localSheetId="6" hidden="1">'4p data'!$A$1:$B$451</definedName>
    <definedName name="_xlnm._FilterDatabase" localSheetId="8" hidden="1">'4p 경로'!$A$1:$E$737</definedName>
    <definedName name="_xlnm._FilterDatabase" localSheetId="7" hidden="1">'4p 기기'!$A$1:$C$253</definedName>
    <definedName name="_xlnm._FilterDatabase" localSheetId="0" hidden="1">'기사 제목 및 링크'!$A$1:$C$161</definedName>
    <definedName name="_xlnm._FilterDatabase" localSheetId="5" hidden="1">주간_4p!$B$12:$I$16</definedName>
    <definedName name="기획자료" localSheetId="0">'기사 제목 및 링크'!$R$6:$R$15</definedName>
    <definedName name="보도자료" localSheetId="0">'기사 제목 및 링크'!$P$6:$P$15</definedName>
  </definedNames>
  <calcPr calcId="152511"/>
</workbook>
</file>

<file path=xl/calcChain.xml><?xml version="1.0" encoding="utf-8"?>
<calcChain xmlns="http://schemas.openxmlformats.org/spreadsheetml/2006/main">
  <c r="G334" i="8" l="1"/>
  <c r="I334" i="8"/>
  <c r="G335" i="8"/>
  <c r="I335" i="8"/>
  <c r="G336" i="8"/>
  <c r="I336" i="8"/>
  <c r="F333" i="8"/>
  <c r="G333" i="8"/>
  <c r="I333" i="8"/>
  <c r="D2464" i="13" l="1"/>
  <c r="E2464" i="13" s="1"/>
  <c r="D2066" i="13"/>
  <c r="D2067" i="13"/>
  <c r="D2068" i="13"/>
  <c r="D2069" i="13"/>
  <c r="D2070" i="13"/>
  <c r="D2071" i="13"/>
  <c r="D2072" i="13"/>
  <c r="E2072" i="13" s="1"/>
  <c r="D2073" i="13"/>
  <c r="D2074" i="13"/>
  <c r="D2075" i="13"/>
  <c r="D2076" i="13"/>
  <c r="D2077" i="13"/>
  <c r="D2078" i="13"/>
  <c r="D2079" i="13"/>
  <c r="D2080" i="13"/>
  <c r="E2080" i="13" s="1"/>
  <c r="D2081" i="13"/>
  <c r="D2082" i="13"/>
  <c r="D2083" i="13"/>
  <c r="D2084" i="13"/>
  <c r="D2085" i="13"/>
  <c r="D2086" i="13"/>
  <c r="D2087" i="13"/>
  <c r="D2088" i="13"/>
  <c r="E2088" i="13" s="1"/>
  <c r="D2089" i="13"/>
  <c r="D2090" i="13"/>
  <c r="D2091" i="13"/>
  <c r="D2092" i="13"/>
  <c r="D2093" i="13"/>
  <c r="D2094" i="13"/>
  <c r="D2095" i="13"/>
  <c r="D2096" i="13"/>
  <c r="E2096" i="13" s="1"/>
  <c r="D2097" i="13"/>
  <c r="D2098" i="13"/>
  <c r="D2099" i="13"/>
  <c r="D2100" i="13"/>
  <c r="D2101" i="13"/>
  <c r="D2102" i="13"/>
  <c r="D2103" i="13"/>
  <c r="D2104" i="13"/>
  <c r="E2104" i="13" s="1"/>
  <c r="D2105" i="13"/>
  <c r="D2106" i="13"/>
  <c r="D2107" i="13"/>
  <c r="D2108" i="13"/>
  <c r="D2109" i="13"/>
  <c r="D2110" i="13"/>
  <c r="D2111" i="13"/>
  <c r="D2112" i="13"/>
  <c r="E2112" i="13" s="1"/>
  <c r="D2113" i="13"/>
  <c r="D2114" i="13"/>
  <c r="D2115" i="13"/>
  <c r="D2116" i="13"/>
  <c r="D2117" i="13"/>
  <c r="D2118" i="13"/>
  <c r="D2119" i="13"/>
  <c r="D2120" i="13"/>
  <c r="E2120" i="13" s="1"/>
  <c r="D2121" i="13"/>
  <c r="D2122" i="13"/>
  <c r="D2123" i="13"/>
  <c r="D2124" i="13"/>
  <c r="D2125" i="13"/>
  <c r="D2126" i="13"/>
  <c r="D2127" i="13"/>
  <c r="D2128" i="13"/>
  <c r="E2128" i="13" s="1"/>
  <c r="D2129" i="13"/>
  <c r="D2130" i="13"/>
  <c r="D2131" i="13"/>
  <c r="D2132" i="13"/>
  <c r="D2133" i="13"/>
  <c r="D2134" i="13"/>
  <c r="D2135" i="13"/>
  <c r="D2136" i="13"/>
  <c r="E2136" i="13" s="1"/>
  <c r="D2137" i="13"/>
  <c r="D2138" i="13"/>
  <c r="D2139" i="13"/>
  <c r="D2140" i="13"/>
  <c r="D2141" i="13"/>
  <c r="D2142" i="13"/>
  <c r="D2143" i="13"/>
  <c r="D2144" i="13"/>
  <c r="E2144" i="13" s="1"/>
  <c r="D2145" i="13"/>
  <c r="D2146" i="13"/>
  <c r="D2147" i="13"/>
  <c r="D2148" i="13"/>
  <c r="D2149" i="13"/>
  <c r="D2150" i="13"/>
  <c r="D2151" i="13"/>
  <c r="D2152" i="13"/>
  <c r="E2152" i="13" s="1"/>
  <c r="D2153" i="13"/>
  <c r="D2154" i="13"/>
  <c r="D2155" i="13"/>
  <c r="D2156" i="13"/>
  <c r="D2157" i="13"/>
  <c r="D2158" i="13"/>
  <c r="D2159" i="13"/>
  <c r="D2160" i="13"/>
  <c r="E2160" i="13" s="1"/>
  <c r="D2161" i="13"/>
  <c r="D2162" i="13"/>
  <c r="D2163" i="13"/>
  <c r="D2164" i="13"/>
  <c r="D2165" i="13"/>
  <c r="D2166" i="13"/>
  <c r="D2167" i="13"/>
  <c r="D2168" i="13"/>
  <c r="E2168" i="13" s="1"/>
  <c r="D2169" i="13"/>
  <c r="D2170" i="13"/>
  <c r="D2171" i="13"/>
  <c r="E2171" i="13" s="1"/>
  <c r="D2172" i="13"/>
  <c r="D2173" i="13"/>
  <c r="D2174" i="13"/>
  <c r="D2175" i="13"/>
  <c r="D2176" i="13"/>
  <c r="E2176" i="13" s="1"/>
  <c r="D2177" i="13"/>
  <c r="D2178" i="13"/>
  <c r="D2179" i="13"/>
  <c r="E2179" i="13" s="1"/>
  <c r="D2180" i="13"/>
  <c r="D2181" i="13"/>
  <c r="D2182" i="13"/>
  <c r="D2183" i="13"/>
  <c r="D2184" i="13"/>
  <c r="E2184" i="13" s="1"/>
  <c r="D2185" i="13"/>
  <c r="D2186" i="13"/>
  <c r="D2187" i="13"/>
  <c r="E2187" i="13" s="1"/>
  <c r="D2188" i="13"/>
  <c r="D2189" i="13"/>
  <c r="D2190" i="13"/>
  <c r="D2191" i="13"/>
  <c r="D2192" i="13"/>
  <c r="E2192" i="13" s="1"/>
  <c r="D2193" i="13"/>
  <c r="D2194" i="13"/>
  <c r="D2195" i="13"/>
  <c r="E2195" i="13" s="1"/>
  <c r="D2196" i="13"/>
  <c r="D2197" i="13"/>
  <c r="D2198" i="13"/>
  <c r="D2199" i="13"/>
  <c r="D2200" i="13"/>
  <c r="E2200" i="13" s="1"/>
  <c r="D2201" i="13"/>
  <c r="D2202" i="13"/>
  <c r="D2203" i="13"/>
  <c r="E2203" i="13" s="1"/>
  <c r="D2204" i="13"/>
  <c r="D2205" i="13"/>
  <c r="D2206" i="13"/>
  <c r="D2207" i="13"/>
  <c r="D2208" i="13"/>
  <c r="E2208" i="13" s="1"/>
  <c r="D2209" i="13"/>
  <c r="D2210" i="13"/>
  <c r="D2211" i="13"/>
  <c r="E2211" i="13" s="1"/>
  <c r="D2212" i="13"/>
  <c r="D2213" i="13"/>
  <c r="D2214" i="13"/>
  <c r="D2215" i="13"/>
  <c r="D2216" i="13"/>
  <c r="E2216" i="13" s="1"/>
  <c r="D2217" i="13"/>
  <c r="D2218" i="13"/>
  <c r="D2219" i="13"/>
  <c r="E2219" i="13" s="1"/>
  <c r="D2220" i="13"/>
  <c r="D2221" i="13"/>
  <c r="D2222" i="13"/>
  <c r="D2223" i="13"/>
  <c r="D2224" i="13"/>
  <c r="E2224" i="13" s="1"/>
  <c r="D2225" i="13"/>
  <c r="D2226" i="13"/>
  <c r="D2227" i="13"/>
  <c r="E2227" i="13" s="1"/>
  <c r="D2228" i="13"/>
  <c r="D2229" i="13"/>
  <c r="D2230" i="13"/>
  <c r="D2231" i="13"/>
  <c r="D2232" i="13"/>
  <c r="E2232" i="13" s="1"/>
  <c r="D2233" i="13"/>
  <c r="D2234" i="13"/>
  <c r="D2235" i="13"/>
  <c r="E2235" i="13" s="1"/>
  <c r="D2236" i="13"/>
  <c r="D2237" i="13"/>
  <c r="D2238" i="13"/>
  <c r="D2239" i="13"/>
  <c r="D2240" i="13"/>
  <c r="E2240" i="13" s="1"/>
  <c r="D2241" i="13"/>
  <c r="D2242" i="13"/>
  <c r="D2243" i="13"/>
  <c r="E2243" i="13" s="1"/>
  <c r="D2244" i="13"/>
  <c r="D2245" i="13"/>
  <c r="D2246" i="13"/>
  <c r="D2247" i="13"/>
  <c r="D2248" i="13"/>
  <c r="E2248" i="13" s="1"/>
  <c r="D2249" i="13"/>
  <c r="D2250" i="13"/>
  <c r="D2251" i="13"/>
  <c r="E2251" i="13" s="1"/>
  <c r="D2252" i="13"/>
  <c r="D2253" i="13"/>
  <c r="D2254" i="13"/>
  <c r="D2255" i="13"/>
  <c r="D2256" i="13"/>
  <c r="E2256" i="13" s="1"/>
  <c r="D2257" i="13"/>
  <c r="D2258" i="13"/>
  <c r="D2259" i="13"/>
  <c r="E2259" i="13" s="1"/>
  <c r="D2260" i="13"/>
  <c r="D2261" i="13"/>
  <c r="D2262" i="13"/>
  <c r="D2263" i="13"/>
  <c r="D2264" i="13"/>
  <c r="E2264" i="13" s="1"/>
  <c r="D2265" i="13"/>
  <c r="D2266" i="13"/>
  <c r="D2267" i="13"/>
  <c r="E2267" i="13" s="1"/>
  <c r="D2268" i="13"/>
  <c r="D2269" i="13"/>
  <c r="D2270" i="13"/>
  <c r="D2271" i="13"/>
  <c r="D2272" i="13"/>
  <c r="E2272" i="13" s="1"/>
  <c r="D2273" i="13"/>
  <c r="D2274" i="13"/>
  <c r="D2275" i="13"/>
  <c r="E2275" i="13" s="1"/>
  <c r="D2276" i="13"/>
  <c r="D2277" i="13"/>
  <c r="D2278" i="13"/>
  <c r="D2279" i="13"/>
  <c r="D2280" i="13"/>
  <c r="E2280" i="13" s="1"/>
  <c r="D2281" i="13"/>
  <c r="D2282" i="13"/>
  <c r="D2283" i="13"/>
  <c r="E2283" i="13" s="1"/>
  <c r="D2284" i="13"/>
  <c r="D2285" i="13"/>
  <c r="D2286" i="13"/>
  <c r="D2287" i="13"/>
  <c r="D2288" i="13"/>
  <c r="E2288" i="13" s="1"/>
  <c r="D2289" i="13"/>
  <c r="D2290" i="13"/>
  <c r="D2291" i="13"/>
  <c r="E2291" i="13" s="1"/>
  <c r="D2292" i="13"/>
  <c r="D2293" i="13"/>
  <c r="D2294" i="13"/>
  <c r="D2295" i="13"/>
  <c r="D2296" i="13"/>
  <c r="E2296" i="13" s="1"/>
  <c r="D2297" i="13"/>
  <c r="D2298" i="13"/>
  <c r="D2299" i="13"/>
  <c r="E2299" i="13" s="1"/>
  <c r="D2300" i="13"/>
  <c r="D2301" i="13"/>
  <c r="D2302" i="13"/>
  <c r="D2303" i="13"/>
  <c r="D2304" i="13"/>
  <c r="E2304" i="13" s="1"/>
  <c r="D2305" i="13"/>
  <c r="D2306" i="13"/>
  <c r="D2307" i="13"/>
  <c r="E2307" i="13" s="1"/>
  <c r="D2308" i="13"/>
  <c r="D2309" i="13"/>
  <c r="D2310" i="13"/>
  <c r="D2311" i="13"/>
  <c r="D2312" i="13"/>
  <c r="E2312" i="13" s="1"/>
  <c r="D2313" i="13"/>
  <c r="D2314" i="13"/>
  <c r="D2315" i="13"/>
  <c r="E2315" i="13" s="1"/>
  <c r="D2316" i="13"/>
  <c r="D2317" i="13"/>
  <c r="D2318" i="13"/>
  <c r="D2319" i="13"/>
  <c r="D2320" i="13"/>
  <c r="E2320" i="13" s="1"/>
  <c r="D2321" i="13"/>
  <c r="D2322" i="13"/>
  <c r="D2323" i="13"/>
  <c r="E2323" i="13" s="1"/>
  <c r="D2324" i="13"/>
  <c r="D2325" i="13"/>
  <c r="D2326" i="13"/>
  <c r="D2327" i="13"/>
  <c r="D2328" i="13"/>
  <c r="E2328" i="13" s="1"/>
  <c r="D2329" i="13"/>
  <c r="D2330" i="13"/>
  <c r="D2331" i="13"/>
  <c r="E2331" i="13" s="1"/>
  <c r="D2332" i="13"/>
  <c r="D2333" i="13"/>
  <c r="D2334" i="13"/>
  <c r="D2335" i="13"/>
  <c r="D2336" i="13"/>
  <c r="E2336" i="13" s="1"/>
  <c r="D2337" i="13"/>
  <c r="D2338" i="13"/>
  <c r="D2339" i="13"/>
  <c r="E2339" i="13" s="1"/>
  <c r="D2340" i="13"/>
  <c r="D2341" i="13"/>
  <c r="D2342" i="13"/>
  <c r="D2343" i="13"/>
  <c r="D2344" i="13"/>
  <c r="E2344" i="13" s="1"/>
  <c r="D2345" i="13"/>
  <c r="D2346" i="13"/>
  <c r="D2347" i="13"/>
  <c r="E2347" i="13" s="1"/>
  <c r="D2348" i="13"/>
  <c r="D2349" i="13"/>
  <c r="D2350" i="13"/>
  <c r="D2351" i="13"/>
  <c r="D2352" i="13"/>
  <c r="E2352" i="13" s="1"/>
  <c r="D2353" i="13"/>
  <c r="D2354" i="13"/>
  <c r="D2355" i="13"/>
  <c r="E2355" i="13" s="1"/>
  <c r="D2356" i="13"/>
  <c r="D2357" i="13"/>
  <c r="D2358" i="13"/>
  <c r="D2359" i="13"/>
  <c r="D2360" i="13"/>
  <c r="E2360" i="13" s="1"/>
  <c r="D2361" i="13"/>
  <c r="D2362" i="13"/>
  <c r="D2363" i="13"/>
  <c r="E2363" i="13" s="1"/>
  <c r="D2364" i="13"/>
  <c r="D2365" i="13"/>
  <c r="D2366" i="13"/>
  <c r="D2367" i="13"/>
  <c r="D2368" i="13"/>
  <c r="E2368" i="13" s="1"/>
  <c r="D2369" i="13"/>
  <c r="D2370" i="13"/>
  <c r="D2371" i="13"/>
  <c r="E2371" i="13" s="1"/>
  <c r="D2372" i="13"/>
  <c r="D2373" i="13"/>
  <c r="D2374" i="13"/>
  <c r="D2375" i="13"/>
  <c r="D2376" i="13"/>
  <c r="E2376" i="13" s="1"/>
  <c r="D2377" i="13"/>
  <c r="D2378" i="13"/>
  <c r="D2379" i="13"/>
  <c r="E2379" i="13" s="1"/>
  <c r="D2380" i="13"/>
  <c r="D2381" i="13"/>
  <c r="D2382" i="13"/>
  <c r="D2383" i="13"/>
  <c r="D2384" i="13"/>
  <c r="E2384" i="13" s="1"/>
  <c r="D2385" i="13"/>
  <c r="D2386" i="13"/>
  <c r="D2387" i="13"/>
  <c r="E2387" i="13" s="1"/>
  <c r="D2388" i="13"/>
  <c r="D2389" i="13"/>
  <c r="D2390" i="13"/>
  <c r="D2391" i="13"/>
  <c r="D2392" i="13"/>
  <c r="E2392" i="13" s="1"/>
  <c r="D2393" i="13"/>
  <c r="D2394" i="13"/>
  <c r="D2395" i="13"/>
  <c r="E2395" i="13" s="1"/>
  <c r="D2396" i="13"/>
  <c r="D2397" i="13"/>
  <c r="D2398" i="13"/>
  <c r="D2399" i="13"/>
  <c r="D2400" i="13"/>
  <c r="E2400" i="13" s="1"/>
  <c r="D2401" i="13"/>
  <c r="D2402" i="13"/>
  <c r="D2403" i="13"/>
  <c r="E2403" i="13" s="1"/>
  <c r="D2404" i="13"/>
  <c r="D2405" i="13"/>
  <c r="D2406" i="13"/>
  <c r="D2407" i="13"/>
  <c r="D2408" i="13"/>
  <c r="E2408" i="13" s="1"/>
  <c r="D2409" i="13"/>
  <c r="D2410" i="13"/>
  <c r="D2411" i="13"/>
  <c r="E2411" i="13" s="1"/>
  <c r="D2412" i="13"/>
  <c r="D2413" i="13"/>
  <c r="D2414" i="13"/>
  <c r="D2415" i="13"/>
  <c r="D2416" i="13"/>
  <c r="E2416" i="13" s="1"/>
  <c r="D2417" i="13"/>
  <c r="D2418" i="13"/>
  <c r="D2419" i="13"/>
  <c r="E2419" i="13" s="1"/>
  <c r="D2420" i="13"/>
  <c r="D2421" i="13"/>
  <c r="D2422" i="13"/>
  <c r="D2423" i="13"/>
  <c r="D2424" i="13"/>
  <c r="E2424" i="13" s="1"/>
  <c r="D2425" i="13"/>
  <c r="D2426" i="13"/>
  <c r="D2427" i="13"/>
  <c r="E2427" i="13" s="1"/>
  <c r="D2428" i="13"/>
  <c r="D2429" i="13"/>
  <c r="D2430" i="13"/>
  <c r="D2431" i="13"/>
  <c r="D2432" i="13"/>
  <c r="E2432" i="13" s="1"/>
  <c r="D2433" i="13"/>
  <c r="D2434" i="13"/>
  <c r="D2435" i="13"/>
  <c r="E2435" i="13" s="1"/>
  <c r="D2436" i="13"/>
  <c r="D2437" i="13"/>
  <c r="D2438" i="13"/>
  <c r="D2439" i="13"/>
  <c r="D2440" i="13"/>
  <c r="E2440" i="13" s="1"/>
  <c r="D2441" i="13"/>
  <c r="D2442" i="13"/>
  <c r="D2443" i="13"/>
  <c r="E2443" i="13" s="1"/>
  <c r="D2444" i="13"/>
  <c r="D2445" i="13"/>
  <c r="D2446" i="13"/>
  <c r="D2447" i="13"/>
  <c r="D2448" i="13"/>
  <c r="E2448" i="13" s="1"/>
  <c r="D2449" i="13"/>
  <c r="D2450" i="13"/>
  <c r="D2451" i="13"/>
  <c r="E2451" i="13" s="1"/>
  <c r="D2452" i="13"/>
  <c r="D2453" i="13"/>
  <c r="D2454" i="13"/>
  <c r="D2455" i="13"/>
  <c r="D2456" i="13"/>
  <c r="E2456" i="13" s="1"/>
  <c r="D2457" i="13"/>
  <c r="D2458" i="13"/>
  <c r="D2459" i="13"/>
  <c r="E2459" i="13" s="1"/>
  <c r="D2460" i="13"/>
  <c r="D2461" i="13"/>
  <c r="D2462" i="13"/>
  <c r="D2463" i="13"/>
  <c r="E2066" i="13"/>
  <c r="E2067" i="13"/>
  <c r="E2068" i="13"/>
  <c r="E2069" i="13"/>
  <c r="E2070" i="13"/>
  <c r="E2071" i="13"/>
  <c r="E2073" i="13"/>
  <c r="E2074" i="13"/>
  <c r="E2075" i="13"/>
  <c r="E2076" i="13"/>
  <c r="E2077" i="13"/>
  <c r="E2078" i="13"/>
  <c r="E2079" i="13"/>
  <c r="E2081" i="13"/>
  <c r="E2082" i="13"/>
  <c r="E2083" i="13"/>
  <c r="E2084" i="13"/>
  <c r="E2085" i="13"/>
  <c r="E2086" i="13"/>
  <c r="E2087" i="13"/>
  <c r="E2089" i="13"/>
  <c r="E2090" i="13"/>
  <c r="E2091" i="13"/>
  <c r="E2092" i="13"/>
  <c r="E2093" i="13"/>
  <c r="E2094" i="13"/>
  <c r="E2095" i="13"/>
  <c r="E2097" i="13"/>
  <c r="E2098" i="13"/>
  <c r="E2099" i="13"/>
  <c r="E2100" i="13"/>
  <c r="E2101" i="13"/>
  <c r="E2102" i="13"/>
  <c r="E2103" i="13"/>
  <c r="E2105" i="13"/>
  <c r="E2106" i="13"/>
  <c r="E2107" i="13"/>
  <c r="E2108" i="13"/>
  <c r="E2109" i="13"/>
  <c r="E2110" i="13"/>
  <c r="E2111" i="13"/>
  <c r="E2113" i="13"/>
  <c r="E2114" i="13"/>
  <c r="E2115" i="13"/>
  <c r="E2116" i="13"/>
  <c r="E2117" i="13"/>
  <c r="E2118" i="13"/>
  <c r="E2119" i="13"/>
  <c r="E2121" i="13"/>
  <c r="E2122" i="13"/>
  <c r="E2123" i="13"/>
  <c r="E2124" i="13"/>
  <c r="E2125" i="13"/>
  <c r="E2126" i="13"/>
  <c r="E2127" i="13"/>
  <c r="E2129" i="13"/>
  <c r="E2130" i="13"/>
  <c r="E2131" i="13"/>
  <c r="E2132" i="13"/>
  <c r="E2133" i="13"/>
  <c r="E2134" i="13"/>
  <c r="E2135" i="13"/>
  <c r="E2137" i="13"/>
  <c r="E2138" i="13"/>
  <c r="E2139" i="13"/>
  <c r="E2140" i="13"/>
  <c r="E2141" i="13"/>
  <c r="E2142" i="13"/>
  <c r="E2143" i="13"/>
  <c r="E2145" i="13"/>
  <c r="E2146" i="13"/>
  <c r="E2147" i="13"/>
  <c r="E2148" i="13"/>
  <c r="E2149" i="13"/>
  <c r="E2150" i="13"/>
  <c r="E2151" i="13"/>
  <c r="E2153" i="13"/>
  <c r="E2154" i="13"/>
  <c r="E2155" i="13"/>
  <c r="E2156" i="13"/>
  <c r="E2157" i="13"/>
  <c r="E2158" i="13"/>
  <c r="E2159" i="13"/>
  <c r="E2161" i="13"/>
  <c r="E2162" i="13"/>
  <c r="E2163" i="13"/>
  <c r="E2164" i="13"/>
  <c r="E2165" i="13"/>
  <c r="E2166" i="13"/>
  <c r="E2167" i="13"/>
  <c r="E2169" i="13"/>
  <c r="E2170" i="13"/>
  <c r="E2172" i="13"/>
  <c r="E2173" i="13"/>
  <c r="E2174" i="13"/>
  <c r="E2175" i="13"/>
  <c r="E2177" i="13"/>
  <c r="E2178" i="13"/>
  <c r="E2180" i="13"/>
  <c r="E2181" i="13"/>
  <c r="E2182" i="13"/>
  <c r="E2183" i="13"/>
  <c r="E2185" i="13"/>
  <c r="E2186" i="13"/>
  <c r="E2188" i="13"/>
  <c r="E2189" i="13"/>
  <c r="E2190" i="13"/>
  <c r="E2191" i="13"/>
  <c r="E2193" i="13"/>
  <c r="E2194" i="13"/>
  <c r="E2196" i="13"/>
  <c r="E2197" i="13"/>
  <c r="E2198" i="13"/>
  <c r="E2199" i="13"/>
  <c r="E2201" i="13"/>
  <c r="E2202" i="13"/>
  <c r="E2204" i="13"/>
  <c r="E2205" i="13"/>
  <c r="E2206" i="13"/>
  <c r="E2207" i="13"/>
  <c r="E2209" i="13"/>
  <c r="E2210" i="13"/>
  <c r="E2212" i="13"/>
  <c r="E2213" i="13"/>
  <c r="E2214" i="13"/>
  <c r="E2215" i="13"/>
  <c r="E2217" i="13"/>
  <c r="E2218" i="13"/>
  <c r="E2220" i="13"/>
  <c r="E2221" i="13"/>
  <c r="E2222" i="13"/>
  <c r="E2223" i="13"/>
  <c r="E2225" i="13"/>
  <c r="E2226" i="13"/>
  <c r="E2228" i="13"/>
  <c r="E2229" i="13"/>
  <c r="E2230" i="13"/>
  <c r="E2231" i="13"/>
  <c r="E2233" i="13"/>
  <c r="E2234" i="13"/>
  <c r="E2236" i="13"/>
  <c r="E2237" i="13"/>
  <c r="E2238" i="13"/>
  <c r="E2239" i="13"/>
  <c r="E2241" i="13"/>
  <c r="E2242" i="13"/>
  <c r="E2244" i="13"/>
  <c r="E2245" i="13"/>
  <c r="E2246" i="13"/>
  <c r="E2247" i="13"/>
  <c r="E2249" i="13"/>
  <c r="E2250" i="13"/>
  <c r="E2252" i="13"/>
  <c r="E2253" i="13"/>
  <c r="E2254" i="13"/>
  <c r="E2255" i="13"/>
  <c r="E2257" i="13"/>
  <c r="E2258" i="13"/>
  <c r="E2260" i="13"/>
  <c r="E2261" i="13"/>
  <c r="E2262" i="13"/>
  <c r="E2263" i="13"/>
  <c r="E2265" i="13"/>
  <c r="E2266" i="13"/>
  <c r="E2268" i="13"/>
  <c r="E2269" i="13"/>
  <c r="E2270" i="13"/>
  <c r="E2271" i="13"/>
  <c r="E2273" i="13"/>
  <c r="E2274" i="13"/>
  <c r="E2276" i="13"/>
  <c r="E2277" i="13"/>
  <c r="E2278" i="13"/>
  <c r="E2279" i="13"/>
  <c r="E2281" i="13"/>
  <c r="E2282" i="13"/>
  <c r="E2284" i="13"/>
  <c r="E2285" i="13"/>
  <c r="E2286" i="13"/>
  <c r="E2287" i="13"/>
  <c r="E2289" i="13"/>
  <c r="E2290" i="13"/>
  <c r="E2292" i="13"/>
  <c r="E2293" i="13"/>
  <c r="E2294" i="13"/>
  <c r="E2295" i="13"/>
  <c r="E2297" i="13"/>
  <c r="E2298" i="13"/>
  <c r="E2300" i="13"/>
  <c r="E2301" i="13"/>
  <c r="E2302" i="13"/>
  <c r="E2303" i="13"/>
  <c r="E2305" i="13"/>
  <c r="E2306" i="13"/>
  <c r="E2308" i="13"/>
  <c r="E2309" i="13"/>
  <c r="E2310" i="13"/>
  <c r="E2311" i="13"/>
  <c r="E2313" i="13"/>
  <c r="E2314" i="13"/>
  <c r="E2316" i="13"/>
  <c r="E2317" i="13"/>
  <c r="E2318" i="13"/>
  <c r="E2319" i="13"/>
  <c r="E2321" i="13"/>
  <c r="E2322" i="13"/>
  <c r="E2324" i="13"/>
  <c r="E2325" i="13"/>
  <c r="E2326" i="13"/>
  <c r="E2327" i="13"/>
  <c r="E2329" i="13"/>
  <c r="E2330" i="13"/>
  <c r="E2332" i="13"/>
  <c r="E2333" i="13"/>
  <c r="E2334" i="13"/>
  <c r="E2335" i="13"/>
  <c r="E2337" i="13"/>
  <c r="E2338" i="13"/>
  <c r="E2340" i="13"/>
  <c r="E2341" i="13"/>
  <c r="E2342" i="13"/>
  <c r="E2343" i="13"/>
  <c r="E2345" i="13"/>
  <c r="E2346" i="13"/>
  <c r="E2348" i="13"/>
  <c r="E2349" i="13"/>
  <c r="E2350" i="13"/>
  <c r="E2351" i="13"/>
  <c r="E2353" i="13"/>
  <c r="E2354" i="13"/>
  <c r="E2356" i="13"/>
  <c r="E2357" i="13"/>
  <c r="E2358" i="13"/>
  <c r="E2359" i="13"/>
  <c r="E2361" i="13"/>
  <c r="E2362" i="13"/>
  <c r="E2364" i="13"/>
  <c r="E2365" i="13"/>
  <c r="E2366" i="13"/>
  <c r="E2367" i="13"/>
  <c r="E2369" i="13"/>
  <c r="E2370" i="13"/>
  <c r="E2372" i="13"/>
  <c r="E2373" i="13"/>
  <c r="E2374" i="13"/>
  <c r="E2375" i="13"/>
  <c r="E2377" i="13"/>
  <c r="E2378" i="13"/>
  <c r="E2380" i="13"/>
  <c r="E2381" i="13"/>
  <c r="E2382" i="13"/>
  <c r="E2383" i="13"/>
  <c r="E2385" i="13"/>
  <c r="E2386" i="13"/>
  <c r="E2388" i="13"/>
  <c r="E2389" i="13"/>
  <c r="E2390" i="13"/>
  <c r="E2391" i="13"/>
  <c r="E2393" i="13"/>
  <c r="E2394" i="13"/>
  <c r="E2396" i="13"/>
  <c r="E2397" i="13"/>
  <c r="E2398" i="13"/>
  <c r="E2399" i="13"/>
  <c r="E2401" i="13"/>
  <c r="E2402" i="13"/>
  <c r="E2404" i="13"/>
  <c r="E2405" i="13"/>
  <c r="E2406" i="13"/>
  <c r="E2407" i="13"/>
  <c r="E2409" i="13"/>
  <c r="E2410" i="13"/>
  <c r="E2412" i="13"/>
  <c r="E2413" i="13"/>
  <c r="E2414" i="13"/>
  <c r="E2415" i="13"/>
  <c r="E2417" i="13"/>
  <c r="E2418" i="13"/>
  <c r="E2420" i="13"/>
  <c r="E2421" i="13"/>
  <c r="E2422" i="13"/>
  <c r="E2423" i="13"/>
  <c r="E2425" i="13"/>
  <c r="E2426" i="13"/>
  <c r="E2428" i="13"/>
  <c r="E2429" i="13"/>
  <c r="E2430" i="13"/>
  <c r="E2431" i="13"/>
  <c r="E2433" i="13"/>
  <c r="E2434" i="13"/>
  <c r="E2436" i="13"/>
  <c r="E2437" i="13"/>
  <c r="E2438" i="13"/>
  <c r="E2439" i="13"/>
  <c r="E2441" i="13"/>
  <c r="E2442" i="13"/>
  <c r="E2444" i="13"/>
  <c r="E2445" i="13"/>
  <c r="E2446" i="13"/>
  <c r="E2447" i="13"/>
  <c r="E2449" i="13"/>
  <c r="E2450" i="13"/>
  <c r="E2452" i="13"/>
  <c r="E2453" i="13"/>
  <c r="E2454" i="13"/>
  <c r="E2455" i="13"/>
  <c r="E2457" i="13"/>
  <c r="E2458" i="13"/>
  <c r="E2460" i="13"/>
  <c r="E2461" i="13"/>
  <c r="E2462" i="13"/>
  <c r="E2463" i="13"/>
  <c r="F2083" i="13"/>
  <c r="F2084" i="13"/>
  <c r="F2085" i="13"/>
  <c r="F2086" i="13"/>
  <c r="F2087" i="13"/>
  <c r="F2088" i="13"/>
  <c r="F2089" i="13"/>
  <c r="F2090" i="13"/>
  <c r="F2091" i="13"/>
  <c r="F2092" i="13"/>
  <c r="F2093" i="13"/>
  <c r="F2094" i="13"/>
  <c r="F2095" i="13"/>
  <c r="F2096" i="13"/>
  <c r="F2097" i="13"/>
  <c r="F2098" i="13"/>
  <c r="F2099" i="13"/>
  <c r="F2100" i="13"/>
  <c r="F2101" i="13"/>
  <c r="F2102" i="13"/>
  <c r="F2103" i="13"/>
  <c r="F2104" i="13"/>
  <c r="F2105" i="13"/>
  <c r="F2106" i="13"/>
  <c r="F2107" i="13"/>
  <c r="F2108" i="13"/>
  <c r="F2109" i="13"/>
  <c r="F2110" i="13"/>
  <c r="F2111" i="13"/>
  <c r="F2112" i="13"/>
  <c r="F2113" i="13"/>
  <c r="F2114" i="13"/>
  <c r="F2115" i="13"/>
  <c r="F2116" i="13"/>
  <c r="F2117" i="13"/>
  <c r="F2118" i="13"/>
  <c r="F2119" i="13"/>
  <c r="F2120" i="13"/>
  <c r="F2121" i="13"/>
  <c r="F2122" i="13"/>
  <c r="F2123" i="13"/>
  <c r="F2124" i="13"/>
  <c r="F2125" i="13"/>
  <c r="F2126" i="13"/>
  <c r="F2127" i="13"/>
  <c r="F2128" i="13"/>
  <c r="F2129" i="13"/>
  <c r="F2130" i="13"/>
  <c r="F2131" i="13"/>
  <c r="F2132" i="13"/>
  <c r="F2133" i="13"/>
  <c r="F2134" i="13"/>
  <c r="F2135" i="13"/>
  <c r="F2136" i="13"/>
  <c r="F2137" i="13"/>
  <c r="F2138" i="13"/>
  <c r="F2139" i="13"/>
  <c r="F2140" i="13"/>
  <c r="F2141" i="13"/>
  <c r="F2142" i="13"/>
  <c r="F2143" i="13"/>
  <c r="F2144" i="13"/>
  <c r="F2145" i="13"/>
  <c r="F2146" i="13"/>
  <c r="F2147" i="13"/>
  <c r="F2148" i="13"/>
  <c r="F2149" i="13"/>
  <c r="F2150" i="13"/>
  <c r="F2151" i="13"/>
  <c r="F2152" i="13"/>
  <c r="F2153" i="13"/>
  <c r="F2154" i="13"/>
  <c r="F2155" i="13"/>
  <c r="F2156" i="13"/>
  <c r="F2157" i="13"/>
  <c r="F2158" i="13"/>
  <c r="F2159" i="13"/>
  <c r="F2160" i="13"/>
  <c r="F2161" i="13"/>
  <c r="F2162" i="13"/>
  <c r="F2163" i="13"/>
  <c r="F2164" i="13"/>
  <c r="F2165" i="13"/>
  <c r="F2166" i="13"/>
  <c r="F2167" i="13"/>
  <c r="F2168" i="13"/>
  <c r="F2169" i="13"/>
  <c r="F2170" i="13"/>
  <c r="F2171" i="13"/>
  <c r="F2172" i="13"/>
  <c r="F2173" i="13"/>
  <c r="F2174" i="13"/>
  <c r="F2175" i="13"/>
  <c r="F2176" i="13"/>
  <c r="F2177" i="13"/>
  <c r="F2178" i="13"/>
  <c r="F2179" i="13"/>
  <c r="F2180" i="13"/>
  <c r="F2181" i="13"/>
  <c r="F2182" i="13"/>
  <c r="F2183" i="13"/>
  <c r="F2184" i="13"/>
  <c r="F2185" i="13"/>
  <c r="F2186" i="13"/>
  <c r="F2187" i="13"/>
  <c r="F2188" i="13"/>
  <c r="F2189" i="13"/>
  <c r="F2190" i="13"/>
  <c r="F2191" i="13"/>
  <c r="F2192" i="13"/>
  <c r="F2193" i="13"/>
  <c r="F2194" i="13"/>
  <c r="F2195" i="13"/>
  <c r="F2196" i="13"/>
  <c r="F2197" i="13"/>
  <c r="F2198" i="13"/>
  <c r="F2199" i="13"/>
  <c r="F2200" i="13"/>
  <c r="F2201" i="13"/>
  <c r="F2202" i="13"/>
  <c r="F2203" i="13"/>
  <c r="F2204" i="13"/>
  <c r="F2205" i="13"/>
  <c r="F2206" i="13"/>
  <c r="F2207" i="13"/>
  <c r="F2208" i="13"/>
  <c r="F2209" i="13"/>
  <c r="F2210" i="13"/>
  <c r="F2211" i="13"/>
  <c r="F2212" i="13"/>
  <c r="F2213" i="13"/>
  <c r="F2214" i="13"/>
  <c r="F2215" i="13"/>
  <c r="F2216" i="13"/>
  <c r="F2217" i="13"/>
  <c r="F2218" i="13"/>
  <c r="F2219" i="13"/>
  <c r="F2220" i="13"/>
  <c r="F2221" i="13"/>
  <c r="F2222" i="13"/>
  <c r="F2223" i="13"/>
  <c r="F2224" i="13"/>
  <c r="F2225" i="13"/>
  <c r="F2226" i="13"/>
  <c r="F2227" i="13"/>
  <c r="F2228" i="13"/>
  <c r="F2229" i="13"/>
  <c r="F2230" i="13"/>
  <c r="F2231" i="13"/>
  <c r="F2232" i="13"/>
  <c r="F2233" i="13"/>
  <c r="F2234" i="13"/>
  <c r="F2235" i="13"/>
  <c r="F2236" i="13"/>
  <c r="F2237" i="13"/>
  <c r="F2238" i="13"/>
  <c r="F2239" i="13"/>
  <c r="F2240" i="13"/>
  <c r="F2241" i="13"/>
  <c r="F2242" i="13"/>
  <c r="F2243" i="13"/>
  <c r="F2244" i="13"/>
  <c r="F2245" i="13"/>
  <c r="F2246" i="13"/>
  <c r="F2247" i="13"/>
  <c r="F2248" i="13"/>
  <c r="F2249" i="13"/>
  <c r="F2250" i="13"/>
  <c r="F2251" i="13"/>
  <c r="F2252" i="13"/>
  <c r="F2253" i="13"/>
  <c r="F2254" i="13"/>
  <c r="F2255" i="13"/>
  <c r="F2256" i="13"/>
  <c r="F2257" i="13"/>
  <c r="F2258" i="13"/>
  <c r="F2259" i="13"/>
  <c r="F2260" i="13"/>
  <c r="F2261" i="13"/>
  <c r="F2262" i="13"/>
  <c r="F2263" i="13"/>
  <c r="F2264" i="13"/>
  <c r="F2265" i="13"/>
  <c r="F2266" i="13"/>
  <c r="F2267" i="13"/>
  <c r="F2268" i="13"/>
  <c r="F2269" i="13"/>
  <c r="F2270" i="13"/>
  <c r="F2271" i="13"/>
  <c r="F2272" i="13"/>
  <c r="F2273" i="13"/>
  <c r="F2274" i="13"/>
  <c r="F2275" i="13"/>
  <c r="F2276" i="13"/>
  <c r="F2277" i="13"/>
  <c r="F2278" i="13"/>
  <c r="F2279" i="13"/>
  <c r="F2280" i="13"/>
  <c r="F2281" i="13"/>
  <c r="F2282" i="13"/>
  <c r="F2283" i="13"/>
  <c r="F2284" i="13"/>
  <c r="F2285" i="13"/>
  <c r="F2286" i="13"/>
  <c r="F2287" i="13"/>
  <c r="F2288" i="13"/>
  <c r="F2289" i="13"/>
  <c r="F2290" i="13"/>
  <c r="F2291" i="13"/>
  <c r="F2292" i="13"/>
  <c r="F2293" i="13"/>
  <c r="F2294" i="13"/>
  <c r="F2295" i="13"/>
  <c r="F2296" i="13"/>
  <c r="F2297" i="13"/>
  <c r="F2298" i="13"/>
  <c r="F2299" i="13"/>
  <c r="F2300" i="13"/>
  <c r="F2301" i="13"/>
  <c r="F2302" i="13"/>
  <c r="F2303" i="13"/>
  <c r="F2304" i="13"/>
  <c r="F2305" i="13"/>
  <c r="F2306" i="13"/>
  <c r="F2307" i="13"/>
  <c r="F2308" i="13"/>
  <c r="F2309" i="13"/>
  <c r="F2310" i="13"/>
  <c r="F2311" i="13"/>
  <c r="F2312" i="13"/>
  <c r="F2313" i="13"/>
  <c r="F2314" i="13"/>
  <c r="F2315" i="13"/>
  <c r="F2316" i="13"/>
  <c r="F2317" i="13"/>
  <c r="F2318" i="13"/>
  <c r="F2319" i="13"/>
  <c r="F2320" i="13"/>
  <c r="F2321" i="13"/>
  <c r="F2322" i="13"/>
  <c r="F2323" i="13"/>
  <c r="F2324" i="13"/>
  <c r="F2325" i="13"/>
  <c r="F2326" i="13"/>
  <c r="F2327" i="13"/>
  <c r="F2328" i="13"/>
  <c r="F2329" i="13"/>
  <c r="F2330" i="13"/>
  <c r="F2331" i="13"/>
  <c r="F2332" i="13"/>
  <c r="F2333" i="13"/>
  <c r="F2334" i="13"/>
  <c r="F2335" i="13"/>
  <c r="F2336" i="13"/>
  <c r="F2337" i="13"/>
  <c r="F2338" i="13"/>
  <c r="F2339" i="13"/>
  <c r="F2340" i="13"/>
  <c r="F2341" i="13"/>
  <c r="F2342" i="13"/>
  <c r="F2343" i="13"/>
  <c r="F2344" i="13"/>
  <c r="F2345" i="13"/>
  <c r="F2346" i="13"/>
  <c r="F2347" i="13"/>
  <c r="F2348" i="13"/>
  <c r="F2349" i="13"/>
  <c r="F2350" i="13"/>
  <c r="F2351" i="13"/>
  <c r="F2352" i="13"/>
  <c r="F2353" i="13"/>
  <c r="F2354" i="13"/>
  <c r="F2355" i="13"/>
  <c r="F2356" i="13"/>
  <c r="F2357" i="13"/>
  <c r="F2358" i="13"/>
  <c r="F2359" i="13"/>
  <c r="F2360" i="13"/>
  <c r="F2361" i="13"/>
  <c r="F2362" i="13"/>
  <c r="F2363" i="13"/>
  <c r="F2364" i="13"/>
  <c r="F2365" i="13"/>
  <c r="F2366" i="13"/>
  <c r="F2367" i="13"/>
  <c r="F2368" i="13"/>
  <c r="F2369" i="13"/>
  <c r="F2370" i="13"/>
  <c r="F2371" i="13"/>
  <c r="F2372" i="13"/>
  <c r="F2373" i="13"/>
  <c r="F2374" i="13"/>
  <c r="F2375" i="13"/>
  <c r="F2376" i="13"/>
  <c r="F2377" i="13"/>
  <c r="F2378" i="13"/>
  <c r="F2379" i="13"/>
  <c r="F2380" i="13"/>
  <c r="F2381" i="13"/>
  <c r="F2382" i="13"/>
  <c r="F2383" i="13"/>
  <c r="F2384" i="13"/>
  <c r="F2385" i="13"/>
  <c r="F2386" i="13"/>
  <c r="F2387" i="13"/>
  <c r="F2388" i="13"/>
  <c r="F2389" i="13"/>
  <c r="F2390" i="13"/>
  <c r="F2391" i="13"/>
  <c r="F2392" i="13"/>
  <c r="F2393" i="13"/>
  <c r="F2394" i="13"/>
  <c r="F2395" i="13"/>
  <c r="F2396" i="13"/>
  <c r="F2397" i="13"/>
  <c r="F2398" i="13"/>
  <c r="F2399" i="13"/>
  <c r="F2400" i="13"/>
  <c r="F2401" i="13"/>
  <c r="F2402" i="13"/>
  <c r="F2403" i="13"/>
  <c r="F2404" i="13"/>
  <c r="F2405" i="13"/>
  <c r="F2406" i="13"/>
  <c r="F2407" i="13"/>
  <c r="F2408" i="13"/>
  <c r="F2409" i="13"/>
  <c r="F2410" i="13"/>
  <c r="F2411" i="13"/>
  <c r="F2412" i="13"/>
  <c r="F2413" i="13"/>
  <c r="F2414" i="13"/>
  <c r="F2415" i="13"/>
  <c r="F2416" i="13"/>
  <c r="F2417" i="13"/>
  <c r="F2418" i="13"/>
  <c r="F2419" i="13"/>
  <c r="F2420" i="13"/>
  <c r="F2421" i="13"/>
  <c r="F2422" i="13"/>
  <c r="F2423" i="13"/>
  <c r="F2424" i="13"/>
  <c r="F2425" i="13"/>
  <c r="F2426" i="13"/>
  <c r="F2427" i="13"/>
  <c r="F2428" i="13"/>
  <c r="F2429" i="13"/>
  <c r="F2430" i="13"/>
  <c r="F2431" i="13"/>
  <c r="F2432" i="13"/>
  <c r="F2433" i="13"/>
  <c r="F2434" i="13"/>
  <c r="F2435" i="13"/>
  <c r="F2436" i="13"/>
  <c r="F2437" i="13"/>
  <c r="F2438" i="13"/>
  <c r="F2439" i="13"/>
  <c r="F2440" i="13"/>
  <c r="F2441" i="13"/>
  <c r="F2442" i="13"/>
  <c r="F2443" i="13"/>
  <c r="F2444" i="13"/>
  <c r="F2445" i="13"/>
  <c r="F2446" i="13"/>
  <c r="F2447" i="13"/>
  <c r="F2448" i="13"/>
  <c r="F2449" i="13"/>
  <c r="F2450" i="13"/>
  <c r="F2451" i="13"/>
  <c r="F2452" i="13"/>
  <c r="F2453" i="13"/>
  <c r="F2454" i="13"/>
  <c r="F2455" i="13"/>
  <c r="F2456" i="13"/>
  <c r="F2457" i="13"/>
  <c r="F2458" i="13"/>
  <c r="F2459" i="13"/>
  <c r="F2460" i="13"/>
  <c r="F2461" i="13"/>
  <c r="F2462" i="13"/>
  <c r="F2463" i="13"/>
  <c r="F2464" i="13"/>
  <c r="F309" i="8" l="1"/>
  <c r="F292" i="8" l="1"/>
  <c r="F12" i="17" l="1"/>
  <c r="C12" i="17"/>
  <c r="L12" i="17" l="1"/>
  <c r="I12" i="17"/>
  <c r="I17" i="5" l="1"/>
  <c r="F694" i="8" l="1"/>
  <c r="F285" i="8" l="1"/>
  <c r="F286" i="8"/>
  <c r="F287" i="8"/>
  <c r="F288" i="8"/>
  <c r="F289" i="8"/>
  <c r="F290" i="8"/>
  <c r="F291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2" i="13"/>
  <c r="J13" i="4"/>
  <c r="J14" i="4"/>
  <c r="J15" i="4"/>
  <c r="J16" i="4"/>
  <c r="J17" i="4"/>
  <c r="F228" i="8" l="1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 l="1"/>
  <c r="F278" i="8"/>
  <c r="F279" i="8"/>
  <c r="F280" i="8"/>
  <c r="F281" i="8"/>
  <c r="F282" i="8"/>
  <c r="F283" i="8"/>
  <c r="F284" i="8"/>
  <c r="F133" i="8" l="1"/>
  <c r="F128" i="8"/>
  <c r="F97" i="8" l="1"/>
  <c r="D30" i="11" l="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F74" i="8" l="1"/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9" i="8"/>
  <c r="F130" i="8"/>
  <c r="F131" i="8"/>
  <c r="F132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S31" i="4"/>
  <c r="F13" i="5" l="1"/>
  <c r="L31" i="4" l="1"/>
  <c r="M31" i="4"/>
  <c r="N31" i="4"/>
  <c r="O31" i="4"/>
  <c r="P31" i="4"/>
  <c r="Q31" i="4"/>
  <c r="R31" i="4"/>
  <c r="K31" i="4"/>
  <c r="L30" i="4"/>
  <c r="M30" i="4"/>
  <c r="N30" i="4"/>
  <c r="O30" i="4"/>
  <c r="P30" i="4"/>
  <c r="Q30" i="4"/>
  <c r="R30" i="4"/>
  <c r="S30" i="4"/>
  <c r="K30" i="4"/>
  <c r="L28" i="4"/>
  <c r="M28" i="4"/>
  <c r="N28" i="4"/>
  <c r="O28" i="4"/>
  <c r="P28" i="4"/>
  <c r="Q28" i="4"/>
  <c r="R28" i="4"/>
  <c r="S28" i="4"/>
  <c r="K28" i="4"/>
  <c r="L26" i="4"/>
  <c r="M26" i="4"/>
  <c r="N26" i="4"/>
  <c r="O26" i="4"/>
  <c r="P26" i="4"/>
  <c r="Q26" i="4"/>
  <c r="R26" i="4"/>
  <c r="S26" i="4"/>
  <c r="L27" i="4"/>
  <c r="M27" i="4"/>
  <c r="N27" i="4"/>
  <c r="O27" i="4"/>
  <c r="P27" i="4"/>
  <c r="Q27" i="4"/>
  <c r="R27" i="4"/>
  <c r="S27" i="4"/>
  <c r="L29" i="4"/>
  <c r="M29" i="4"/>
  <c r="N29" i="4"/>
  <c r="O29" i="4"/>
  <c r="P29" i="4"/>
  <c r="Q29" i="4"/>
  <c r="R29" i="4"/>
  <c r="S29" i="4"/>
  <c r="K29" i="4"/>
  <c r="K27" i="4"/>
  <c r="K26" i="4"/>
  <c r="L9" i="4"/>
  <c r="K9" i="4"/>
  <c r="L17" i="4"/>
  <c r="L16" i="4"/>
  <c r="L15" i="4"/>
  <c r="L14" i="4"/>
  <c r="L13" i="4"/>
  <c r="L12" i="4"/>
  <c r="L11" i="4"/>
  <c r="L10" i="4"/>
  <c r="K17" i="4"/>
  <c r="K16" i="4"/>
  <c r="K15" i="4"/>
  <c r="K14" i="4"/>
  <c r="K13" i="4"/>
  <c r="K12" i="4"/>
  <c r="K11" i="4"/>
  <c r="K10" i="4"/>
  <c r="J12" i="4"/>
  <c r="J11" i="4"/>
  <c r="J10" i="4"/>
  <c r="J9" i="4"/>
  <c r="F738" i="13" l="1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72" i="13"/>
  <c r="F1173" i="13"/>
  <c r="F1174" i="13"/>
  <c r="F1175" i="13"/>
  <c r="F1176" i="13"/>
  <c r="F1177" i="13"/>
  <c r="F1178" i="13"/>
  <c r="F1179" i="13"/>
  <c r="F1180" i="13"/>
  <c r="F1181" i="13"/>
  <c r="F1182" i="13"/>
  <c r="F1183" i="13"/>
  <c r="F1184" i="13"/>
  <c r="F1185" i="13"/>
  <c r="F1186" i="13"/>
  <c r="F1187" i="13"/>
  <c r="F1188" i="13"/>
  <c r="F1189" i="13"/>
  <c r="F1190" i="13"/>
  <c r="F1191" i="13"/>
  <c r="F1192" i="13"/>
  <c r="F1193" i="13"/>
  <c r="F1194" i="13"/>
  <c r="F1195" i="13"/>
  <c r="F1196" i="13"/>
  <c r="F1197" i="13"/>
  <c r="F1198" i="13"/>
  <c r="F1199" i="13"/>
  <c r="F1200" i="13"/>
  <c r="F1201" i="13"/>
  <c r="F1202" i="13"/>
  <c r="F1203" i="13"/>
  <c r="F1204" i="13"/>
  <c r="F1205" i="13"/>
  <c r="F1206" i="13"/>
  <c r="F1207" i="13"/>
  <c r="F1208" i="13"/>
  <c r="F1209" i="13"/>
  <c r="F1210" i="13"/>
  <c r="F1211" i="13"/>
  <c r="F1212" i="13"/>
  <c r="F1213" i="13"/>
  <c r="F1214" i="13"/>
  <c r="F1215" i="13"/>
  <c r="F1216" i="13"/>
  <c r="F1217" i="13"/>
  <c r="F1218" i="13"/>
  <c r="F1219" i="13"/>
  <c r="F1220" i="13"/>
  <c r="F1221" i="13"/>
  <c r="F1222" i="13"/>
  <c r="F1223" i="13"/>
  <c r="F1224" i="13"/>
  <c r="F1225" i="13"/>
  <c r="F1226" i="13"/>
  <c r="F1227" i="13"/>
  <c r="F1228" i="13"/>
  <c r="F1229" i="13"/>
  <c r="F1230" i="13"/>
  <c r="F1231" i="13"/>
  <c r="F1232" i="13"/>
  <c r="F1233" i="13"/>
  <c r="F1234" i="13"/>
  <c r="F1235" i="13"/>
  <c r="F1236" i="13"/>
  <c r="F1237" i="13"/>
  <c r="F1238" i="13"/>
  <c r="F1239" i="13"/>
  <c r="F1240" i="13"/>
  <c r="F1241" i="13"/>
  <c r="F1242" i="13"/>
  <c r="F1243" i="13"/>
  <c r="F1244" i="13"/>
  <c r="F1245" i="13"/>
  <c r="F1246" i="13"/>
  <c r="F1247" i="13"/>
  <c r="F1248" i="13"/>
  <c r="F1249" i="13"/>
  <c r="F1250" i="13"/>
  <c r="F1251" i="13"/>
  <c r="F1252" i="13"/>
  <c r="F1253" i="13"/>
  <c r="F1254" i="13"/>
  <c r="F1255" i="13"/>
  <c r="F1256" i="13"/>
  <c r="F1257" i="13"/>
  <c r="F1258" i="13"/>
  <c r="F1259" i="13"/>
  <c r="F1260" i="13"/>
  <c r="F1261" i="13"/>
  <c r="F1262" i="13"/>
  <c r="F1263" i="13"/>
  <c r="F1264" i="13"/>
  <c r="F1265" i="13"/>
  <c r="F1266" i="13"/>
  <c r="F1267" i="13"/>
  <c r="F1268" i="13"/>
  <c r="F1269" i="13"/>
  <c r="F1270" i="13"/>
  <c r="F1271" i="13"/>
  <c r="F1272" i="13"/>
  <c r="F1273" i="13"/>
  <c r="F1274" i="13"/>
  <c r="F1275" i="13"/>
  <c r="F1276" i="13"/>
  <c r="F1277" i="13"/>
  <c r="F1278" i="13"/>
  <c r="F1279" i="13"/>
  <c r="F1280" i="13"/>
  <c r="F1281" i="13"/>
  <c r="F1282" i="13"/>
  <c r="F1283" i="13"/>
  <c r="F1284" i="13"/>
  <c r="F1285" i="13"/>
  <c r="F1286" i="13"/>
  <c r="F1287" i="13"/>
  <c r="F1288" i="13"/>
  <c r="F1289" i="13"/>
  <c r="F1290" i="13"/>
  <c r="F1291" i="13"/>
  <c r="F1292" i="13"/>
  <c r="F1293" i="13"/>
  <c r="F1294" i="13"/>
  <c r="F1295" i="13"/>
  <c r="F1296" i="13"/>
  <c r="F1297" i="13"/>
  <c r="F1298" i="13"/>
  <c r="F1299" i="13"/>
  <c r="F1300" i="13"/>
  <c r="F1301" i="13"/>
  <c r="F1302" i="13"/>
  <c r="F1303" i="13"/>
  <c r="F1304" i="13"/>
  <c r="F1305" i="13"/>
  <c r="F1306" i="13"/>
  <c r="F1307" i="13"/>
  <c r="F1308" i="13"/>
  <c r="F1309" i="13"/>
  <c r="F1310" i="13"/>
  <c r="F1311" i="13"/>
  <c r="F1312" i="13"/>
  <c r="F1313" i="13"/>
  <c r="F1314" i="13"/>
  <c r="F1315" i="13"/>
  <c r="F1316" i="13"/>
  <c r="F1317" i="13"/>
  <c r="F1318" i="13"/>
  <c r="F1319" i="13"/>
  <c r="F1320" i="13"/>
  <c r="F1321" i="13"/>
  <c r="F1322" i="13"/>
  <c r="F1323" i="13"/>
  <c r="F1324" i="13"/>
  <c r="F1325" i="13"/>
  <c r="F1326" i="13"/>
  <c r="F1327" i="13"/>
  <c r="F1328" i="13"/>
  <c r="F1329" i="13"/>
  <c r="F1330" i="13"/>
  <c r="F1331" i="13"/>
  <c r="F1332" i="13"/>
  <c r="F1333" i="13"/>
  <c r="F1334" i="13"/>
  <c r="F1335" i="13"/>
  <c r="F1336" i="13"/>
  <c r="F1337" i="13"/>
  <c r="F1338" i="13"/>
  <c r="F1339" i="13"/>
  <c r="F1340" i="13"/>
  <c r="F1341" i="13"/>
  <c r="F1342" i="13"/>
  <c r="F1343" i="13"/>
  <c r="F1344" i="13"/>
  <c r="F1345" i="13"/>
  <c r="F1346" i="13"/>
  <c r="F1347" i="13"/>
  <c r="F1348" i="13"/>
  <c r="F1349" i="13"/>
  <c r="F1350" i="13"/>
  <c r="F1351" i="13"/>
  <c r="F1352" i="13"/>
  <c r="F1353" i="13"/>
  <c r="F1354" i="13"/>
  <c r="F1355" i="13"/>
  <c r="F1356" i="13"/>
  <c r="F1357" i="13"/>
  <c r="F1358" i="13"/>
  <c r="F1359" i="13"/>
  <c r="F1360" i="13"/>
  <c r="F1361" i="13"/>
  <c r="F1362" i="13"/>
  <c r="F1363" i="13"/>
  <c r="F1364" i="13"/>
  <c r="F1365" i="13"/>
  <c r="F1366" i="13"/>
  <c r="F1367" i="13"/>
  <c r="F1368" i="13"/>
  <c r="F1369" i="13"/>
  <c r="F1370" i="13"/>
  <c r="F1371" i="13"/>
  <c r="F1372" i="13"/>
  <c r="F1373" i="13"/>
  <c r="F1374" i="13"/>
  <c r="F1375" i="13"/>
  <c r="F1376" i="13"/>
  <c r="F1377" i="13"/>
  <c r="F1378" i="13"/>
  <c r="F1379" i="13"/>
  <c r="F1380" i="13"/>
  <c r="F1381" i="13"/>
  <c r="F1382" i="13"/>
  <c r="F1383" i="13"/>
  <c r="F1384" i="13"/>
  <c r="F1385" i="13"/>
  <c r="F1386" i="13"/>
  <c r="F1387" i="13"/>
  <c r="F1388" i="13"/>
  <c r="F1389" i="13"/>
  <c r="F1390" i="13"/>
  <c r="F1391" i="13"/>
  <c r="F1392" i="13"/>
  <c r="F1393" i="13"/>
  <c r="F1394" i="13"/>
  <c r="F1395" i="13"/>
  <c r="F1396" i="13"/>
  <c r="F1397" i="13"/>
  <c r="F1398" i="13"/>
  <c r="F1399" i="13"/>
  <c r="F1400" i="13"/>
  <c r="F1401" i="13"/>
  <c r="F1402" i="13"/>
  <c r="F1403" i="13"/>
  <c r="F1404" i="13"/>
  <c r="F1405" i="13"/>
  <c r="F1406" i="13"/>
  <c r="F1407" i="13"/>
  <c r="F1408" i="13"/>
  <c r="F1409" i="13"/>
  <c r="F1410" i="13"/>
  <c r="F1411" i="13"/>
  <c r="F1412" i="13"/>
  <c r="F1413" i="13"/>
  <c r="F1414" i="13"/>
  <c r="F1415" i="13"/>
  <c r="F1416" i="13"/>
  <c r="F1417" i="13"/>
  <c r="F1418" i="13"/>
  <c r="F1419" i="13"/>
  <c r="F1420" i="13"/>
  <c r="F1421" i="13"/>
  <c r="F1422" i="13"/>
  <c r="F1423" i="13"/>
  <c r="F1424" i="13"/>
  <c r="F1425" i="13"/>
  <c r="F1426" i="13"/>
  <c r="F1427" i="13"/>
  <c r="F1428" i="13"/>
  <c r="F1429" i="13"/>
  <c r="F1430" i="13"/>
  <c r="F1431" i="13"/>
  <c r="F1432" i="13"/>
  <c r="F1433" i="13"/>
  <c r="F1434" i="13"/>
  <c r="F1435" i="13"/>
  <c r="F1436" i="13"/>
  <c r="F1437" i="13"/>
  <c r="F1438" i="13"/>
  <c r="F1439" i="13"/>
  <c r="F1440" i="13"/>
  <c r="F1441" i="13"/>
  <c r="F1442" i="13"/>
  <c r="F1443" i="13"/>
  <c r="F1444" i="13"/>
  <c r="F1445" i="13"/>
  <c r="F1446" i="13"/>
  <c r="F1447" i="13"/>
  <c r="F1448" i="13"/>
  <c r="F1449" i="13"/>
  <c r="F1450" i="13"/>
  <c r="F1451" i="13"/>
  <c r="F1452" i="13"/>
  <c r="F1453" i="13"/>
  <c r="F1454" i="13"/>
  <c r="F1455" i="13"/>
  <c r="F1456" i="13"/>
  <c r="F1457" i="13"/>
  <c r="F1458" i="13"/>
  <c r="F1459" i="13"/>
  <c r="F1460" i="13"/>
  <c r="F1461" i="13"/>
  <c r="F1462" i="13"/>
  <c r="F1463" i="13"/>
  <c r="F1464" i="13"/>
  <c r="F1465" i="13"/>
  <c r="F1466" i="13"/>
  <c r="F1467" i="13"/>
  <c r="F1468" i="13"/>
  <c r="F1469" i="13"/>
  <c r="F1470" i="13"/>
  <c r="F1471" i="13"/>
  <c r="F1472" i="13"/>
  <c r="F1473" i="13"/>
  <c r="F1474" i="13"/>
  <c r="F1475" i="13"/>
  <c r="F1476" i="13"/>
  <c r="F1477" i="13"/>
  <c r="F1478" i="13"/>
  <c r="F1479" i="13"/>
  <c r="F1480" i="13"/>
  <c r="F1481" i="13"/>
  <c r="F1482" i="13"/>
  <c r="F1483" i="13"/>
  <c r="F1484" i="13"/>
  <c r="F1485" i="13"/>
  <c r="F1486" i="13"/>
  <c r="F1487" i="13"/>
  <c r="F1488" i="13"/>
  <c r="F1489" i="13"/>
  <c r="F1490" i="13"/>
  <c r="F1491" i="13"/>
  <c r="F1492" i="13"/>
  <c r="F1493" i="13"/>
  <c r="F1494" i="13"/>
  <c r="F1495" i="13"/>
  <c r="F1496" i="13"/>
  <c r="F1497" i="13"/>
  <c r="F1498" i="13"/>
  <c r="F1499" i="13"/>
  <c r="F1500" i="13"/>
  <c r="F1501" i="13"/>
  <c r="F1502" i="13"/>
  <c r="F1503" i="13"/>
  <c r="F1504" i="13"/>
  <c r="F1505" i="13"/>
  <c r="F1506" i="13"/>
  <c r="F1507" i="13"/>
  <c r="F1508" i="13"/>
  <c r="F1509" i="13"/>
  <c r="F1510" i="13"/>
  <c r="F1511" i="13"/>
  <c r="F1512" i="13"/>
  <c r="F1513" i="13"/>
  <c r="F1514" i="13"/>
  <c r="F1515" i="13"/>
  <c r="F1516" i="13"/>
  <c r="F1517" i="13"/>
  <c r="F1518" i="13"/>
  <c r="F1519" i="13"/>
  <c r="F1520" i="13"/>
  <c r="F1521" i="13"/>
  <c r="F1522" i="13"/>
  <c r="F1523" i="13"/>
  <c r="F1524" i="13"/>
  <c r="F1525" i="13"/>
  <c r="F1526" i="13"/>
  <c r="F1527" i="13"/>
  <c r="F1528" i="13"/>
  <c r="F1529" i="13"/>
  <c r="F1530" i="13"/>
  <c r="F1531" i="13"/>
  <c r="F1532" i="13"/>
  <c r="F1533" i="13"/>
  <c r="F1534" i="13"/>
  <c r="F1535" i="13"/>
  <c r="F1536" i="13"/>
  <c r="F1537" i="13"/>
  <c r="F1538" i="13"/>
  <c r="F1539" i="13"/>
  <c r="F1540" i="13"/>
  <c r="F1541" i="13"/>
  <c r="F1542" i="13"/>
  <c r="F1543" i="13"/>
  <c r="F1544" i="13"/>
  <c r="F1545" i="13"/>
  <c r="F1546" i="13"/>
  <c r="F1547" i="13"/>
  <c r="F1548" i="13"/>
  <c r="F1549" i="13"/>
  <c r="F1550" i="13"/>
  <c r="F1551" i="13"/>
  <c r="F1552" i="13"/>
  <c r="F1553" i="13"/>
  <c r="F1554" i="13"/>
  <c r="F1555" i="13"/>
  <c r="F1556" i="13"/>
  <c r="F1557" i="13"/>
  <c r="F1558" i="13"/>
  <c r="F1559" i="13"/>
  <c r="F1560" i="13"/>
  <c r="F1561" i="13"/>
  <c r="F1562" i="13"/>
  <c r="F1563" i="13"/>
  <c r="F1564" i="13"/>
  <c r="F1565" i="13"/>
  <c r="F1566" i="13"/>
  <c r="F1567" i="13"/>
  <c r="F1568" i="13"/>
  <c r="F1569" i="13"/>
  <c r="F1570" i="13"/>
  <c r="F1571" i="13"/>
  <c r="F1572" i="13"/>
  <c r="F1573" i="13"/>
  <c r="F1574" i="13"/>
  <c r="F1575" i="13"/>
  <c r="F1576" i="13"/>
  <c r="F1577" i="13"/>
  <c r="F1578" i="13"/>
  <c r="F1579" i="13"/>
  <c r="F1580" i="13"/>
  <c r="F1581" i="13"/>
  <c r="F1582" i="13"/>
  <c r="F1583" i="13"/>
  <c r="F1584" i="13"/>
  <c r="F1585" i="13"/>
  <c r="F1586" i="13"/>
  <c r="F1587" i="13"/>
  <c r="F1588" i="13"/>
  <c r="F1589" i="13"/>
  <c r="F1590" i="13"/>
  <c r="F1591" i="13"/>
  <c r="F1592" i="13"/>
  <c r="F1593" i="13"/>
  <c r="F1594" i="13"/>
  <c r="F1595" i="13"/>
  <c r="F1596" i="13"/>
  <c r="F1597" i="13"/>
  <c r="F1598" i="13"/>
  <c r="F1599" i="13"/>
  <c r="F1600" i="13"/>
  <c r="F1601" i="13"/>
  <c r="F1602" i="13"/>
  <c r="F1603" i="13"/>
  <c r="F1604" i="13"/>
  <c r="F1605" i="13"/>
  <c r="F1606" i="13"/>
  <c r="F1607" i="13"/>
  <c r="F1608" i="13"/>
  <c r="F1609" i="13"/>
  <c r="F1610" i="13"/>
  <c r="F1611" i="13"/>
  <c r="F1612" i="13"/>
  <c r="F1613" i="13"/>
  <c r="F1614" i="13"/>
  <c r="F1615" i="13"/>
  <c r="F1616" i="13"/>
  <c r="F1617" i="13"/>
  <c r="F1618" i="13"/>
  <c r="F1619" i="13"/>
  <c r="F1620" i="13"/>
  <c r="F1621" i="13"/>
  <c r="F1622" i="13"/>
  <c r="F1623" i="13"/>
  <c r="F1624" i="13"/>
  <c r="F1625" i="13"/>
  <c r="F1626" i="13"/>
  <c r="F1627" i="13"/>
  <c r="F1628" i="13"/>
  <c r="F1629" i="13"/>
  <c r="F1630" i="13"/>
  <c r="F1631" i="13"/>
  <c r="F1632" i="13"/>
  <c r="F1633" i="13"/>
  <c r="F1634" i="13"/>
  <c r="F1635" i="13"/>
  <c r="F1636" i="13"/>
  <c r="F1637" i="13"/>
  <c r="F1638" i="13"/>
  <c r="F1639" i="13"/>
  <c r="F1640" i="13"/>
  <c r="F1641" i="13"/>
  <c r="F1642" i="13"/>
  <c r="F1643" i="13"/>
  <c r="F1644" i="13"/>
  <c r="F1645" i="13"/>
  <c r="F1646" i="13"/>
  <c r="F1647" i="13"/>
  <c r="F1648" i="13"/>
  <c r="F1649" i="13"/>
  <c r="F1650" i="13"/>
  <c r="F1651" i="13"/>
  <c r="F1652" i="13"/>
  <c r="F1653" i="13"/>
  <c r="F1654" i="13"/>
  <c r="F1655" i="13"/>
  <c r="F1656" i="13"/>
  <c r="F1657" i="13"/>
  <c r="F1658" i="13"/>
  <c r="F1659" i="13"/>
  <c r="F1660" i="13"/>
  <c r="F1661" i="13"/>
  <c r="F1662" i="13"/>
  <c r="F1663" i="13"/>
  <c r="F1664" i="13"/>
  <c r="F1665" i="13"/>
  <c r="F1666" i="13"/>
  <c r="F1667" i="13"/>
  <c r="F1668" i="13"/>
  <c r="F1669" i="13"/>
  <c r="F1670" i="13"/>
  <c r="F1671" i="13"/>
  <c r="F1672" i="13"/>
  <c r="F1673" i="13"/>
  <c r="F1674" i="13"/>
  <c r="F1675" i="13"/>
  <c r="F1676" i="13"/>
  <c r="F1677" i="13"/>
  <c r="F1678" i="13"/>
  <c r="F1679" i="13"/>
  <c r="F1680" i="13"/>
  <c r="F1681" i="13"/>
  <c r="F1682" i="13"/>
  <c r="F1683" i="13"/>
  <c r="F1684" i="13"/>
  <c r="F1685" i="13"/>
  <c r="F1686" i="13"/>
  <c r="F1687" i="13"/>
  <c r="F1688" i="13"/>
  <c r="F1689" i="13"/>
  <c r="F1690" i="13"/>
  <c r="F1691" i="13"/>
  <c r="F1692" i="13"/>
  <c r="F1693" i="13"/>
  <c r="F1694" i="13"/>
  <c r="F1695" i="13"/>
  <c r="F1696" i="13"/>
  <c r="F1697" i="13"/>
  <c r="F1698" i="13"/>
  <c r="F1699" i="13"/>
  <c r="F1700" i="13"/>
  <c r="F1701" i="13"/>
  <c r="F1702" i="13"/>
  <c r="F1703" i="13"/>
  <c r="F1704" i="13"/>
  <c r="F1705" i="13"/>
  <c r="F1706" i="13"/>
  <c r="F1707" i="13"/>
  <c r="F1708" i="13"/>
  <c r="F1709" i="13"/>
  <c r="F1710" i="13"/>
  <c r="F1711" i="13"/>
  <c r="F1712" i="13"/>
  <c r="F1713" i="13"/>
  <c r="F1714" i="13"/>
  <c r="F1715" i="13"/>
  <c r="F1716" i="13"/>
  <c r="F1717" i="13"/>
  <c r="F1718" i="13"/>
  <c r="F1719" i="13"/>
  <c r="F1720" i="13"/>
  <c r="F1721" i="13"/>
  <c r="F1722" i="13"/>
  <c r="F1723" i="13"/>
  <c r="F1724" i="13"/>
  <c r="F1725" i="13"/>
  <c r="F1726" i="13"/>
  <c r="F1727" i="13"/>
  <c r="F1728" i="13"/>
  <c r="F1729" i="13"/>
  <c r="F1730" i="13"/>
  <c r="F1731" i="13"/>
  <c r="F1732" i="13"/>
  <c r="F1733" i="13"/>
  <c r="F1734" i="13"/>
  <c r="F1735" i="13"/>
  <c r="F1736" i="13"/>
  <c r="F1737" i="13"/>
  <c r="F1738" i="13"/>
  <c r="F1739" i="13"/>
  <c r="F1740" i="13"/>
  <c r="F1741" i="13"/>
  <c r="F1742" i="13"/>
  <c r="F1743" i="13"/>
  <c r="F1744" i="13"/>
  <c r="F1745" i="13"/>
  <c r="F1746" i="13"/>
  <c r="F1747" i="13"/>
  <c r="F1748" i="13"/>
  <c r="F1749" i="13"/>
  <c r="F1750" i="13"/>
  <c r="F1751" i="13"/>
  <c r="F1752" i="13"/>
  <c r="F1753" i="13"/>
  <c r="F1754" i="13"/>
  <c r="F1755" i="13"/>
  <c r="F1756" i="13"/>
  <c r="F1757" i="13"/>
  <c r="F1758" i="13"/>
  <c r="F1759" i="13"/>
  <c r="F1760" i="13"/>
  <c r="F1761" i="13"/>
  <c r="F1762" i="13"/>
  <c r="F1763" i="13"/>
  <c r="F1764" i="13"/>
  <c r="F1765" i="13"/>
  <c r="F1766" i="13"/>
  <c r="F1767" i="13"/>
  <c r="F1768" i="13"/>
  <c r="F1769" i="13"/>
  <c r="F1770" i="13"/>
  <c r="F1771" i="13"/>
  <c r="F1772" i="13"/>
  <c r="F1773" i="13"/>
  <c r="F1774" i="13"/>
  <c r="F1775" i="13"/>
  <c r="F1776" i="13"/>
  <c r="F1777" i="13"/>
  <c r="F1778" i="13"/>
  <c r="F1779" i="13"/>
  <c r="F1780" i="13"/>
  <c r="F1781" i="13"/>
  <c r="F1782" i="13"/>
  <c r="F1783" i="13"/>
  <c r="F1784" i="13"/>
  <c r="F1785" i="13"/>
  <c r="F1786" i="13"/>
  <c r="F1787" i="13"/>
  <c r="F1788" i="13"/>
  <c r="F1789" i="13"/>
  <c r="F1790" i="13"/>
  <c r="F1791" i="13"/>
  <c r="F1792" i="13"/>
  <c r="F1793" i="13"/>
  <c r="F1794" i="13"/>
  <c r="F1795" i="13"/>
  <c r="F1796" i="13"/>
  <c r="F1797" i="13"/>
  <c r="F1798" i="13"/>
  <c r="F1799" i="13"/>
  <c r="F1800" i="13"/>
  <c r="F1801" i="13"/>
  <c r="F1802" i="13"/>
  <c r="F1803" i="13"/>
  <c r="F1804" i="13"/>
  <c r="F1805" i="13"/>
  <c r="F1806" i="13"/>
  <c r="F1807" i="13"/>
  <c r="F1808" i="13"/>
  <c r="F1809" i="13"/>
  <c r="F1810" i="13"/>
  <c r="F1811" i="13"/>
  <c r="F1812" i="13"/>
  <c r="F1813" i="13"/>
  <c r="F1814" i="13"/>
  <c r="F1815" i="13"/>
  <c r="F1816" i="13"/>
  <c r="F1817" i="13"/>
  <c r="F1818" i="13"/>
  <c r="F1819" i="13"/>
  <c r="F1820" i="13"/>
  <c r="F1821" i="13"/>
  <c r="F1822" i="13"/>
  <c r="F1823" i="13"/>
  <c r="F1824" i="13"/>
  <c r="F1825" i="13"/>
  <c r="F1826" i="13"/>
  <c r="F1827" i="13"/>
  <c r="F1828" i="13"/>
  <c r="F1829" i="13"/>
  <c r="F1830" i="13"/>
  <c r="F1831" i="13"/>
  <c r="F1832" i="13"/>
  <c r="F1833" i="13"/>
  <c r="F1834" i="13"/>
  <c r="F1835" i="13"/>
  <c r="F1836" i="13"/>
  <c r="F1837" i="13"/>
  <c r="F1838" i="13"/>
  <c r="F1839" i="13"/>
  <c r="F1840" i="13"/>
  <c r="F1841" i="13"/>
  <c r="F1842" i="13"/>
  <c r="F1843" i="13"/>
  <c r="F1844" i="13"/>
  <c r="F1845" i="13"/>
  <c r="F1846" i="13"/>
  <c r="F1847" i="13"/>
  <c r="F1848" i="13"/>
  <c r="F1849" i="13"/>
  <c r="F1850" i="13"/>
  <c r="F1851" i="13"/>
  <c r="F1852" i="13"/>
  <c r="F1853" i="13"/>
  <c r="F1854" i="13"/>
  <c r="F1855" i="13"/>
  <c r="F1856" i="13"/>
  <c r="F1857" i="13"/>
  <c r="F1858" i="13"/>
  <c r="F1859" i="13"/>
  <c r="F1860" i="13"/>
  <c r="F1861" i="13"/>
  <c r="F1862" i="13"/>
  <c r="F1863" i="13"/>
  <c r="F1864" i="13"/>
  <c r="F1865" i="13"/>
  <c r="F1866" i="13"/>
  <c r="F1867" i="13"/>
  <c r="F1868" i="13"/>
  <c r="F1869" i="13"/>
  <c r="F1870" i="13"/>
  <c r="F1871" i="13"/>
  <c r="F1872" i="13"/>
  <c r="F1873" i="13"/>
  <c r="F1874" i="13"/>
  <c r="F1875" i="13"/>
  <c r="F1876" i="13"/>
  <c r="F1877" i="13"/>
  <c r="F1878" i="13"/>
  <c r="F1879" i="13"/>
  <c r="F1880" i="13"/>
  <c r="F1881" i="13"/>
  <c r="F1882" i="13"/>
  <c r="F1883" i="13"/>
  <c r="F1884" i="13"/>
  <c r="F1885" i="13"/>
  <c r="F1886" i="13"/>
  <c r="F1887" i="13"/>
  <c r="F1888" i="13"/>
  <c r="F1889" i="13"/>
  <c r="F1890" i="13"/>
  <c r="F1891" i="13"/>
  <c r="F1892" i="13"/>
  <c r="F1893" i="13"/>
  <c r="F1894" i="13"/>
  <c r="F1895" i="13"/>
  <c r="F1896" i="13"/>
  <c r="F1897" i="13"/>
  <c r="F1898" i="13"/>
  <c r="F1899" i="13"/>
  <c r="F1900" i="13"/>
  <c r="F1901" i="13"/>
  <c r="F1902" i="13"/>
  <c r="F1903" i="13"/>
  <c r="F1904" i="13"/>
  <c r="F1905" i="13"/>
  <c r="F1906" i="13"/>
  <c r="F1907" i="13"/>
  <c r="F1908" i="13"/>
  <c r="F1909" i="13"/>
  <c r="F1910" i="13"/>
  <c r="F1911" i="13"/>
  <c r="F1912" i="13"/>
  <c r="F1913" i="13"/>
  <c r="F1914" i="13"/>
  <c r="F1915" i="13"/>
  <c r="F1916" i="13"/>
  <c r="F1917" i="13"/>
  <c r="F1918" i="13"/>
  <c r="F1919" i="13"/>
  <c r="F1920" i="13"/>
  <c r="F1921" i="13"/>
  <c r="F1922" i="13"/>
  <c r="F1923" i="13"/>
  <c r="F1924" i="13"/>
  <c r="F1925" i="13"/>
  <c r="F1926" i="13"/>
  <c r="F1927" i="13"/>
  <c r="F1928" i="13"/>
  <c r="F1929" i="13"/>
  <c r="F1930" i="13"/>
  <c r="F1931" i="13"/>
  <c r="F1932" i="13"/>
  <c r="F1933" i="13"/>
  <c r="F1934" i="13"/>
  <c r="F1935" i="13"/>
  <c r="F1936" i="13"/>
  <c r="F1937" i="13"/>
  <c r="F1938" i="13"/>
  <c r="F1939" i="13"/>
  <c r="F1940" i="13"/>
  <c r="F1941" i="13"/>
  <c r="F1942" i="13"/>
  <c r="F1943" i="13"/>
  <c r="F1944" i="13"/>
  <c r="F1945" i="13"/>
  <c r="F1946" i="13"/>
  <c r="F1947" i="13"/>
  <c r="F1948" i="13"/>
  <c r="F1949" i="13"/>
  <c r="F1950" i="13"/>
  <c r="F1951" i="13"/>
  <c r="F1952" i="13"/>
  <c r="F1953" i="13"/>
  <c r="F1954" i="13"/>
  <c r="F1955" i="13"/>
  <c r="F1956" i="13"/>
  <c r="F1957" i="13"/>
  <c r="F1958" i="13"/>
  <c r="F1959" i="13"/>
  <c r="F1960" i="13"/>
  <c r="F1961" i="13"/>
  <c r="F1962" i="13"/>
  <c r="F1963" i="13"/>
  <c r="F1964" i="13"/>
  <c r="F1965" i="13"/>
  <c r="F1966" i="13"/>
  <c r="F1967" i="13"/>
  <c r="F1968" i="13"/>
  <c r="F1969" i="13"/>
  <c r="F1970" i="13"/>
  <c r="F1971" i="13"/>
  <c r="F1972" i="13"/>
  <c r="F1973" i="13"/>
  <c r="F1974" i="13"/>
  <c r="F1975" i="13"/>
  <c r="F1976" i="13"/>
  <c r="F1977" i="13"/>
  <c r="F1978" i="13"/>
  <c r="F1979" i="13"/>
  <c r="F1980" i="13"/>
  <c r="F1981" i="13"/>
  <c r="F1982" i="13"/>
  <c r="F1983" i="13"/>
  <c r="F1984" i="13"/>
  <c r="F1985" i="13"/>
  <c r="F1986" i="13"/>
  <c r="F1987" i="13"/>
  <c r="F1988" i="13"/>
  <c r="F1989" i="13"/>
  <c r="F1990" i="13"/>
  <c r="F1991" i="13"/>
  <c r="F1992" i="13"/>
  <c r="F1993" i="13"/>
  <c r="F1994" i="13"/>
  <c r="F1995" i="13"/>
  <c r="F1996" i="13"/>
  <c r="F1997" i="13"/>
  <c r="F1998" i="13"/>
  <c r="F1999" i="13"/>
  <c r="F2000" i="13"/>
  <c r="F2001" i="13"/>
  <c r="F2002" i="13"/>
  <c r="F2003" i="13"/>
  <c r="F2004" i="13"/>
  <c r="F2005" i="13"/>
  <c r="F2006" i="13"/>
  <c r="F2007" i="13"/>
  <c r="F2008" i="13"/>
  <c r="F2009" i="13"/>
  <c r="F2010" i="13"/>
  <c r="F2011" i="13"/>
  <c r="F2012" i="13"/>
  <c r="F2013" i="13"/>
  <c r="F2014" i="13"/>
  <c r="F2015" i="13"/>
  <c r="F2016" i="13"/>
  <c r="F2017" i="13"/>
  <c r="F2018" i="13"/>
  <c r="F2019" i="13"/>
  <c r="F2020" i="13"/>
  <c r="F2021" i="13"/>
  <c r="F2022" i="13"/>
  <c r="F2023" i="13"/>
  <c r="F2024" i="13"/>
  <c r="F2025" i="13"/>
  <c r="F2026" i="13"/>
  <c r="F2027" i="13"/>
  <c r="F2028" i="13"/>
  <c r="F2029" i="13"/>
  <c r="F2030" i="13"/>
  <c r="F2031" i="13"/>
  <c r="F2032" i="13"/>
  <c r="F2033" i="13"/>
  <c r="F2034" i="13"/>
  <c r="F2035" i="13"/>
  <c r="F2036" i="13"/>
  <c r="F2037" i="13"/>
  <c r="F2038" i="13"/>
  <c r="F2039" i="13"/>
  <c r="F2040" i="13"/>
  <c r="F2041" i="13"/>
  <c r="F2042" i="13"/>
  <c r="F2043" i="13"/>
  <c r="F2044" i="13"/>
  <c r="F2045" i="13"/>
  <c r="F2046" i="13"/>
  <c r="F2047" i="13"/>
  <c r="F2048" i="13"/>
  <c r="F2049" i="13"/>
  <c r="F2050" i="13"/>
  <c r="F2051" i="13"/>
  <c r="F2052" i="13"/>
  <c r="F2053" i="13"/>
  <c r="F2054" i="13"/>
  <c r="F2055" i="13"/>
  <c r="F2056" i="13"/>
  <c r="F2057" i="13"/>
  <c r="F2058" i="13"/>
  <c r="F2059" i="13"/>
  <c r="F2060" i="13"/>
  <c r="F2061" i="13"/>
  <c r="F2062" i="13"/>
  <c r="F2063" i="13"/>
  <c r="F2064" i="13"/>
  <c r="F2065" i="13"/>
  <c r="F2066" i="13"/>
  <c r="F2067" i="13"/>
  <c r="F2068" i="13"/>
  <c r="F2069" i="13"/>
  <c r="F2070" i="13"/>
  <c r="F2071" i="13"/>
  <c r="F2072" i="13"/>
  <c r="F2073" i="13"/>
  <c r="F2074" i="13"/>
  <c r="F2075" i="13"/>
  <c r="F2076" i="13"/>
  <c r="F2077" i="13"/>
  <c r="F2078" i="13"/>
  <c r="F2079" i="13"/>
  <c r="F2080" i="13"/>
  <c r="F2081" i="13"/>
  <c r="F2082" i="13"/>
  <c r="F737" i="13" l="1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D29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L19" i="5"/>
  <c r="K19" i="5"/>
  <c r="J19" i="5"/>
  <c r="I19" i="5"/>
  <c r="G19" i="5"/>
  <c r="F19" i="5"/>
  <c r="D19" i="5"/>
  <c r="C19" i="5"/>
  <c r="A19" i="5"/>
  <c r="B19" i="5" s="1"/>
  <c r="L18" i="5"/>
  <c r="J18" i="5"/>
  <c r="I18" i="5"/>
  <c r="G18" i="5"/>
  <c r="F18" i="5"/>
  <c r="E18" i="5"/>
  <c r="O18" i="5" s="1"/>
  <c r="D18" i="5"/>
  <c r="C18" i="5"/>
  <c r="A18" i="5"/>
  <c r="L17" i="5"/>
  <c r="J17" i="5"/>
  <c r="G17" i="5"/>
  <c r="F17" i="5"/>
  <c r="D17" i="5"/>
  <c r="C17" i="5"/>
  <c r="A17" i="5"/>
  <c r="L16" i="5"/>
  <c r="J16" i="5"/>
  <c r="I16" i="5"/>
  <c r="G16" i="5"/>
  <c r="F16" i="5"/>
  <c r="D16" i="5"/>
  <c r="C16" i="5"/>
  <c r="A16" i="5"/>
  <c r="L15" i="5"/>
  <c r="K15" i="5"/>
  <c r="J15" i="5"/>
  <c r="I15" i="5"/>
  <c r="G15" i="5"/>
  <c r="F15" i="5"/>
  <c r="D15" i="5"/>
  <c r="C15" i="5"/>
  <c r="A15" i="5"/>
  <c r="L14" i="5"/>
  <c r="K14" i="5"/>
  <c r="J14" i="5"/>
  <c r="I14" i="5"/>
  <c r="H14" i="5"/>
  <c r="P14" i="5" s="1"/>
  <c r="G14" i="5"/>
  <c r="F14" i="5"/>
  <c r="D14" i="5"/>
  <c r="C14" i="5"/>
  <c r="A14" i="5"/>
  <c r="L13" i="5"/>
  <c r="J13" i="5"/>
  <c r="I13" i="5"/>
  <c r="G13" i="5"/>
  <c r="E13" i="5"/>
  <c r="O13" i="5" s="1"/>
  <c r="D13" i="5"/>
  <c r="C13" i="5"/>
  <c r="A13" i="5"/>
  <c r="F2" i="8"/>
  <c r="H19" i="5"/>
  <c r="P19" i="5" s="1"/>
  <c r="E19" i="5"/>
  <c r="O19" i="5" s="1"/>
  <c r="K18" i="5"/>
  <c r="H18" i="5"/>
  <c r="P18" i="5" s="1"/>
  <c r="K17" i="5"/>
  <c r="H17" i="5"/>
  <c r="P17" i="5" s="1"/>
  <c r="E17" i="5"/>
  <c r="O17" i="5" s="1"/>
  <c r="K16" i="5"/>
  <c r="H16" i="5"/>
  <c r="P16" i="5" s="1"/>
  <c r="E16" i="5"/>
  <c r="O16" i="5" s="1"/>
  <c r="H15" i="5"/>
  <c r="P15" i="5" s="1"/>
  <c r="E15" i="5"/>
  <c r="O15" i="5" s="1"/>
  <c r="E14" i="5"/>
  <c r="O14" i="5" s="1"/>
  <c r="K13" i="5"/>
  <c r="H13" i="5"/>
  <c r="P13" i="5" s="1"/>
  <c r="G7" i="5" l="1"/>
  <c r="H7" i="5" s="1"/>
  <c r="G314" i="8"/>
  <c r="G322" i="8"/>
  <c r="G315" i="8"/>
  <c r="G323" i="8"/>
  <c r="G318" i="8"/>
  <c r="G319" i="8"/>
  <c r="G316" i="8"/>
  <c r="G324" i="8"/>
  <c r="G317" i="8"/>
  <c r="G325" i="8"/>
  <c r="I311" i="8"/>
  <c r="I312" i="8"/>
  <c r="G320" i="8"/>
  <c r="I313" i="8"/>
  <c r="G313" i="8"/>
  <c r="G321" i="8"/>
  <c r="I314" i="8"/>
  <c r="G3" i="5"/>
  <c r="H3" i="5" s="1"/>
  <c r="G5" i="5"/>
  <c r="I270" i="8"/>
  <c r="G273" i="8"/>
  <c r="G277" i="8"/>
  <c r="G281" i="8"/>
  <c r="G280" i="8"/>
  <c r="G269" i="8"/>
  <c r="I273" i="8"/>
  <c r="I277" i="8"/>
  <c r="I281" i="8"/>
  <c r="I269" i="8"/>
  <c r="G274" i="8"/>
  <c r="G278" i="8"/>
  <c r="G282" i="8"/>
  <c r="G270" i="8"/>
  <c r="I274" i="8"/>
  <c r="I278" i="8"/>
  <c r="I282" i="8"/>
  <c r="G284" i="8"/>
  <c r="G271" i="8"/>
  <c r="G275" i="8"/>
  <c r="G279" i="8"/>
  <c r="G283" i="8"/>
  <c r="G276" i="8"/>
  <c r="I271" i="8"/>
  <c r="I275" i="8"/>
  <c r="I279" i="8"/>
  <c r="I283" i="8"/>
  <c r="G272" i="8"/>
  <c r="I272" i="8"/>
  <c r="I276" i="8"/>
  <c r="I280" i="8"/>
  <c r="I284" i="8"/>
  <c r="N15" i="5"/>
  <c r="B15" i="5"/>
  <c r="N18" i="5"/>
  <c r="B18" i="5"/>
  <c r="N16" i="5"/>
  <c r="B16" i="5"/>
  <c r="N17" i="5"/>
  <c r="B17" i="5"/>
  <c r="B13" i="5"/>
  <c r="I3" i="8"/>
  <c r="I11" i="8"/>
  <c r="I19" i="8"/>
  <c r="I27" i="8"/>
  <c r="I35" i="8"/>
  <c r="I43" i="8"/>
  <c r="I51" i="8"/>
  <c r="I59" i="8"/>
  <c r="I67" i="8"/>
  <c r="I75" i="8"/>
  <c r="I83" i="8"/>
  <c r="I91" i="8"/>
  <c r="I99" i="8"/>
  <c r="I107" i="8"/>
  <c r="I115" i="8"/>
  <c r="I123" i="8"/>
  <c r="I131" i="8"/>
  <c r="I139" i="8"/>
  <c r="I147" i="8"/>
  <c r="I155" i="8"/>
  <c r="I163" i="8"/>
  <c r="I171" i="8"/>
  <c r="I179" i="8"/>
  <c r="I187" i="8"/>
  <c r="I195" i="8"/>
  <c r="I203" i="8"/>
  <c r="I211" i="8"/>
  <c r="I219" i="8"/>
  <c r="I227" i="8"/>
  <c r="I235" i="8"/>
  <c r="I243" i="8"/>
  <c r="I251" i="8"/>
  <c r="I259" i="8"/>
  <c r="I267" i="8"/>
  <c r="I291" i="8"/>
  <c r="I299" i="8"/>
  <c r="I307" i="8"/>
  <c r="I322" i="8"/>
  <c r="I330" i="8"/>
  <c r="I339" i="8"/>
  <c r="I347" i="8"/>
  <c r="I355" i="8"/>
  <c r="I363" i="8"/>
  <c r="I371" i="8"/>
  <c r="I379" i="8"/>
  <c r="I387" i="8"/>
  <c r="I395" i="8"/>
  <c r="I403" i="8"/>
  <c r="I411" i="8"/>
  <c r="I419" i="8"/>
  <c r="I427" i="8"/>
  <c r="I435" i="8"/>
  <c r="I443" i="8"/>
  <c r="I451" i="8"/>
  <c r="I459" i="8"/>
  <c r="I467" i="8"/>
  <c r="I475" i="8"/>
  <c r="I483" i="8"/>
  <c r="I491" i="8"/>
  <c r="I499" i="8"/>
  <c r="I507" i="8"/>
  <c r="I515" i="8"/>
  <c r="I523" i="8"/>
  <c r="I531" i="8"/>
  <c r="I539" i="8"/>
  <c r="I547" i="8"/>
  <c r="I555" i="8"/>
  <c r="I563" i="8"/>
  <c r="I571" i="8"/>
  <c r="I579" i="8"/>
  <c r="I587" i="8"/>
  <c r="I595" i="8"/>
  <c r="I603" i="8"/>
  <c r="I611" i="8"/>
  <c r="I619" i="8"/>
  <c r="I627" i="8"/>
  <c r="I635" i="8"/>
  <c r="I643" i="8"/>
  <c r="I651" i="8"/>
  <c r="I659" i="8"/>
  <c r="I667" i="8"/>
  <c r="I675" i="8"/>
  <c r="I4" i="8"/>
  <c r="I12" i="8"/>
  <c r="I20" i="8"/>
  <c r="I28" i="8"/>
  <c r="I36" i="8"/>
  <c r="I44" i="8"/>
  <c r="I52" i="8"/>
  <c r="I60" i="8"/>
  <c r="I68" i="8"/>
  <c r="I76" i="8"/>
  <c r="I84" i="8"/>
  <c r="I92" i="8"/>
  <c r="I100" i="8"/>
  <c r="I108" i="8"/>
  <c r="I116" i="8"/>
  <c r="I124" i="8"/>
  <c r="I132" i="8"/>
  <c r="I140" i="8"/>
  <c r="I148" i="8"/>
  <c r="I156" i="8"/>
  <c r="I164" i="8"/>
  <c r="I172" i="8"/>
  <c r="I180" i="8"/>
  <c r="I188" i="8"/>
  <c r="I196" i="8"/>
  <c r="I204" i="8"/>
  <c r="I212" i="8"/>
  <c r="I220" i="8"/>
  <c r="I228" i="8"/>
  <c r="I236" i="8"/>
  <c r="I244" i="8"/>
  <c r="I252" i="8"/>
  <c r="I260" i="8"/>
  <c r="I268" i="8"/>
  <c r="I292" i="8"/>
  <c r="I300" i="8"/>
  <c r="I308" i="8"/>
  <c r="I315" i="8"/>
  <c r="I323" i="8"/>
  <c r="I331" i="8"/>
  <c r="I340" i="8"/>
  <c r="I348" i="8"/>
  <c r="I356" i="8"/>
  <c r="I364" i="8"/>
  <c r="I372" i="8"/>
  <c r="I380" i="8"/>
  <c r="I388" i="8"/>
  <c r="I396" i="8"/>
  <c r="I404" i="8"/>
  <c r="I412" i="8"/>
  <c r="I420" i="8"/>
  <c r="I428" i="8"/>
  <c r="I436" i="8"/>
  <c r="I444" i="8"/>
  <c r="I452" i="8"/>
  <c r="I460" i="8"/>
  <c r="I468" i="8"/>
  <c r="I476" i="8"/>
  <c r="I484" i="8"/>
  <c r="I492" i="8"/>
  <c r="I500" i="8"/>
  <c r="I508" i="8"/>
  <c r="I516" i="8"/>
  <c r="I524" i="8"/>
  <c r="I532" i="8"/>
  <c r="I540" i="8"/>
  <c r="I548" i="8"/>
  <c r="I556" i="8"/>
  <c r="I564" i="8"/>
  <c r="I572" i="8"/>
  <c r="I580" i="8"/>
  <c r="I588" i="8"/>
  <c r="I596" i="8"/>
  <c r="I604" i="8"/>
  <c r="I612" i="8"/>
  <c r="I620" i="8"/>
  <c r="I628" i="8"/>
  <c r="I636" i="8"/>
  <c r="I644" i="8"/>
  <c r="I652" i="8"/>
  <c r="I660" i="8"/>
  <c r="I668" i="8"/>
  <c r="I676" i="8"/>
  <c r="I5" i="8"/>
  <c r="I13" i="8"/>
  <c r="I21" i="8"/>
  <c r="I29" i="8"/>
  <c r="I37" i="8"/>
  <c r="I45" i="8"/>
  <c r="I53" i="8"/>
  <c r="I61" i="8"/>
  <c r="I69" i="8"/>
  <c r="I77" i="8"/>
  <c r="I85" i="8"/>
  <c r="I93" i="8"/>
  <c r="I101" i="8"/>
  <c r="I109" i="8"/>
  <c r="I117" i="8"/>
  <c r="I125" i="8"/>
  <c r="I133" i="8"/>
  <c r="I141" i="8"/>
  <c r="I149" i="8"/>
  <c r="I157" i="8"/>
  <c r="I165" i="8"/>
  <c r="I173" i="8"/>
  <c r="I181" i="8"/>
  <c r="I189" i="8"/>
  <c r="I197" i="8"/>
  <c r="I205" i="8"/>
  <c r="I213" i="8"/>
  <c r="I221" i="8"/>
  <c r="I229" i="8"/>
  <c r="I237" i="8"/>
  <c r="I245" i="8"/>
  <c r="I253" i="8"/>
  <c r="I261" i="8"/>
  <c r="I285" i="8"/>
  <c r="I293" i="8"/>
  <c r="I301" i="8"/>
  <c r="I309" i="8"/>
  <c r="I316" i="8"/>
  <c r="I324" i="8"/>
  <c r="I332" i="8"/>
  <c r="I341" i="8"/>
  <c r="I349" i="8"/>
  <c r="I357" i="8"/>
  <c r="I365" i="8"/>
  <c r="I373" i="8"/>
  <c r="I381" i="8"/>
  <c r="I389" i="8"/>
  <c r="I397" i="8"/>
  <c r="I405" i="8"/>
  <c r="I413" i="8"/>
  <c r="I421" i="8"/>
  <c r="I429" i="8"/>
  <c r="I437" i="8"/>
  <c r="I445" i="8"/>
  <c r="I453" i="8"/>
  <c r="I461" i="8"/>
  <c r="I469" i="8"/>
  <c r="I477" i="8"/>
  <c r="I485" i="8"/>
  <c r="I493" i="8"/>
  <c r="I501" i="8"/>
  <c r="I509" i="8"/>
  <c r="I517" i="8"/>
  <c r="I525" i="8"/>
  <c r="I533" i="8"/>
  <c r="I541" i="8"/>
  <c r="I549" i="8"/>
  <c r="I557" i="8"/>
  <c r="I565" i="8"/>
  <c r="I573" i="8"/>
  <c r="I581" i="8"/>
  <c r="I589" i="8"/>
  <c r="I597" i="8"/>
  <c r="I605" i="8"/>
  <c r="I613" i="8"/>
  <c r="I621" i="8"/>
  <c r="I629" i="8"/>
  <c r="I637" i="8"/>
  <c r="I645" i="8"/>
  <c r="I653" i="8"/>
  <c r="I661" i="8"/>
  <c r="I669" i="8"/>
  <c r="I677" i="8"/>
  <c r="I6" i="8"/>
  <c r="I14" i="8"/>
  <c r="I22" i="8"/>
  <c r="I30" i="8"/>
  <c r="I38" i="8"/>
  <c r="I46" i="8"/>
  <c r="I54" i="8"/>
  <c r="I62" i="8"/>
  <c r="I70" i="8"/>
  <c r="I78" i="8"/>
  <c r="I86" i="8"/>
  <c r="I94" i="8"/>
  <c r="I102" i="8"/>
  <c r="I110" i="8"/>
  <c r="I118" i="8"/>
  <c r="I126" i="8"/>
  <c r="I134" i="8"/>
  <c r="I142" i="8"/>
  <c r="I150" i="8"/>
  <c r="I158" i="8"/>
  <c r="I166" i="8"/>
  <c r="I174" i="8"/>
  <c r="I182" i="8"/>
  <c r="I190" i="8"/>
  <c r="I198" i="8"/>
  <c r="I206" i="8"/>
  <c r="I214" i="8"/>
  <c r="I222" i="8"/>
  <c r="I230" i="8"/>
  <c r="I238" i="8"/>
  <c r="I246" i="8"/>
  <c r="I254" i="8"/>
  <c r="I262" i="8"/>
  <c r="I286" i="8"/>
  <c r="I294" i="8"/>
  <c r="I302" i="8"/>
  <c r="I310" i="8"/>
  <c r="I317" i="8"/>
  <c r="I325" i="8"/>
  <c r="I342" i="8"/>
  <c r="I350" i="8"/>
  <c r="I358" i="8"/>
  <c r="I366" i="8"/>
  <c r="I374" i="8"/>
  <c r="I382" i="8"/>
  <c r="I390" i="8"/>
  <c r="I398" i="8"/>
  <c r="I406" i="8"/>
  <c r="I414" i="8"/>
  <c r="I422" i="8"/>
  <c r="I430" i="8"/>
  <c r="I438" i="8"/>
  <c r="I446" i="8"/>
  <c r="I454" i="8"/>
  <c r="I462" i="8"/>
  <c r="I470" i="8"/>
  <c r="I478" i="8"/>
  <c r="I486" i="8"/>
  <c r="I494" i="8"/>
  <c r="I502" i="8"/>
  <c r="I510" i="8"/>
  <c r="I518" i="8"/>
  <c r="I526" i="8"/>
  <c r="I534" i="8"/>
  <c r="I542" i="8"/>
  <c r="I550" i="8"/>
  <c r="I558" i="8"/>
  <c r="I566" i="8"/>
  <c r="I574" i="8"/>
  <c r="I582" i="8"/>
  <c r="I590" i="8"/>
  <c r="I598" i="8"/>
  <c r="I606" i="8"/>
  <c r="I614" i="8"/>
  <c r="I622" i="8"/>
  <c r="I630" i="8"/>
  <c r="I638" i="8"/>
  <c r="I646" i="8"/>
  <c r="I654" i="8"/>
  <c r="I662" i="8"/>
  <c r="I670" i="8"/>
  <c r="I678" i="8"/>
  <c r="I7" i="8"/>
  <c r="I15" i="8"/>
  <c r="I23" i="8"/>
  <c r="I31" i="8"/>
  <c r="I39" i="8"/>
  <c r="I47" i="8"/>
  <c r="I55" i="8"/>
  <c r="I63" i="8"/>
  <c r="I71" i="8"/>
  <c r="I79" i="8"/>
  <c r="I87" i="8"/>
  <c r="I95" i="8"/>
  <c r="I103" i="8"/>
  <c r="I111" i="8"/>
  <c r="I119" i="8"/>
  <c r="I127" i="8"/>
  <c r="I135" i="8"/>
  <c r="I143" i="8"/>
  <c r="I151" i="8"/>
  <c r="I159" i="8"/>
  <c r="I167" i="8"/>
  <c r="I175" i="8"/>
  <c r="I183" i="8"/>
  <c r="I191" i="8"/>
  <c r="I199" i="8"/>
  <c r="I207" i="8"/>
  <c r="I215" i="8"/>
  <c r="I223" i="8"/>
  <c r="I231" i="8"/>
  <c r="I239" i="8"/>
  <c r="I247" i="8"/>
  <c r="I255" i="8"/>
  <c r="I263" i="8"/>
  <c r="I287" i="8"/>
  <c r="I295" i="8"/>
  <c r="I303" i="8"/>
  <c r="I318" i="8"/>
  <c r="I326" i="8"/>
  <c r="I343" i="8"/>
  <c r="I351" i="8"/>
  <c r="I359" i="8"/>
  <c r="I367" i="8"/>
  <c r="I375" i="8"/>
  <c r="I383" i="8"/>
  <c r="I391" i="8"/>
  <c r="I399" i="8"/>
  <c r="I407" i="8"/>
  <c r="I415" i="8"/>
  <c r="I423" i="8"/>
  <c r="I431" i="8"/>
  <c r="I439" i="8"/>
  <c r="I447" i="8"/>
  <c r="I455" i="8"/>
  <c r="I463" i="8"/>
  <c r="I471" i="8"/>
  <c r="I479" i="8"/>
  <c r="I487" i="8"/>
  <c r="I495" i="8"/>
  <c r="I503" i="8"/>
  <c r="I511" i="8"/>
  <c r="I519" i="8"/>
  <c r="I527" i="8"/>
  <c r="I535" i="8"/>
  <c r="I543" i="8"/>
  <c r="I551" i="8"/>
  <c r="I559" i="8"/>
  <c r="I567" i="8"/>
  <c r="I575" i="8"/>
  <c r="I583" i="8"/>
  <c r="I591" i="8"/>
  <c r="I599" i="8"/>
  <c r="I607" i="8"/>
  <c r="I615" i="8"/>
  <c r="I623" i="8"/>
  <c r="I631" i="8"/>
  <c r="I639" i="8"/>
  <c r="I647" i="8"/>
  <c r="I655" i="8"/>
  <c r="I663" i="8"/>
  <c r="I671" i="8"/>
  <c r="I679" i="8"/>
  <c r="I8" i="8"/>
  <c r="I16" i="8"/>
  <c r="I24" i="8"/>
  <c r="I32" i="8"/>
  <c r="I40" i="8"/>
  <c r="I48" i="8"/>
  <c r="I56" i="8"/>
  <c r="I64" i="8"/>
  <c r="I72" i="8"/>
  <c r="I80" i="8"/>
  <c r="I88" i="8"/>
  <c r="I96" i="8"/>
  <c r="I104" i="8"/>
  <c r="I112" i="8"/>
  <c r="I120" i="8"/>
  <c r="I128" i="8"/>
  <c r="I136" i="8"/>
  <c r="I144" i="8"/>
  <c r="I152" i="8"/>
  <c r="I160" i="8"/>
  <c r="I168" i="8"/>
  <c r="I176" i="8"/>
  <c r="I184" i="8"/>
  <c r="I192" i="8"/>
  <c r="I200" i="8"/>
  <c r="I208" i="8"/>
  <c r="I216" i="8"/>
  <c r="I224" i="8"/>
  <c r="I232" i="8"/>
  <c r="I240" i="8"/>
  <c r="I248" i="8"/>
  <c r="I256" i="8"/>
  <c r="I264" i="8"/>
  <c r="I288" i="8"/>
  <c r="I296" i="8"/>
  <c r="I304" i="8"/>
  <c r="I319" i="8"/>
  <c r="I327" i="8"/>
  <c r="I344" i="8"/>
  <c r="I352" i="8"/>
  <c r="I360" i="8"/>
  <c r="I368" i="8"/>
  <c r="I376" i="8"/>
  <c r="I384" i="8"/>
  <c r="I392" i="8"/>
  <c r="I400" i="8"/>
  <c r="I408" i="8"/>
  <c r="I416" i="8"/>
  <c r="I424" i="8"/>
  <c r="I432" i="8"/>
  <c r="I440" i="8"/>
  <c r="I448" i="8"/>
  <c r="I456" i="8"/>
  <c r="I464" i="8"/>
  <c r="I472" i="8"/>
  <c r="I480" i="8"/>
  <c r="I488" i="8"/>
  <c r="I496" i="8"/>
  <c r="I504" i="8"/>
  <c r="I512" i="8"/>
  <c r="I520" i="8"/>
  <c r="I528" i="8"/>
  <c r="I536" i="8"/>
  <c r="I544" i="8"/>
  <c r="I552" i="8"/>
  <c r="I560" i="8"/>
  <c r="I568" i="8"/>
  <c r="I576" i="8"/>
  <c r="I584" i="8"/>
  <c r="I592" i="8"/>
  <c r="I600" i="8"/>
  <c r="I608" i="8"/>
  <c r="I616" i="8"/>
  <c r="I624" i="8"/>
  <c r="I632" i="8"/>
  <c r="I640" i="8"/>
  <c r="I648" i="8"/>
  <c r="I656" i="8"/>
  <c r="I664" i="8"/>
  <c r="I672" i="8"/>
  <c r="I680" i="8"/>
  <c r="I10" i="8"/>
  <c r="I18" i="8"/>
  <c r="I26" i="8"/>
  <c r="I34" i="8"/>
  <c r="I42" i="8"/>
  <c r="I50" i="8"/>
  <c r="I58" i="8"/>
  <c r="I66" i="8"/>
  <c r="I74" i="8"/>
  <c r="I82" i="8"/>
  <c r="I90" i="8"/>
  <c r="I98" i="8"/>
  <c r="I106" i="8"/>
  <c r="I114" i="8"/>
  <c r="I122" i="8"/>
  <c r="I130" i="8"/>
  <c r="I138" i="8"/>
  <c r="I146" i="8"/>
  <c r="I154" i="8"/>
  <c r="I162" i="8"/>
  <c r="I170" i="8"/>
  <c r="I178" i="8"/>
  <c r="I186" i="8"/>
  <c r="I194" i="8"/>
  <c r="I202" i="8"/>
  <c r="I210" i="8"/>
  <c r="I218" i="8"/>
  <c r="I226" i="8"/>
  <c r="I234" i="8"/>
  <c r="I242" i="8"/>
  <c r="I250" i="8"/>
  <c r="I258" i="8"/>
  <c r="I266" i="8"/>
  <c r="I290" i="8"/>
  <c r="I298" i="8"/>
  <c r="I306" i="8"/>
  <c r="I321" i="8"/>
  <c r="I329" i="8"/>
  <c r="I338" i="8"/>
  <c r="I346" i="8"/>
  <c r="I354" i="8"/>
  <c r="I362" i="8"/>
  <c r="I370" i="8"/>
  <c r="I378" i="8"/>
  <c r="I386" i="8"/>
  <c r="I394" i="8"/>
  <c r="I402" i="8"/>
  <c r="I410" i="8"/>
  <c r="I418" i="8"/>
  <c r="I426" i="8"/>
  <c r="I434" i="8"/>
  <c r="I442" i="8"/>
  <c r="I450" i="8"/>
  <c r="I458" i="8"/>
  <c r="I466" i="8"/>
  <c r="I474" i="8"/>
  <c r="I482" i="8"/>
  <c r="I490" i="8"/>
  <c r="I498" i="8"/>
  <c r="I506" i="8"/>
  <c r="I514" i="8"/>
  <c r="I522" i="8"/>
  <c r="I530" i="8"/>
  <c r="I538" i="8"/>
  <c r="I546" i="8"/>
  <c r="I554" i="8"/>
  <c r="I562" i="8"/>
  <c r="I570" i="8"/>
  <c r="I578" i="8"/>
  <c r="I586" i="8"/>
  <c r="I594" i="8"/>
  <c r="I602" i="8"/>
  <c r="I610" i="8"/>
  <c r="I618" i="8"/>
  <c r="I626" i="8"/>
  <c r="I634" i="8"/>
  <c r="I642" i="8"/>
  <c r="I650" i="8"/>
  <c r="I658" i="8"/>
  <c r="I666" i="8"/>
  <c r="I674" i="8"/>
  <c r="I682" i="8"/>
  <c r="I9" i="8"/>
  <c r="I73" i="8"/>
  <c r="I137" i="8"/>
  <c r="I201" i="8"/>
  <c r="I265" i="8"/>
  <c r="I328" i="8"/>
  <c r="I393" i="8"/>
  <c r="I457" i="8"/>
  <c r="I521" i="8"/>
  <c r="I585" i="8"/>
  <c r="I649" i="8"/>
  <c r="I686" i="8"/>
  <c r="I694" i="8"/>
  <c r="I702" i="8"/>
  <c r="I710" i="8"/>
  <c r="I718" i="8"/>
  <c r="I726" i="8"/>
  <c r="I711" i="8"/>
  <c r="I727" i="8"/>
  <c r="I699" i="8"/>
  <c r="I185" i="8"/>
  <c r="I569" i="8"/>
  <c r="I724" i="8"/>
  <c r="I17" i="8"/>
  <c r="I81" i="8"/>
  <c r="I145" i="8"/>
  <c r="I209" i="8"/>
  <c r="I337" i="8"/>
  <c r="I401" i="8"/>
  <c r="I465" i="8"/>
  <c r="I529" i="8"/>
  <c r="I593" i="8"/>
  <c r="I657" i="8"/>
  <c r="I687" i="8"/>
  <c r="I695" i="8"/>
  <c r="I703" i="8"/>
  <c r="I719" i="8"/>
  <c r="G694" i="8"/>
  <c r="I692" i="8"/>
  <c r="I25" i="8"/>
  <c r="I89" i="8"/>
  <c r="I153" i="8"/>
  <c r="I217" i="8"/>
  <c r="I345" i="8"/>
  <c r="I409" i="8"/>
  <c r="I473" i="8"/>
  <c r="I537" i="8"/>
  <c r="I601" i="8"/>
  <c r="I665" i="8"/>
  <c r="I688" i="8"/>
  <c r="I696" i="8"/>
  <c r="I704" i="8"/>
  <c r="I712" i="8"/>
  <c r="I720" i="8"/>
  <c r="I728" i="8"/>
  <c r="I305" i="8"/>
  <c r="I683" i="8"/>
  <c r="I723" i="8"/>
  <c r="I249" i="8"/>
  <c r="I633" i="8"/>
  <c r="I716" i="8"/>
  <c r="I725" i="8"/>
  <c r="I33" i="8"/>
  <c r="I97" i="8"/>
  <c r="I161" i="8"/>
  <c r="I225" i="8"/>
  <c r="I289" i="8"/>
  <c r="I353" i="8"/>
  <c r="I417" i="8"/>
  <c r="I481" i="8"/>
  <c r="I545" i="8"/>
  <c r="I609" i="8"/>
  <c r="I673" i="8"/>
  <c r="I689" i="8"/>
  <c r="I697" i="8"/>
  <c r="I705" i="8"/>
  <c r="I713" i="8"/>
  <c r="I721" i="8"/>
  <c r="I2" i="8"/>
  <c r="I433" i="8"/>
  <c r="I625" i="8"/>
  <c r="I715" i="8"/>
  <c r="I121" i="8"/>
  <c r="I441" i="8"/>
  <c r="I684" i="8"/>
  <c r="G725" i="8"/>
  <c r="I41" i="8"/>
  <c r="I105" i="8"/>
  <c r="I169" i="8"/>
  <c r="I233" i="8"/>
  <c r="I297" i="8"/>
  <c r="I361" i="8"/>
  <c r="I425" i="8"/>
  <c r="I489" i="8"/>
  <c r="I553" i="8"/>
  <c r="I617" i="8"/>
  <c r="I681" i="8"/>
  <c r="I690" i="8"/>
  <c r="I698" i="8"/>
  <c r="I706" i="8"/>
  <c r="I714" i="8"/>
  <c r="I722" i="8"/>
  <c r="I369" i="8"/>
  <c r="I561" i="8"/>
  <c r="I691" i="8"/>
  <c r="I57" i="8"/>
  <c r="I505" i="8"/>
  <c r="I700" i="8"/>
  <c r="G2" i="8"/>
  <c r="I49" i="8"/>
  <c r="I113" i="8"/>
  <c r="I177" i="8"/>
  <c r="I241" i="8"/>
  <c r="I497" i="8"/>
  <c r="I707" i="8"/>
  <c r="I377" i="8"/>
  <c r="I708" i="8"/>
  <c r="I65" i="8"/>
  <c r="I129" i="8"/>
  <c r="I193" i="8"/>
  <c r="I257" i="8"/>
  <c r="I320" i="8"/>
  <c r="I385" i="8"/>
  <c r="I449" i="8"/>
  <c r="I513" i="8"/>
  <c r="I577" i="8"/>
  <c r="I641" i="8"/>
  <c r="I685" i="8"/>
  <c r="I693" i="8"/>
  <c r="I701" i="8"/>
  <c r="I709" i="8"/>
  <c r="I717" i="8"/>
  <c r="G726" i="8"/>
  <c r="G285" i="8"/>
  <c r="G289" i="8"/>
  <c r="G293" i="8"/>
  <c r="G297" i="8"/>
  <c r="G301" i="8"/>
  <c r="G305" i="8"/>
  <c r="G309" i="8"/>
  <c r="G328" i="8"/>
  <c r="G332" i="8"/>
  <c r="G337" i="8"/>
  <c r="G341" i="8"/>
  <c r="G345" i="8"/>
  <c r="G349" i="8"/>
  <c r="G353" i="8"/>
  <c r="G357" i="8"/>
  <c r="G361" i="8"/>
  <c r="G365" i="8"/>
  <c r="G369" i="8"/>
  <c r="G373" i="8"/>
  <c r="G377" i="8"/>
  <c r="G381" i="8"/>
  <c r="G385" i="8"/>
  <c r="G389" i="8"/>
  <c r="G393" i="8"/>
  <c r="G397" i="8"/>
  <c r="G401" i="8"/>
  <c r="G405" i="8"/>
  <c r="G409" i="8"/>
  <c r="G413" i="8"/>
  <c r="G417" i="8"/>
  <c r="G421" i="8"/>
  <c r="G425" i="8"/>
  <c r="G429" i="8"/>
  <c r="G433" i="8"/>
  <c r="G437" i="8"/>
  <c r="G441" i="8"/>
  <c r="G445" i="8"/>
  <c r="G449" i="8"/>
  <c r="G453" i="8"/>
  <c r="G457" i="8"/>
  <c r="G461" i="8"/>
  <c r="G465" i="8"/>
  <c r="G469" i="8"/>
  <c r="G473" i="8"/>
  <c r="G477" i="8"/>
  <c r="G481" i="8"/>
  <c r="G485" i="8"/>
  <c r="G489" i="8"/>
  <c r="G493" i="8"/>
  <c r="G497" i="8"/>
  <c r="G501" i="8"/>
  <c r="G505" i="8"/>
  <c r="G509" i="8"/>
  <c r="G513" i="8"/>
  <c r="G517" i="8"/>
  <c r="G521" i="8"/>
  <c r="G525" i="8"/>
  <c r="G529" i="8"/>
  <c r="G533" i="8"/>
  <c r="G537" i="8"/>
  <c r="G541" i="8"/>
  <c r="G545" i="8"/>
  <c r="G549" i="8"/>
  <c r="G553" i="8"/>
  <c r="G557" i="8"/>
  <c r="G561" i="8"/>
  <c r="G565" i="8"/>
  <c r="G569" i="8"/>
  <c r="G573" i="8"/>
  <c r="G577" i="8"/>
  <c r="G581" i="8"/>
  <c r="G585" i="8"/>
  <c r="G589" i="8"/>
  <c r="G593" i="8"/>
  <c r="G597" i="8"/>
  <c r="G601" i="8"/>
  <c r="G605" i="8"/>
  <c r="G609" i="8"/>
  <c r="G617" i="8"/>
  <c r="G621" i="8"/>
  <c r="G727" i="8"/>
  <c r="G286" i="8"/>
  <c r="G290" i="8"/>
  <c r="G294" i="8"/>
  <c r="G298" i="8"/>
  <c r="G302" i="8"/>
  <c r="G306" i="8"/>
  <c r="G310" i="8"/>
  <c r="G329" i="8"/>
  <c r="G338" i="8"/>
  <c r="G342" i="8"/>
  <c r="G346" i="8"/>
  <c r="G350" i="8"/>
  <c r="G354" i="8"/>
  <c r="G358" i="8"/>
  <c r="G362" i="8"/>
  <c r="G366" i="8"/>
  <c r="G370" i="8"/>
  <c r="G374" i="8"/>
  <c r="G378" i="8"/>
  <c r="G382" i="8"/>
  <c r="G386" i="8"/>
  <c r="G390" i="8"/>
  <c r="G394" i="8"/>
  <c r="G398" i="8"/>
  <c r="G402" i="8"/>
  <c r="G406" i="8"/>
  <c r="G410" i="8"/>
  <c r="G414" i="8"/>
  <c r="G418" i="8"/>
  <c r="G422" i="8"/>
  <c r="G426" i="8"/>
  <c r="G430" i="8"/>
  <c r="G434" i="8"/>
  <c r="G438" i="8"/>
  <c r="G442" i="8"/>
  <c r="G446" i="8"/>
  <c r="G450" i="8"/>
  <c r="G454" i="8"/>
  <c r="G458" i="8"/>
  <c r="G462" i="8"/>
  <c r="G466" i="8"/>
  <c r="G470" i="8"/>
  <c r="G474" i="8"/>
  <c r="G478" i="8"/>
  <c r="G482" i="8"/>
  <c r="G486" i="8"/>
  <c r="G490" i="8"/>
  <c r="G494" i="8"/>
  <c r="G498" i="8"/>
  <c r="G502" i="8"/>
  <c r="G506" i="8"/>
  <c r="G510" i="8"/>
  <c r="G514" i="8"/>
  <c r="G518" i="8"/>
  <c r="G522" i="8"/>
  <c r="G526" i="8"/>
  <c r="G530" i="8"/>
  <c r="G534" i="8"/>
  <c r="G538" i="8"/>
  <c r="G542" i="8"/>
  <c r="G546" i="8"/>
  <c r="G550" i="8"/>
  <c r="G554" i="8"/>
  <c r="G558" i="8"/>
  <c r="G562" i="8"/>
  <c r="G566" i="8"/>
  <c r="G570" i="8"/>
  <c r="G574" i="8"/>
  <c r="G578" i="8"/>
  <c r="G582" i="8"/>
  <c r="G586" i="8"/>
  <c r="G590" i="8"/>
  <c r="G594" i="8"/>
  <c r="G598" i="8"/>
  <c r="G602" i="8"/>
  <c r="G606" i="8"/>
  <c r="G610" i="8"/>
  <c r="G614" i="8"/>
  <c r="G618" i="8"/>
  <c r="G626" i="8"/>
  <c r="G728" i="8"/>
  <c r="G287" i="8"/>
  <c r="G291" i="8"/>
  <c r="G295" i="8"/>
  <c r="G299" i="8"/>
  <c r="G303" i="8"/>
  <c r="G307" i="8"/>
  <c r="G311" i="8"/>
  <c r="G326" i="8"/>
  <c r="G330" i="8"/>
  <c r="G339" i="8"/>
  <c r="G343" i="8"/>
  <c r="G347" i="8"/>
  <c r="G351" i="8"/>
  <c r="G355" i="8"/>
  <c r="G359" i="8"/>
  <c r="G363" i="8"/>
  <c r="G367" i="8"/>
  <c r="G371" i="8"/>
  <c r="G375" i="8"/>
  <c r="G379" i="8"/>
  <c r="G383" i="8"/>
  <c r="G387" i="8"/>
  <c r="G391" i="8"/>
  <c r="G395" i="8"/>
  <c r="G399" i="8"/>
  <c r="G403" i="8"/>
  <c r="G407" i="8"/>
  <c r="G411" i="8"/>
  <c r="G415" i="8"/>
  <c r="G419" i="8"/>
  <c r="G423" i="8"/>
  <c r="G427" i="8"/>
  <c r="G431" i="8"/>
  <c r="G435" i="8"/>
  <c r="G439" i="8"/>
  <c r="G443" i="8"/>
  <c r="G447" i="8"/>
  <c r="G451" i="8"/>
  <c r="G455" i="8"/>
  <c r="G459" i="8"/>
  <c r="G463" i="8"/>
  <c r="G467" i="8"/>
  <c r="G471" i="8"/>
  <c r="G475" i="8"/>
  <c r="G479" i="8"/>
  <c r="G483" i="8"/>
  <c r="G487" i="8"/>
  <c r="G491" i="8"/>
  <c r="G495" i="8"/>
  <c r="G499" i="8"/>
  <c r="G503" i="8"/>
  <c r="G507" i="8"/>
  <c r="G511" i="8"/>
  <c r="G515" i="8"/>
  <c r="G519" i="8"/>
  <c r="G523" i="8"/>
  <c r="G527" i="8"/>
  <c r="G531" i="8"/>
  <c r="G535" i="8"/>
  <c r="G539" i="8"/>
  <c r="G543" i="8"/>
  <c r="G547" i="8"/>
  <c r="G551" i="8"/>
  <c r="G555" i="8"/>
  <c r="G559" i="8"/>
  <c r="G563" i="8"/>
  <c r="G567" i="8"/>
  <c r="G571" i="8"/>
  <c r="G575" i="8"/>
  <c r="G579" i="8"/>
  <c r="G583" i="8"/>
  <c r="G587" i="8"/>
  <c r="G591" i="8"/>
  <c r="G595" i="8"/>
  <c r="G599" i="8"/>
  <c r="G603" i="8"/>
  <c r="G607" i="8"/>
  <c r="G611" i="8"/>
  <c r="G615" i="8"/>
  <c r="G619" i="8"/>
  <c r="G288" i="8"/>
  <c r="G292" i="8"/>
  <c r="G296" i="8"/>
  <c r="G300" i="8"/>
  <c r="G304" i="8"/>
  <c r="G308" i="8"/>
  <c r="G312" i="8"/>
  <c r="G327" i="8"/>
  <c r="G331" i="8"/>
  <c r="G340" i="8"/>
  <c r="G344" i="8"/>
  <c r="G348" i="8"/>
  <c r="G352" i="8"/>
  <c r="G356" i="8"/>
  <c r="G360" i="8"/>
  <c r="G364" i="8"/>
  <c r="G368" i="8"/>
  <c r="G372" i="8"/>
  <c r="G376" i="8"/>
  <c r="G380" i="8"/>
  <c r="G384" i="8"/>
  <c r="G388" i="8"/>
  <c r="G392" i="8"/>
  <c r="G396" i="8"/>
  <c r="G400" i="8"/>
  <c r="G404" i="8"/>
  <c r="G408" i="8"/>
  <c r="G412" i="8"/>
  <c r="G416" i="8"/>
  <c r="G420" i="8"/>
  <c r="G424" i="8"/>
  <c r="G428" i="8"/>
  <c r="G432" i="8"/>
  <c r="G436" i="8"/>
  <c r="G440" i="8"/>
  <c r="G444" i="8"/>
  <c r="G448" i="8"/>
  <c r="G452" i="8"/>
  <c r="G456" i="8"/>
  <c r="G460" i="8"/>
  <c r="G464" i="8"/>
  <c r="G468" i="8"/>
  <c r="G472" i="8"/>
  <c r="G476" i="8"/>
  <c r="G480" i="8"/>
  <c r="G484" i="8"/>
  <c r="G488" i="8"/>
  <c r="G492" i="8"/>
  <c r="G496" i="8"/>
  <c r="G500" i="8"/>
  <c r="G504" i="8"/>
  <c r="G508" i="8"/>
  <c r="G512" i="8"/>
  <c r="G516" i="8"/>
  <c r="G520" i="8"/>
  <c r="G524" i="8"/>
  <c r="G528" i="8"/>
  <c r="G532" i="8"/>
  <c r="G536" i="8"/>
  <c r="G540" i="8"/>
  <c r="G544" i="8"/>
  <c r="G548" i="8"/>
  <c r="G552" i="8"/>
  <c r="G556" i="8"/>
  <c r="G560" i="8"/>
  <c r="G564" i="8"/>
  <c r="G568" i="8"/>
  <c r="G572" i="8"/>
  <c r="G576" i="8"/>
  <c r="G580" i="8"/>
  <c r="G584" i="8"/>
  <c r="G588" i="8"/>
  <c r="G592" i="8"/>
  <c r="G596" i="8"/>
  <c r="G600" i="8"/>
  <c r="G604" i="8"/>
  <c r="G608" i="8"/>
  <c r="G612" i="8"/>
  <c r="G616" i="8"/>
  <c r="G620" i="8"/>
  <c r="G629" i="8"/>
  <c r="G633" i="8"/>
  <c r="G637" i="8"/>
  <c r="G641" i="8"/>
  <c r="G645" i="8"/>
  <c r="G649" i="8"/>
  <c r="G653" i="8"/>
  <c r="G657" i="8"/>
  <c r="G661" i="8"/>
  <c r="G665" i="8"/>
  <c r="G669" i="8"/>
  <c r="G673" i="8"/>
  <c r="G677" i="8"/>
  <c r="G681" i="8"/>
  <c r="G685" i="8"/>
  <c r="G689" i="8"/>
  <c r="G693" i="8"/>
  <c r="G698" i="8"/>
  <c r="G702" i="8"/>
  <c r="G706" i="8"/>
  <c r="G710" i="8"/>
  <c r="G714" i="8"/>
  <c r="G718" i="8"/>
  <c r="G722" i="8"/>
  <c r="G682" i="8"/>
  <c r="G703" i="8"/>
  <c r="G711" i="8"/>
  <c r="G723" i="8"/>
  <c r="G632" i="8"/>
  <c r="G656" i="8"/>
  <c r="G676" i="8"/>
  <c r="G697" i="8"/>
  <c r="G721" i="8"/>
  <c r="G613" i="8"/>
  <c r="G625" i="8"/>
  <c r="G695" i="8"/>
  <c r="G715" i="8"/>
  <c r="G640" i="8"/>
  <c r="G660" i="8"/>
  <c r="G668" i="8"/>
  <c r="G684" i="8"/>
  <c r="G709" i="8"/>
  <c r="G630" i="8"/>
  <c r="G634" i="8"/>
  <c r="G638" i="8"/>
  <c r="G642" i="8"/>
  <c r="G646" i="8"/>
  <c r="G650" i="8"/>
  <c r="G654" i="8"/>
  <c r="G658" i="8"/>
  <c r="G662" i="8"/>
  <c r="G666" i="8"/>
  <c r="G670" i="8"/>
  <c r="G674" i="8"/>
  <c r="G678" i="8"/>
  <c r="G686" i="8"/>
  <c r="G690" i="8"/>
  <c r="G699" i="8"/>
  <c r="G707" i="8"/>
  <c r="G719" i="8"/>
  <c r="G688" i="8"/>
  <c r="G622" i="8"/>
  <c r="G696" i="8"/>
  <c r="G716" i="8"/>
  <c r="G724" i="8"/>
  <c r="G644" i="8"/>
  <c r="G705" i="8"/>
  <c r="G627" i="8"/>
  <c r="G631" i="8"/>
  <c r="G635" i="8"/>
  <c r="G639" i="8"/>
  <c r="G643" i="8"/>
  <c r="G647" i="8"/>
  <c r="G651" i="8"/>
  <c r="G655" i="8"/>
  <c r="G659" i="8"/>
  <c r="G663" i="8"/>
  <c r="G667" i="8"/>
  <c r="G671" i="8"/>
  <c r="G675" i="8"/>
  <c r="G679" i="8"/>
  <c r="G683" i="8"/>
  <c r="G687" i="8"/>
  <c r="G691" i="8"/>
  <c r="G700" i="8"/>
  <c r="G704" i="8"/>
  <c r="G708" i="8"/>
  <c r="G712" i="8"/>
  <c r="G720" i="8"/>
  <c r="G648" i="8"/>
  <c r="G701" i="8"/>
  <c r="G623" i="8"/>
  <c r="G628" i="8"/>
  <c r="G652" i="8"/>
  <c r="G672" i="8"/>
  <c r="G692" i="8"/>
  <c r="G717" i="8"/>
  <c r="G624" i="8"/>
  <c r="G636" i="8"/>
  <c r="G664" i="8"/>
  <c r="G680" i="8"/>
  <c r="G713" i="8"/>
  <c r="N14" i="5"/>
  <c r="B14" i="5"/>
  <c r="G3" i="8"/>
  <c r="G14" i="8"/>
  <c r="G19" i="8"/>
  <c r="G30" i="8"/>
  <c r="G35" i="8"/>
  <c r="G46" i="8"/>
  <c r="G51" i="8"/>
  <c r="G62" i="8"/>
  <c r="G67" i="8"/>
  <c r="G78" i="8"/>
  <c r="G83" i="8"/>
  <c r="G94" i="8"/>
  <c r="G99" i="8"/>
  <c r="G110" i="8"/>
  <c r="G115" i="8"/>
  <c r="G126" i="8"/>
  <c r="G131" i="8"/>
  <c r="G142" i="8"/>
  <c r="G147" i="8"/>
  <c r="G158" i="8"/>
  <c r="G163" i="8"/>
  <c r="G174" i="8"/>
  <c r="G179" i="8"/>
  <c r="G190" i="8"/>
  <c r="G195" i="8"/>
  <c r="G206" i="8"/>
  <c r="G211" i="8"/>
  <c r="G222" i="8"/>
  <c r="G227" i="8"/>
  <c r="G238" i="8"/>
  <c r="G243" i="8"/>
  <c r="G254" i="8"/>
  <c r="G259" i="8"/>
  <c r="G200" i="8"/>
  <c r="G264" i="8"/>
  <c r="G9" i="8"/>
  <c r="G25" i="8"/>
  <c r="G41" i="8"/>
  <c r="G57" i="8"/>
  <c r="G73" i="8"/>
  <c r="G89" i="8"/>
  <c r="G105" i="8"/>
  <c r="G121" i="8"/>
  <c r="G137" i="8"/>
  <c r="G153" i="8"/>
  <c r="G169" i="8"/>
  <c r="G185" i="8"/>
  <c r="G201" i="8"/>
  <c r="G217" i="8"/>
  <c r="G233" i="8"/>
  <c r="G249" i="8"/>
  <c r="G265" i="8"/>
  <c r="G24" i="8"/>
  <c r="G4" i="8"/>
  <c r="G20" i="8"/>
  <c r="G36" i="8"/>
  <c r="G52" i="8"/>
  <c r="G68" i="8"/>
  <c r="G84" i="8"/>
  <c r="G100" i="8"/>
  <c r="G116" i="8"/>
  <c r="G132" i="8"/>
  <c r="G148" i="8"/>
  <c r="G164" i="8"/>
  <c r="G180" i="8"/>
  <c r="G196" i="8"/>
  <c r="G212" i="8"/>
  <c r="G228" i="8"/>
  <c r="G244" i="8"/>
  <c r="G260" i="8"/>
  <c r="G40" i="8"/>
  <c r="G120" i="8"/>
  <c r="G248" i="8"/>
  <c r="G10" i="8"/>
  <c r="G15" i="8"/>
  <c r="G26" i="8"/>
  <c r="G31" i="8"/>
  <c r="G42" i="8"/>
  <c r="G47" i="8"/>
  <c r="G58" i="8"/>
  <c r="G63" i="8"/>
  <c r="G74" i="8"/>
  <c r="G79" i="8"/>
  <c r="G90" i="8"/>
  <c r="G95" i="8"/>
  <c r="G106" i="8"/>
  <c r="G111" i="8"/>
  <c r="G122" i="8"/>
  <c r="G127" i="8"/>
  <c r="G138" i="8"/>
  <c r="G143" i="8"/>
  <c r="G154" i="8"/>
  <c r="G159" i="8"/>
  <c r="G170" i="8"/>
  <c r="G175" i="8"/>
  <c r="G186" i="8"/>
  <c r="G191" i="8"/>
  <c r="G202" i="8"/>
  <c r="G207" i="8"/>
  <c r="G218" i="8"/>
  <c r="G223" i="8"/>
  <c r="G234" i="8"/>
  <c r="G239" i="8"/>
  <c r="G250" i="8"/>
  <c r="G255" i="8"/>
  <c r="G266" i="8"/>
  <c r="G184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8" i="8"/>
  <c r="G72" i="8"/>
  <c r="G232" i="8"/>
  <c r="G16" i="8"/>
  <c r="G32" i="8"/>
  <c r="G48" i="8"/>
  <c r="G64" i="8"/>
  <c r="G80" i="8"/>
  <c r="G96" i="8"/>
  <c r="G112" i="8"/>
  <c r="G128" i="8"/>
  <c r="G144" i="8"/>
  <c r="G160" i="8"/>
  <c r="G176" i="8"/>
  <c r="G192" i="8"/>
  <c r="G208" i="8"/>
  <c r="G224" i="8"/>
  <c r="G240" i="8"/>
  <c r="G256" i="8"/>
  <c r="G136" i="8"/>
  <c r="G168" i="8"/>
  <c r="G6" i="8"/>
  <c r="G11" i="8"/>
  <c r="G22" i="8"/>
  <c r="G27" i="8"/>
  <c r="G38" i="8"/>
  <c r="G43" i="8"/>
  <c r="G54" i="8"/>
  <c r="G59" i="8"/>
  <c r="G70" i="8"/>
  <c r="G75" i="8"/>
  <c r="G86" i="8"/>
  <c r="G91" i="8"/>
  <c r="G102" i="8"/>
  <c r="G107" i="8"/>
  <c r="G118" i="8"/>
  <c r="G123" i="8"/>
  <c r="G134" i="8"/>
  <c r="G139" i="8"/>
  <c r="G150" i="8"/>
  <c r="G155" i="8"/>
  <c r="G166" i="8"/>
  <c r="G171" i="8"/>
  <c r="G182" i="8"/>
  <c r="G187" i="8"/>
  <c r="G198" i="8"/>
  <c r="G203" i="8"/>
  <c r="G214" i="8"/>
  <c r="G219" i="8"/>
  <c r="G230" i="8"/>
  <c r="G235" i="8"/>
  <c r="G246" i="8"/>
  <c r="G251" i="8"/>
  <c r="G262" i="8"/>
  <c r="G267" i="8"/>
  <c r="G216" i="8"/>
  <c r="G17" i="8"/>
  <c r="G33" i="8"/>
  <c r="G49" i="8"/>
  <c r="G65" i="8"/>
  <c r="G81" i="8"/>
  <c r="G97" i="8"/>
  <c r="G113" i="8"/>
  <c r="G129" i="8"/>
  <c r="G145" i="8"/>
  <c r="G161" i="8"/>
  <c r="G177" i="8"/>
  <c r="G193" i="8"/>
  <c r="G209" i="8"/>
  <c r="G225" i="8"/>
  <c r="G241" i="8"/>
  <c r="G257" i="8"/>
  <c r="G88" i="8"/>
  <c r="G152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56" i="8"/>
  <c r="G7" i="8"/>
  <c r="G18" i="8"/>
  <c r="G23" i="8"/>
  <c r="G34" i="8"/>
  <c r="G39" i="8"/>
  <c r="G50" i="8"/>
  <c r="G55" i="8"/>
  <c r="G66" i="8"/>
  <c r="G71" i="8"/>
  <c r="G82" i="8"/>
  <c r="G87" i="8"/>
  <c r="G98" i="8"/>
  <c r="G103" i="8"/>
  <c r="G114" i="8"/>
  <c r="G119" i="8"/>
  <c r="G130" i="8"/>
  <c r="G135" i="8"/>
  <c r="G146" i="8"/>
  <c r="G151" i="8"/>
  <c r="G162" i="8"/>
  <c r="G167" i="8"/>
  <c r="G178" i="8"/>
  <c r="G183" i="8"/>
  <c r="G194" i="8"/>
  <c r="G199" i="8"/>
  <c r="G210" i="8"/>
  <c r="G215" i="8"/>
  <c r="G226" i="8"/>
  <c r="G231" i="8"/>
  <c r="G242" i="8"/>
  <c r="G247" i="8"/>
  <c r="G258" i="8"/>
  <c r="G263" i="8"/>
  <c r="G104" i="8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E380" i="11"/>
  <c r="E244" i="11"/>
  <c r="E5" i="11"/>
  <c r="E6" i="11"/>
  <c r="E183" i="11"/>
  <c r="E37" i="11"/>
  <c r="E46" i="11"/>
  <c r="E100" i="11"/>
  <c r="E26" i="11"/>
  <c r="E328" i="11"/>
  <c r="E247" i="11"/>
  <c r="E245" i="11"/>
  <c r="E142" i="11"/>
  <c r="E324" i="11"/>
  <c r="E376" i="11"/>
  <c r="E568" i="11"/>
  <c r="E575" i="11"/>
  <c r="E751" i="11"/>
  <c r="E1044" i="11"/>
  <c r="E1055" i="11"/>
  <c r="E1077" i="11"/>
  <c r="E1082" i="11"/>
  <c r="E1091" i="11"/>
  <c r="E1096" i="11"/>
  <c r="E446" i="11"/>
  <c r="E576" i="11"/>
  <c r="E1045" i="11"/>
  <c r="E68" i="11"/>
  <c r="E135" i="11"/>
  <c r="E279" i="11"/>
  <c r="E759" i="11"/>
  <c r="E1027" i="11"/>
  <c r="E1039" i="11"/>
  <c r="E1056" i="11"/>
  <c r="E1073" i="11"/>
  <c r="E1092" i="11"/>
  <c r="E375" i="11"/>
  <c r="E1076" i="11"/>
  <c r="E1090" i="11"/>
  <c r="E327" i="11"/>
  <c r="E374" i="11"/>
  <c r="E559" i="11"/>
  <c r="E577" i="11"/>
  <c r="E760" i="11"/>
  <c r="E1023" i="11"/>
  <c r="E1035" i="11"/>
  <c r="E1057" i="11"/>
  <c r="E1084" i="11"/>
  <c r="E1036" i="11"/>
  <c r="E1095" i="11"/>
  <c r="E56" i="11"/>
  <c r="E124" i="11"/>
  <c r="E567" i="11"/>
  <c r="E180" i="11"/>
  <c r="E1083" i="11"/>
  <c r="E1068" i="11"/>
  <c r="E1098" i="11"/>
  <c r="E737" i="11"/>
  <c r="E736" i="11"/>
  <c r="E1086" i="11"/>
  <c r="E740" i="11"/>
  <c r="E724" i="11"/>
  <c r="E147" i="11"/>
  <c r="E170" i="11"/>
  <c r="E749" i="11"/>
  <c r="E322" i="11"/>
  <c r="E323" i="11"/>
  <c r="E748" i="11"/>
  <c r="E221" i="11"/>
  <c r="E1105" i="11"/>
  <c r="E146" i="11"/>
  <c r="E1040" i="11"/>
  <c r="E320" i="11"/>
  <c r="E564" i="11"/>
  <c r="E1050" i="11"/>
  <c r="E557" i="11"/>
  <c r="E1022" i="11"/>
  <c r="E1060" i="11"/>
  <c r="E738" i="11"/>
  <c r="E224" i="11"/>
  <c r="E758" i="11"/>
  <c r="E1099" i="11"/>
  <c r="E99" i="11"/>
  <c r="E561" i="11"/>
  <c r="E440" i="11"/>
  <c r="E382" i="11"/>
  <c r="E570" i="11"/>
  <c r="E547" i="11"/>
  <c r="E96" i="11"/>
  <c r="E80" i="11"/>
  <c r="E743" i="11"/>
  <c r="E222" i="11"/>
  <c r="E1094" i="11"/>
  <c r="E742" i="11"/>
  <c r="E182" i="11"/>
  <c r="E1054" i="11"/>
  <c r="E25" i="11"/>
  <c r="E1028" i="11"/>
  <c r="E280" i="11"/>
  <c r="E378" i="11"/>
  <c r="E1021" i="11"/>
  <c r="E377" i="11"/>
  <c r="E746" i="11"/>
  <c r="E1049" i="11"/>
  <c r="E733" i="11"/>
  <c r="E201" i="11"/>
  <c r="E90" i="11"/>
  <c r="E450" i="11"/>
  <c r="E70" i="11"/>
  <c r="E569" i="11"/>
  <c r="E45" i="11"/>
  <c r="E766" i="11"/>
  <c r="E381" i="11"/>
  <c r="E1046" i="11"/>
  <c r="E1062" i="11"/>
  <c r="E1059" i="11"/>
  <c r="E51" i="11"/>
  <c r="E1104" i="11"/>
  <c r="E1071" i="11"/>
  <c r="E143" i="11"/>
  <c r="E272" i="11"/>
  <c r="E451" i="11"/>
  <c r="E81" i="11"/>
  <c r="E1085" i="11"/>
  <c r="E573" i="11"/>
  <c r="E169" i="11"/>
  <c r="E1089" i="11"/>
  <c r="E572" i="11"/>
  <c r="E160" i="11"/>
  <c r="E1043" i="11"/>
  <c r="E24" i="11"/>
  <c r="E747" i="11"/>
  <c r="E273" i="11"/>
  <c r="E105" i="11"/>
  <c r="E765" i="11"/>
  <c r="E325" i="11"/>
  <c r="E558" i="11"/>
  <c r="E1038" i="11"/>
  <c r="E562" i="11"/>
  <c r="E179" i="11"/>
  <c r="E1075" i="11"/>
  <c r="E144" i="11"/>
  <c r="E1002" i="11"/>
  <c r="E741" i="11"/>
  <c r="E1102" i="11"/>
  <c r="E752" i="11"/>
  <c r="E326" i="11"/>
  <c r="E556" i="11"/>
  <c r="E223" i="11"/>
  <c r="E246" i="11"/>
  <c r="E756" i="11"/>
  <c r="E1052" i="11"/>
  <c r="E62" i="11"/>
  <c r="E764" i="11"/>
  <c r="E745" i="11"/>
  <c r="E757" i="11"/>
  <c r="E755" i="11"/>
  <c r="E274" i="11"/>
  <c r="E379" i="11"/>
  <c r="E563" i="11"/>
  <c r="E172" i="11"/>
  <c r="E1065" i="11"/>
  <c r="E1088" i="11"/>
  <c r="E1047" i="11"/>
  <c r="E1079" i="11"/>
  <c r="E1037" i="11"/>
  <c r="E444" i="11"/>
  <c r="E19" i="11"/>
  <c r="E1070" i="11"/>
  <c r="E560" i="11"/>
  <c r="E161" i="11"/>
  <c r="E566" i="11"/>
  <c r="E1093" i="11"/>
  <c r="E122" i="11"/>
  <c r="E225" i="11"/>
  <c r="E1026" i="11"/>
  <c r="E1034" i="11"/>
  <c r="E436" i="11"/>
  <c r="E574" i="11"/>
  <c r="E23" i="11"/>
  <c r="E1100" i="11"/>
  <c r="E171" i="11"/>
  <c r="E754" i="11"/>
  <c r="E33" i="11"/>
  <c r="E278" i="11"/>
  <c r="E92" i="11"/>
  <c r="E1033" i="11"/>
  <c r="E1080" i="11"/>
  <c r="E735" i="11"/>
  <c r="E1053" i="11"/>
  <c r="E1032" i="11"/>
  <c r="E438" i="11"/>
  <c r="E1031" i="11"/>
  <c r="E1058" i="11"/>
  <c r="E449" i="11"/>
  <c r="E145" i="11"/>
  <c r="E1069" i="11"/>
  <c r="E448" i="11"/>
  <c r="E123" i="11"/>
  <c r="E762" i="11"/>
  <c r="E1074" i="11"/>
  <c r="E571" i="11"/>
  <c r="E106" i="11"/>
  <c r="E1097" i="11"/>
  <c r="E739" i="11"/>
  <c r="E202" i="11"/>
  <c r="E226" i="11"/>
  <c r="E1020" i="11"/>
  <c r="E548" i="11"/>
  <c r="E67" i="11"/>
  <c r="E59" i="11"/>
  <c r="E753" i="11"/>
  <c r="E763" i="11"/>
  <c r="E1029" i="11"/>
  <c r="E447" i="11"/>
  <c r="E1072" i="11"/>
  <c r="E744" i="11"/>
  <c r="E329" i="11"/>
  <c r="E27" i="11"/>
  <c r="E1061" i="11"/>
  <c r="E36" i="11"/>
  <c r="E1025" i="11"/>
  <c r="E1064" i="11"/>
  <c r="E439" i="11"/>
  <c r="E1051" i="11"/>
  <c r="E1003" i="11"/>
  <c r="E277" i="11"/>
  <c r="E750" i="11"/>
  <c r="E1042" i="11"/>
  <c r="E442" i="11"/>
  <c r="E1081" i="11"/>
  <c r="E1041" i="11"/>
  <c r="E441" i="11"/>
  <c r="E93" i="11"/>
  <c r="E723" i="11"/>
  <c r="E1063" i="11"/>
  <c r="E565" i="11"/>
  <c r="E69" i="11"/>
  <c r="E1078" i="11"/>
  <c r="E734" i="11"/>
  <c r="E91" i="11"/>
  <c r="E1101" i="11"/>
  <c r="E1004" i="11"/>
  <c r="E445" i="11"/>
  <c r="E1103" i="11"/>
  <c r="E1048" i="11"/>
  <c r="E761" i="11"/>
  <c r="E281" i="11"/>
  <c r="E1067" i="11"/>
  <c r="E371" i="11"/>
  <c r="E1087" i="11"/>
  <c r="E437" i="11"/>
  <c r="E443" i="11"/>
  <c r="E1066" i="11"/>
  <c r="E35" i="11"/>
  <c r="E40" i="11"/>
  <c r="E52" i="11"/>
  <c r="E108" i="11"/>
  <c r="E408" i="11"/>
  <c r="E462" i="11"/>
  <c r="E529" i="11"/>
  <c r="E536" i="11"/>
  <c r="E543" i="11"/>
  <c r="E673" i="11"/>
  <c r="E680" i="11"/>
  <c r="E1121" i="11"/>
  <c r="E1130" i="11"/>
  <c r="E1134" i="11"/>
  <c r="E1138" i="11"/>
  <c r="E1142" i="11"/>
  <c r="E1146" i="11"/>
  <c r="E1154" i="11"/>
  <c r="E1158" i="11"/>
  <c r="E1162" i="11"/>
  <c r="E1170" i="11"/>
  <c r="E1178" i="11"/>
  <c r="E47" i="11"/>
  <c r="E71" i="11"/>
  <c r="E84" i="11"/>
  <c r="E156" i="11"/>
  <c r="E175" i="11"/>
  <c r="E188" i="11"/>
  <c r="E207" i="11"/>
  <c r="E220" i="11"/>
  <c r="E239" i="11"/>
  <c r="E252" i="11"/>
  <c r="E271" i="11"/>
  <c r="E284" i="11"/>
  <c r="E456" i="11"/>
  <c r="E609" i="11"/>
  <c r="E616" i="11"/>
  <c r="E623" i="11"/>
  <c r="E905" i="11"/>
  <c r="E952" i="11"/>
  <c r="E959" i="11"/>
  <c r="E1117" i="11"/>
  <c r="E1126" i="11"/>
  <c r="E1122" i="11"/>
  <c r="E1135" i="11"/>
  <c r="E1143" i="11"/>
  <c r="E1151" i="11"/>
  <c r="E1159" i="11"/>
  <c r="E1167" i="11"/>
  <c r="E1175" i="11"/>
  <c r="E1183" i="11"/>
  <c r="E31" i="11"/>
  <c r="E103" i="11"/>
  <c r="E319" i="11"/>
  <c r="E332" i="11"/>
  <c r="E416" i="11"/>
  <c r="E423" i="11"/>
  <c r="E463" i="11"/>
  <c r="E476" i="11"/>
  <c r="E497" i="11"/>
  <c r="E504" i="11"/>
  <c r="E511" i="11"/>
  <c r="E689" i="11"/>
  <c r="E696" i="11"/>
  <c r="E703" i="11"/>
  <c r="E817" i="11"/>
  <c r="E824" i="11"/>
  <c r="E831" i="11"/>
  <c r="E1113" i="11"/>
  <c r="E1131" i="11"/>
  <c r="E1139" i="11"/>
  <c r="E1147" i="11"/>
  <c r="E1155" i="11"/>
  <c r="E1163" i="11"/>
  <c r="E1171" i="11"/>
  <c r="E1179" i="11"/>
  <c r="E60" i="11"/>
  <c r="E79" i="11"/>
  <c r="E151" i="11"/>
  <c r="E164" i="11"/>
  <c r="E196" i="11"/>
  <c r="E215" i="11"/>
  <c r="E228" i="11"/>
  <c r="E260" i="11"/>
  <c r="E391" i="11"/>
  <c r="E431" i="11"/>
  <c r="E545" i="11"/>
  <c r="E552" i="11"/>
  <c r="E584" i="11"/>
  <c r="E591" i="11"/>
  <c r="E640" i="11"/>
  <c r="E655" i="11"/>
  <c r="E991" i="11"/>
  <c r="E1118" i="11"/>
  <c r="E1127" i="11"/>
  <c r="E1184" i="11"/>
  <c r="E32" i="11"/>
  <c r="E55" i="11"/>
  <c r="E111" i="11"/>
  <c r="E399" i="11"/>
  <c r="E464" i="11"/>
  <c r="E961" i="11"/>
  <c r="E1114" i="11"/>
  <c r="E1123" i="11"/>
  <c r="E1132" i="11"/>
  <c r="E1136" i="11"/>
  <c r="E1140" i="11"/>
  <c r="E1144" i="11"/>
  <c r="E1148" i="11"/>
  <c r="E1152" i="11"/>
  <c r="E1156" i="11"/>
  <c r="E1160" i="11"/>
  <c r="E1164" i="11"/>
  <c r="E1168" i="11"/>
  <c r="E1172" i="11"/>
  <c r="E1176" i="11"/>
  <c r="E1180" i="11"/>
  <c r="E44" i="11"/>
  <c r="E87" i="11"/>
  <c r="E119" i="11"/>
  <c r="E159" i="11"/>
  <c r="E191" i="11"/>
  <c r="E204" i="11"/>
  <c r="E236" i="11"/>
  <c r="E255" i="11"/>
  <c r="E268" i="11"/>
  <c r="E287" i="11"/>
  <c r="E308" i="11"/>
  <c r="E406" i="11"/>
  <c r="E513" i="11"/>
  <c r="E520" i="11"/>
  <c r="E527" i="11"/>
  <c r="E671" i="11"/>
  <c r="E721" i="11"/>
  <c r="E833" i="11"/>
  <c r="E840" i="11"/>
  <c r="E1109" i="11"/>
  <c r="E1119" i="11"/>
  <c r="E1137" i="11"/>
  <c r="E1145" i="11"/>
  <c r="E1153" i="11"/>
  <c r="E1161" i="11"/>
  <c r="E1169" i="11"/>
  <c r="E1177" i="11"/>
  <c r="E39" i="11"/>
  <c r="E140" i="11"/>
  <c r="E295" i="11"/>
  <c r="E316" i="11"/>
  <c r="E335" i="11"/>
  <c r="E400" i="11"/>
  <c r="E454" i="11"/>
  <c r="E593" i="11"/>
  <c r="E600" i="11"/>
  <c r="E607" i="11"/>
  <c r="E657" i="11"/>
  <c r="E993" i="11"/>
  <c r="E1000" i="11"/>
  <c r="E1115" i="11"/>
  <c r="E1129" i="11"/>
  <c r="E1133" i="11"/>
  <c r="E1141" i="11"/>
  <c r="E1149" i="11"/>
  <c r="E1157" i="11"/>
  <c r="E1165" i="11"/>
  <c r="E1173" i="11"/>
  <c r="E1181" i="11"/>
  <c r="E63" i="11"/>
  <c r="E76" i="11"/>
  <c r="E95" i="11"/>
  <c r="E127" i="11"/>
  <c r="E167" i="11"/>
  <c r="E199" i="11"/>
  <c r="E212" i="11"/>
  <c r="E231" i="11"/>
  <c r="E263" i="11"/>
  <c r="E276" i="11"/>
  <c r="E303" i="11"/>
  <c r="E414" i="11"/>
  <c r="E474" i="11"/>
  <c r="E488" i="11"/>
  <c r="E495" i="11"/>
  <c r="E777" i="11"/>
  <c r="E792" i="11"/>
  <c r="E815" i="11"/>
  <c r="E849" i="11"/>
  <c r="E896" i="11"/>
  <c r="E1125" i="11"/>
  <c r="E1150" i="11"/>
  <c r="E1166" i="11"/>
  <c r="E1174" i="11"/>
  <c r="E1182" i="11"/>
  <c r="E1017" i="11"/>
  <c r="E615" i="11"/>
  <c r="E481" i="11"/>
  <c r="E187" i="11"/>
  <c r="E784" i="11"/>
  <c r="E587" i="11"/>
  <c r="E434" i="11"/>
  <c r="E218" i="11"/>
  <c r="E34" i="11"/>
  <c r="E620" i="11"/>
  <c r="E479" i="11"/>
  <c r="E1006" i="11"/>
  <c r="E677" i="11"/>
  <c r="E472" i="11"/>
  <c r="E184" i="11"/>
  <c r="E907" i="11"/>
  <c r="E611" i="11"/>
  <c r="E485" i="11"/>
  <c r="E267" i="11"/>
  <c r="E997" i="11"/>
  <c r="E604" i="11"/>
  <c r="E457" i="11"/>
  <c r="E176" i="11"/>
  <c r="E859" i="11"/>
  <c r="E537" i="11"/>
  <c r="E259" i="11"/>
  <c r="E843" i="11"/>
  <c r="E630" i="11"/>
  <c r="E468" i="11"/>
  <c r="E194" i="11"/>
  <c r="E1012" i="11"/>
  <c r="E928" i="11"/>
  <c r="E854" i="11"/>
  <c r="E716" i="11"/>
  <c r="E1011" i="11"/>
  <c r="E927" i="11"/>
  <c r="E852" i="11"/>
  <c r="E783" i="11"/>
  <c r="E999" i="11"/>
  <c r="E913" i="11"/>
  <c r="E839" i="11"/>
  <c r="E720" i="11"/>
  <c r="E619" i="11"/>
  <c r="E944" i="11"/>
  <c r="E863" i="11"/>
  <c r="E800" i="11"/>
  <c r="E681" i="11"/>
  <c r="E968" i="11"/>
  <c r="E731" i="11"/>
  <c r="E656" i="11"/>
  <c r="E973" i="11"/>
  <c r="E893" i="11"/>
  <c r="E780" i="11"/>
  <c r="E1007" i="11"/>
  <c r="E923" i="11"/>
  <c r="E848" i="11"/>
  <c r="E767" i="11"/>
  <c r="E661" i="11"/>
  <c r="E866" i="11"/>
  <c r="E596" i="11"/>
  <c r="E477" i="11"/>
  <c r="E810" i="11"/>
  <c r="E522" i="11"/>
  <c r="E622" i="11"/>
  <c r="E512" i="11"/>
  <c r="E395" i="11"/>
  <c r="E818" i="11"/>
  <c r="E498" i="11"/>
  <c r="E351" i="11"/>
  <c r="E826" i="11"/>
  <c r="E506" i="11"/>
  <c r="E386" i="11"/>
  <c r="E702" i="11"/>
  <c r="E427" i="11"/>
  <c r="E433" i="11"/>
  <c r="E288" i="11"/>
  <c r="E312" i="11"/>
  <c r="E292" i="11"/>
  <c r="E304" i="11"/>
  <c r="E309" i="11"/>
  <c r="E189" i="11"/>
  <c r="E321" i="11"/>
  <c r="E129" i="11"/>
  <c r="E294" i="11"/>
  <c r="E118" i="11"/>
  <c r="E994" i="11"/>
  <c r="E601" i="11"/>
  <c r="E467" i="11"/>
  <c r="E155" i="11"/>
  <c r="E715" i="11"/>
  <c r="E580" i="11"/>
  <c r="E420" i="11"/>
  <c r="E192" i="11"/>
  <c r="E956" i="11"/>
  <c r="E613" i="11"/>
  <c r="E478" i="11"/>
  <c r="E940" i="11"/>
  <c r="E612" i="11"/>
  <c r="E418" i="11"/>
  <c r="E178" i="11"/>
  <c r="E853" i="11"/>
  <c r="E605" i="11"/>
  <c r="E471" i="11"/>
  <c r="E235" i="11"/>
  <c r="E953" i="11"/>
  <c r="E597" i="11"/>
  <c r="E363" i="11"/>
  <c r="E130" i="11"/>
  <c r="E837" i="11"/>
  <c r="E524" i="11"/>
  <c r="E227" i="11"/>
  <c r="E816" i="11"/>
  <c r="E595" i="11"/>
  <c r="E429" i="11"/>
  <c r="E168" i="11"/>
  <c r="E983" i="11"/>
  <c r="E916" i="11"/>
  <c r="E847" i="11"/>
  <c r="E710" i="11"/>
  <c r="E1005" i="11"/>
  <c r="E920" i="11"/>
  <c r="E846" i="11"/>
  <c r="E727" i="11"/>
  <c r="E987" i="11"/>
  <c r="E895" i="11"/>
  <c r="E832" i="11"/>
  <c r="E713" i="11"/>
  <c r="E1128" i="11"/>
  <c r="E937" i="11"/>
  <c r="E856" i="11"/>
  <c r="E788" i="11"/>
  <c r="E675" i="11"/>
  <c r="E950" i="11"/>
  <c r="E725" i="11"/>
  <c r="E649" i="11"/>
  <c r="E955" i="11"/>
  <c r="E880" i="11"/>
  <c r="E774" i="11"/>
  <c r="E1001" i="11"/>
  <c r="E917" i="11"/>
  <c r="E841" i="11"/>
  <c r="E729" i="11"/>
  <c r="E648" i="11"/>
  <c r="E834" i="11"/>
  <c r="E578" i="11"/>
  <c r="E384" i="11"/>
  <c r="E778" i="11"/>
  <c r="E490" i="11"/>
  <c r="E617" i="11"/>
  <c r="E494" i="11"/>
  <c r="E389" i="11"/>
  <c r="E786" i="11"/>
  <c r="E465" i="11"/>
  <c r="E348" i="11"/>
  <c r="E794" i="11"/>
  <c r="E469" i="11"/>
  <c r="E990" i="11"/>
  <c r="E670" i="11"/>
  <c r="E415" i="11"/>
  <c r="E401" i="11"/>
  <c r="E361" i="11"/>
  <c r="E306" i="11"/>
  <c r="E417" i="11"/>
  <c r="E298" i="11"/>
  <c r="E296" i="11"/>
  <c r="E173" i="11"/>
  <c r="E305" i="11"/>
  <c r="E113" i="11"/>
  <c r="E262" i="11"/>
  <c r="E102" i="11"/>
  <c r="E980" i="11"/>
  <c r="E588" i="11"/>
  <c r="E421" i="11"/>
  <c r="E114" i="11"/>
  <c r="E693" i="11"/>
  <c r="E585" i="11"/>
  <c r="E387" i="11"/>
  <c r="E186" i="11"/>
  <c r="E909" i="11"/>
  <c r="E579" i="11"/>
  <c r="E426" i="11"/>
  <c r="E908" i="11"/>
  <c r="E592" i="11"/>
  <c r="E341" i="11"/>
  <c r="E152" i="11"/>
  <c r="E812" i="11"/>
  <c r="E598" i="11"/>
  <c r="E458" i="11"/>
  <c r="E203" i="11"/>
  <c r="E899" i="11"/>
  <c r="E531" i="11"/>
  <c r="E355" i="11"/>
  <c r="E98" i="11"/>
  <c r="E787" i="11"/>
  <c r="E517" i="11"/>
  <c r="E195" i="11"/>
  <c r="E793" i="11"/>
  <c r="E589" i="11"/>
  <c r="E402" i="11"/>
  <c r="E162" i="11"/>
  <c r="E977" i="11"/>
  <c r="E910" i="11"/>
  <c r="E829" i="11"/>
  <c r="E685" i="11"/>
  <c r="E988" i="11"/>
  <c r="E902" i="11"/>
  <c r="E827" i="11"/>
  <c r="E664" i="11"/>
  <c r="E981" i="11"/>
  <c r="E888" i="11"/>
  <c r="E820" i="11"/>
  <c r="E707" i="11"/>
  <c r="E1120" i="11"/>
  <c r="E931" i="11"/>
  <c r="E844" i="11"/>
  <c r="E782" i="11"/>
  <c r="E663" i="11"/>
  <c r="E943" i="11"/>
  <c r="E712" i="11"/>
  <c r="E643" i="11"/>
  <c r="E949" i="11"/>
  <c r="E873" i="11"/>
  <c r="E718" i="11"/>
  <c r="E995" i="11"/>
  <c r="E904" i="11"/>
  <c r="E835" i="11"/>
  <c r="E717" i="11"/>
  <c r="E641" i="11"/>
  <c r="E802" i="11"/>
  <c r="E555" i="11"/>
  <c r="E373" i="11"/>
  <c r="E714" i="11"/>
  <c r="E424" i="11"/>
  <c r="E608" i="11"/>
  <c r="E489" i="11"/>
  <c r="E1010" i="11"/>
  <c r="E722" i="11"/>
  <c r="E460" i="11"/>
  <c r="E1018" i="11"/>
  <c r="E730" i="11"/>
  <c r="E459" i="11"/>
  <c r="E958" i="11"/>
  <c r="E638" i="11"/>
  <c r="E404" i="11"/>
  <c r="E368" i="11"/>
  <c r="E350" i="11"/>
  <c r="E293" i="11"/>
  <c r="E385" i="11"/>
  <c r="E234" i="11"/>
  <c r="E290" i="11"/>
  <c r="E157" i="11"/>
  <c r="E289" i="11"/>
  <c r="E97" i="11"/>
  <c r="E230" i="11"/>
  <c r="E86" i="11"/>
  <c r="E964" i="11"/>
  <c r="E581" i="11"/>
  <c r="E360" i="11"/>
  <c r="E83" i="11"/>
  <c r="E665" i="11"/>
  <c r="E528" i="11"/>
  <c r="E359" i="11"/>
  <c r="E154" i="11"/>
  <c r="E806" i="11"/>
  <c r="E541" i="11"/>
  <c r="E275" i="11"/>
  <c r="E901" i="11"/>
  <c r="E540" i="11"/>
  <c r="E315" i="11"/>
  <c r="E139" i="11"/>
  <c r="E781" i="11"/>
  <c r="E539" i="11"/>
  <c r="E452" i="11"/>
  <c r="E138" i="11"/>
  <c r="E884" i="11"/>
  <c r="E525" i="11"/>
  <c r="E364" i="11"/>
  <c r="E72" i="11"/>
  <c r="E668" i="11"/>
  <c r="E483" i="11"/>
  <c r="E163" i="11"/>
  <c r="E771" i="11"/>
  <c r="E582" i="11"/>
  <c r="E369" i="11"/>
  <c r="E128" i="11"/>
  <c r="E971" i="11"/>
  <c r="E891" i="11"/>
  <c r="E809" i="11"/>
  <c r="E679" i="11"/>
  <c r="E982" i="11"/>
  <c r="E889" i="11"/>
  <c r="E821" i="11"/>
  <c r="E646" i="11"/>
  <c r="E975" i="11"/>
  <c r="E876" i="11"/>
  <c r="E814" i="11"/>
  <c r="E695" i="11"/>
  <c r="E1112" i="11"/>
  <c r="E919" i="11"/>
  <c r="E838" i="11"/>
  <c r="E732" i="11"/>
  <c r="E644" i="11"/>
  <c r="E925" i="11"/>
  <c r="E705" i="11"/>
  <c r="E1014" i="11"/>
  <c r="E936" i="11"/>
  <c r="E867" i="11"/>
  <c r="E1110" i="11"/>
  <c r="E972" i="11"/>
  <c r="E897" i="11"/>
  <c r="E823" i="11"/>
  <c r="E711" i="11"/>
  <c r="E636" i="11"/>
  <c r="E770" i="11"/>
  <c r="E546" i="11"/>
  <c r="E970" i="11"/>
  <c r="E682" i="11"/>
  <c r="E419" i="11"/>
  <c r="E590" i="11"/>
  <c r="E475" i="11"/>
  <c r="E978" i="11"/>
  <c r="E690" i="11"/>
  <c r="E412" i="11"/>
  <c r="E986" i="11"/>
  <c r="E698" i="11"/>
  <c r="E428" i="11"/>
  <c r="E926" i="11"/>
  <c r="E606" i="11"/>
  <c r="E398" i="11"/>
  <c r="E362" i="11"/>
  <c r="E300" i="11"/>
  <c r="E366" i="11"/>
  <c r="E365" i="11"/>
  <c r="E425" i="11"/>
  <c r="E285" i="11"/>
  <c r="E141" i="11"/>
  <c r="E257" i="11"/>
  <c r="E65" i="11"/>
  <c r="E214" i="11"/>
  <c r="E54" i="11"/>
  <c r="E822" i="11"/>
  <c r="E549" i="11"/>
  <c r="E344" i="11"/>
  <c r="E992" i="11"/>
  <c r="E651" i="11"/>
  <c r="E508" i="11"/>
  <c r="E343" i="11"/>
  <c r="E120" i="11"/>
  <c r="E699" i="11"/>
  <c r="E534" i="11"/>
  <c r="E243" i="11"/>
  <c r="E878" i="11"/>
  <c r="E533" i="11"/>
  <c r="E248" i="11"/>
  <c r="E74" i="11"/>
  <c r="E697" i="11"/>
  <c r="E535" i="11"/>
  <c r="E411" i="11"/>
  <c r="E131" i="11"/>
  <c r="E868" i="11"/>
  <c r="E518" i="11"/>
  <c r="E313" i="11"/>
  <c r="E66" i="11"/>
  <c r="E603" i="11"/>
  <c r="E430" i="11"/>
  <c r="E136" i="11"/>
  <c r="E709" i="11"/>
  <c r="E550" i="11"/>
  <c r="E264" i="11"/>
  <c r="E115" i="11"/>
  <c r="E966" i="11"/>
  <c r="E885" i="11"/>
  <c r="E803" i="11"/>
  <c r="E672" i="11"/>
  <c r="E976" i="11"/>
  <c r="E883" i="11"/>
  <c r="E808" i="11"/>
  <c r="E633" i="11"/>
  <c r="E969" i="11"/>
  <c r="E870" i="11"/>
  <c r="E795" i="11"/>
  <c r="E639" i="11"/>
  <c r="E1015" i="11"/>
  <c r="E900" i="11"/>
  <c r="E825" i="11"/>
  <c r="E726" i="11"/>
  <c r="E1111" i="11"/>
  <c r="E912" i="11"/>
  <c r="E700" i="11"/>
  <c r="E1008" i="11"/>
  <c r="E929" i="11"/>
  <c r="E855" i="11"/>
  <c r="E1030" i="11"/>
  <c r="E967" i="11"/>
  <c r="E892" i="11"/>
  <c r="E804" i="11"/>
  <c r="E704" i="11"/>
  <c r="E629" i="11"/>
  <c r="E706" i="11"/>
  <c r="E532" i="11"/>
  <c r="E938" i="11"/>
  <c r="E650" i="11"/>
  <c r="E407" i="11"/>
  <c r="E553" i="11"/>
  <c r="E461" i="11"/>
  <c r="E946" i="11"/>
  <c r="E658" i="11"/>
  <c r="E394" i="11"/>
  <c r="E954" i="11"/>
  <c r="E666" i="11"/>
  <c r="E422" i="11"/>
  <c r="E894" i="11"/>
  <c r="E542" i="11"/>
  <c r="E367" i="11"/>
  <c r="E339" i="11"/>
  <c r="E473" i="11"/>
  <c r="E337" i="11"/>
  <c r="E354" i="11"/>
  <c r="E393" i="11"/>
  <c r="E269" i="11"/>
  <c r="E125" i="11"/>
  <c r="E241" i="11"/>
  <c r="E49" i="11"/>
  <c r="E198" i="11"/>
  <c r="E708" i="11"/>
  <c r="E515" i="11"/>
  <c r="E283" i="11"/>
  <c r="E934" i="11"/>
  <c r="E628" i="11"/>
  <c r="E501" i="11"/>
  <c r="E282" i="11"/>
  <c r="E107" i="11"/>
  <c r="E678" i="11"/>
  <c r="E507" i="11"/>
  <c r="E211" i="11"/>
  <c r="E797" i="11"/>
  <c r="E499" i="11"/>
  <c r="E242" i="11"/>
  <c r="E50" i="11"/>
  <c r="E683" i="11"/>
  <c r="E519" i="11"/>
  <c r="E356" i="11"/>
  <c r="E104" i="11"/>
  <c r="E811" i="11"/>
  <c r="E491" i="11"/>
  <c r="E266" i="11"/>
  <c r="E48" i="11"/>
  <c r="E599" i="11"/>
  <c r="E403" i="11"/>
  <c r="E41" i="11"/>
  <c r="E659" i="11"/>
  <c r="E523" i="11"/>
  <c r="E258" i="11"/>
  <c r="E64" i="11"/>
  <c r="E947" i="11"/>
  <c r="E872" i="11"/>
  <c r="E791" i="11"/>
  <c r="E660" i="11"/>
  <c r="E945" i="11"/>
  <c r="E877" i="11"/>
  <c r="E801" i="11"/>
  <c r="E1124" i="11"/>
  <c r="E963" i="11"/>
  <c r="E857" i="11"/>
  <c r="E789" i="11"/>
  <c r="E632" i="11"/>
  <c r="E1009" i="11"/>
  <c r="E881" i="11"/>
  <c r="E819" i="11"/>
  <c r="E719" i="11"/>
  <c r="E1107" i="11"/>
  <c r="E887" i="11"/>
  <c r="E694" i="11"/>
  <c r="E996" i="11"/>
  <c r="E924" i="11"/>
  <c r="E836" i="11"/>
  <c r="E1024" i="11"/>
  <c r="E960" i="11"/>
  <c r="E886" i="11"/>
  <c r="E785" i="11"/>
  <c r="E692" i="11"/>
  <c r="E962" i="11"/>
  <c r="E674" i="11"/>
  <c r="E514" i="11"/>
  <c r="E906" i="11"/>
  <c r="E618" i="11"/>
  <c r="E396" i="11"/>
  <c r="E544" i="11"/>
  <c r="E455" i="11"/>
  <c r="E914" i="11"/>
  <c r="E626" i="11"/>
  <c r="E388" i="11"/>
  <c r="E922" i="11"/>
  <c r="E634" i="11"/>
  <c r="E410" i="11"/>
  <c r="E862" i="11"/>
  <c r="E510" i="11"/>
  <c r="E353" i="11"/>
  <c r="E333" i="11"/>
  <c r="E409" i="11"/>
  <c r="E331" i="11"/>
  <c r="E336" i="11"/>
  <c r="E370" i="11"/>
  <c r="E253" i="11"/>
  <c r="E109" i="11"/>
  <c r="E209" i="11"/>
  <c r="E358" i="11"/>
  <c r="E166" i="11"/>
  <c r="E652" i="11"/>
  <c r="E509" i="11"/>
  <c r="E251" i="11"/>
  <c r="E903" i="11"/>
  <c r="E621" i="11"/>
  <c r="E480" i="11"/>
  <c r="E256" i="11"/>
  <c r="E88" i="11"/>
  <c r="E635" i="11"/>
  <c r="E503" i="11"/>
  <c r="E112" i="11"/>
  <c r="E691" i="11"/>
  <c r="E493" i="11"/>
  <c r="E216" i="11"/>
  <c r="E38" i="11"/>
  <c r="E676" i="11"/>
  <c r="E505" i="11"/>
  <c r="E340" i="11"/>
  <c r="E43" i="11"/>
  <c r="E647" i="11"/>
  <c r="E484" i="11"/>
  <c r="E240" i="11"/>
  <c r="E42" i="11"/>
  <c r="E583" i="11"/>
  <c r="E397" i="11"/>
  <c r="E989" i="11"/>
  <c r="E653" i="11"/>
  <c r="E516" i="11"/>
  <c r="E232" i="11"/>
  <c r="E58" i="11"/>
  <c r="E941" i="11"/>
  <c r="E865" i="11"/>
  <c r="E772" i="11"/>
  <c r="E654" i="11"/>
  <c r="E939" i="11"/>
  <c r="E871" i="11"/>
  <c r="E796" i="11"/>
  <c r="E1116" i="11"/>
  <c r="E951" i="11"/>
  <c r="E851" i="11"/>
  <c r="E776" i="11"/>
  <c r="E625" i="11"/>
  <c r="E998" i="11"/>
  <c r="E875" i="11"/>
  <c r="E813" i="11"/>
  <c r="E701" i="11"/>
  <c r="E985" i="11"/>
  <c r="E775" i="11"/>
  <c r="E687" i="11"/>
  <c r="E984" i="11"/>
  <c r="E918" i="11"/>
  <c r="E805" i="11"/>
  <c r="E1019" i="11"/>
  <c r="E948" i="11"/>
  <c r="E879" i="11"/>
  <c r="E779" i="11"/>
  <c r="E686" i="11"/>
  <c r="E930" i="11"/>
  <c r="E642" i="11"/>
  <c r="E500" i="11"/>
  <c r="E874" i="11"/>
  <c r="E586" i="11"/>
  <c r="E383" i="11"/>
  <c r="E526" i="11"/>
  <c r="E435" i="11"/>
  <c r="E882" i="11"/>
  <c r="E594" i="11"/>
  <c r="E347" i="11"/>
  <c r="E890" i="11"/>
  <c r="E602" i="11"/>
  <c r="E405" i="11"/>
  <c r="E830" i="11"/>
  <c r="E453" i="11"/>
  <c r="E357" i="11"/>
  <c r="E314" i="11"/>
  <c r="E349" i="11"/>
  <c r="E311" i="11"/>
  <c r="E330" i="11"/>
  <c r="E352" i="11"/>
  <c r="E237" i="11"/>
  <c r="E77" i="11"/>
  <c r="E193" i="11"/>
  <c r="E342" i="11"/>
  <c r="E150" i="11"/>
  <c r="E637" i="11"/>
  <c r="E502" i="11"/>
  <c r="E219" i="11"/>
  <c r="E828" i="11"/>
  <c r="E614" i="11"/>
  <c r="E466" i="11"/>
  <c r="E250" i="11"/>
  <c r="E82" i="11"/>
  <c r="E627" i="11"/>
  <c r="E487" i="11"/>
  <c r="E75" i="11"/>
  <c r="E684" i="11"/>
  <c r="E486" i="11"/>
  <c r="E210" i="11"/>
  <c r="E915" i="11"/>
  <c r="E662" i="11"/>
  <c r="E492" i="11"/>
  <c r="E307" i="11"/>
  <c r="E1106" i="11"/>
  <c r="E624" i="11"/>
  <c r="E470" i="11"/>
  <c r="E208" i="11"/>
  <c r="E921" i="11"/>
  <c r="E551" i="11"/>
  <c r="E291" i="11"/>
  <c r="E965" i="11"/>
  <c r="E645" i="11"/>
  <c r="E496" i="11"/>
  <c r="E200" i="11"/>
  <c r="E30" i="11"/>
  <c r="E935" i="11"/>
  <c r="E860" i="11"/>
  <c r="E728" i="11"/>
  <c r="E1016" i="11"/>
  <c r="E933" i="11"/>
  <c r="E864" i="11"/>
  <c r="E790" i="11"/>
  <c r="E1108" i="11"/>
  <c r="E932" i="11"/>
  <c r="E845" i="11"/>
  <c r="E769" i="11"/>
  <c r="E631" i="11"/>
  <c r="E957" i="11"/>
  <c r="E869" i="11"/>
  <c r="E807" i="11"/>
  <c r="E688" i="11"/>
  <c r="E974" i="11"/>
  <c r="E768" i="11"/>
  <c r="E669" i="11"/>
  <c r="E979" i="11"/>
  <c r="E911" i="11"/>
  <c r="E799" i="11"/>
  <c r="E1013" i="11"/>
  <c r="E942" i="11"/>
  <c r="E861" i="11"/>
  <c r="E773" i="11"/>
  <c r="E667" i="11"/>
  <c r="E898" i="11"/>
  <c r="E610" i="11"/>
  <c r="E482" i="11"/>
  <c r="E842" i="11"/>
  <c r="E554" i="11"/>
  <c r="E372" i="11"/>
  <c r="E521" i="11"/>
  <c r="E413" i="11"/>
  <c r="E850" i="11"/>
  <c r="E530" i="11"/>
  <c r="E390" i="11"/>
  <c r="E858" i="11"/>
  <c r="E538" i="11"/>
  <c r="E392" i="11"/>
  <c r="E798" i="11"/>
  <c r="E432" i="11"/>
  <c r="E345" i="11"/>
  <c r="E301" i="11"/>
  <c r="E338" i="11"/>
  <c r="E299" i="11"/>
  <c r="E317" i="11"/>
  <c r="E346" i="11"/>
  <c r="E205" i="11"/>
  <c r="E61" i="11"/>
  <c r="E177" i="11"/>
  <c r="E310" i="11"/>
  <c r="E134" i="11"/>
  <c r="E261" i="11"/>
  <c r="E117" i="11"/>
  <c r="E265" i="11"/>
  <c r="E89" i="11"/>
  <c r="E254" i="11"/>
  <c r="E94" i="11"/>
  <c r="E229" i="11"/>
  <c r="E101" i="11"/>
  <c r="E249" i="11"/>
  <c r="E73" i="11"/>
  <c r="E238" i="11"/>
  <c r="E78" i="11"/>
  <c r="E213" i="11"/>
  <c r="E85" i="11"/>
  <c r="E233" i="11"/>
  <c r="E57" i="11"/>
  <c r="E206" i="11"/>
  <c r="E197" i="11"/>
  <c r="E53" i="11"/>
  <c r="E217" i="11"/>
  <c r="E334" i="11"/>
  <c r="E190" i="11"/>
  <c r="E181" i="11"/>
  <c r="E148" i="11"/>
  <c r="E185" i="11"/>
  <c r="E318" i="11"/>
  <c r="E174" i="11"/>
  <c r="E165" i="11"/>
  <c r="E132" i="11"/>
  <c r="E153" i="11"/>
  <c r="E302" i="11"/>
  <c r="E158" i="11"/>
  <c r="E149" i="11"/>
  <c r="E116" i="11"/>
  <c r="E137" i="11"/>
  <c r="E286" i="11"/>
  <c r="E126" i="11"/>
  <c r="E133" i="11"/>
  <c r="E297" i="11"/>
  <c r="E121" i="11"/>
  <c r="E270" i="11"/>
  <c r="E110" i="11"/>
  <c r="E22" i="11"/>
  <c r="E17" i="11"/>
  <c r="E21" i="11"/>
  <c r="E20" i="11"/>
  <c r="E28" i="11"/>
  <c r="E18" i="11"/>
  <c r="E16" i="11"/>
  <c r="H5" i="5"/>
  <c r="E7" i="11"/>
  <c r="G4" i="5"/>
  <c r="H4" i="5" s="1"/>
  <c r="E11" i="11"/>
  <c r="E9" i="11"/>
  <c r="E4" i="11"/>
  <c r="E13" i="11"/>
  <c r="E14" i="11"/>
  <c r="E8" i="11"/>
  <c r="E29" i="11"/>
  <c r="N19" i="5"/>
  <c r="S5" i="4"/>
  <c r="N13" i="5"/>
  <c r="A10" i="5"/>
  <c r="G6" i="5"/>
  <c r="H6" i="5" s="1"/>
  <c r="E15" i="11"/>
  <c r="E3" i="11"/>
  <c r="O2" i="5"/>
  <c r="B25" i="5"/>
  <c r="E12" i="11"/>
  <c r="K5" i="5"/>
  <c r="N5" i="5"/>
  <c r="E2" i="11"/>
  <c r="E10" i="11"/>
  <c r="H334" i="8" l="1"/>
  <c r="H336" i="8"/>
  <c r="H335" i="8"/>
  <c r="H333" i="8"/>
  <c r="H327" i="8"/>
  <c r="H313" i="8"/>
  <c r="H316" i="8"/>
  <c r="H312" i="8"/>
  <c r="H326" i="8"/>
  <c r="H319" i="8"/>
  <c r="H324" i="8"/>
  <c r="H320" i="8"/>
  <c r="H318" i="8"/>
  <c r="H321" i="8"/>
  <c r="H323" i="8"/>
  <c r="H315" i="8"/>
  <c r="H325" i="8"/>
  <c r="H322" i="8"/>
  <c r="H317" i="8"/>
  <c r="H314" i="8"/>
  <c r="H279" i="8"/>
  <c r="H277" i="8"/>
  <c r="H273" i="8"/>
  <c r="H269" i="8"/>
  <c r="H272" i="8"/>
  <c r="H282" i="8"/>
  <c r="H284" i="8"/>
  <c r="H276" i="8"/>
  <c r="H275" i="8"/>
  <c r="H271" i="8"/>
  <c r="H281" i="8"/>
  <c r="H270" i="8"/>
  <c r="H283" i="8"/>
  <c r="H278" i="8"/>
  <c r="H274" i="8"/>
  <c r="H280" i="8"/>
  <c r="H694" i="8"/>
  <c r="H10" i="8"/>
  <c r="H13" i="8"/>
  <c r="H680" i="8"/>
  <c r="H689" i="8"/>
  <c r="H698" i="8"/>
  <c r="H713" i="8"/>
  <c r="H722" i="8"/>
  <c r="H728" i="8"/>
  <c r="H646" i="8"/>
  <c r="H374" i="8"/>
  <c r="H668" i="8"/>
  <c r="H671" i="8"/>
  <c r="H674" i="8"/>
  <c r="H683" i="8"/>
  <c r="H686" i="8"/>
  <c r="H695" i="8"/>
  <c r="H704" i="8"/>
  <c r="H710" i="8"/>
  <c r="H719" i="8"/>
  <c r="H610" i="8"/>
  <c r="H687" i="8"/>
  <c r="H702" i="8"/>
  <c r="H717" i="8"/>
  <c r="H428" i="8"/>
  <c r="H664" i="8"/>
  <c r="H410" i="8"/>
  <c r="H690" i="8"/>
  <c r="H699" i="8"/>
  <c r="H711" i="8"/>
  <c r="H726" i="8"/>
  <c r="H293" i="8"/>
  <c r="H311" i="8"/>
  <c r="H328" i="8"/>
  <c r="H678" i="8"/>
  <c r="H684" i="8"/>
  <c r="H693" i="8"/>
  <c r="H696" i="8"/>
  <c r="H708" i="8"/>
  <c r="H714" i="8"/>
  <c r="H723" i="8"/>
  <c r="H628" i="8"/>
  <c r="H344" i="8"/>
  <c r="H446" i="8"/>
  <c r="H666" i="8"/>
  <c r="H669" i="8"/>
  <c r="H672" i="8"/>
  <c r="H675" i="8"/>
  <c r="H681" i="8"/>
  <c r="H705" i="8"/>
  <c r="H720" i="8"/>
  <c r="H308" i="8"/>
  <c r="H356" i="8"/>
  <c r="H544" i="8"/>
  <c r="H562" i="8"/>
  <c r="H580" i="8"/>
  <c r="H598" i="8"/>
  <c r="H616" i="8"/>
  <c r="H634" i="8"/>
  <c r="H652" i="8"/>
  <c r="H676" i="8"/>
  <c r="H685" i="8"/>
  <c r="H691" i="8"/>
  <c r="H697" i="8"/>
  <c r="H706" i="8"/>
  <c r="H715" i="8"/>
  <c r="H724" i="8"/>
  <c r="H556" i="8"/>
  <c r="H673" i="8"/>
  <c r="H688" i="8"/>
  <c r="H703" i="8"/>
  <c r="H712" i="8"/>
  <c r="H721" i="8"/>
  <c r="H727" i="8"/>
  <c r="H538" i="8"/>
  <c r="H338" i="8"/>
  <c r="H518" i="8"/>
  <c r="H667" i="8"/>
  <c r="H670" i="8"/>
  <c r="H679" i="8"/>
  <c r="H682" i="8"/>
  <c r="H700" i="8"/>
  <c r="H709" i="8"/>
  <c r="H718" i="8"/>
  <c r="H592" i="8"/>
  <c r="H677" i="8"/>
  <c r="H692" i="8"/>
  <c r="H701" i="8"/>
  <c r="H707" i="8"/>
  <c r="H716" i="8"/>
  <c r="H725" i="8"/>
  <c r="H302" i="8"/>
  <c r="H574" i="8"/>
  <c r="H568" i="8"/>
  <c r="H299" i="8"/>
  <c r="H482" i="8"/>
  <c r="H305" i="8"/>
  <c r="H288" i="8"/>
  <c r="H298" i="8"/>
  <c r="H337" i="8"/>
  <c r="H371" i="8"/>
  <c r="H656" i="8"/>
  <c r="H504" i="8"/>
  <c r="H471" i="8"/>
  <c r="H467" i="8"/>
  <c r="H359" i="8"/>
  <c r="H402" i="8"/>
  <c r="H543" i="8"/>
  <c r="H391" i="8"/>
  <c r="H582" i="8"/>
  <c r="H441" i="8"/>
  <c r="H609" i="8"/>
  <c r="H491" i="8"/>
  <c r="H383" i="8"/>
  <c r="H564" i="8"/>
  <c r="H354" i="8"/>
  <c r="H494" i="8"/>
  <c r="H368" i="8"/>
  <c r="H545" i="8"/>
  <c r="H357" i="8"/>
  <c r="H548" i="8"/>
  <c r="H382" i="8"/>
  <c r="H364" i="8"/>
  <c r="H346" i="8"/>
  <c r="H599" i="8"/>
  <c r="H292" i="8"/>
  <c r="H526" i="8"/>
  <c r="H392" i="8"/>
  <c r="H287" i="8"/>
  <c r="H631" i="8"/>
  <c r="H661" i="8"/>
  <c r="H443" i="8"/>
  <c r="H367" i="8"/>
  <c r="H303" i="8"/>
  <c r="H644" i="8"/>
  <c r="H486" i="8"/>
  <c r="H453" i="8"/>
  <c r="H460" i="8"/>
  <c r="H352" i="8"/>
  <c r="H384" i="8"/>
  <c r="H517" i="8"/>
  <c r="H380" i="8"/>
  <c r="H570" i="8"/>
  <c r="H423" i="8"/>
  <c r="H600" i="8"/>
  <c r="H484" i="8"/>
  <c r="H376" i="8"/>
  <c r="H552" i="8"/>
  <c r="H469" i="8"/>
  <c r="H361" i="8"/>
  <c r="H512" i="8"/>
  <c r="H662" i="8"/>
  <c r="H539" i="8"/>
  <c r="H454" i="8"/>
  <c r="H306" i="8"/>
  <c r="H459" i="8"/>
  <c r="H400" i="8"/>
  <c r="H331" i="8"/>
  <c r="H559" i="8"/>
  <c r="H658" i="8"/>
  <c r="H637" i="8"/>
  <c r="H530" i="8"/>
  <c r="H439" i="8"/>
  <c r="H297" i="8"/>
  <c r="H340" i="8"/>
  <c r="H285" i="8"/>
  <c r="H629" i="8"/>
  <c r="H468" i="8"/>
  <c r="H435" i="8"/>
  <c r="H449" i="8"/>
  <c r="H531" i="8"/>
  <c r="H366" i="8"/>
  <c r="H499" i="8"/>
  <c r="H373" i="8"/>
  <c r="H561" i="8"/>
  <c r="H405" i="8"/>
  <c r="H588" i="8"/>
  <c r="H473" i="8"/>
  <c r="H365" i="8"/>
  <c r="H527" i="8"/>
  <c r="H653" i="8"/>
  <c r="H458" i="8"/>
  <c r="H350" i="8"/>
  <c r="H476" i="8"/>
  <c r="H650" i="8"/>
  <c r="H505" i="8"/>
  <c r="H584" i="8"/>
  <c r="H370" i="8"/>
  <c r="H502" i="8"/>
  <c r="H560" i="8"/>
  <c r="H296" i="8"/>
  <c r="H607" i="8"/>
  <c r="H586" i="8"/>
  <c r="H613" i="8"/>
  <c r="H479" i="8"/>
  <c r="H329" i="8"/>
  <c r="H342" i="8"/>
  <c r="H330" i="8"/>
  <c r="H617" i="8"/>
  <c r="H450" i="8"/>
  <c r="H417" i="8"/>
  <c r="H442" i="8"/>
  <c r="H514" i="8"/>
  <c r="H348" i="8"/>
  <c r="H481" i="8"/>
  <c r="H362" i="8"/>
  <c r="H546" i="8"/>
  <c r="H387" i="8"/>
  <c r="H579" i="8"/>
  <c r="H466" i="8"/>
  <c r="H358" i="8"/>
  <c r="H516" i="8"/>
  <c r="H638" i="8"/>
  <c r="H451" i="8"/>
  <c r="H659" i="8"/>
  <c r="H519" i="8"/>
  <c r="H641" i="8"/>
  <c r="H487" i="8"/>
  <c r="H422" i="8"/>
  <c r="H447" i="8"/>
  <c r="H581" i="8"/>
  <c r="H489" i="8"/>
  <c r="H372" i="8"/>
  <c r="H604" i="8"/>
  <c r="H571" i="8"/>
  <c r="H649" i="8"/>
  <c r="H589" i="8"/>
  <c r="H475" i="8"/>
  <c r="H497" i="8"/>
  <c r="H300" i="8"/>
  <c r="H665" i="8"/>
  <c r="H605" i="8"/>
  <c r="H432" i="8"/>
  <c r="H399" i="8"/>
  <c r="H431" i="8"/>
  <c r="H496" i="8"/>
  <c r="H648" i="8"/>
  <c r="H463" i="8"/>
  <c r="H355" i="8"/>
  <c r="H537" i="8"/>
  <c r="H369" i="8"/>
  <c r="H567" i="8"/>
  <c r="H455" i="8"/>
  <c r="H347" i="8"/>
  <c r="H498" i="8"/>
  <c r="H626" i="8"/>
  <c r="H440" i="8"/>
  <c r="H647" i="8"/>
  <c r="H501" i="8"/>
  <c r="H632" i="8"/>
  <c r="H529" i="8"/>
  <c r="H483" i="8"/>
  <c r="H623" i="8"/>
  <c r="H508" i="8"/>
  <c r="H465" i="8"/>
  <c r="H490" i="8"/>
  <c r="H472" i="8"/>
  <c r="H436" i="8"/>
  <c r="H555" i="8"/>
  <c r="H557" i="8"/>
  <c r="H464" i="8"/>
  <c r="H655" i="8"/>
  <c r="H625" i="8"/>
  <c r="H553" i="8"/>
  <c r="H294" i="8"/>
  <c r="H493" i="8"/>
  <c r="H461" i="8"/>
  <c r="H523" i="8"/>
  <c r="H593" i="8"/>
  <c r="H414" i="8"/>
  <c r="H381" i="8"/>
  <c r="H424" i="8"/>
  <c r="H534" i="8"/>
  <c r="H636" i="8"/>
  <c r="H452" i="8"/>
  <c r="H663" i="8"/>
  <c r="H506" i="8"/>
  <c r="H351" i="8"/>
  <c r="H558" i="8"/>
  <c r="H448" i="8"/>
  <c r="H657" i="8"/>
  <c r="H480" i="8"/>
  <c r="H614" i="8"/>
  <c r="H433" i="8"/>
  <c r="H635" i="8"/>
  <c r="H620" i="8"/>
  <c r="H411" i="8"/>
  <c r="H522" i="8"/>
  <c r="H379" i="8"/>
  <c r="H640" i="8"/>
  <c r="H595" i="8"/>
  <c r="H601" i="8"/>
  <c r="H385" i="8"/>
  <c r="H309" i="8"/>
  <c r="H525" i="8"/>
  <c r="H457" i="8"/>
  <c r="H425" i="8"/>
  <c r="H578" i="8"/>
  <c r="H396" i="8"/>
  <c r="H363" i="8"/>
  <c r="H413" i="8"/>
  <c r="H510" i="8"/>
  <c r="H624" i="8"/>
  <c r="H445" i="8"/>
  <c r="H654" i="8"/>
  <c r="H488" i="8"/>
  <c r="H332" i="8"/>
  <c r="H549" i="8"/>
  <c r="H437" i="8"/>
  <c r="H645" i="8"/>
  <c r="H462" i="8"/>
  <c r="H602" i="8"/>
  <c r="H611" i="8"/>
  <c r="H420" i="8"/>
  <c r="H375" i="8"/>
  <c r="H500" i="8"/>
  <c r="H550" i="8"/>
  <c r="H577" i="8"/>
  <c r="H515" i="8"/>
  <c r="H291" i="8"/>
  <c r="H304" i="8"/>
  <c r="H421" i="8"/>
  <c r="H566" i="8"/>
  <c r="H378" i="8"/>
  <c r="H345" i="8"/>
  <c r="H406" i="8"/>
  <c r="H492" i="8"/>
  <c r="H612" i="8"/>
  <c r="H434" i="8"/>
  <c r="H642" i="8"/>
  <c r="H470" i="8"/>
  <c r="H660" i="8"/>
  <c r="H540" i="8"/>
  <c r="H430" i="8"/>
  <c r="H633" i="8"/>
  <c r="H444" i="8"/>
  <c r="H587" i="8"/>
  <c r="H415" i="8"/>
  <c r="H608" i="8"/>
  <c r="H594" i="8"/>
  <c r="H643" i="8"/>
  <c r="H565" i="8"/>
  <c r="H511" i="8"/>
  <c r="H353" i="8"/>
  <c r="H301" i="8"/>
  <c r="H286" i="8"/>
  <c r="H307" i="8"/>
  <c r="H339" i="8"/>
  <c r="H554" i="8"/>
  <c r="H360" i="8"/>
  <c r="H521" i="8"/>
  <c r="H395" i="8"/>
  <c r="H474" i="8"/>
  <c r="H597" i="8"/>
  <c r="H427" i="8"/>
  <c r="H630" i="8"/>
  <c r="H513" i="8"/>
  <c r="H651" i="8"/>
  <c r="H533" i="8"/>
  <c r="H419" i="8"/>
  <c r="H618" i="8"/>
  <c r="H426" i="8"/>
  <c r="H575" i="8"/>
  <c r="H404" i="8"/>
  <c r="H596" i="8"/>
  <c r="H429" i="8"/>
  <c r="H590" i="8"/>
  <c r="H403" i="8"/>
  <c r="H394" i="8"/>
  <c r="H583" i="8"/>
  <c r="H290" i="8"/>
  <c r="H541" i="8"/>
  <c r="H349" i="8"/>
  <c r="H295" i="8"/>
  <c r="H536" i="8"/>
  <c r="H289" i="8"/>
  <c r="H542" i="8"/>
  <c r="H528" i="8"/>
  <c r="H503" i="8"/>
  <c r="H388" i="8"/>
  <c r="H456" i="8"/>
  <c r="H585" i="8"/>
  <c r="H416" i="8"/>
  <c r="H615" i="8"/>
  <c r="H495" i="8"/>
  <c r="H639" i="8"/>
  <c r="H520" i="8"/>
  <c r="H412" i="8"/>
  <c r="H603" i="8"/>
  <c r="H408" i="8"/>
  <c r="H563" i="8"/>
  <c r="H397" i="8"/>
  <c r="H524" i="8"/>
  <c r="H621" i="8"/>
  <c r="H547" i="8"/>
  <c r="H619" i="8"/>
  <c r="H341" i="8"/>
  <c r="H407" i="8"/>
  <c r="H532" i="8"/>
  <c r="H389" i="8"/>
  <c r="H310" i="8"/>
  <c r="H535" i="8"/>
  <c r="H507" i="8"/>
  <c r="H485" i="8"/>
  <c r="H377" i="8"/>
  <c r="H438" i="8"/>
  <c r="H573" i="8"/>
  <c r="H409" i="8"/>
  <c r="H606" i="8"/>
  <c r="H477" i="8"/>
  <c r="H627" i="8"/>
  <c r="H509" i="8"/>
  <c r="H401" i="8"/>
  <c r="H591" i="8"/>
  <c r="H390" i="8"/>
  <c r="H551" i="8"/>
  <c r="H386" i="8"/>
  <c r="H569" i="8"/>
  <c r="H393" i="8"/>
  <c r="H572" i="8"/>
  <c r="H418" i="8"/>
  <c r="H622" i="8"/>
  <c r="H343" i="8"/>
  <c r="H478" i="8"/>
  <c r="H398" i="8"/>
  <c r="H576" i="8"/>
  <c r="H37" i="8"/>
  <c r="H251" i="8"/>
  <c r="H123" i="8"/>
  <c r="H59" i="8"/>
  <c r="H229" i="8"/>
  <c r="H266" i="8"/>
  <c r="H202" i="8"/>
  <c r="H138" i="8"/>
  <c r="H74" i="8"/>
  <c r="H254" i="8"/>
  <c r="H190" i="8"/>
  <c r="H126" i="8"/>
  <c r="H62" i="8"/>
  <c r="H88" i="8"/>
  <c r="H246" i="8"/>
  <c r="H182" i="8"/>
  <c r="H118" i="8"/>
  <c r="H54" i="8"/>
  <c r="H136" i="8"/>
  <c r="H244" i="8"/>
  <c r="H180" i="8"/>
  <c r="H116" i="8"/>
  <c r="H52" i="8"/>
  <c r="H201" i="8"/>
  <c r="H105" i="8"/>
  <c r="H9" i="8"/>
  <c r="H109" i="8"/>
  <c r="H209" i="8"/>
  <c r="H112" i="8"/>
  <c r="H189" i="8"/>
  <c r="H236" i="8"/>
  <c r="H255" i="8"/>
  <c r="H242" i="8"/>
  <c r="H178" i="8"/>
  <c r="H114" i="8"/>
  <c r="H50" i="8"/>
  <c r="H216" i="8"/>
  <c r="H235" i="8"/>
  <c r="H171" i="8"/>
  <c r="H107" i="8"/>
  <c r="H43" i="8"/>
  <c r="H224" i="8"/>
  <c r="H160" i="8"/>
  <c r="H96" i="8"/>
  <c r="H32" i="8"/>
  <c r="H72" i="8"/>
  <c r="H250" i="8"/>
  <c r="H186" i="8"/>
  <c r="H122" i="8"/>
  <c r="H58" i="8"/>
  <c r="H185" i="8"/>
  <c r="H89" i="8"/>
  <c r="H264" i="8"/>
  <c r="H238" i="8"/>
  <c r="H174" i="8"/>
  <c r="H110" i="8"/>
  <c r="H46" i="8"/>
  <c r="H66" i="8"/>
  <c r="H240" i="8"/>
  <c r="H183" i="8"/>
  <c r="H115" i="8"/>
  <c r="H173" i="8"/>
  <c r="H77" i="8"/>
  <c r="H56" i="8"/>
  <c r="H177" i="8"/>
  <c r="H81" i="8"/>
  <c r="H230" i="8"/>
  <c r="H166" i="8"/>
  <c r="H102" i="8"/>
  <c r="H38" i="8"/>
  <c r="H197" i="8"/>
  <c r="H101" i="8"/>
  <c r="H5" i="8"/>
  <c r="H120" i="8"/>
  <c r="H228" i="8"/>
  <c r="H164" i="8"/>
  <c r="H100" i="8"/>
  <c r="H36" i="8"/>
  <c r="H200" i="8"/>
  <c r="H194" i="8"/>
  <c r="H187" i="8"/>
  <c r="H247" i="8"/>
  <c r="H117" i="8"/>
  <c r="H243" i="8"/>
  <c r="H104" i="8"/>
  <c r="H231" i="8"/>
  <c r="H167" i="8"/>
  <c r="H103" i="8"/>
  <c r="H39" i="8"/>
  <c r="H220" i="8"/>
  <c r="H156" i="8"/>
  <c r="H92" i="8"/>
  <c r="H28" i="8"/>
  <c r="H8" i="8"/>
  <c r="H239" i="8"/>
  <c r="H175" i="8"/>
  <c r="H111" i="8"/>
  <c r="H47" i="8"/>
  <c r="H40" i="8"/>
  <c r="H265" i="8"/>
  <c r="H169" i="8"/>
  <c r="H73" i="8"/>
  <c r="H227" i="8"/>
  <c r="H163" i="8"/>
  <c r="H99" i="8"/>
  <c r="H35" i="8"/>
  <c r="H205" i="8"/>
  <c r="H168" i="8"/>
  <c r="H172" i="8"/>
  <c r="H21" i="8"/>
  <c r="H248" i="8"/>
  <c r="H51" i="8"/>
  <c r="H157" i="8"/>
  <c r="H61" i="8"/>
  <c r="H226" i="8"/>
  <c r="H162" i="8"/>
  <c r="H98" i="8"/>
  <c r="H34" i="8"/>
  <c r="H257" i="8"/>
  <c r="H161" i="8"/>
  <c r="H65" i="8"/>
  <c r="H219" i="8"/>
  <c r="H155" i="8"/>
  <c r="H91" i="8"/>
  <c r="H27" i="8"/>
  <c r="H208" i="8"/>
  <c r="H144" i="8"/>
  <c r="H80" i="8"/>
  <c r="H16" i="8"/>
  <c r="H181" i="8"/>
  <c r="H85" i="8"/>
  <c r="H184" i="8"/>
  <c r="H234" i="8"/>
  <c r="H170" i="8"/>
  <c r="H106" i="8"/>
  <c r="H42" i="8"/>
  <c r="H222" i="8"/>
  <c r="H158" i="8"/>
  <c r="H94" i="8"/>
  <c r="H30" i="8"/>
  <c r="H55" i="8"/>
  <c r="H193" i="8"/>
  <c r="H191" i="8"/>
  <c r="H179" i="8"/>
  <c r="H253" i="8"/>
  <c r="H214" i="8"/>
  <c r="H150" i="8"/>
  <c r="H86" i="8"/>
  <c r="H22" i="8"/>
  <c r="H212" i="8"/>
  <c r="H148" i="8"/>
  <c r="H84" i="8"/>
  <c r="H20" i="8"/>
  <c r="H249" i="8"/>
  <c r="H153" i="8"/>
  <c r="H57" i="8"/>
  <c r="H237" i="8"/>
  <c r="H141" i="8"/>
  <c r="H45" i="8"/>
  <c r="H215" i="8"/>
  <c r="H151" i="8"/>
  <c r="H87" i="8"/>
  <c r="H23" i="8"/>
  <c r="H268" i="8"/>
  <c r="H204" i="8"/>
  <c r="H140" i="8"/>
  <c r="H76" i="8"/>
  <c r="H12" i="8"/>
  <c r="H241" i="8"/>
  <c r="H145" i="8"/>
  <c r="H49" i="8"/>
  <c r="H261" i="8"/>
  <c r="H165" i="8"/>
  <c r="H69" i="8"/>
  <c r="H223" i="8"/>
  <c r="H159" i="8"/>
  <c r="H95" i="8"/>
  <c r="H31" i="8"/>
  <c r="H211" i="8"/>
  <c r="H147" i="8"/>
  <c r="H83" i="8"/>
  <c r="H19" i="8"/>
  <c r="H130" i="8"/>
  <c r="H17" i="8"/>
  <c r="H133" i="8"/>
  <c r="H108" i="8"/>
  <c r="H24" i="8"/>
  <c r="H210" i="8"/>
  <c r="H146" i="8"/>
  <c r="H82" i="8"/>
  <c r="H18" i="8"/>
  <c r="H267" i="8"/>
  <c r="H203" i="8"/>
  <c r="H139" i="8"/>
  <c r="H75" i="8"/>
  <c r="H11" i="8"/>
  <c r="H256" i="8"/>
  <c r="H192" i="8"/>
  <c r="H128" i="8"/>
  <c r="H64" i="8"/>
  <c r="H218" i="8"/>
  <c r="H154" i="8"/>
  <c r="H90" i="8"/>
  <c r="H26" i="8"/>
  <c r="H233" i="8"/>
  <c r="H137" i="8"/>
  <c r="H41" i="8"/>
  <c r="H206" i="8"/>
  <c r="H142" i="8"/>
  <c r="H78" i="8"/>
  <c r="H14" i="8"/>
  <c r="H258" i="8"/>
  <c r="H113" i="8"/>
  <c r="H48" i="8"/>
  <c r="H119" i="8"/>
  <c r="H97" i="8"/>
  <c r="H127" i="8"/>
  <c r="H221" i="8"/>
  <c r="H125" i="8"/>
  <c r="H29" i="8"/>
  <c r="H225" i="8"/>
  <c r="H129" i="8"/>
  <c r="H33" i="8"/>
  <c r="H262" i="8"/>
  <c r="H198" i="8"/>
  <c r="H134" i="8"/>
  <c r="H70" i="8"/>
  <c r="H6" i="8"/>
  <c r="H232" i="8"/>
  <c r="H245" i="8"/>
  <c r="H149" i="8"/>
  <c r="H53" i="8"/>
  <c r="H260" i="8"/>
  <c r="H196" i="8"/>
  <c r="H132" i="8"/>
  <c r="H68" i="8"/>
  <c r="H4" i="8"/>
  <c r="H152" i="8"/>
  <c r="H176" i="8"/>
  <c r="H93" i="8"/>
  <c r="H44" i="8"/>
  <c r="H213" i="8"/>
  <c r="H63" i="8"/>
  <c r="H263" i="8"/>
  <c r="H199" i="8"/>
  <c r="H135" i="8"/>
  <c r="H71" i="8"/>
  <c r="H7" i="8"/>
  <c r="H252" i="8"/>
  <c r="H188" i="8"/>
  <c r="H124" i="8"/>
  <c r="H60" i="8"/>
  <c r="H207" i="8"/>
  <c r="H143" i="8"/>
  <c r="H79" i="8"/>
  <c r="H15" i="8"/>
  <c r="H217" i="8"/>
  <c r="H121" i="8"/>
  <c r="H25" i="8"/>
  <c r="H259" i="8"/>
  <c r="H195" i="8"/>
  <c r="H131" i="8"/>
  <c r="H67" i="8"/>
  <c r="H3" i="8"/>
  <c r="K3" i="4"/>
  <c r="H2" i="8"/>
  <c r="I18" i="11"/>
  <c r="L18" i="11" s="1"/>
  <c r="I23" i="11"/>
  <c r="L23" i="11" s="1"/>
  <c r="I20" i="11"/>
  <c r="L20" i="11" s="1"/>
  <c r="I22" i="11"/>
  <c r="L22" i="11" s="1"/>
  <c r="I24" i="11"/>
  <c r="L24" i="11" s="1"/>
  <c r="I16" i="11"/>
  <c r="L16" i="11" s="1"/>
  <c r="I17" i="11"/>
  <c r="L17" i="11" s="1"/>
  <c r="I19" i="11"/>
  <c r="L19" i="11" s="1"/>
  <c r="I21" i="11"/>
  <c r="L21" i="11" s="1"/>
  <c r="I6" i="10"/>
  <c r="B6" i="10" s="1"/>
  <c r="A6" i="10" s="1"/>
  <c r="M3" i="4"/>
  <c r="N3" i="4"/>
  <c r="L3" i="4"/>
  <c r="O4" i="5"/>
  <c r="O3" i="5"/>
  <c r="D7" i="10"/>
  <c r="D6" i="10"/>
  <c r="D5" i="10"/>
  <c r="D4" i="10"/>
  <c r="D3" i="10"/>
  <c r="D2" i="10"/>
  <c r="I10" i="11"/>
  <c r="L10" i="11" s="1"/>
  <c r="I2" i="11"/>
  <c r="C4" i="10"/>
  <c r="I4" i="10"/>
  <c r="B4" i="10" s="1"/>
  <c r="I15" i="11"/>
  <c r="L15" i="11" s="1"/>
  <c r="I7" i="11"/>
  <c r="L7" i="11" s="1"/>
  <c r="I2" i="10"/>
  <c r="B2" i="10" s="1"/>
  <c r="A2" i="10" s="1"/>
  <c r="I14" i="11"/>
  <c r="L14" i="11" s="1"/>
  <c r="I6" i="11"/>
  <c r="L6" i="11" s="1"/>
  <c r="C6" i="10"/>
  <c r="C2" i="10"/>
  <c r="I11" i="11"/>
  <c r="L11" i="11" s="1"/>
  <c r="I12" i="11"/>
  <c r="L12" i="11" s="1"/>
  <c r="I4" i="11"/>
  <c r="L4" i="11" s="1"/>
  <c r="C5" i="10"/>
  <c r="I9" i="11"/>
  <c r="L9" i="11" s="1"/>
  <c r="I7" i="10"/>
  <c r="B7" i="10" s="1"/>
  <c r="I3" i="10"/>
  <c r="B3" i="10" s="1"/>
  <c r="A3" i="10" s="1"/>
  <c r="I3" i="11"/>
  <c r="L3" i="11" s="1"/>
  <c r="I8" i="11"/>
  <c r="L8" i="11" s="1"/>
  <c r="C7" i="10"/>
  <c r="C3" i="10"/>
  <c r="I13" i="11"/>
  <c r="L13" i="11" s="1"/>
  <c r="I5" i="10"/>
  <c r="B5" i="10" s="1"/>
  <c r="I5" i="11"/>
  <c r="L5" i="11" s="1"/>
  <c r="D48" i="13" l="1"/>
  <c r="E48" i="13" s="1"/>
  <c r="D54" i="13"/>
  <c r="E54" i="13" s="1"/>
  <c r="D61" i="13"/>
  <c r="D67" i="13"/>
  <c r="D73" i="13"/>
  <c r="E73" i="13" s="1"/>
  <c r="D79" i="13"/>
  <c r="D86" i="13"/>
  <c r="D93" i="13"/>
  <c r="E93" i="13" s="1"/>
  <c r="D99" i="13"/>
  <c r="E99" i="13" s="1"/>
  <c r="D105" i="13"/>
  <c r="D111" i="13"/>
  <c r="D124" i="13"/>
  <c r="D130" i="13"/>
  <c r="D136" i="13"/>
  <c r="D149" i="13"/>
  <c r="D156" i="13"/>
  <c r="E156" i="13" s="1"/>
  <c r="D162" i="13"/>
  <c r="D169" i="13"/>
  <c r="D175" i="13"/>
  <c r="E175" i="13" s="1"/>
  <c r="D188" i="13"/>
  <c r="E188" i="13" s="1"/>
  <c r="D194" i="13"/>
  <c r="E194" i="13" s="1"/>
  <c r="D200" i="13"/>
  <c r="E200" i="13" s="1"/>
  <c r="D206" i="13"/>
  <c r="D217" i="13"/>
  <c r="E217" i="13" s="1"/>
  <c r="D224" i="13"/>
  <c r="E224" i="13" s="1"/>
  <c r="D230" i="13"/>
  <c r="D235" i="13"/>
  <c r="D242" i="13"/>
  <c r="E242" i="13" s="1"/>
  <c r="D247" i="13"/>
  <c r="E247" i="13" s="1"/>
  <c r="D253" i="13"/>
  <c r="E253" i="13" s="1"/>
  <c r="D259" i="13"/>
  <c r="E259" i="13" s="1"/>
  <c r="D265" i="13"/>
  <c r="E265" i="13" s="1"/>
  <c r="D276" i="13"/>
  <c r="E276" i="13" s="1"/>
  <c r="D282" i="13"/>
  <c r="E282" i="13" s="1"/>
  <c r="D288" i="13"/>
  <c r="E288" i="13" s="1"/>
  <c r="D294" i="13"/>
  <c r="E294" i="13" s="1"/>
  <c r="D299" i="13"/>
  <c r="E299" i="13" s="1"/>
  <c r="I299" i="13" s="1"/>
  <c r="D306" i="13"/>
  <c r="E306" i="13" s="1"/>
  <c r="D317" i="13"/>
  <c r="D323" i="13"/>
  <c r="E323" i="13" s="1"/>
  <c r="I323" i="13" s="1"/>
  <c r="D328" i="13"/>
  <c r="D334" i="13"/>
  <c r="E334" i="13" s="1"/>
  <c r="D344" i="13"/>
  <c r="E344" i="13" s="1"/>
  <c r="D356" i="13"/>
  <c r="D367" i="13"/>
  <c r="E367" i="13" s="1"/>
  <c r="D372" i="13"/>
  <c r="E372" i="13" s="1"/>
  <c r="I372" i="13" s="1"/>
  <c r="D378" i="13"/>
  <c r="E378" i="13" s="1"/>
  <c r="D383" i="13"/>
  <c r="E383" i="13" s="1"/>
  <c r="I383" i="13" s="1"/>
  <c r="D394" i="13"/>
  <c r="E394" i="13" s="1"/>
  <c r="D400" i="13"/>
  <c r="D406" i="13"/>
  <c r="E406" i="13" s="1"/>
  <c r="D411" i="13"/>
  <c r="E411" i="13" s="1"/>
  <c r="D423" i="13"/>
  <c r="D429" i="13"/>
  <c r="E429" i="13" s="1"/>
  <c r="I429" i="13" s="1"/>
  <c r="D435" i="13"/>
  <c r="E435" i="13" s="1"/>
  <c r="I435" i="13" s="1"/>
  <c r="D441" i="13"/>
  <c r="E441" i="13" s="1"/>
  <c r="I441" i="13" s="1"/>
  <c r="D447" i="13"/>
  <c r="E447" i="13" s="1"/>
  <c r="D453" i="13"/>
  <c r="E453" i="13" s="1"/>
  <c r="D465" i="13"/>
  <c r="D476" i="13"/>
  <c r="E476" i="13" s="1"/>
  <c r="I476" i="13" s="1"/>
  <c r="D482" i="13"/>
  <c r="E482" i="13" s="1"/>
  <c r="D488" i="13"/>
  <c r="E488" i="13" s="1"/>
  <c r="D500" i="13"/>
  <c r="E500" i="13" s="1"/>
  <c r="D505" i="13"/>
  <c r="E505" i="13" s="1"/>
  <c r="I505" i="13" s="1"/>
  <c r="D512" i="13"/>
  <c r="E512" i="13" s="1"/>
  <c r="D518" i="13"/>
  <c r="E518" i="13" s="1"/>
  <c r="D523" i="13"/>
  <c r="E523" i="13" s="1"/>
  <c r="I523" i="13" s="1"/>
  <c r="D535" i="13"/>
  <c r="E535" i="13" s="1"/>
  <c r="D547" i="13"/>
  <c r="E547" i="13" s="1"/>
  <c r="D43" i="13"/>
  <c r="D49" i="13"/>
  <c r="D55" i="13"/>
  <c r="E55" i="13" s="1"/>
  <c r="D62" i="13"/>
  <c r="E62" i="13" s="1"/>
  <c r="D68" i="13"/>
  <c r="D74" i="13"/>
  <c r="D80" i="13"/>
  <c r="E80" i="13" s="1"/>
  <c r="D87" i="13"/>
  <c r="D94" i="13"/>
  <c r="D100" i="13"/>
  <c r="D106" i="13"/>
  <c r="D112" i="13"/>
  <c r="E112" i="13" s="1"/>
  <c r="D118" i="13"/>
  <c r="D125" i="13"/>
  <c r="E125" i="13" s="1"/>
  <c r="D131" i="13"/>
  <c r="E131" i="13" s="1"/>
  <c r="D137" i="13"/>
  <c r="D143" i="13"/>
  <c r="E143" i="13" s="1"/>
  <c r="D157" i="13"/>
  <c r="E157" i="13" s="1"/>
  <c r="I157" i="13" s="1"/>
  <c r="D163" i="13"/>
  <c r="E163" i="13" s="1"/>
  <c r="D170" i="13"/>
  <c r="D176" i="13"/>
  <c r="D182" i="13"/>
  <c r="D189" i="13"/>
  <c r="E189" i="13" s="1"/>
  <c r="D195" i="13"/>
  <c r="E195" i="13" s="1"/>
  <c r="D201" i="13"/>
  <c r="E201" i="13" s="1"/>
  <c r="D212" i="13"/>
  <c r="E212" i="13" s="1"/>
  <c r="D218" i="13"/>
  <c r="E218" i="13" s="1"/>
  <c r="I218" i="13" s="1"/>
  <c r="D225" i="13"/>
  <c r="E225" i="13" s="1"/>
  <c r="D231" i="13"/>
  <c r="E231" i="13" s="1"/>
  <c r="D236" i="13"/>
  <c r="E236" i="13" s="1"/>
  <c r="I236" i="13" s="1"/>
  <c r="D254" i="13"/>
  <c r="D260" i="13"/>
  <c r="E260" i="13" s="1"/>
  <c r="D271" i="13"/>
  <c r="D277" i="13"/>
  <c r="E277" i="13" s="1"/>
  <c r="D283" i="13"/>
  <c r="E283" i="13" s="1"/>
  <c r="I283" i="13" s="1"/>
  <c r="D289" i="13"/>
  <c r="D295" i="13"/>
  <c r="E295" i="13" s="1"/>
  <c r="D300" i="13"/>
  <c r="E300" i="13" s="1"/>
  <c r="D312" i="13"/>
  <c r="E312" i="13" s="1"/>
  <c r="D318" i="13"/>
  <c r="E318" i="13" s="1"/>
  <c r="I318" i="13" s="1"/>
  <c r="D329" i="13"/>
  <c r="E329" i="13" s="1"/>
  <c r="D339" i="13"/>
  <c r="E339" i="13" s="1"/>
  <c r="D345" i="13"/>
  <c r="E345" i="13" s="1"/>
  <c r="D350" i="13"/>
  <c r="E350" i="13" s="1"/>
  <c r="D357" i="13"/>
  <c r="D362" i="13"/>
  <c r="E362" i="13" s="1"/>
  <c r="D368" i="13"/>
  <c r="E368" i="13" s="1"/>
  <c r="D373" i="13"/>
  <c r="E373" i="13" s="1"/>
  <c r="I373" i="13" s="1"/>
  <c r="D384" i="13"/>
  <c r="E384" i="13" s="1"/>
  <c r="D389" i="13"/>
  <c r="E389" i="13" s="1"/>
  <c r="I389" i="13" s="1"/>
  <c r="D401" i="13"/>
  <c r="D412" i="13"/>
  <c r="D418" i="13"/>
  <c r="E418" i="13" s="1"/>
  <c r="D424" i="13"/>
  <c r="E424" i="13" s="1"/>
  <c r="I424" i="13" s="1"/>
  <c r="D436" i="13"/>
  <c r="E436" i="13" s="1"/>
  <c r="D442" i="13"/>
  <c r="E442" i="13" s="1"/>
  <c r="D448" i="13"/>
  <c r="D454" i="13"/>
  <c r="D459" i="13"/>
  <c r="E459" i="13" s="1"/>
  <c r="D471" i="13"/>
  <c r="E471" i="13" s="1"/>
  <c r="D477" i="13"/>
  <c r="D483" i="13"/>
  <c r="E483" i="13" s="1"/>
  <c r="I483" i="13" s="1"/>
  <c r="D494" i="13"/>
  <c r="E494" i="13" s="1"/>
  <c r="D506" i="13"/>
  <c r="E506" i="13" s="1"/>
  <c r="D513" i="13"/>
  <c r="E513" i="13" s="1"/>
  <c r="I513" i="13" s="1"/>
  <c r="D524" i="13"/>
  <c r="E524" i="13" s="1"/>
  <c r="I524" i="13" s="1"/>
  <c r="D530" i="13"/>
  <c r="E530" i="13" s="1"/>
  <c r="D536" i="13"/>
  <c r="E536" i="13" s="1"/>
  <c r="D541" i="13"/>
  <c r="D44" i="13"/>
  <c r="D50" i="13"/>
  <c r="D69" i="13"/>
  <c r="E69" i="13" s="1"/>
  <c r="D81" i="13"/>
  <c r="D101" i="13"/>
  <c r="D113" i="13"/>
  <c r="D119" i="13"/>
  <c r="D126" i="13"/>
  <c r="E126" i="13" s="1"/>
  <c r="D132" i="13"/>
  <c r="D138" i="13"/>
  <c r="D144" i="13"/>
  <c r="D150" i="13"/>
  <c r="E150" i="13" s="1"/>
  <c r="I150" i="13" s="1"/>
  <c r="D158" i="13"/>
  <c r="E158" i="13" s="1"/>
  <c r="D164" i="13"/>
  <c r="E164" i="13" s="1"/>
  <c r="I164" i="13" s="1"/>
  <c r="D177" i="13"/>
  <c r="D183" i="13"/>
  <c r="D190" i="13"/>
  <c r="E190" i="13" s="1"/>
  <c r="I190" i="13" s="1"/>
  <c r="D196" i="13"/>
  <c r="D207" i="13"/>
  <c r="E207" i="13" s="1"/>
  <c r="I207" i="13" s="1"/>
  <c r="D213" i="13"/>
  <c r="E213" i="13" s="1"/>
  <c r="I213" i="13" s="1"/>
  <c r="D219" i="13"/>
  <c r="D237" i="13"/>
  <c r="E237" i="13" s="1"/>
  <c r="I237" i="13" s="1"/>
  <c r="D243" i="13"/>
  <c r="E243" i="13" s="1"/>
  <c r="D248" i="13"/>
  <c r="D261" i="13"/>
  <c r="D266" i="13"/>
  <c r="E266" i="13" s="1"/>
  <c r="D272" i="13"/>
  <c r="D301" i="13"/>
  <c r="E301" i="13" s="1"/>
  <c r="D307" i="13"/>
  <c r="E307" i="13" s="1"/>
  <c r="I307" i="13" s="1"/>
  <c r="D313" i="13"/>
  <c r="D324" i="13"/>
  <c r="D335" i="13"/>
  <c r="E335" i="13" s="1"/>
  <c r="D351" i="13"/>
  <c r="E351" i="13" s="1"/>
  <c r="I351" i="13" s="1"/>
  <c r="D363" i="13"/>
  <c r="D369" i="13"/>
  <c r="E369" i="13" s="1"/>
  <c r="D379" i="13"/>
  <c r="E379" i="13" s="1"/>
  <c r="I379" i="13" s="1"/>
  <c r="D390" i="13"/>
  <c r="E390" i="13" s="1"/>
  <c r="D395" i="13"/>
  <c r="E395" i="13" s="1"/>
  <c r="D407" i="13"/>
  <c r="E407" i="13" s="1"/>
  <c r="D413" i="13"/>
  <c r="E413" i="13" s="1"/>
  <c r="D419" i="13"/>
  <c r="E419" i="13" s="1"/>
  <c r="D430" i="13"/>
  <c r="E430" i="13" s="1"/>
  <c r="I430" i="13" s="1"/>
  <c r="D437" i="13"/>
  <c r="E437" i="13" s="1"/>
  <c r="D449" i="13"/>
  <c r="E449" i="13" s="1"/>
  <c r="I449" i="13" s="1"/>
  <c r="D460" i="13"/>
  <c r="E460" i="13" s="1"/>
  <c r="I460" i="13" s="1"/>
  <c r="D466" i="13"/>
  <c r="D472" i="13"/>
  <c r="E472" i="13" s="1"/>
  <c r="D484" i="13"/>
  <c r="D489" i="13"/>
  <c r="D495" i="13"/>
  <c r="E495" i="13" s="1"/>
  <c r="I495" i="13" s="1"/>
  <c r="D501" i="13"/>
  <c r="E501" i="13" s="1"/>
  <c r="I501" i="13" s="1"/>
  <c r="D519" i="13"/>
  <c r="D525" i="13"/>
  <c r="E525" i="13" s="1"/>
  <c r="I525" i="13" s="1"/>
  <c r="D542" i="13"/>
  <c r="E542" i="13" s="1"/>
  <c r="D45" i="13"/>
  <c r="E45" i="13" s="1"/>
  <c r="D51" i="13"/>
  <c r="D56" i="13"/>
  <c r="E56" i="13" s="1"/>
  <c r="D63" i="13"/>
  <c r="D75" i="13"/>
  <c r="E75" i="13" s="1"/>
  <c r="D82" i="13"/>
  <c r="E82" i="13" s="1"/>
  <c r="D88" i="13"/>
  <c r="D95" i="13"/>
  <c r="D107" i="13"/>
  <c r="D114" i="13"/>
  <c r="D133" i="13"/>
  <c r="D145" i="13"/>
  <c r="E145" i="13" s="1"/>
  <c r="D151" i="13"/>
  <c r="D165" i="13"/>
  <c r="D171" i="13"/>
  <c r="D178" i="13"/>
  <c r="E178" i="13" s="1"/>
  <c r="D197" i="13"/>
  <c r="E197" i="13" s="1"/>
  <c r="D202" i="13"/>
  <c r="D208" i="13"/>
  <c r="E208" i="13" s="1"/>
  <c r="D226" i="13"/>
  <c r="D232" i="13"/>
  <c r="E232" i="13" s="1"/>
  <c r="D238" i="13"/>
  <c r="E238" i="13" s="1"/>
  <c r="I238" i="13" s="1"/>
  <c r="D249" i="13"/>
  <c r="E249" i="13" s="1"/>
  <c r="D255" i="13"/>
  <c r="E255" i="13" s="1"/>
  <c r="D273" i="13"/>
  <c r="E273" i="13" s="1"/>
  <c r="D278" i="13"/>
  <c r="E278" i="13" s="1"/>
  <c r="D284" i="13"/>
  <c r="D290" i="13"/>
  <c r="E290" i="13" s="1"/>
  <c r="D296" i="13"/>
  <c r="E296" i="13" s="1"/>
  <c r="D302" i="13"/>
  <c r="E302" i="13" s="1"/>
  <c r="D319" i="13"/>
  <c r="E319" i="13" s="1"/>
  <c r="D325" i="13"/>
  <c r="E325" i="13" s="1"/>
  <c r="D330" i="13"/>
  <c r="E330" i="13" s="1"/>
  <c r="D340" i="13"/>
  <c r="E340" i="13" s="1"/>
  <c r="D346" i="13"/>
  <c r="E346" i="13" s="1"/>
  <c r="D352" i="13"/>
  <c r="E352" i="13" s="1"/>
  <c r="D358" i="13"/>
  <c r="D374" i="13"/>
  <c r="E374" i="13" s="1"/>
  <c r="I374" i="13" s="1"/>
  <c r="D385" i="13"/>
  <c r="E385" i="13" s="1"/>
  <c r="D396" i="13"/>
  <c r="E396" i="13" s="1"/>
  <c r="I396" i="13" s="1"/>
  <c r="D402" i="13"/>
  <c r="E402" i="13" s="1"/>
  <c r="D408" i="13"/>
  <c r="E408" i="13" s="1"/>
  <c r="D420" i="13"/>
  <c r="E420" i="13" s="1"/>
  <c r="I420" i="13" s="1"/>
  <c r="D425" i="13"/>
  <c r="E425" i="13" s="1"/>
  <c r="D431" i="13"/>
  <c r="D438" i="13"/>
  <c r="E438" i="13" s="1"/>
  <c r="D443" i="13"/>
  <c r="E443" i="13" s="1"/>
  <c r="I443" i="13" s="1"/>
  <c r="D455" i="13"/>
  <c r="E455" i="13" s="1"/>
  <c r="I455" i="13" s="1"/>
  <c r="D461" i="13"/>
  <c r="E461" i="13" s="1"/>
  <c r="D467" i="13"/>
  <c r="D478" i="13"/>
  <c r="E478" i="13" s="1"/>
  <c r="I478" i="13" s="1"/>
  <c r="D490" i="13"/>
  <c r="E490" i="13" s="1"/>
  <c r="I490" i="13" s="1"/>
  <c r="D496" i="13"/>
  <c r="E496" i="13" s="1"/>
  <c r="D502" i="13"/>
  <c r="E502" i="13" s="1"/>
  <c r="I502" i="13" s="1"/>
  <c r="D507" i="13"/>
  <c r="D514" i="13"/>
  <c r="E514" i="13" s="1"/>
  <c r="I514" i="13" s="1"/>
  <c r="D520" i="13"/>
  <c r="D531" i="13"/>
  <c r="E531" i="13" s="1"/>
  <c r="I531" i="13" s="1"/>
  <c r="D537" i="13"/>
  <c r="E537" i="13" s="1"/>
  <c r="I537" i="13" s="1"/>
  <c r="D543" i="13"/>
  <c r="E543" i="13" s="1"/>
  <c r="D57" i="13"/>
  <c r="D64" i="13"/>
  <c r="E64" i="13" s="1"/>
  <c r="D70" i="13"/>
  <c r="D76" i="13"/>
  <c r="D83" i="13"/>
  <c r="D89" i="13"/>
  <c r="D96" i="13"/>
  <c r="E96" i="13" s="1"/>
  <c r="D102" i="13"/>
  <c r="D108" i="13"/>
  <c r="D115" i="13"/>
  <c r="D120" i="13"/>
  <c r="D127" i="13"/>
  <c r="D139" i="13"/>
  <c r="E139" i="13" s="1"/>
  <c r="D146" i="13"/>
  <c r="E146" i="13" s="1"/>
  <c r="D152" i="13"/>
  <c r="E152" i="13" s="1"/>
  <c r="D159" i="13"/>
  <c r="D166" i="13"/>
  <c r="E166" i="13" s="1"/>
  <c r="D172" i="13"/>
  <c r="D179" i="13"/>
  <c r="D184" i="13"/>
  <c r="D191" i="13"/>
  <c r="D209" i="13"/>
  <c r="E209" i="13" s="1"/>
  <c r="I209" i="13" s="1"/>
  <c r="D214" i="13"/>
  <c r="E214" i="13" s="1"/>
  <c r="I214" i="13" s="1"/>
  <c r="D220" i="13"/>
  <c r="E220" i="13" s="1"/>
  <c r="D227" i="13"/>
  <c r="E227" i="13" s="1"/>
  <c r="D233" i="13"/>
  <c r="E233" i="13" s="1"/>
  <c r="D244" i="13"/>
  <c r="E244" i="13" s="1"/>
  <c r="D250" i="13"/>
  <c r="E250" i="13" s="1"/>
  <c r="D256" i="13"/>
  <c r="D262" i="13"/>
  <c r="E262" i="13" s="1"/>
  <c r="I262" i="13" s="1"/>
  <c r="D267" i="13"/>
  <c r="E267" i="13" s="1"/>
  <c r="D274" i="13"/>
  <c r="E274" i="13" s="1"/>
  <c r="D279" i="13"/>
  <c r="E279" i="13" s="1"/>
  <c r="D285" i="13"/>
  <c r="E285" i="13" s="1"/>
  <c r="I285" i="13" s="1"/>
  <c r="D291" i="13"/>
  <c r="E291" i="13" s="1"/>
  <c r="I291" i="13" s="1"/>
  <c r="D297" i="13"/>
  <c r="E297" i="13" s="1"/>
  <c r="D308" i="13"/>
  <c r="E308" i="13" s="1"/>
  <c r="D314" i="13"/>
  <c r="E314" i="13" s="1"/>
  <c r="D320" i="13"/>
  <c r="D336" i="13"/>
  <c r="E336" i="13" s="1"/>
  <c r="I336" i="13" s="1"/>
  <c r="D341" i="13"/>
  <c r="D347" i="13"/>
  <c r="E347" i="13" s="1"/>
  <c r="D353" i="13"/>
  <c r="E353" i="13" s="1"/>
  <c r="D359" i="13"/>
  <c r="E359" i="13" s="1"/>
  <c r="D364" i="13"/>
  <c r="D370" i="13"/>
  <c r="E370" i="13" s="1"/>
  <c r="I370" i="13" s="1"/>
  <c r="D375" i="13"/>
  <c r="E375" i="13" s="1"/>
  <c r="D380" i="13"/>
  <c r="E380" i="13" s="1"/>
  <c r="D391" i="13"/>
  <c r="E391" i="13" s="1"/>
  <c r="D397" i="13"/>
  <c r="D403" i="13"/>
  <c r="E403" i="13" s="1"/>
  <c r="I403" i="13" s="1"/>
  <c r="D414" i="13"/>
  <c r="E414" i="13" s="1"/>
  <c r="I414" i="13" s="1"/>
  <c r="D426" i="13"/>
  <c r="E426" i="13" s="1"/>
  <c r="D432" i="13"/>
  <c r="D444" i="13"/>
  <c r="E444" i="13" s="1"/>
  <c r="I444" i="13" s="1"/>
  <c r="D450" i="13"/>
  <c r="E450" i="13" s="1"/>
  <c r="I450" i="13" s="1"/>
  <c r="D456" i="13"/>
  <c r="E456" i="13" s="1"/>
  <c r="D468" i="13"/>
  <c r="E468" i="13" s="1"/>
  <c r="D473" i="13"/>
  <c r="D479" i="13"/>
  <c r="E479" i="13" s="1"/>
  <c r="D485" i="13"/>
  <c r="E485" i="13" s="1"/>
  <c r="D497" i="13"/>
  <c r="E497" i="13" s="1"/>
  <c r="D508" i="13"/>
  <c r="E508" i="13" s="1"/>
  <c r="D515" i="13"/>
  <c r="D526" i="13"/>
  <c r="E526" i="13" s="1"/>
  <c r="D532" i="13"/>
  <c r="D538" i="13"/>
  <c r="D544" i="13"/>
  <c r="E544" i="13" s="1"/>
  <c r="D53" i="13"/>
  <c r="D59" i="13"/>
  <c r="E59" i="13" s="1"/>
  <c r="D78" i="13"/>
  <c r="E78" i="13" s="1"/>
  <c r="D84" i="13"/>
  <c r="D91" i="13"/>
  <c r="E91" i="13" s="1"/>
  <c r="D110" i="13"/>
  <c r="E110" i="13" s="1"/>
  <c r="D116" i="13"/>
  <c r="E116" i="13" s="1"/>
  <c r="I116" i="13" s="1"/>
  <c r="D122" i="13"/>
  <c r="D129" i="13"/>
  <c r="D135" i="13"/>
  <c r="E135" i="13" s="1"/>
  <c r="D141" i="13"/>
  <c r="D154" i="13"/>
  <c r="D161" i="13"/>
  <c r="E161" i="13" s="1"/>
  <c r="D174" i="13"/>
  <c r="D180" i="13"/>
  <c r="E180" i="13" s="1"/>
  <c r="D186" i="13"/>
  <c r="D193" i="13"/>
  <c r="D199" i="13"/>
  <c r="D204" i="13"/>
  <c r="E204" i="13" s="1"/>
  <c r="D222" i="13"/>
  <c r="D229" i="13"/>
  <c r="D234" i="13"/>
  <c r="E234" i="13" s="1"/>
  <c r="I234" i="13" s="1"/>
  <c r="D240" i="13"/>
  <c r="D269" i="13"/>
  <c r="D275" i="13"/>
  <c r="E275" i="13" s="1"/>
  <c r="D280" i="13"/>
  <c r="E280" i="13" s="1"/>
  <c r="I280" i="13" s="1"/>
  <c r="D293" i="13"/>
  <c r="E293" i="13" s="1"/>
  <c r="D298" i="13"/>
  <c r="E298" i="13" s="1"/>
  <c r="D304" i="13"/>
  <c r="D310" i="13"/>
  <c r="E310" i="13" s="1"/>
  <c r="I310" i="13" s="1"/>
  <c r="D327" i="13"/>
  <c r="E327" i="13" s="1"/>
  <c r="D332" i="13"/>
  <c r="E332" i="13" s="1"/>
  <c r="D343" i="13"/>
  <c r="E343" i="13" s="1"/>
  <c r="D348" i="13"/>
  <c r="E348" i="13" s="1"/>
  <c r="D360" i="13"/>
  <c r="E360" i="13" s="1"/>
  <c r="D366" i="13"/>
  <c r="E366" i="13" s="1"/>
  <c r="I366" i="13" s="1"/>
  <c r="D371" i="13"/>
  <c r="D376" i="13"/>
  <c r="D387" i="13"/>
  <c r="E387" i="13" s="1"/>
  <c r="I387" i="13" s="1"/>
  <c r="D398" i="13"/>
  <c r="E398" i="13" s="1"/>
  <c r="D410" i="13"/>
  <c r="D416" i="13"/>
  <c r="E416" i="13" s="1"/>
  <c r="D422" i="13"/>
  <c r="E422" i="13" s="1"/>
  <c r="D427" i="13"/>
  <c r="E427" i="13" s="1"/>
  <c r="D440" i="13"/>
  <c r="E440" i="13" s="1"/>
  <c r="D452" i="13"/>
  <c r="D457" i="13"/>
  <c r="E457" i="13" s="1"/>
  <c r="D463" i="13"/>
  <c r="D469" i="13"/>
  <c r="D481" i="13"/>
  <c r="E481" i="13" s="1"/>
  <c r="I481" i="13" s="1"/>
  <c r="D492" i="13"/>
  <c r="E492" i="13" s="1"/>
  <c r="D498" i="13"/>
  <c r="E498" i="13" s="1"/>
  <c r="I498" i="13" s="1"/>
  <c r="D504" i="13"/>
  <c r="D510" i="13"/>
  <c r="E510" i="13" s="1"/>
  <c r="D522" i="13"/>
  <c r="D528" i="13"/>
  <c r="E528" i="13" s="1"/>
  <c r="I528" i="13" s="1"/>
  <c r="D534" i="13"/>
  <c r="D539" i="13"/>
  <c r="E539" i="13" s="1"/>
  <c r="I539" i="13" s="1"/>
  <c r="D66" i="13"/>
  <c r="D92" i="13"/>
  <c r="E92" i="13" s="1"/>
  <c r="D117" i="13"/>
  <c r="D142" i="13"/>
  <c r="E142" i="13" s="1"/>
  <c r="D168" i="13"/>
  <c r="E168" i="13" s="1"/>
  <c r="I168" i="13" s="1"/>
  <c r="D216" i="13"/>
  <c r="E216" i="13" s="1"/>
  <c r="D241" i="13"/>
  <c r="D264" i="13"/>
  <c r="E264" i="13" s="1"/>
  <c r="D287" i="13"/>
  <c r="E287" i="13" s="1"/>
  <c r="I287" i="13" s="1"/>
  <c r="D311" i="13"/>
  <c r="D333" i="13"/>
  <c r="E333" i="13" s="1"/>
  <c r="D355" i="13"/>
  <c r="E355" i="13" s="1"/>
  <c r="D377" i="13"/>
  <c r="D399" i="13"/>
  <c r="E399" i="13" s="1"/>
  <c r="I399" i="13" s="1"/>
  <c r="D446" i="13"/>
  <c r="E446" i="13" s="1"/>
  <c r="D470" i="13"/>
  <c r="E470" i="13" s="1"/>
  <c r="I470" i="13" s="1"/>
  <c r="D493" i="13"/>
  <c r="E493" i="13" s="1"/>
  <c r="D517" i="13"/>
  <c r="E517" i="13" s="1"/>
  <c r="D540" i="13"/>
  <c r="E540" i="13" s="1"/>
  <c r="D551" i="13"/>
  <c r="E551" i="13" s="1"/>
  <c r="D556" i="13"/>
  <c r="E556" i="13" s="1"/>
  <c r="I556" i="13" s="1"/>
  <c r="D567" i="13"/>
  <c r="E567" i="13" s="1"/>
  <c r="I567" i="13" s="1"/>
  <c r="D574" i="13"/>
  <c r="E574" i="13" s="1"/>
  <c r="D596" i="13"/>
  <c r="E596" i="13" s="1"/>
  <c r="D611" i="13"/>
  <c r="D628" i="13"/>
  <c r="E628" i="13" s="1"/>
  <c r="D639" i="13"/>
  <c r="D644" i="13"/>
  <c r="E644" i="13" s="1"/>
  <c r="I644" i="13" s="1"/>
  <c r="D649" i="13"/>
  <c r="D655" i="13"/>
  <c r="E655" i="13" s="1"/>
  <c r="D665" i="13"/>
  <c r="E665" i="13" s="1"/>
  <c r="D677" i="13"/>
  <c r="E677" i="13" s="1"/>
  <c r="I677" i="13" s="1"/>
  <c r="D682" i="13"/>
  <c r="E682" i="13" s="1"/>
  <c r="D688" i="13"/>
  <c r="E688" i="13" s="1"/>
  <c r="I688" i="13" s="1"/>
  <c r="D694" i="13"/>
  <c r="E694" i="13" s="1"/>
  <c r="D699" i="13"/>
  <c r="E699" i="13" s="1"/>
  <c r="D732" i="13"/>
  <c r="E732" i="13" s="1"/>
  <c r="D737" i="13"/>
  <c r="E737" i="13" s="1"/>
  <c r="D743" i="13"/>
  <c r="E743" i="13" s="1"/>
  <c r="D748" i="13"/>
  <c r="D753" i="13"/>
  <c r="E753" i="13" s="1"/>
  <c r="I753" i="13" s="1"/>
  <c r="D759" i="13"/>
  <c r="E759" i="13" s="1"/>
  <c r="I759" i="13" s="1"/>
  <c r="D766" i="13"/>
  <c r="D771" i="13"/>
  <c r="E771" i="13" s="1"/>
  <c r="I771" i="13" s="1"/>
  <c r="D783" i="13"/>
  <c r="E783" i="13" s="1"/>
  <c r="D789" i="13"/>
  <c r="E789" i="13" s="1"/>
  <c r="I789" i="13" s="1"/>
  <c r="D794" i="13"/>
  <c r="E794" i="13" s="1"/>
  <c r="D800" i="13"/>
  <c r="E800" i="13" s="1"/>
  <c r="D812" i="13"/>
  <c r="E812" i="13" s="1"/>
  <c r="D817" i="13"/>
  <c r="E817" i="13" s="1"/>
  <c r="D830" i="13"/>
  <c r="E830" i="13" s="1"/>
  <c r="D835" i="13"/>
  <c r="E835" i="13" s="1"/>
  <c r="D847" i="13"/>
  <c r="E847" i="13" s="1"/>
  <c r="I847" i="13" s="1"/>
  <c r="D851" i="13"/>
  <c r="E851" i="13" s="1"/>
  <c r="I851" i="13" s="1"/>
  <c r="D855" i="13"/>
  <c r="E855" i="13" s="1"/>
  <c r="D859" i="13"/>
  <c r="E859" i="13" s="1"/>
  <c r="I859" i="13" s="1"/>
  <c r="D863" i="13"/>
  <c r="E863" i="13" s="1"/>
  <c r="D867" i="13"/>
  <c r="E867" i="13" s="1"/>
  <c r="I867" i="13" s="1"/>
  <c r="D871" i="13"/>
  <c r="D875" i="13"/>
  <c r="E875" i="13" s="1"/>
  <c r="I875" i="13" s="1"/>
  <c r="D46" i="13"/>
  <c r="D71" i="13"/>
  <c r="D97" i="13"/>
  <c r="E97" i="13" s="1"/>
  <c r="D121" i="13"/>
  <c r="D147" i="13"/>
  <c r="D173" i="13"/>
  <c r="E173" i="13" s="1"/>
  <c r="D198" i="13"/>
  <c r="E198" i="13" s="1"/>
  <c r="D221" i="13"/>
  <c r="D245" i="13"/>
  <c r="D268" i="13"/>
  <c r="D292" i="13"/>
  <c r="E292" i="13" s="1"/>
  <c r="D315" i="13"/>
  <c r="E315" i="13" s="1"/>
  <c r="I315" i="13" s="1"/>
  <c r="D337" i="13"/>
  <c r="E337" i="13" s="1"/>
  <c r="I337" i="13" s="1"/>
  <c r="D381" i="13"/>
  <c r="E381" i="13" s="1"/>
  <c r="I381" i="13" s="1"/>
  <c r="D404" i="13"/>
  <c r="E404" i="13" s="1"/>
  <c r="I404" i="13" s="1"/>
  <c r="D451" i="13"/>
  <c r="D474" i="13"/>
  <c r="E474" i="13" s="1"/>
  <c r="I474" i="13" s="1"/>
  <c r="D521" i="13"/>
  <c r="E521" i="13" s="1"/>
  <c r="D545" i="13"/>
  <c r="D552" i="13"/>
  <c r="D557" i="13"/>
  <c r="E557" i="13" s="1"/>
  <c r="I557" i="13" s="1"/>
  <c r="D562" i="13"/>
  <c r="D568" i="13"/>
  <c r="E568" i="13" s="1"/>
  <c r="D575" i="13"/>
  <c r="E575" i="13" s="1"/>
  <c r="I575" i="13" s="1"/>
  <c r="D581" i="13"/>
  <c r="E581" i="13" s="1"/>
  <c r="I581" i="13" s="1"/>
  <c r="D586" i="13"/>
  <c r="E586" i="13" s="1"/>
  <c r="I586" i="13" s="1"/>
  <c r="D591" i="13"/>
  <c r="E591" i="13" s="1"/>
  <c r="D601" i="13"/>
  <c r="E601" i="13" s="1"/>
  <c r="I601" i="13" s="1"/>
  <c r="D607" i="13"/>
  <c r="D612" i="13"/>
  <c r="D617" i="13"/>
  <c r="E617" i="13" s="1"/>
  <c r="I617" i="13" s="1"/>
  <c r="D623" i="13"/>
  <c r="E623" i="13" s="1"/>
  <c r="I623" i="13" s="1"/>
  <c r="D633" i="13"/>
  <c r="E633" i="13" s="1"/>
  <c r="I633" i="13" s="1"/>
  <c r="D645" i="13"/>
  <c r="E645" i="13" s="1"/>
  <c r="D650" i="13"/>
  <c r="E650" i="13" s="1"/>
  <c r="D661" i="13"/>
  <c r="E661" i="13" s="1"/>
  <c r="D666" i="13"/>
  <c r="D672" i="13"/>
  <c r="E672" i="13" s="1"/>
  <c r="D678" i="13"/>
  <c r="E678" i="13" s="1"/>
  <c r="I678" i="13" s="1"/>
  <c r="D683" i="13"/>
  <c r="E683" i="13" s="1"/>
  <c r="I683" i="13" s="1"/>
  <c r="D700" i="13"/>
  <c r="E700" i="13" s="1"/>
  <c r="D705" i="13"/>
  <c r="D711" i="13"/>
  <c r="E711" i="13" s="1"/>
  <c r="D716" i="13"/>
  <c r="E716" i="13" s="1"/>
  <c r="D721" i="13"/>
  <c r="D727" i="13"/>
  <c r="E727" i="13" s="1"/>
  <c r="I727" i="13" s="1"/>
  <c r="D733" i="13"/>
  <c r="E733" i="13" s="1"/>
  <c r="D738" i="13"/>
  <c r="E738" i="13" s="1"/>
  <c r="I738" i="13" s="1"/>
  <c r="D749" i="13"/>
  <c r="E749" i="13" s="1"/>
  <c r="I749" i="13" s="1"/>
  <c r="D754" i="13"/>
  <c r="E754" i="13" s="1"/>
  <c r="D772" i="13"/>
  <c r="E772" i="13" s="1"/>
  <c r="D777" i="13"/>
  <c r="E777" i="13" s="1"/>
  <c r="I777" i="13" s="1"/>
  <c r="D790" i="13"/>
  <c r="E790" i="13" s="1"/>
  <c r="D795" i="13"/>
  <c r="E795" i="13" s="1"/>
  <c r="I795" i="13" s="1"/>
  <c r="D807" i="13"/>
  <c r="D813" i="13"/>
  <c r="E813" i="13" s="1"/>
  <c r="I813" i="13" s="1"/>
  <c r="D818" i="13"/>
  <c r="E818" i="13" s="1"/>
  <c r="D824" i="13"/>
  <c r="E824" i="13" s="1"/>
  <c r="D836" i="13"/>
  <c r="E836" i="13" s="1"/>
  <c r="D841" i="13"/>
  <c r="D884" i="13"/>
  <c r="E884" i="13" s="1"/>
  <c r="I884" i="13" s="1"/>
  <c r="D47" i="13"/>
  <c r="E47" i="13" s="1"/>
  <c r="D72" i="13"/>
  <c r="E72" i="13" s="1"/>
  <c r="D98" i="13"/>
  <c r="D123" i="13"/>
  <c r="D148" i="13"/>
  <c r="D223" i="13"/>
  <c r="E223" i="13" s="1"/>
  <c r="D246" i="13"/>
  <c r="D270" i="13"/>
  <c r="E270" i="13" s="1"/>
  <c r="I270" i="13" s="1"/>
  <c r="D316" i="13"/>
  <c r="E316" i="13" s="1"/>
  <c r="I316" i="13" s="1"/>
  <c r="D338" i="13"/>
  <c r="E338" i="13" s="1"/>
  <c r="D361" i="13"/>
  <c r="E361" i="13" s="1"/>
  <c r="D382" i="13"/>
  <c r="E382" i="13" s="1"/>
  <c r="D405" i="13"/>
  <c r="E405" i="13" s="1"/>
  <c r="I405" i="13" s="1"/>
  <c r="D428" i="13"/>
  <c r="D475" i="13"/>
  <c r="E475" i="13" s="1"/>
  <c r="I475" i="13" s="1"/>
  <c r="D499" i="13"/>
  <c r="E499" i="13" s="1"/>
  <c r="D546" i="13"/>
  <c r="E546" i="13" s="1"/>
  <c r="I546" i="13" s="1"/>
  <c r="D569" i="13"/>
  <c r="E569" i="13" s="1"/>
  <c r="D576" i="13"/>
  <c r="E576" i="13" s="1"/>
  <c r="I576" i="13" s="1"/>
  <c r="D592" i="13"/>
  <c r="E592" i="13" s="1"/>
  <c r="D597" i="13"/>
  <c r="E597" i="13" s="1"/>
  <c r="D602" i="13"/>
  <c r="E602" i="13" s="1"/>
  <c r="D613" i="13"/>
  <c r="E613" i="13" s="1"/>
  <c r="D618" i="13"/>
  <c r="E618" i="13" s="1"/>
  <c r="I618" i="13" s="1"/>
  <c r="D629" i="13"/>
  <c r="E629" i="13" s="1"/>
  <c r="D634" i="13"/>
  <c r="D640" i="13"/>
  <c r="D646" i="13"/>
  <c r="E646" i="13" s="1"/>
  <c r="D651" i="13"/>
  <c r="E651" i="13" s="1"/>
  <c r="I651" i="13" s="1"/>
  <c r="D656" i="13"/>
  <c r="E656" i="13" s="1"/>
  <c r="D662" i="13"/>
  <c r="E662" i="13" s="1"/>
  <c r="D667" i="13"/>
  <c r="D689" i="13"/>
  <c r="E689" i="13" s="1"/>
  <c r="I689" i="13" s="1"/>
  <c r="D695" i="13"/>
  <c r="E695" i="13" s="1"/>
  <c r="D701" i="13"/>
  <c r="E701" i="13" s="1"/>
  <c r="I701" i="13" s="1"/>
  <c r="D706" i="13"/>
  <c r="E706" i="13" s="1"/>
  <c r="I706" i="13" s="1"/>
  <c r="D717" i="13"/>
  <c r="E717" i="13" s="1"/>
  <c r="D722" i="13"/>
  <c r="E722" i="13" s="1"/>
  <c r="D734" i="13"/>
  <c r="E734" i="13" s="1"/>
  <c r="D744" i="13"/>
  <c r="E744" i="13" s="1"/>
  <c r="I744" i="13" s="1"/>
  <c r="D750" i="13"/>
  <c r="E750" i="13" s="1"/>
  <c r="D755" i="13"/>
  <c r="E755" i="13" s="1"/>
  <c r="D760" i="13"/>
  <c r="D767" i="13"/>
  <c r="D773" i="13"/>
  <c r="E773" i="13" s="1"/>
  <c r="D778" i="13"/>
  <c r="E778" i="13" s="1"/>
  <c r="D784" i="13"/>
  <c r="E784" i="13" s="1"/>
  <c r="I784" i="13" s="1"/>
  <c r="D796" i="13"/>
  <c r="E796" i="13" s="1"/>
  <c r="D801" i="13"/>
  <c r="E801" i="13" s="1"/>
  <c r="I801" i="13" s="1"/>
  <c r="D814" i="13"/>
  <c r="E814" i="13" s="1"/>
  <c r="D819" i="13"/>
  <c r="E819" i="13" s="1"/>
  <c r="I819" i="13" s="1"/>
  <c r="D831" i="13"/>
  <c r="E831" i="13" s="1"/>
  <c r="D837" i="13"/>
  <c r="D842" i="13"/>
  <c r="D848" i="13"/>
  <c r="E848" i="13" s="1"/>
  <c r="I848" i="13" s="1"/>
  <c r="D852" i="13"/>
  <c r="E852" i="13" s="1"/>
  <c r="D856" i="13"/>
  <c r="E856" i="13" s="1"/>
  <c r="D860" i="13"/>
  <c r="E860" i="13" s="1"/>
  <c r="D864" i="13"/>
  <c r="D868" i="13"/>
  <c r="E868" i="13" s="1"/>
  <c r="D872" i="13"/>
  <c r="D876" i="13"/>
  <c r="E876" i="13" s="1"/>
  <c r="D880" i="13"/>
  <c r="E880" i="13" s="1"/>
  <c r="I880" i="13" s="1"/>
  <c r="D52" i="13"/>
  <c r="D77" i="13"/>
  <c r="E77" i="13" s="1"/>
  <c r="D103" i="13"/>
  <c r="D128" i="13"/>
  <c r="E128" i="13" s="1"/>
  <c r="D153" i="13"/>
  <c r="D203" i="13"/>
  <c r="D228" i="13"/>
  <c r="D251" i="13"/>
  <c r="E251" i="13" s="1"/>
  <c r="D321" i="13"/>
  <c r="E321" i="13" s="1"/>
  <c r="D342" i="13"/>
  <c r="E342" i="13" s="1"/>
  <c r="D365" i="13"/>
  <c r="E365" i="13" s="1"/>
  <c r="D386" i="13"/>
  <c r="E386" i="13" s="1"/>
  <c r="D409" i="13"/>
  <c r="E409" i="13" s="1"/>
  <c r="D433" i="13"/>
  <c r="D480" i="13"/>
  <c r="E480" i="13" s="1"/>
  <c r="D503" i="13"/>
  <c r="E503" i="13" s="1"/>
  <c r="I503" i="13" s="1"/>
  <c r="D527" i="13"/>
  <c r="E527" i="13" s="1"/>
  <c r="D548" i="13"/>
  <c r="E548" i="13" s="1"/>
  <c r="D553" i="13"/>
  <c r="E553" i="13" s="1"/>
  <c r="D558" i="13"/>
  <c r="E558" i="13" s="1"/>
  <c r="I558" i="13" s="1"/>
  <c r="D563" i="13"/>
  <c r="E563" i="13" s="1"/>
  <c r="D570" i="13"/>
  <c r="E570" i="13" s="1"/>
  <c r="I570" i="13" s="1"/>
  <c r="D582" i="13"/>
  <c r="E582" i="13" s="1"/>
  <c r="D587" i="13"/>
  <c r="E587" i="13" s="1"/>
  <c r="D593" i="13"/>
  <c r="E593" i="13" s="1"/>
  <c r="I593" i="13" s="1"/>
  <c r="D598" i="13"/>
  <c r="E598" i="13" s="1"/>
  <c r="D608" i="13"/>
  <c r="D614" i="13"/>
  <c r="E614" i="13" s="1"/>
  <c r="D619" i="13"/>
  <c r="E619" i="13" s="1"/>
  <c r="D624" i="13"/>
  <c r="E624" i="13" s="1"/>
  <c r="I624" i="13" s="1"/>
  <c r="D630" i="13"/>
  <c r="E630" i="13" s="1"/>
  <c r="D635" i="13"/>
  <c r="D668" i="13"/>
  <c r="D673" i="13"/>
  <c r="E673" i="13" s="1"/>
  <c r="I673" i="13" s="1"/>
  <c r="D679" i="13"/>
  <c r="E679" i="13" s="1"/>
  <c r="I679" i="13" s="1"/>
  <c r="D684" i="13"/>
  <c r="D690" i="13"/>
  <c r="D702" i="13"/>
  <c r="E702" i="13" s="1"/>
  <c r="I702" i="13" s="1"/>
  <c r="D712" i="13"/>
  <c r="E712" i="13" s="1"/>
  <c r="D718" i="13"/>
  <c r="D723" i="13"/>
  <c r="E723" i="13" s="1"/>
  <c r="I723" i="13" s="1"/>
  <c r="D728" i="13"/>
  <c r="E728" i="13" s="1"/>
  <c r="I728" i="13" s="1"/>
  <c r="D739" i="13"/>
  <c r="E739" i="13" s="1"/>
  <c r="D756" i="13"/>
  <c r="E756" i="13" s="1"/>
  <c r="D761" i="13"/>
  <c r="E761" i="13" s="1"/>
  <c r="D774" i="13"/>
  <c r="E774" i="13" s="1"/>
  <c r="I774" i="13" s="1"/>
  <c r="D779" i="13"/>
  <c r="E779" i="13" s="1"/>
  <c r="D791" i="13"/>
  <c r="E791" i="13" s="1"/>
  <c r="I791" i="13" s="1"/>
  <c r="D797" i="13"/>
  <c r="E797" i="13" s="1"/>
  <c r="D802" i="13"/>
  <c r="E802" i="13" s="1"/>
  <c r="I802" i="13" s="1"/>
  <c r="D808" i="13"/>
  <c r="E808" i="13" s="1"/>
  <c r="I808" i="13" s="1"/>
  <c r="D820" i="13"/>
  <c r="E820" i="13" s="1"/>
  <c r="D825" i="13"/>
  <c r="E825" i="13" s="1"/>
  <c r="D838" i="13"/>
  <c r="D843" i="13"/>
  <c r="D885" i="13"/>
  <c r="E885" i="13" s="1"/>
  <c r="I885" i="13" s="1"/>
  <c r="D104" i="13"/>
  <c r="D155" i="13"/>
  <c r="D181" i="13"/>
  <c r="E181" i="13" s="1"/>
  <c r="I181" i="13" s="1"/>
  <c r="D205" i="13"/>
  <c r="D252" i="13"/>
  <c r="E252" i="13" s="1"/>
  <c r="D322" i="13"/>
  <c r="E322" i="13" s="1"/>
  <c r="I322" i="13" s="1"/>
  <c r="D388" i="13"/>
  <c r="E388" i="13" s="1"/>
  <c r="D434" i="13"/>
  <c r="E434" i="13" s="1"/>
  <c r="D458" i="13"/>
  <c r="E458" i="13" s="1"/>
  <c r="I458" i="13" s="1"/>
  <c r="D529" i="13"/>
  <c r="E529" i="13" s="1"/>
  <c r="D564" i="13"/>
  <c r="E564" i="13" s="1"/>
  <c r="D577" i="13"/>
  <c r="E577" i="13" s="1"/>
  <c r="I577" i="13" s="1"/>
  <c r="D583" i="13"/>
  <c r="E583" i="13" s="1"/>
  <c r="D588" i="13"/>
  <c r="E588" i="13" s="1"/>
  <c r="D603" i="13"/>
  <c r="E603" i="13" s="1"/>
  <c r="D636" i="13"/>
  <c r="D641" i="13"/>
  <c r="D647" i="13"/>
  <c r="E647" i="13" s="1"/>
  <c r="I647" i="13" s="1"/>
  <c r="D652" i="13"/>
  <c r="E652" i="13" s="1"/>
  <c r="I652" i="13" s="1"/>
  <c r="D657" i="13"/>
  <c r="E657" i="13" s="1"/>
  <c r="D663" i="13"/>
  <c r="E663" i="13" s="1"/>
  <c r="I663" i="13" s="1"/>
  <c r="D669" i="13"/>
  <c r="E669" i="13" s="1"/>
  <c r="I669" i="13" s="1"/>
  <c r="D674" i="13"/>
  <c r="E674" i="13" s="1"/>
  <c r="D685" i="13"/>
  <c r="D691" i="13"/>
  <c r="E691" i="13" s="1"/>
  <c r="D696" i="13"/>
  <c r="E696" i="13" s="1"/>
  <c r="D707" i="13"/>
  <c r="E707" i="13" s="1"/>
  <c r="D724" i="13"/>
  <c r="E724" i="13" s="1"/>
  <c r="D735" i="13"/>
  <c r="E735" i="13" s="1"/>
  <c r="D740" i="13"/>
  <c r="D745" i="13"/>
  <c r="E745" i="13" s="1"/>
  <c r="D751" i="13"/>
  <c r="E751" i="13" s="1"/>
  <c r="D762" i="13"/>
  <c r="E762" i="13" s="1"/>
  <c r="I762" i="13" s="1"/>
  <c r="D768" i="13"/>
  <c r="E768" i="13" s="1"/>
  <c r="D780" i="13"/>
  <c r="E780" i="13" s="1"/>
  <c r="I780" i="13" s="1"/>
  <c r="D785" i="13"/>
  <c r="E785" i="13" s="1"/>
  <c r="D798" i="13"/>
  <c r="E798" i="13" s="1"/>
  <c r="D803" i="13"/>
  <c r="E803" i="13" s="1"/>
  <c r="I803" i="13" s="1"/>
  <c r="D815" i="13"/>
  <c r="E815" i="13" s="1"/>
  <c r="D821" i="13"/>
  <c r="E821" i="13" s="1"/>
  <c r="D826" i="13"/>
  <c r="E826" i="13" s="1"/>
  <c r="I826" i="13" s="1"/>
  <c r="D832" i="13"/>
  <c r="E832" i="13" s="1"/>
  <c r="I832" i="13" s="1"/>
  <c r="D844" i="13"/>
  <c r="D849" i="13"/>
  <c r="E849" i="13" s="1"/>
  <c r="I849" i="13" s="1"/>
  <c r="D853" i="13"/>
  <c r="E853" i="13" s="1"/>
  <c r="D857" i="13"/>
  <c r="E857" i="13" s="1"/>
  <c r="D861" i="13"/>
  <c r="E861" i="13" s="1"/>
  <c r="D865" i="13"/>
  <c r="D869" i="13"/>
  <c r="D873" i="13"/>
  <c r="E873" i="13" s="1"/>
  <c r="D877" i="13"/>
  <c r="E877" i="13" s="1"/>
  <c r="I877" i="13" s="1"/>
  <c r="D60" i="13"/>
  <c r="D85" i="13"/>
  <c r="D187" i="13"/>
  <c r="E187" i="13" s="1"/>
  <c r="I187" i="13" s="1"/>
  <c r="D211" i="13"/>
  <c r="E211" i="13" s="1"/>
  <c r="D258" i="13"/>
  <c r="E258" i="13" s="1"/>
  <c r="D281" i="13"/>
  <c r="E281" i="13" s="1"/>
  <c r="I281" i="13" s="1"/>
  <c r="D305" i="13"/>
  <c r="D349" i="13"/>
  <c r="E349" i="13" s="1"/>
  <c r="D393" i="13"/>
  <c r="E393" i="13" s="1"/>
  <c r="D417" i="13"/>
  <c r="E417" i="13" s="1"/>
  <c r="I417" i="13" s="1"/>
  <c r="D464" i="13"/>
  <c r="D487" i="13"/>
  <c r="E487" i="13" s="1"/>
  <c r="D511" i="13"/>
  <c r="E511" i="13" s="1"/>
  <c r="D550" i="13"/>
  <c r="E550" i="13" s="1"/>
  <c r="D560" i="13"/>
  <c r="D566" i="13"/>
  <c r="E566" i="13" s="1"/>
  <c r="I566" i="13" s="1"/>
  <c r="D572" i="13"/>
  <c r="E572" i="13" s="1"/>
  <c r="I572" i="13" s="1"/>
  <c r="D579" i="13"/>
  <c r="E579" i="13" s="1"/>
  <c r="D605" i="13"/>
  <c r="D610" i="13"/>
  <c r="D621" i="13"/>
  <c r="E621" i="13" s="1"/>
  <c r="D626" i="13"/>
  <c r="E626" i="13" s="1"/>
  <c r="I626" i="13" s="1"/>
  <c r="D638" i="13"/>
  <c r="E638" i="13" s="1"/>
  <c r="D648" i="13"/>
  <c r="E648" i="13" s="1"/>
  <c r="D654" i="13"/>
  <c r="D659" i="13"/>
  <c r="E659" i="13" s="1"/>
  <c r="I659" i="13" s="1"/>
  <c r="D664" i="13"/>
  <c r="E664" i="13" s="1"/>
  <c r="I664" i="13" s="1"/>
  <c r="D675" i="13"/>
  <c r="E675" i="13" s="1"/>
  <c r="D697" i="13"/>
  <c r="D709" i="13"/>
  <c r="E709" i="13" s="1"/>
  <c r="D714" i="13"/>
  <c r="E714" i="13" s="1"/>
  <c r="D725" i="13"/>
  <c r="E725" i="13" s="1"/>
  <c r="D730" i="13"/>
  <c r="E730" i="13" s="1"/>
  <c r="I730" i="13" s="1"/>
  <c r="D736" i="13"/>
  <c r="E736" i="13" s="1"/>
  <c r="D742" i="13"/>
  <c r="E742" i="13" s="1"/>
  <c r="I742" i="13" s="1"/>
  <c r="D747" i="13"/>
  <c r="E747" i="13" s="1"/>
  <c r="D752" i="13"/>
  <c r="E752" i="13" s="1"/>
  <c r="D758" i="13"/>
  <c r="E758" i="13" s="1"/>
  <c r="I758" i="13" s="1"/>
  <c r="D764" i="13"/>
  <c r="E764" i="13" s="1"/>
  <c r="D769" i="13"/>
  <c r="E769" i="13" s="1"/>
  <c r="D782" i="13"/>
  <c r="E782" i="13" s="1"/>
  <c r="D787" i="13"/>
  <c r="D799" i="13"/>
  <c r="E799" i="13" s="1"/>
  <c r="D805" i="13"/>
  <c r="E805" i="13" s="1"/>
  <c r="D810" i="13"/>
  <c r="E810" i="13" s="1"/>
  <c r="I810" i="13" s="1"/>
  <c r="D816" i="13"/>
  <c r="E816" i="13" s="1"/>
  <c r="I816" i="13" s="1"/>
  <c r="D828" i="13"/>
  <c r="E828" i="13" s="1"/>
  <c r="I828" i="13" s="1"/>
  <c r="D833" i="13"/>
  <c r="E833" i="13" s="1"/>
  <c r="D846" i="13"/>
  <c r="E846" i="13" s="1"/>
  <c r="D850" i="13"/>
  <c r="E850" i="13" s="1"/>
  <c r="I850" i="13" s="1"/>
  <c r="D854" i="13"/>
  <c r="E854" i="13" s="1"/>
  <c r="I854" i="13" s="1"/>
  <c r="D858" i="13"/>
  <c r="E858" i="13" s="1"/>
  <c r="D862" i="13"/>
  <c r="E862" i="13" s="1"/>
  <c r="I862" i="13" s="1"/>
  <c r="D866" i="13"/>
  <c r="E866" i="13" s="1"/>
  <c r="I866" i="13" s="1"/>
  <c r="D870" i="13"/>
  <c r="D874" i="13"/>
  <c r="E874" i="13" s="1"/>
  <c r="D878" i="13"/>
  <c r="E878" i="13" s="1"/>
  <c r="D887" i="13"/>
  <c r="E887" i="13" s="1"/>
  <c r="D140" i="13"/>
  <c r="E140" i="13" s="1"/>
  <c r="I140" i="13" s="1"/>
  <c r="D239" i="13"/>
  <c r="E239" i="13" s="1"/>
  <c r="D331" i="13"/>
  <c r="E331" i="13" s="1"/>
  <c r="I331" i="13" s="1"/>
  <c r="D421" i="13"/>
  <c r="E421" i="13" s="1"/>
  <c r="I421" i="13" s="1"/>
  <c r="D516" i="13"/>
  <c r="E516" i="13" s="1"/>
  <c r="I516" i="13" s="1"/>
  <c r="D561" i="13"/>
  <c r="D585" i="13"/>
  <c r="D606" i="13"/>
  <c r="E606" i="13" s="1"/>
  <c r="I606" i="13" s="1"/>
  <c r="D627" i="13"/>
  <c r="E627" i="13" s="1"/>
  <c r="I627" i="13" s="1"/>
  <c r="D671" i="13"/>
  <c r="E671" i="13" s="1"/>
  <c r="D693" i="13"/>
  <c r="E693" i="13" s="1"/>
  <c r="I693" i="13" s="1"/>
  <c r="D715" i="13"/>
  <c r="E715" i="13" s="1"/>
  <c r="D806" i="13"/>
  <c r="E806" i="13" s="1"/>
  <c r="I806" i="13" s="1"/>
  <c r="D829" i="13"/>
  <c r="E829" i="13" s="1"/>
  <c r="I829" i="13" s="1"/>
  <c r="D881" i="13"/>
  <c r="E881" i="13" s="1"/>
  <c r="I881" i="13" s="1"/>
  <c r="D888" i="13"/>
  <c r="E888" i="13" s="1"/>
  <c r="D898" i="13"/>
  <c r="E898" i="13" s="1"/>
  <c r="I898" i="13" s="1"/>
  <c r="D914" i="13"/>
  <c r="E914" i="13" s="1"/>
  <c r="D920" i="13"/>
  <c r="E920" i="13" s="1"/>
  <c r="I920" i="13" s="1"/>
  <c r="D925" i="13"/>
  <c r="E925" i="13" s="1"/>
  <c r="I925" i="13" s="1"/>
  <c r="D931" i="13"/>
  <c r="E931" i="13" s="1"/>
  <c r="I931" i="13" s="1"/>
  <c r="D942" i="13"/>
  <c r="D953" i="13"/>
  <c r="E953" i="13" s="1"/>
  <c r="I953" i="13" s="1"/>
  <c r="D959" i="13"/>
  <c r="E959" i="13" s="1"/>
  <c r="I959" i="13" s="1"/>
  <c r="D964" i="13"/>
  <c r="E964" i="13" s="1"/>
  <c r="D970" i="13"/>
  <c r="E970" i="13" s="1"/>
  <c r="D982" i="13"/>
  <c r="E982" i="13" s="1"/>
  <c r="I982" i="13" s="1"/>
  <c r="D988" i="13"/>
  <c r="E988" i="13" s="1"/>
  <c r="I988" i="13" s="1"/>
  <c r="D994" i="13"/>
  <c r="E994" i="13" s="1"/>
  <c r="D1000" i="13"/>
  <c r="E1000" i="13" s="1"/>
  <c r="I1000" i="13" s="1"/>
  <c r="D1005" i="13"/>
  <c r="E1005" i="13" s="1"/>
  <c r="I1005" i="13" s="1"/>
  <c r="D1017" i="13"/>
  <c r="D1023" i="13"/>
  <c r="E1023" i="13" s="1"/>
  <c r="I1023" i="13" s="1"/>
  <c r="D1029" i="13"/>
  <c r="E1029" i="13" s="1"/>
  <c r="D1035" i="13"/>
  <c r="E1035" i="13" s="1"/>
  <c r="D1047" i="13"/>
  <c r="E1047" i="13" s="1"/>
  <c r="D1052" i="13"/>
  <c r="E1052" i="13" s="1"/>
  <c r="I1052" i="13" s="1"/>
  <c r="D1058" i="13"/>
  <c r="E1058" i="13" s="1"/>
  <c r="D1064" i="13"/>
  <c r="E1064" i="13" s="1"/>
  <c r="D1069" i="13"/>
  <c r="E1069" i="13" s="1"/>
  <c r="D1081" i="13"/>
  <c r="D1099" i="13"/>
  <c r="E1099" i="13" s="1"/>
  <c r="D1105" i="13"/>
  <c r="E1105" i="13" s="1"/>
  <c r="I1105" i="13" s="1"/>
  <c r="D1110" i="13"/>
  <c r="E1110" i="13" s="1"/>
  <c r="D1123" i="13"/>
  <c r="E1123" i="13" s="1"/>
  <c r="D1129" i="13"/>
  <c r="E1129" i="13" s="1"/>
  <c r="I1129" i="13" s="1"/>
  <c r="D1135" i="13"/>
  <c r="D1153" i="13"/>
  <c r="E1153" i="13" s="1"/>
  <c r="I1153" i="13" s="1"/>
  <c r="D1159" i="13"/>
  <c r="E1159" i="13" s="1"/>
  <c r="D1165" i="13"/>
  <c r="E1165" i="13" s="1"/>
  <c r="D1171" i="13"/>
  <c r="E1171" i="13" s="1"/>
  <c r="I1171" i="13" s="1"/>
  <c r="D1177" i="13"/>
  <c r="E1177" i="13" s="1"/>
  <c r="D1183" i="13"/>
  <c r="E1183" i="13" s="1"/>
  <c r="I1183" i="13" s="1"/>
  <c r="D1189" i="13"/>
  <c r="E1189" i="13" s="1"/>
  <c r="D1195" i="13"/>
  <c r="E1195" i="13" s="1"/>
  <c r="D1202" i="13"/>
  <c r="E1202" i="13" s="1"/>
  <c r="D1207" i="13"/>
  <c r="E1207" i="13" s="1"/>
  <c r="I1207" i="13" s="1"/>
  <c r="D1213" i="13"/>
  <c r="E1213" i="13" s="1"/>
  <c r="D1219" i="13"/>
  <c r="E1219" i="13" s="1"/>
  <c r="I1219" i="13" s="1"/>
  <c r="D1224" i="13"/>
  <c r="E1224" i="13" s="1"/>
  <c r="D1233" i="13"/>
  <c r="E1233" i="13" s="1"/>
  <c r="D1242" i="13"/>
  <c r="E1242" i="13" s="1"/>
  <c r="I1242" i="13" s="1"/>
  <c r="D58" i="13"/>
  <c r="D160" i="13"/>
  <c r="E160" i="13" s="1"/>
  <c r="D257" i="13"/>
  <c r="D439" i="13"/>
  <c r="E439" i="13" s="1"/>
  <c r="D533" i="13"/>
  <c r="E533" i="13" s="1"/>
  <c r="I533" i="13" s="1"/>
  <c r="D565" i="13"/>
  <c r="E565" i="13" s="1"/>
  <c r="I565" i="13" s="1"/>
  <c r="D589" i="13"/>
  <c r="E589" i="13" s="1"/>
  <c r="I589" i="13" s="1"/>
  <c r="D609" i="13"/>
  <c r="D631" i="13"/>
  <c r="E631" i="13" s="1"/>
  <c r="I631" i="13" s="1"/>
  <c r="D653" i="13"/>
  <c r="E653" i="13" s="1"/>
  <c r="D719" i="13"/>
  <c r="D741" i="13"/>
  <c r="E741" i="13" s="1"/>
  <c r="D763" i="13"/>
  <c r="E763" i="13" s="1"/>
  <c r="I763" i="13" s="1"/>
  <c r="D786" i="13"/>
  <c r="E786" i="13" s="1"/>
  <c r="D809" i="13"/>
  <c r="E809" i="13" s="1"/>
  <c r="I809" i="13" s="1"/>
  <c r="D882" i="13"/>
  <c r="E882" i="13" s="1"/>
  <c r="I882" i="13" s="1"/>
  <c r="D893" i="13"/>
  <c r="E893" i="13" s="1"/>
  <c r="I893" i="13" s="1"/>
  <c r="D899" i="13"/>
  <c r="E899" i="13" s="1"/>
  <c r="I899" i="13" s="1"/>
  <c r="D904" i="13"/>
  <c r="D909" i="13"/>
  <c r="E909" i="13" s="1"/>
  <c r="D915" i="13"/>
  <c r="D926" i="13"/>
  <c r="E926" i="13" s="1"/>
  <c r="I926" i="13" s="1"/>
  <c r="D937" i="13"/>
  <c r="E937" i="13" s="1"/>
  <c r="D943" i="13"/>
  <c r="D948" i="13"/>
  <c r="E948" i="13" s="1"/>
  <c r="D954" i="13"/>
  <c r="E954" i="13" s="1"/>
  <c r="I954" i="13" s="1"/>
  <c r="D965" i="13"/>
  <c r="D971" i="13"/>
  <c r="E971" i="13" s="1"/>
  <c r="D976" i="13"/>
  <c r="E976" i="13" s="1"/>
  <c r="I976" i="13" s="1"/>
  <c r="D983" i="13"/>
  <c r="E983" i="13" s="1"/>
  <c r="I983" i="13" s="1"/>
  <c r="D995" i="13"/>
  <c r="E995" i="13" s="1"/>
  <c r="D1006" i="13"/>
  <c r="E1006" i="13" s="1"/>
  <c r="D1012" i="13"/>
  <c r="E1012" i="13" s="1"/>
  <c r="I1012" i="13" s="1"/>
  <c r="D1018" i="13"/>
  <c r="E1018" i="13" s="1"/>
  <c r="D1024" i="13"/>
  <c r="E1024" i="13" s="1"/>
  <c r="I1024" i="13" s="1"/>
  <c r="D1030" i="13"/>
  <c r="E1030" i="13" s="1"/>
  <c r="D1041" i="13"/>
  <c r="E1041" i="13" s="1"/>
  <c r="I1041" i="13" s="1"/>
  <c r="D1059" i="13"/>
  <c r="D1070" i="13"/>
  <c r="E1070" i="13" s="1"/>
  <c r="D1076" i="13"/>
  <c r="E1076" i="13" s="1"/>
  <c r="D1082" i="13"/>
  <c r="E1082" i="13" s="1"/>
  <c r="I1082" i="13" s="1"/>
  <c r="D1087" i="13"/>
  <c r="E1087" i="13" s="1"/>
  <c r="I1087" i="13" s="1"/>
  <c r="D1093" i="13"/>
  <c r="E1093" i="13" s="1"/>
  <c r="D1106" i="13"/>
  <c r="E1106" i="13" s="1"/>
  <c r="D1111" i="13"/>
  <c r="E1111" i="13" s="1"/>
  <c r="I1111" i="13" s="1"/>
  <c r="D1117" i="13"/>
  <c r="E1117" i="13" s="1"/>
  <c r="I1117" i="13" s="1"/>
  <c r="D1124" i="13"/>
  <c r="E1124" i="13" s="1"/>
  <c r="I1124" i="13" s="1"/>
  <c r="D1130" i="13"/>
  <c r="E1130" i="13" s="1"/>
  <c r="I1130" i="13" s="1"/>
  <c r="D1136" i="13"/>
  <c r="E1136" i="13" s="1"/>
  <c r="I1136" i="13" s="1"/>
  <c r="D1141" i="13"/>
  <c r="E1141" i="13" s="1"/>
  <c r="D1148" i="13"/>
  <c r="E1148" i="13" s="1"/>
  <c r="D1154" i="13"/>
  <c r="E1154" i="13" s="1"/>
  <c r="D1160" i="13"/>
  <c r="E1160" i="13" s="1"/>
  <c r="I1160" i="13" s="1"/>
  <c r="D1166" i="13"/>
  <c r="E1166" i="13" s="1"/>
  <c r="I1166" i="13" s="1"/>
  <c r="D1178" i="13"/>
  <c r="E1178" i="13" s="1"/>
  <c r="I1178" i="13" s="1"/>
  <c r="D1184" i="13"/>
  <c r="E1184" i="13" s="1"/>
  <c r="I1184" i="13" s="1"/>
  <c r="D1190" i="13"/>
  <c r="E1190" i="13" s="1"/>
  <c r="D1208" i="13"/>
  <c r="E1208" i="13" s="1"/>
  <c r="I1208" i="13" s="1"/>
  <c r="D1214" i="13"/>
  <c r="E1214" i="13" s="1"/>
  <c r="I1214" i="13" s="1"/>
  <c r="D1220" i="13"/>
  <c r="E1220" i="13" s="1"/>
  <c r="D1229" i="13"/>
  <c r="E1229" i="13" s="1"/>
  <c r="I1229" i="13" s="1"/>
  <c r="D1238" i="13"/>
  <c r="E1238" i="13" s="1"/>
  <c r="I1238" i="13" s="1"/>
  <c r="D1247" i="13"/>
  <c r="E1247" i="13" s="1"/>
  <c r="I1247" i="13" s="1"/>
  <c r="D65" i="13"/>
  <c r="D167" i="13"/>
  <c r="E167" i="13" s="1"/>
  <c r="I167" i="13" s="1"/>
  <c r="D263" i="13"/>
  <c r="D354" i="13"/>
  <c r="E354" i="13" s="1"/>
  <c r="D445" i="13"/>
  <c r="E445" i="13" s="1"/>
  <c r="D590" i="13"/>
  <c r="E590" i="13" s="1"/>
  <c r="I590" i="13" s="1"/>
  <c r="D632" i="13"/>
  <c r="E632" i="13" s="1"/>
  <c r="I632" i="13" s="1"/>
  <c r="D676" i="13"/>
  <c r="E676" i="13" s="1"/>
  <c r="D698" i="13"/>
  <c r="E698" i="13" s="1"/>
  <c r="I698" i="13" s="1"/>
  <c r="D720" i="13"/>
  <c r="D765" i="13"/>
  <c r="E765" i="13" s="1"/>
  <c r="I765" i="13" s="1"/>
  <c r="D788" i="13"/>
  <c r="E788" i="13" s="1"/>
  <c r="D811" i="13"/>
  <c r="E811" i="13" s="1"/>
  <c r="D834" i="13"/>
  <c r="E834" i="13" s="1"/>
  <c r="D883" i="13"/>
  <c r="E883" i="13" s="1"/>
  <c r="I883" i="13" s="1"/>
  <c r="D889" i="13"/>
  <c r="E889" i="13" s="1"/>
  <c r="D894" i="13"/>
  <c r="E894" i="13" s="1"/>
  <c r="I894" i="13" s="1"/>
  <c r="D910" i="13"/>
  <c r="E910" i="13" s="1"/>
  <c r="I910" i="13" s="1"/>
  <c r="D921" i="13"/>
  <c r="E921" i="13" s="1"/>
  <c r="I921" i="13" s="1"/>
  <c r="D927" i="13"/>
  <c r="E927" i="13" s="1"/>
  <c r="I927" i="13" s="1"/>
  <c r="D932" i="13"/>
  <c r="E932" i="13" s="1"/>
  <c r="D938" i="13"/>
  <c r="D949" i="13"/>
  <c r="E949" i="13" s="1"/>
  <c r="I949" i="13" s="1"/>
  <c r="D955" i="13"/>
  <c r="E955" i="13" s="1"/>
  <c r="D960" i="13"/>
  <c r="E960" i="13" s="1"/>
  <c r="D966" i="13"/>
  <c r="E966" i="13" s="1"/>
  <c r="D989" i="13"/>
  <c r="E989" i="13" s="1"/>
  <c r="I989" i="13" s="1"/>
  <c r="D1001" i="13"/>
  <c r="E1001" i="13" s="1"/>
  <c r="I1001" i="13" s="1"/>
  <c r="D1007" i="13"/>
  <c r="D1013" i="13"/>
  <c r="D1019" i="13"/>
  <c r="E1019" i="13" s="1"/>
  <c r="I1019" i="13" s="1"/>
  <c r="D1031" i="13"/>
  <c r="E1031" i="13" s="1"/>
  <c r="I1031" i="13" s="1"/>
  <c r="D1036" i="13"/>
  <c r="D1042" i="13"/>
  <c r="E1042" i="13" s="1"/>
  <c r="I1042" i="13" s="1"/>
  <c r="D1048" i="13"/>
  <c r="D1053" i="13"/>
  <c r="E1053" i="13" s="1"/>
  <c r="I1053" i="13" s="1"/>
  <c r="D1065" i="13"/>
  <c r="E1065" i="13" s="1"/>
  <c r="D1071" i="13"/>
  <c r="E1071" i="13" s="1"/>
  <c r="D1077" i="13"/>
  <c r="E1077" i="13" s="1"/>
  <c r="D1083" i="13"/>
  <c r="E1083" i="13" s="1"/>
  <c r="I1083" i="13" s="1"/>
  <c r="D1088" i="13"/>
  <c r="E1088" i="13" s="1"/>
  <c r="I1088" i="13" s="1"/>
  <c r="D1094" i="13"/>
  <c r="E1094" i="13" s="1"/>
  <c r="D1100" i="13"/>
  <c r="E1100" i="13" s="1"/>
  <c r="D1112" i="13"/>
  <c r="E1112" i="13" s="1"/>
  <c r="I1112" i="13" s="1"/>
  <c r="D1118" i="13"/>
  <c r="E1118" i="13" s="1"/>
  <c r="D1137" i="13"/>
  <c r="E1137" i="13" s="1"/>
  <c r="D1142" i="13"/>
  <c r="E1142" i="13" s="1"/>
  <c r="D1161" i="13"/>
  <c r="E1161" i="13" s="1"/>
  <c r="D1167" i="13"/>
  <c r="E1167" i="13" s="1"/>
  <c r="I1167" i="13" s="1"/>
  <c r="D1172" i="13"/>
  <c r="E1172" i="13" s="1"/>
  <c r="I1172" i="13" s="1"/>
  <c r="D1179" i="13"/>
  <c r="E1179" i="13" s="1"/>
  <c r="D1185" i="13"/>
  <c r="E1185" i="13" s="1"/>
  <c r="I1185" i="13" s="1"/>
  <c r="D1191" i="13"/>
  <c r="E1191" i="13" s="1"/>
  <c r="D1196" i="13"/>
  <c r="E1196" i="13" s="1"/>
  <c r="D1203" i="13"/>
  <c r="E1203" i="13" s="1"/>
  <c r="D1209" i="13"/>
  <c r="E1209" i="13" s="1"/>
  <c r="I1209" i="13" s="1"/>
  <c r="D1225" i="13"/>
  <c r="E1225" i="13" s="1"/>
  <c r="I1225" i="13" s="1"/>
  <c r="D1234" i="13"/>
  <c r="E1234" i="13" s="1"/>
  <c r="D1243" i="13"/>
  <c r="E1243" i="13" s="1"/>
  <c r="I1243" i="13" s="1"/>
  <c r="D1248" i="13"/>
  <c r="E1248" i="13" s="1"/>
  <c r="I1248" i="13" s="1"/>
  <c r="D185" i="13"/>
  <c r="E185" i="13" s="1"/>
  <c r="D462" i="13"/>
  <c r="D549" i="13"/>
  <c r="E549" i="13" s="1"/>
  <c r="I549" i="13" s="1"/>
  <c r="D571" i="13"/>
  <c r="E571" i="13" s="1"/>
  <c r="D594" i="13"/>
  <c r="E594" i="13" s="1"/>
  <c r="I594" i="13" s="1"/>
  <c r="D615" i="13"/>
  <c r="E615" i="13" s="1"/>
  <c r="D637" i="13"/>
  <c r="D658" i="13"/>
  <c r="E658" i="13" s="1"/>
  <c r="D680" i="13"/>
  <c r="E680" i="13" s="1"/>
  <c r="D703" i="13"/>
  <c r="D746" i="13"/>
  <c r="E746" i="13" s="1"/>
  <c r="I746" i="13" s="1"/>
  <c r="D792" i="13"/>
  <c r="E792" i="13" s="1"/>
  <c r="D839" i="13"/>
  <c r="E839" i="13" s="1"/>
  <c r="D890" i="13"/>
  <c r="E890" i="13" s="1"/>
  <c r="I890" i="13" s="1"/>
  <c r="D895" i="13"/>
  <c r="E895" i="13" s="1"/>
  <c r="D900" i="13"/>
  <c r="E900" i="13" s="1"/>
  <c r="D905" i="13"/>
  <c r="E905" i="13" s="1"/>
  <c r="D911" i="13"/>
  <c r="E911" i="13" s="1"/>
  <c r="I911" i="13" s="1"/>
  <c r="D916" i="13"/>
  <c r="E916" i="13" s="1"/>
  <c r="D922" i="13"/>
  <c r="D933" i="13"/>
  <c r="E933" i="13" s="1"/>
  <c r="D939" i="13"/>
  <c r="D944" i="13"/>
  <c r="D950" i="13"/>
  <c r="D967" i="13"/>
  <c r="E967" i="13" s="1"/>
  <c r="D972" i="13"/>
  <c r="E972" i="13" s="1"/>
  <c r="I972" i="13" s="1"/>
  <c r="D977" i="13"/>
  <c r="E977" i="13" s="1"/>
  <c r="I977" i="13" s="1"/>
  <c r="D984" i="13"/>
  <c r="D990" i="13"/>
  <c r="E990" i="13" s="1"/>
  <c r="D996" i="13"/>
  <c r="E996" i="13" s="1"/>
  <c r="D1002" i="13"/>
  <c r="E1002" i="13" s="1"/>
  <c r="I1002" i="13" s="1"/>
  <c r="D1008" i="13"/>
  <c r="E1008" i="13" s="1"/>
  <c r="I1008" i="13" s="1"/>
  <c r="D1014" i="13"/>
  <c r="D1025" i="13"/>
  <c r="E1025" i="13" s="1"/>
  <c r="I1025" i="13" s="1"/>
  <c r="D1043" i="13"/>
  <c r="E1043" i="13" s="1"/>
  <c r="I1043" i="13" s="1"/>
  <c r="D1054" i="13"/>
  <c r="E1054" i="13" s="1"/>
  <c r="I1054" i="13" s="1"/>
  <c r="D1060" i="13"/>
  <c r="E1060" i="13" s="1"/>
  <c r="D1066" i="13"/>
  <c r="E1066" i="13" s="1"/>
  <c r="D1072" i="13"/>
  <c r="E1072" i="13" s="1"/>
  <c r="D1078" i="13"/>
  <c r="E1078" i="13" s="1"/>
  <c r="I1078" i="13" s="1"/>
  <c r="D1089" i="13"/>
  <c r="E1089" i="13" s="1"/>
  <c r="D1095" i="13"/>
  <c r="E1095" i="13" s="1"/>
  <c r="I1095" i="13" s="1"/>
  <c r="D1101" i="13"/>
  <c r="E1101" i="13" s="1"/>
  <c r="D1107" i="13"/>
  <c r="E1107" i="13" s="1"/>
  <c r="D1113" i="13"/>
  <c r="E1113" i="13" s="1"/>
  <c r="I1113" i="13" s="1"/>
  <c r="D1119" i="13"/>
  <c r="E1119" i="13" s="1"/>
  <c r="I1119" i="13" s="1"/>
  <c r="D1125" i="13"/>
  <c r="E1125" i="13" s="1"/>
  <c r="I1125" i="13" s="1"/>
  <c r="D1131" i="13"/>
  <c r="E1131" i="13" s="1"/>
  <c r="D1138" i="13"/>
  <c r="D1143" i="13"/>
  <c r="E1143" i="13" s="1"/>
  <c r="I1143" i="13" s="1"/>
  <c r="D1149" i="13"/>
  <c r="E1149" i="13" s="1"/>
  <c r="I1149" i="13" s="1"/>
  <c r="D1155" i="13"/>
  <c r="E1155" i="13" s="1"/>
  <c r="I1155" i="13" s="1"/>
  <c r="D1162" i="13"/>
  <c r="E1162" i="13" s="1"/>
  <c r="D1168" i="13"/>
  <c r="E1168" i="13" s="1"/>
  <c r="I1168" i="13" s="1"/>
  <c r="D1186" i="13"/>
  <c r="E1186" i="13" s="1"/>
  <c r="D1197" i="13"/>
  <c r="E1197" i="13" s="1"/>
  <c r="D1210" i="13"/>
  <c r="E1210" i="13" s="1"/>
  <c r="D1215" i="13"/>
  <c r="E1215" i="13" s="1"/>
  <c r="I1215" i="13" s="1"/>
  <c r="D1221" i="13"/>
  <c r="E1221" i="13" s="1"/>
  <c r="D1230" i="13"/>
  <c r="E1230" i="13" s="1"/>
  <c r="D1239" i="13"/>
  <c r="E1239" i="13" s="1"/>
  <c r="D1244" i="13"/>
  <c r="E1244" i="13" s="1"/>
  <c r="I1244" i="13" s="1"/>
  <c r="D90" i="13"/>
  <c r="D192" i="13"/>
  <c r="D286" i="13"/>
  <c r="D573" i="13"/>
  <c r="E573" i="13" s="1"/>
  <c r="I573" i="13" s="1"/>
  <c r="D595" i="13"/>
  <c r="E595" i="13" s="1"/>
  <c r="I595" i="13" s="1"/>
  <c r="D616" i="13"/>
  <c r="E616" i="13" s="1"/>
  <c r="D660" i="13"/>
  <c r="E660" i="13" s="1"/>
  <c r="D681" i="13"/>
  <c r="E681" i="13" s="1"/>
  <c r="I681" i="13" s="1"/>
  <c r="D704" i="13"/>
  <c r="D726" i="13"/>
  <c r="D770" i="13"/>
  <c r="E770" i="13" s="1"/>
  <c r="D793" i="13"/>
  <c r="E793" i="13" s="1"/>
  <c r="I793" i="13" s="1"/>
  <c r="D840" i="13"/>
  <c r="D906" i="13"/>
  <c r="E906" i="13" s="1"/>
  <c r="I906" i="13" s="1"/>
  <c r="D917" i="13"/>
  <c r="E917" i="13" s="1"/>
  <c r="D923" i="13"/>
  <c r="E923" i="13" s="1"/>
  <c r="I923" i="13" s="1"/>
  <c r="D928" i="13"/>
  <c r="E928" i="13" s="1"/>
  <c r="I928" i="13" s="1"/>
  <c r="D934" i="13"/>
  <c r="D951" i="13"/>
  <c r="E951" i="13" s="1"/>
  <c r="D956" i="13"/>
  <c r="E956" i="13" s="1"/>
  <c r="D961" i="13"/>
  <c r="E961" i="13" s="1"/>
  <c r="I961" i="13" s="1"/>
  <c r="D978" i="13"/>
  <c r="D985" i="13"/>
  <c r="D991" i="13"/>
  <c r="E991" i="13" s="1"/>
  <c r="D997" i="13"/>
  <c r="E997" i="13" s="1"/>
  <c r="D1003" i="13"/>
  <c r="E1003" i="13" s="1"/>
  <c r="I1003" i="13" s="1"/>
  <c r="D1015" i="13"/>
  <c r="D1020" i="13"/>
  <c r="E1020" i="13" s="1"/>
  <c r="D1026" i="13"/>
  <c r="E1026" i="13" s="1"/>
  <c r="I1026" i="13" s="1"/>
  <c r="D1032" i="13"/>
  <c r="E1032" i="13" s="1"/>
  <c r="I1032" i="13" s="1"/>
  <c r="D1037" i="13"/>
  <c r="D1049" i="13"/>
  <c r="D1055" i="13"/>
  <c r="E1055" i="13" s="1"/>
  <c r="I1055" i="13" s="1"/>
  <c r="D1061" i="13"/>
  <c r="E1061" i="13" s="1"/>
  <c r="D1067" i="13"/>
  <c r="E1067" i="13" s="1"/>
  <c r="D1079" i="13"/>
  <c r="E1079" i="13" s="1"/>
  <c r="I1079" i="13" s="1"/>
  <c r="D1084" i="13"/>
  <c r="E1084" i="13" s="1"/>
  <c r="I1084" i="13" s="1"/>
  <c r="D1090" i="13"/>
  <c r="E1090" i="13" s="1"/>
  <c r="I1090" i="13" s="1"/>
  <c r="D1096" i="13"/>
  <c r="E1096" i="13" s="1"/>
  <c r="D1102" i="13"/>
  <c r="E1102" i="13" s="1"/>
  <c r="D1114" i="13"/>
  <c r="D1120" i="13"/>
  <c r="D1126" i="13"/>
  <c r="E1126" i="13" s="1"/>
  <c r="D1144" i="13"/>
  <c r="E1144" i="13" s="1"/>
  <c r="I1144" i="13" s="1"/>
  <c r="D1150" i="13"/>
  <c r="E1150" i="13" s="1"/>
  <c r="D1156" i="13"/>
  <c r="E1156" i="13" s="1"/>
  <c r="I1156" i="13" s="1"/>
  <c r="D1173" i="13"/>
  <c r="E1173" i="13" s="1"/>
  <c r="I1173" i="13" s="1"/>
  <c r="D1180" i="13"/>
  <c r="E1180" i="13" s="1"/>
  <c r="D1192" i="13"/>
  <c r="E1192" i="13" s="1"/>
  <c r="D1198" i="13"/>
  <c r="E1198" i="13" s="1"/>
  <c r="D1204" i="13"/>
  <c r="E1204" i="13" s="1"/>
  <c r="D1211" i="13"/>
  <c r="E1211" i="13" s="1"/>
  <c r="I1211" i="13" s="1"/>
  <c r="D1216" i="13"/>
  <c r="E1216" i="13" s="1"/>
  <c r="D1226" i="13"/>
  <c r="E1226" i="13" s="1"/>
  <c r="D1235" i="13"/>
  <c r="E1235" i="13" s="1"/>
  <c r="D1240" i="13"/>
  <c r="E1240" i="13" s="1"/>
  <c r="D215" i="13"/>
  <c r="E215" i="13" s="1"/>
  <c r="D309" i="13"/>
  <c r="D491" i="13"/>
  <c r="E491" i="13" s="1"/>
  <c r="D555" i="13"/>
  <c r="E555" i="13" s="1"/>
  <c r="D580" i="13"/>
  <c r="E580" i="13" s="1"/>
  <c r="D600" i="13"/>
  <c r="E600" i="13" s="1"/>
  <c r="D622" i="13"/>
  <c r="E622" i="13" s="1"/>
  <c r="I622" i="13" s="1"/>
  <c r="D643" i="13"/>
  <c r="E643" i="13" s="1"/>
  <c r="I643" i="13" s="1"/>
  <c r="D687" i="13"/>
  <c r="D710" i="13"/>
  <c r="E710" i="13" s="1"/>
  <c r="I710" i="13" s="1"/>
  <c r="D731" i="13"/>
  <c r="E731" i="13" s="1"/>
  <c r="D776" i="13"/>
  <c r="E776" i="13" s="1"/>
  <c r="D823" i="13"/>
  <c r="E823" i="13" s="1"/>
  <c r="D902" i="13"/>
  <c r="E902" i="13" s="1"/>
  <c r="D919" i="13"/>
  <c r="E919" i="13" s="1"/>
  <c r="I919" i="13" s="1"/>
  <c r="D924" i="13"/>
  <c r="E924" i="13" s="1"/>
  <c r="I924" i="13" s="1"/>
  <c r="D929" i="13"/>
  <c r="E929" i="13" s="1"/>
  <c r="I929" i="13" s="1"/>
  <c r="D946" i="13"/>
  <c r="E946" i="13" s="1"/>
  <c r="D952" i="13"/>
  <c r="E952" i="13" s="1"/>
  <c r="D957" i="13"/>
  <c r="E957" i="13" s="1"/>
  <c r="D963" i="13"/>
  <c r="D974" i="13"/>
  <c r="E974" i="13" s="1"/>
  <c r="D980" i="13"/>
  <c r="D987" i="13"/>
  <c r="D999" i="13"/>
  <c r="E999" i="13" s="1"/>
  <c r="I999" i="13" s="1"/>
  <c r="D1004" i="13"/>
  <c r="E1004" i="13" s="1"/>
  <c r="I1004" i="13" s="1"/>
  <c r="D1010" i="13"/>
  <c r="E1010" i="13" s="1"/>
  <c r="D1016" i="13"/>
  <c r="E1016" i="13" s="1"/>
  <c r="I1016" i="13" s="1"/>
  <c r="D1021" i="13"/>
  <c r="D1033" i="13"/>
  <c r="E1033" i="13" s="1"/>
  <c r="I1033" i="13" s="1"/>
  <c r="D1039" i="13"/>
  <c r="E1039" i="13" s="1"/>
  <c r="D1045" i="13"/>
  <c r="E1045" i="13" s="1"/>
  <c r="I1045" i="13" s="1"/>
  <c r="D1051" i="13"/>
  <c r="E1051" i="13" s="1"/>
  <c r="I1051" i="13" s="1"/>
  <c r="D1063" i="13"/>
  <c r="E1063" i="13" s="1"/>
  <c r="D1068" i="13"/>
  <c r="E1068" i="13" s="1"/>
  <c r="D1074" i="13"/>
  <c r="E1074" i="13" s="1"/>
  <c r="D1080" i="13"/>
  <c r="E1080" i="13" s="1"/>
  <c r="I1080" i="13" s="1"/>
  <c r="D1085" i="13"/>
  <c r="E1085" i="13" s="1"/>
  <c r="I1085" i="13" s="1"/>
  <c r="D1091" i="13"/>
  <c r="E1091" i="13" s="1"/>
  <c r="I1091" i="13" s="1"/>
  <c r="D1098" i="13"/>
  <c r="D1104" i="13"/>
  <c r="E1104" i="13" s="1"/>
  <c r="I1104" i="13" s="1"/>
  <c r="D1122" i="13"/>
  <c r="E1122" i="13" s="1"/>
  <c r="I1122" i="13" s="1"/>
  <c r="D1133" i="13"/>
  <c r="E1133" i="13" s="1"/>
  <c r="D1146" i="13"/>
  <c r="E1146" i="13" s="1"/>
  <c r="I1146" i="13" s="1"/>
  <c r="D1151" i="13"/>
  <c r="E1151" i="13" s="1"/>
  <c r="D1157" i="13"/>
  <c r="E1157" i="13" s="1"/>
  <c r="I1157" i="13" s="1"/>
  <c r="D1170" i="13"/>
  <c r="E1170" i="13" s="1"/>
  <c r="I1170" i="13" s="1"/>
  <c r="D1175" i="13"/>
  <c r="E1175" i="13" s="1"/>
  <c r="I1175" i="13" s="1"/>
  <c r="D1181" i="13"/>
  <c r="E1181" i="13" s="1"/>
  <c r="D1188" i="13"/>
  <c r="E1188" i="13" s="1"/>
  <c r="D1194" i="13"/>
  <c r="E1194" i="13" s="1"/>
  <c r="D1200" i="13"/>
  <c r="E1200" i="13" s="1"/>
  <c r="D1205" i="13"/>
  <c r="E1205" i="13" s="1"/>
  <c r="D1212" i="13"/>
  <c r="E1212" i="13" s="1"/>
  <c r="I1212" i="13" s="1"/>
  <c r="D1218" i="13"/>
  <c r="E1218" i="13" s="1"/>
  <c r="D1227" i="13"/>
  <c r="E1227" i="13" s="1"/>
  <c r="I1227" i="13" s="1"/>
  <c r="D1232" i="13"/>
  <c r="E1232" i="13" s="1"/>
  <c r="D1241" i="13"/>
  <c r="E1241" i="13" s="1"/>
  <c r="I1241" i="13" s="1"/>
  <c r="D109" i="13"/>
  <c r="E109" i="13" s="1"/>
  <c r="D486" i="13"/>
  <c r="E486" i="13" s="1"/>
  <c r="I486" i="13" s="1"/>
  <c r="D620" i="13"/>
  <c r="E620" i="13" s="1"/>
  <c r="I620" i="13" s="1"/>
  <c r="D708" i="13"/>
  <c r="E708" i="13" s="1"/>
  <c r="D901" i="13"/>
  <c r="D945" i="13"/>
  <c r="D968" i="13"/>
  <c r="E968" i="13" s="1"/>
  <c r="I968" i="13" s="1"/>
  <c r="D992" i="13"/>
  <c r="D1038" i="13"/>
  <c r="E1038" i="13" s="1"/>
  <c r="D1062" i="13"/>
  <c r="E1062" i="13" s="1"/>
  <c r="D1108" i="13"/>
  <c r="E1108" i="13" s="1"/>
  <c r="D1132" i="13"/>
  <c r="E1132" i="13" s="1"/>
  <c r="I1132" i="13" s="1"/>
  <c r="D1245" i="13"/>
  <c r="E1245" i="13" s="1"/>
  <c r="I1245" i="13" s="1"/>
  <c r="D1251" i="13"/>
  <c r="E1251" i="13" s="1"/>
  <c r="D1256" i="13"/>
  <c r="E1256" i="13" s="1"/>
  <c r="I1256" i="13" s="1"/>
  <c r="D1265" i="13"/>
  <c r="E1265" i="13" s="1"/>
  <c r="I1265" i="13" s="1"/>
  <c r="D1270" i="13"/>
  <c r="E1270" i="13" s="1"/>
  <c r="D1281" i="13"/>
  <c r="E1281" i="13" s="1"/>
  <c r="I1281" i="13" s="1"/>
  <c r="D1287" i="13"/>
  <c r="E1287" i="13" s="1"/>
  <c r="I1287" i="13" s="1"/>
  <c r="D1300" i="13"/>
  <c r="E1300" i="13" s="1"/>
  <c r="D1313" i="13"/>
  <c r="E1313" i="13" s="1"/>
  <c r="I1313" i="13" s="1"/>
  <c r="D1319" i="13"/>
  <c r="E1319" i="13" s="1"/>
  <c r="I1319" i="13" s="1"/>
  <c r="D1332" i="13"/>
  <c r="E1332" i="13" s="1"/>
  <c r="D1339" i="13"/>
  <c r="E1339" i="13" s="1"/>
  <c r="I1339" i="13" s="1"/>
  <c r="D1346" i="13"/>
  <c r="E1346" i="13" s="1"/>
  <c r="D1353" i="13"/>
  <c r="E1353" i="13" s="1"/>
  <c r="D1360" i="13"/>
  <c r="E1360" i="13" s="1"/>
  <c r="D1367" i="13"/>
  <c r="E1367" i="13" s="1"/>
  <c r="I1367" i="13" s="1"/>
  <c r="D1374" i="13"/>
  <c r="E1374" i="13" s="1"/>
  <c r="D1381" i="13"/>
  <c r="E1381" i="13" s="1"/>
  <c r="I1381" i="13" s="1"/>
  <c r="D1389" i="13"/>
  <c r="E1389" i="13" s="1"/>
  <c r="I1389" i="13" s="1"/>
  <c r="D1395" i="13"/>
  <c r="E1395" i="13" s="1"/>
  <c r="I1395" i="13" s="1"/>
  <c r="D1403" i="13"/>
  <c r="E1403" i="13" s="1"/>
  <c r="D1410" i="13"/>
  <c r="E1410" i="13" s="1"/>
  <c r="D1417" i="13"/>
  <c r="E1417" i="13" s="1"/>
  <c r="D1424" i="13"/>
  <c r="D1432" i="13"/>
  <c r="E1432" i="13" s="1"/>
  <c r="D1440" i="13"/>
  <c r="E1440" i="13" s="1"/>
  <c r="I1440" i="13" s="1"/>
  <c r="D1444" i="13"/>
  <c r="E1444" i="13" s="1"/>
  <c r="I1444" i="13" s="1"/>
  <c r="D1448" i="13"/>
  <c r="E1448" i="13" s="1"/>
  <c r="I1448" i="13" s="1"/>
  <c r="D1457" i="13"/>
  <c r="E1457" i="13" s="1"/>
  <c r="D1466" i="13"/>
  <c r="E1466" i="13" s="1"/>
  <c r="D1471" i="13"/>
  <c r="D1480" i="13"/>
  <c r="E1480" i="13" s="1"/>
  <c r="I1480" i="13" s="1"/>
  <c r="D1489" i="13"/>
  <c r="E1489" i="13" s="1"/>
  <c r="D1498" i="13"/>
  <c r="D1503" i="13"/>
  <c r="E1503" i="13" s="1"/>
  <c r="I1503" i="13" s="1"/>
  <c r="D1508" i="13"/>
  <c r="E1508" i="13" s="1"/>
  <c r="I1508" i="13" s="1"/>
  <c r="D1517" i="13"/>
  <c r="E1517" i="13" s="1"/>
  <c r="D1523" i="13"/>
  <c r="E1523" i="13" s="1"/>
  <c r="I1523" i="13" s="1"/>
  <c r="D1534" i="13"/>
  <c r="E1534" i="13" s="1"/>
  <c r="D1539" i="13"/>
  <c r="D1549" i="13"/>
  <c r="E1549" i="13" s="1"/>
  <c r="I1549" i="13" s="1"/>
  <c r="D1555" i="13"/>
  <c r="E1555" i="13" s="1"/>
  <c r="D1566" i="13"/>
  <c r="E1566" i="13" s="1"/>
  <c r="I1566" i="13" s="1"/>
  <c r="D1571" i="13"/>
  <c r="E1571" i="13" s="1"/>
  <c r="D1581" i="13"/>
  <c r="D1588" i="13"/>
  <c r="D1593" i="13"/>
  <c r="E1593" i="13" s="1"/>
  <c r="D1599" i="13"/>
  <c r="D1605" i="13"/>
  <c r="D134" i="13"/>
  <c r="E134" i="13" s="1"/>
  <c r="D509" i="13"/>
  <c r="E509" i="13" s="1"/>
  <c r="D625" i="13"/>
  <c r="E625" i="13" s="1"/>
  <c r="D713" i="13"/>
  <c r="E713" i="13" s="1"/>
  <c r="D804" i="13"/>
  <c r="E804" i="13" s="1"/>
  <c r="I804" i="13" s="1"/>
  <c r="D879" i="13"/>
  <c r="E879" i="13" s="1"/>
  <c r="I879" i="13" s="1"/>
  <c r="D903" i="13"/>
  <c r="D947" i="13"/>
  <c r="E947" i="13" s="1"/>
  <c r="D969" i="13"/>
  <c r="E969" i="13" s="1"/>
  <c r="D993" i="13"/>
  <c r="D1040" i="13"/>
  <c r="E1040" i="13" s="1"/>
  <c r="I1040" i="13" s="1"/>
  <c r="D1086" i="13"/>
  <c r="E1086" i="13" s="1"/>
  <c r="D1109" i="13"/>
  <c r="E1109" i="13" s="1"/>
  <c r="D1134" i="13"/>
  <c r="E1134" i="13" s="1"/>
  <c r="I1134" i="13" s="1"/>
  <c r="D1158" i="13"/>
  <c r="E1158" i="13" s="1"/>
  <c r="I1158" i="13" s="1"/>
  <c r="D1182" i="13"/>
  <c r="D1206" i="13"/>
  <c r="E1206" i="13" s="1"/>
  <c r="I1206" i="13" s="1"/>
  <c r="D1228" i="13"/>
  <c r="E1228" i="13" s="1"/>
  <c r="I1228" i="13" s="1"/>
  <c r="D1246" i="13"/>
  <c r="E1246" i="13" s="1"/>
  <c r="I1246" i="13" s="1"/>
  <c r="D1252" i="13"/>
  <c r="E1252" i="13" s="1"/>
  <c r="D1261" i="13"/>
  <c r="E1261" i="13" s="1"/>
  <c r="D1275" i="13"/>
  <c r="E1275" i="13" s="1"/>
  <c r="D1282" i="13"/>
  <c r="E1282" i="13" s="1"/>
  <c r="I1282" i="13" s="1"/>
  <c r="D1288" i="13"/>
  <c r="E1288" i="13" s="1"/>
  <c r="D1294" i="13"/>
  <c r="E1294" i="13" s="1"/>
  <c r="D1301" i="13"/>
  <c r="E1301" i="13" s="1"/>
  <c r="I1301" i="13" s="1"/>
  <c r="D1307" i="13"/>
  <c r="E1307" i="13" s="1"/>
  <c r="D1314" i="13"/>
  <c r="E1314" i="13" s="1"/>
  <c r="D1320" i="13"/>
  <c r="E1320" i="13" s="1"/>
  <c r="I1320" i="13" s="1"/>
  <c r="D1326" i="13"/>
  <c r="E1326" i="13" s="1"/>
  <c r="I1326" i="13" s="1"/>
  <c r="D1333" i="13"/>
  <c r="E1333" i="13" s="1"/>
  <c r="D1340" i="13"/>
  <c r="E1340" i="13" s="1"/>
  <c r="I1340" i="13" s="1"/>
  <c r="D1354" i="13"/>
  <c r="E1354" i="13" s="1"/>
  <c r="D1361" i="13"/>
  <c r="E1361" i="13" s="1"/>
  <c r="I1361" i="13" s="1"/>
  <c r="D1368" i="13"/>
  <c r="E1368" i="13" s="1"/>
  <c r="I1368" i="13" s="1"/>
  <c r="D1375" i="13"/>
  <c r="E1375" i="13" s="1"/>
  <c r="D1382" i="13"/>
  <c r="E1382" i="13" s="1"/>
  <c r="I1382" i="13" s="1"/>
  <c r="D1396" i="13"/>
  <c r="E1396" i="13" s="1"/>
  <c r="I1396" i="13" s="1"/>
  <c r="D1404" i="13"/>
  <c r="D1418" i="13"/>
  <c r="E1418" i="13" s="1"/>
  <c r="I1418" i="13" s="1"/>
  <c r="D1425" i="13"/>
  <c r="E1425" i="13" s="1"/>
  <c r="I1425" i="13" s="1"/>
  <c r="D1433" i="13"/>
  <c r="E1433" i="13" s="1"/>
  <c r="I1433" i="13" s="1"/>
  <c r="D1453" i="13"/>
  <c r="E1453" i="13" s="1"/>
  <c r="I1453" i="13" s="1"/>
  <c r="D1462" i="13"/>
  <c r="D1467" i="13"/>
  <c r="E1467" i="13" s="1"/>
  <c r="D1476" i="13"/>
  <c r="E1476" i="13" s="1"/>
  <c r="I1476" i="13" s="1"/>
  <c r="D1485" i="13"/>
  <c r="E1485" i="13" s="1"/>
  <c r="D1494" i="13"/>
  <c r="E1494" i="13" s="1"/>
  <c r="I1494" i="13" s="1"/>
  <c r="D1499" i="13"/>
  <c r="E1499" i="13" s="1"/>
  <c r="I1499" i="13" s="1"/>
  <c r="D1513" i="13"/>
  <c r="E1513" i="13" s="1"/>
  <c r="I1513" i="13" s="1"/>
  <c r="D1518" i="13"/>
  <c r="E1518" i="13" s="1"/>
  <c r="D1524" i="13"/>
  <c r="E1524" i="13" s="1"/>
  <c r="D1529" i="13"/>
  <c r="E1529" i="13" s="1"/>
  <c r="I1529" i="13" s="1"/>
  <c r="D1540" i="13"/>
  <c r="D1545" i="13"/>
  <c r="E1545" i="13" s="1"/>
  <c r="I1545" i="13" s="1"/>
  <c r="D1550" i="13"/>
  <c r="E1550" i="13" s="1"/>
  <c r="I1550" i="13" s="1"/>
  <c r="D1556" i="13"/>
  <c r="E1556" i="13" s="1"/>
  <c r="D1561" i="13"/>
  <c r="E1561" i="13" s="1"/>
  <c r="I1561" i="13" s="1"/>
  <c r="D1572" i="13"/>
  <c r="E1572" i="13" s="1"/>
  <c r="D1577" i="13"/>
  <c r="E1577" i="13" s="1"/>
  <c r="D1582" i="13"/>
  <c r="D1594" i="13"/>
  <c r="E1594" i="13" s="1"/>
  <c r="D1600" i="13"/>
  <c r="E1600" i="13" s="1"/>
  <c r="D1606" i="13"/>
  <c r="D559" i="13"/>
  <c r="D827" i="13"/>
  <c r="E827" i="13" s="1"/>
  <c r="I827" i="13" s="1"/>
  <c r="D908" i="13"/>
  <c r="D930" i="13"/>
  <c r="E930" i="13" s="1"/>
  <c r="D975" i="13"/>
  <c r="E975" i="13" s="1"/>
  <c r="D1022" i="13"/>
  <c r="E1022" i="13" s="1"/>
  <c r="D1046" i="13"/>
  <c r="E1046" i="13" s="1"/>
  <c r="D1092" i="13"/>
  <c r="E1092" i="13" s="1"/>
  <c r="D1116" i="13"/>
  <c r="E1116" i="13" s="1"/>
  <c r="I1116" i="13" s="1"/>
  <c r="D1140" i="13"/>
  <c r="E1140" i="13" s="1"/>
  <c r="D1164" i="13"/>
  <c r="E1164" i="13" s="1"/>
  <c r="D1253" i="13"/>
  <c r="E1253" i="13" s="1"/>
  <c r="D1262" i="13"/>
  <c r="E1262" i="13" s="1"/>
  <c r="I1262" i="13" s="1"/>
  <c r="D1267" i="13"/>
  <c r="E1267" i="13" s="1"/>
  <c r="I1267" i="13" s="1"/>
  <c r="D1272" i="13"/>
  <c r="E1272" i="13" s="1"/>
  <c r="I1272" i="13" s="1"/>
  <c r="D1277" i="13"/>
  <c r="E1277" i="13" s="1"/>
  <c r="I1277" i="13" s="1"/>
  <c r="D1283" i="13"/>
  <c r="E1283" i="13" s="1"/>
  <c r="I1283" i="13" s="1"/>
  <c r="D1290" i="13"/>
  <c r="E1290" i="13" s="1"/>
  <c r="I1290" i="13" s="1"/>
  <c r="D1296" i="13"/>
  <c r="D1302" i="13"/>
  <c r="E1302" i="13" s="1"/>
  <c r="D1309" i="13"/>
  <c r="E1309" i="13" s="1"/>
  <c r="I1309" i="13" s="1"/>
  <c r="D1315" i="13"/>
  <c r="E1315" i="13" s="1"/>
  <c r="I1315" i="13" s="1"/>
  <c r="D1322" i="13"/>
  <c r="E1322" i="13" s="1"/>
  <c r="I1322" i="13" s="1"/>
  <c r="D1328" i="13"/>
  <c r="E1328" i="13" s="1"/>
  <c r="I1328" i="13" s="1"/>
  <c r="D1334" i="13"/>
  <c r="E1334" i="13" s="1"/>
  <c r="I1334" i="13" s="1"/>
  <c r="D1348" i="13"/>
  <c r="E1348" i="13" s="1"/>
  <c r="I1348" i="13" s="1"/>
  <c r="D1356" i="13"/>
  <c r="E1356" i="13" s="1"/>
  <c r="D1370" i="13"/>
  <c r="E1370" i="13" s="1"/>
  <c r="D1377" i="13"/>
  <c r="E1377" i="13" s="1"/>
  <c r="D1384" i="13"/>
  <c r="E1384" i="13" s="1"/>
  <c r="I1384" i="13" s="1"/>
  <c r="D1391" i="13"/>
  <c r="E1391" i="13" s="1"/>
  <c r="I1391" i="13" s="1"/>
  <c r="D1398" i="13"/>
  <c r="E1398" i="13" s="1"/>
  <c r="I1398" i="13" s="1"/>
  <c r="D1412" i="13"/>
  <c r="E1412" i="13" s="1"/>
  <c r="D1420" i="13"/>
  <c r="E1420" i="13" s="1"/>
  <c r="I1420" i="13" s="1"/>
  <c r="D1427" i="13"/>
  <c r="E1427" i="13" s="1"/>
  <c r="I1427" i="13" s="1"/>
  <c r="D1435" i="13"/>
  <c r="E1435" i="13" s="1"/>
  <c r="D1454" i="13"/>
  <c r="E1454" i="13" s="1"/>
  <c r="D1459" i="13"/>
  <c r="D1468" i="13"/>
  <c r="E1468" i="13" s="1"/>
  <c r="D1477" i="13"/>
  <c r="E1477" i="13" s="1"/>
  <c r="I1477" i="13" s="1"/>
  <c r="D1486" i="13"/>
  <c r="E1486" i="13" s="1"/>
  <c r="D1491" i="13"/>
  <c r="E1491" i="13" s="1"/>
  <c r="I1491" i="13" s="1"/>
  <c r="D1500" i="13"/>
  <c r="E1500" i="13" s="1"/>
  <c r="I1500" i="13" s="1"/>
  <c r="D1514" i="13"/>
  <c r="E1514" i="13" s="1"/>
  <c r="D1520" i="13"/>
  <c r="E1520" i="13" s="1"/>
  <c r="I1520" i="13" s="1"/>
  <c r="D1525" i="13"/>
  <c r="E1525" i="13" s="1"/>
  <c r="I1525" i="13" s="1"/>
  <c r="D1531" i="13"/>
  <c r="E1531" i="13" s="1"/>
  <c r="I1531" i="13" s="1"/>
  <c r="D1536" i="13"/>
  <c r="E1536" i="13" s="1"/>
  <c r="D1541" i="13"/>
  <c r="E1541" i="13" s="1"/>
  <c r="I1541" i="13" s="1"/>
  <c r="D1546" i="13"/>
  <c r="E1546" i="13" s="1"/>
  <c r="D1552" i="13"/>
  <c r="E1552" i="13" s="1"/>
  <c r="I1552" i="13" s="1"/>
  <c r="D1557" i="13"/>
  <c r="E1557" i="13" s="1"/>
  <c r="D1563" i="13"/>
  <c r="D1568" i="13"/>
  <c r="E1568" i="13" s="1"/>
  <c r="D1573" i="13"/>
  <c r="E1573" i="13" s="1"/>
  <c r="D1578" i="13"/>
  <c r="E1578" i="13" s="1"/>
  <c r="D1584" i="13"/>
  <c r="D1596" i="13"/>
  <c r="E1596" i="13" s="1"/>
  <c r="I1596" i="13" s="1"/>
  <c r="D1601" i="13"/>
  <c r="D1607" i="13"/>
  <c r="D303" i="13"/>
  <c r="E303" i="13" s="1"/>
  <c r="D578" i="13"/>
  <c r="E578" i="13" s="1"/>
  <c r="D845" i="13"/>
  <c r="E845" i="13" s="1"/>
  <c r="I845" i="13" s="1"/>
  <c r="D891" i="13"/>
  <c r="D912" i="13"/>
  <c r="E912" i="13" s="1"/>
  <c r="I912" i="13" s="1"/>
  <c r="D935" i="13"/>
  <c r="E935" i="13" s="1"/>
  <c r="D979" i="13"/>
  <c r="D1027" i="13"/>
  <c r="E1027" i="13" s="1"/>
  <c r="D1050" i="13"/>
  <c r="E1050" i="13" s="1"/>
  <c r="I1050" i="13" s="1"/>
  <c r="D1073" i="13"/>
  <c r="E1073" i="13" s="1"/>
  <c r="D1097" i="13"/>
  <c r="E1097" i="13" s="1"/>
  <c r="I1097" i="13" s="1"/>
  <c r="D1121" i="13"/>
  <c r="D1145" i="13"/>
  <c r="E1145" i="13" s="1"/>
  <c r="D1169" i="13"/>
  <c r="E1169" i="13" s="1"/>
  <c r="D1193" i="13"/>
  <c r="E1193" i="13" s="1"/>
  <c r="D1217" i="13"/>
  <c r="E1217" i="13" s="1"/>
  <c r="D1236" i="13"/>
  <c r="E1236" i="13" s="1"/>
  <c r="D1249" i="13"/>
  <c r="E1249" i="13" s="1"/>
  <c r="I1249" i="13" s="1"/>
  <c r="D1258" i="13"/>
  <c r="E1258" i="13" s="1"/>
  <c r="I1258" i="13" s="1"/>
  <c r="D1268" i="13"/>
  <c r="E1268" i="13" s="1"/>
  <c r="I1268" i="13" s="1"/>
  <c r="D1284" i="13"/>
  <c r="E1284" i="13" s="1"/>
  <c r="I1284" i="13" s="1"/>
  <c r="D1297" i="13"/>
  <c r="D1303" i="13"/>
  <c r="E1303" i="13" s="1"/>
  <c r="D1316" i="13"/>
  <c r="E1316" i="13" s="1"/>
  <c r="D1329" i="13"/>
  <c r="E1329" i="13" s="1"/>
  <c r="I1329" i="13" s="1"/>
  <c r="D1335" i="13"/>
  <c r="E1335" i="13" s="1"/>
  <c r="I1335" i="13" s="1"/>
  <c r="D1342" i="13"/>
  <c r="E1342" i="13" s="1"/>
  <c r="I1342" i="13" s="1"/>
  <c r="D1349" i="13"/>
  <c r="E1349" i="13" s="1"/>
  <c r="I1349" i="13" s="1"/>
  <c r="D1357" i="13"/>
  <c r="E1357" i="13" s="1"/>
  <c r="D1363" i="13"/>
  <c r="E1363" i="13" s="1"/>
  <c r="I1363" i="13" s="1"/>
  <c r="D1371" i="13"/>
  <c r="E1371" i="13" s="1"/>
  <c r="D1378" i="13"/>
  <c r="E1378" i="13" s="1"/>
  <c r="D1385" i="13"/>
  <c r="E1385" i="13" s="1"/>
  <c r="I1385" i="13" s="1"/>
  <c r="D1392" i="13"/>
  <c r="E1392" i="13" s="1"/>
  <c r="D1399" i="13"/>
  <c r="E1399" i="13" s="1"/>
  <c r="I1399" i="13" s="1"/>
  <c r="D1406" i="13"/>
  <c r="D1413" i="13"/>
  <c r="E1413" i="13" s="1"/>
  <c r="D1421" i="13"/>
  <c r="E1421" i="13" s="1"/>
  <c r="I1421" i="13" s="1"/>
  <c r="D1428" i="13"/>
  <c r="E1428" i="13" s="1"/>
  <c r="I1428" i="13" s="1"/>
  <c r="D1436" i="13"/>
  <c r="E1436" i="13" s="1"/>
  <c r="D1442" i="13"/>
  <c r="E1442" i="13" s="1"/>
  <c r="D1446" i="13"/>
  <c r="E1446" i="13" s="1"/>
  <c r="I1446" i="13" s="1"/>
  <c r="D1450" i="13"/>
  <c r="E1450" i="13" s="1"/>
  <c r="I1450" i="13" s="1"/>
  <c r="D1455" i="13"/>
  <c r="E1455" i="13" s="1"/>
  <c r="D1464" i="13"/>
  <c r="E1464" i="13" s="1"/>
  <c r="D1473" i="13"/>
  <c r="D1482" i="13"/>
  <c r="D1487" i="13"/>
  <c r="E1487" i="13" s="1"/>
  <c r="D1496" i="13"/>
  <c r="E1496" i="13" s="1"/>
  <c r="I1496" i="13" s="1"/>
  <c r="D1505" i="13"/>
  <c r="E1505" i="13" s="1"/>
  <c r="I1505" i="13" s="1"/>
  <c r="D1510" i="13"/>
  <c r="E1510" i="13" s="1"/>
  <c r="I1510" i="13" s="1"/>
  <c r="D1532" i="13"/>
  <c r="E1532" i="13" s="1"/>
  <c r="I1532" i="13" s="1"/>
  <c r="D1542" i="13"/>
  <c r="E1542" i="13" s="1"/>
  <c r="D1564" i="13"/>
  <c r="D1574" i="13"/>
  <c r="E1574" i="13" s="1"/>
  <c r="D1585" i="13"/>
  <c r="D1590" i="13"/>
  <c r="E1590" i="13" s="1"/>
  <c r="D1597" i="13"/>
  <c r="D1608" i="13"/>
  <c r="D604" i="13"/>
  <c r="E604" i="13" s="1"/>
  <c r="D210" i="13"/>
  <c r="D642" i="13"/>
  <c r="D822" i="13"/>
  <c r="E822" i="13" s="1"/>
  <c r="D907" i="13"/>
  <c r="D998" i="13"/>
  <c r="E998" i="13" s="1"/>
  <c r="D1044" i="13"/>
  <c r="D1139" i="13"/>
  <c r="E1139" i="13" s="1"/>
  <c r="D1187" i="13"/>
  <c r="E1187" i="13" s="1"/>
  <c r="D1231" i="13"/>
  <c r="E1231" i="13" s="1"/>
  <c r="D1271" i="13"/>
  <c r="E1271" i="13" s="1"/>
  <c r="D1295" i="13"/>
  <c r="D1308" i="13"/>
  <c r="E1308" i="13" s="1"/>
  <c r="D1321" i="13"/>
  <c r="E1321" i="13" s="1"/>
  <c r="I1321" i="13" s="1"/>
  <c r="D1347" i="13"/>
  <c r="E1347" i="13" s="1"/>
  <c r="I1347" i="13" s="1"/>
  <c r="D1362" i="13"/>
  <c r="E1362" i="13" s="1"/>
  <c r="I1362" i="13" s="1"/>
  <c r="D1376" i="13"/>
  <c r="E1376" i="13" s="1"/>
  <c r="D1390" i="13"/>
  <c r="E1390" i="13" s="1"/>
  <c r="I1390" i="13" s="1"/>
  <c r="D1405" i="13"/>
  <c r="D1419" i="13"/>
  <c r="E1419" i="13" s="1"/>
  <c r="I1419" i="13" s="1"/>
  <c r="D1434" i="13"/>
  <c r="E1434" i="13" s="1"/>
  <c r="D1445" i="13"/>
  <c r="E1445" i="13" s="1"/>
  <c r="I1445" i="13" s="1"/>
  <c r="D1463" i="13"/>
  <c r="D1472" i="13"/>
  <c r="D1481" i="13"/>
  <c r="E1481" i="13" s="1"/>
  <c r="D1490" i="13"/>
  <c r="E1490" i="13" s="1"/>
  <c r="D1509" i="13"/>
  <c r="E1509" i="13" s="1"/>
  <c r="I1509" i="13" s="1"/>
  <c r="D1519" i="13"/>
  <c r="E1519" i="13" s="1"/>
  <c r="I1519" i="13" s="1"/>
  <c r="D1530" i="13"/>
  <c r="E1530" i="13" s="1"/>
  <c r="D1551" i="13"/>
  <c r="E1551" i="13" s="1"/>
  <c r="I1551" i="13" s="1"/>
  <c r="D1562" i="13"/>
  <c r="E1562" i="13" s="1"/>
  <c r="I1562" i="13" s="1"/>
  <c r="D1583" i="13"/>
  <c r="D1595" i="13"/>
  <c r="E1595" i="13" s="1"/>
  <c r="I1595" i="13" s="1"/>
  <c r="D1613" i="13"/>
  <c r="D1620" i="13"/>
  <c r="D1625" i="13"/>
  <c r="E1625" i="13" s="1"/>
  <c r="I1625" i="13" s="1"/>
  <c r="D1631" i="13"/>
  <c r="E1631" i="13" s="1"/>
  <c r="I1631" i="13" s="1"/>
  <c r="D1637" i="13"/>
  <c r="E1637" i="13" s="1"/>
  <c r="I1637" i="13" s="1"/>
  <c r="D1649" i="13"/>
  <c r="D1654" i="13"/>
  <c r="E1654" i="13" s="1"/>
  <c r="I1654" i="13" s="1"/>
  <c r="D1661" i="13"/>
  <c r="E1661" i="13" s="1"/>
  <c r="I1661" i="13" s="1"/>
  <c r="D1672" i="13"/>
  <c r="D1677" i="13"/>
  <c r="E1677" i="13" s="1"/>
  <c r="I1677" i="13" s="1"/>
  <c r="D1684" i="13"/>
  <c r="E1684" i="13" s="1"/>
  <c r="I1684" i="13" s="1"/>
  <c r="D1689" i="13"/>
  <c r="E1689" i="13" s="1"/>
  <c r="I1689" i="13" s="1"/>
  <c r="D1695" i="13"/>
  <c r="E1695" i="13" s="1"/>
  <c r="I1695" i="13" s="1"/>
  <c r="D1701" i="13"/>
  <c r="E1701" i="13" s="1"/>
  <c r="I1701" i="13" s="1"/>
  <c r="D1713" i="13"/>
  <c r="E1713" i="13" s="1"/>
  <c r="I1713" i="13" s="1"/>
  <c r="D1718" i="13"/>
  <c r="E1718" i="13" s="1"/>
  <c r="I1718" i="13" s="1"/>
  <c r="D1725" i="13"/>
  <c r="E1725" i="13" s="1"/>
  <c r="I1725" i="13" s="1"/>
  <c r="D1736" i="13"/>
  <c r="D1741" i="13"/>
  <c r="E1741" i="13" s="1"/>
  <c r="I1741" i="13" s="1"/>
  <c r="D1748" i="13"/>
  <c r="E1748" i="13" s="1"/>
  <c r="I1748" i="13" s="1"/>
  <c r="D1753" i="13"/>
  <c r="E1753" i="13" s="1"/>
  <c r="I1753" i="13" s="1"/>
  <c r="D1760" i="13"/>
  <c r="D1774" i="13"/>
  <c r="E1774" i="13" s="1"/>
  <c r="I1774" i="13" s="1"/>
  <c r="D1786" i="13"/>
  <c r="E1786" i="13" s="1"/>
  <c r="I1786" i="13" s="1"/>
  <c r="D1792" i="13"/>
  <c r="E1792" i="13" s="1"/>
  <c r="I1792" i="13" s="1"/>
  <c r="D1798" i="13"/>
  <c r="E1798" i="13" s="1"/>
  <c r="I1798" i="13" s="1"/>
  <c r="D1803" i="13"/>
  <c r="E1803" i="13" s="1"/>
  <c r="I1803" i="13" s="1"/>
  <c r="D1810" i="13"/>
  <c r="E1810" i="13" s="1"/>
  <c r="I1810" i="13" s="1"/>
  <c r="D1815" i="13"/>
  <c r="E1815" i="13" s="1"/>
  <c r="I1815" i="13" s="1"/>
  <c r="D1826" i="13"/>
  <c r="E1826" i="13" s="1"/>
  <c r="I1826" i="13" s="1"/>
  <c r="D1833" i="13"/>
  <c r="E1833" i="13" s="1"/>
  <c r="I1833" i="13" s="1"/>
  <c r="D1838" i="13"/>
  <c r="D1850" i="13"/>
  <c r="E1850" i="13" s="1"/>
  <c r="I1850" i="13" s="1"/>
  <c r="D1856" i="13"/>
  <c r="E1856" i="13" s="1"/>
  <c r="I1856" i="13" s="1"/>
  <c r="D1862" i="13"/>
  <c r="E1862" i="13" s="1"/>
  <c r="I1862" i="13" s="1"/>
  <c r="D326" i="13"/>
  <c r="E326" i="13" s="1"/>
  <c r="D670" i="13"/>
  <c r="E670" i="13" s="1"/>
  <c r="D913" i="13"/>
  <c r="E913" i="13" s="1"/>
  <c r="I913" i="13" s="1"/>
  <c r="D958" i="13"/>
  <c r="E958" i="13" s="1"/>
  <c r="I958" i="13" s="1"/>
  <c r="D1147" i="13"/>
  <c r="E1147" i="13" s="1"/>
  <c r="D1237" i="13"/>
  <c r="E1237" i="13" s="1"/>
  <c r="D1254" i="13"/>
  <c r="E1254" i="13" s="1"/>
  <c r="I1254" i="13" s="1"/>
  <c r="D1263" i="13"/>
  <c r="E1263" i="13" s="1"/>
  <c r="I1263" i="13" s="1"/>
  <c r="D1273" i="13"/>
  <c r="E1273" i="13" s="1"/>
  <c r="D1285" i="13"/>
  <c r="E1285" i="13" s="1"/>
  <c r="I1285" i="13" s="1"/>
  <c r="D1298" i="13"/>
  <c r="E1298" i="13" s="1"/>
  <c r="I1298" i="13" s="1"/>
  <c r="D1310" i="13"/>
  <c r="E1310" i="13" s="1"/>
  <c r="I1310" i="13" s="1"/>
  <c r="D1323" i="13"/>
  <c r="E1323" i="13" s="1"/>
  <c r="I1323" i="13" s="1"/>
  <c r="D1336" i="13"/>
  <c r="E1336" i="13" s="1"/>
  <c r="I1336" i="13" s="1"/>
  <c r="D1350" i="13"/>
  <c r="E1350" i="13" s="1"/>
  <c r="I1350" i="13" s="1"/>
  <c r="D1364" i="13"/>
  <c r="E1364" i="13" s="1"/>
  <c r="I1364" i="13" s="1"/>
  <c r="D1393" i="13"/>
  <c r="E1393" i="13" s="1"/>
  <c r="D1407" i="13"/>
  <c r="D1437" i="13"/>
  <c r="E1437" i="13" s="1"/>
  <c r="I1437" i="13" s="1"/>
  <c r="D1483" i="13"/>
  <c r="E1483" i="13" s="1"/>
  <c r="I1483" i="13" s="1"/>
  <c r="D1492" i="13"/>
  <c r="E1492" i="13" s="1"/>
  <c r="I1492" i="13" s="1"/>
  <c r="D1501" i="13"/>
  <c r="E1501" i="13" s="1"/>
  <c r="I1501" i="13" s="1"/>
  <c r="D1521" i="13"/>
  <c r="E1521" i="13" s="1"/>
  <c r="I1521" i="13" s="1"/>
  <c r="D1553" i="13"/>
  <c r="E1553" i="13" s="1"/>
  <c r="I1553" i="13" s="1"/>
  <c r="D1586" i="13"/>
  <c r="E1586" i="13" s="1"/>
  <c r="D1609" i="13"/>
  <c r="E1609" i="13" s="1"/>
  <c r="I1609" i="13" s="1"/>
  <c r="D1614" i="13"/>
  <c r="D1626" i="13"/>
  <c r="D1632" i="13"/>
  <c r="E1632" i="13" s="1"/>
  <c r="I1632" i="13" s="1"/>
  <c r="D1638" i="13"/>
  <c r="E1638" i="13" s="1"/>
  <c r="I1638" i="13" s="1"/>
  <c r="D1643" i="13"/>
  <c r="E1643" i="13" s="1"/>
  <c r="I1643" i="13" s="1"/>
  <c r="D1650" i="13"/>
  <c r="D1655" i="13"/>
  <c r="E1655" i="13" s="1"/>
  <c r="I1655" i="13" s="1"/>
  <c r="D1666" i="13"/>
  <c r="E1666" i="13" s="1"/>
  <c r="I1666" i="13" s="1"/>
  <c r="D1673" i="13"/>
  <c r="D1678" i="13"/>
  <c r="E1678" i="13" s="1"/>
  <c r="I1678" i="13" s="1"/>
  <c r="D1690" i="13"/>
  <c r="E1690" i="13" s="1"/>
  <c r="I1690" i="13" s="1"/>
  <c r="D1696" i="13"/>
  <c r="E1696" i="13" s="1"/>
  <c r="I1696" i="13" s="1"/>
  <c r="D1702" i="13"/>
  <c r="E1702" i="13" s="1"/>
  <c r="I1702" i="13" s="1"/>
  <c r="D1707" i="13"/>
  <c r="E1707" i="13" s="1"/>
  <c r="I1707" i="13" s="1"/>
  <c r="D1714" i="13"/>
  <c r="E1714" i="13" s="1"/>
  <c r="I1714" i="13" s="1"/>
  <c r="D1719" i="13"/>
  <c r="E1719" i="13" s="1"/>
  <c r="I1719" i="13" s="1"/>
  <c r="D1730" i="13"/>
  <c r="E1730" i="13" s="1"/>
  <c r="I1730" i="13" s="1"/>
  <c r="D1737" i="13"/>
  <c r="D1742" i="13"/>
  <c r="E1742" i="13" s="1"/>
  <c r="I1742" i="13" s="1"/>
  <c r="D1754" i="13"/>
  <c r="D1761" i="13"/>
  <c r="D1767" i="13"/>
  <c r="E1767" i="13" s="1"/>
  <c r="I1767" i="13" s="1"/>
  <c r="D1775" i="13"/>
  <c r="E1775" i="13" s="1"/>
  <c r="I1775" i="13" s="1"/>
  <c r="D1781" i="13"/>
  <c r="D1787" i="13"/>
  <c r="E1787" i="13" s="1"/>
  <c r="I1787" i="13" s="1"/>
  <c r="D1804" i="13"/>
  <c r="E1804" i="13" s="1"/>
  <c r="I1804" i="13" s="1"/>
  <c r="D1816" i="13"/>
  <c r="E1816" i="13" s="1"/>
  <c r="I1816" i="13" s="1"/>
  <c r="D1822" i="13"/>
  <c r="E1822" i="13" s="1"/>
  <c r="I1822" i="13" s="1"/>
  <c r="D1827" i="13"/>
  <c r="E1827" i="13" s="1"/>
  <c r="I1827" i="13" s="1"/>
  <c r="D1839" i="13"/>
  <c r="E1839" i="13" s="1"/>
  <c r="I1839" i="13" s="1"/>
  <c r="D1845" i="13"/>
  <c r="E1845" i="13" s="1"/>
  <c r="I1845" i="13" s="1"/>
  <c r="D1851" i="13"/>
  <c r="E1851" i="13" s="1"/>
  <c r="I1851" i="13" s="1"/>
  <c r="D392" i="13"/>
  <c r="E392" i="13" s="1"/>
  <c r="I392" i="13" s="1"/>
  <c r="D415" i="13"/>
  <c r="E415" i="13" s="1"/>
  <c r="I415" i="13" s="1"/>
  <c r="D692" i="13"/>
  <c r="D1011" i="13"/>
  <c r="E1011" i="13" s="1"/>
  <c r="I1011" i="13" s="1"/>
  <c r="D1057" i="13"/>
  <c r="E1057" i="13" s="1"/>
  <c r="I1057" i="13" s="1"/>
  <c r="D1152" i="13"/>
  <c r="E1152" i="13" s="1"/>
  <c r="D1201" i="13"/>
  <c r="E1201" i="13" s="1"/>
  <c r="D1255" i="13"/>
  <c r="E1255" i="13" s="1"/>
  <c r="I1255" i="13" s="1"/>
  <c r="D1274" i="13"/>
  <c r="E1274" i="13" s="1"/>
  <c r="I1274" i="13" s="1"/>
  <c r="D1286" i="13"/>
  <c r="D1299" i="13"/>
  <c r="E1299" i="13" s="1"/>
  <c r="D1312" i="13"/>
  <c r="E1312" i="13" s="1"/>
  <c r="I1312" i="13" s="1"/>
  <c r="D1325" i="13"/>
  <c r="D1338" i="13"/>
  <c r="E1338" i="13" s="1"/>
  <c r="I1338" i="13" s="1"/>
  <c r="D1352" i="13"/>
  <c r="E1352" i="13" s="1"/>
  <c r="D1366" i="13"/>
  <c r="E1366" i="13" s="1"/>
  <c r="D1380" i="13"/>
  <c r="E1380" i="13" s="1"/>
  <c r="I1380" i="13" s="1"/>
  <c r="D1409" i="13"/>
  <c r="E1409" i="13" s="1"/>
  <c r="I1409" i="13" s="1"/>
  <c r="D1423" i="13"/>
  <c r="E1423" i="13" s="1"/>
  <c r="I1423" i="13" s="1"/>
  <c r="D1439" i="13"/>
  <c r="E1439" i="13" s="1"/>
  <c r="I1439" i="13" s="1"/>
  <c r="D1475" i="13"/>
  <c r="E1475" i="13" s="1"/>
  <c r="I1475" i="13" s="1"/>
  <c r="D1484" i="13"/>
  <c r="E1484" i="13" s="1"/>
  <c r="I1484" i="13" s="1"/>
  <c r="D1493" i="13"/>
  <c r="E1493" i="13" s="1"/>
  <c r="I1493" i="13" s="1"/>
  <c r="D1502" i="13"/>
  <c r="E1502" i="13" s="1"/>
  <c r="I1502" i="13" s="1"/>
  <c r="D1512" i="13"/>
  <c r="E1512" i="13" s="1"/>
  <c r="I1512" i="13" s="1"/>
  <c r="D1544" i="13"/>
  <c r="E1544" i="13" s="1"/>
  <c r="I1544" i="13" s="1"/>
  <c r="D1576" i="13"/>
  <c r="D1587" i="13"/>
  <c r="E1587" i="13" s="1"/>
  <c r="D1610" i="13"/>
  <c r="D1616" i="13"/>
  <c r="E1616" i="13" s="1"/>
  <c r="D1628" i="13"/>
  <c r="E1628" i="13" s="1"/>
  <c r="I1628" i="13" s="1"/>
  <c r="D1633" i="13"/>
  <c r="E1633" i="13" s="1"/>
  <c r="I1633" i="13" s="1"/>
  <c r="D1639" i="13"/>
  <c r="E1639" i="13" s="1"/>
  <c r="I1639" i="13" s="1"/>
  <c r="D1651" i="13"/>
  <c r="D1668" i="13"/>
  <c r="E1668" i="13" s="1"/>
  <c r="I1668" i="13" s="1"/>
  <c r="D1674" i="13"/>
  <c r="D1680" i="13"/>
  <c r="D1692" i="13"/>
  <c r="E1692" i="13" s="1"/>
  <c r="I1692" i="13" s="1"/>
  <c r="D1697" i="13"/>
  <c r="E1697" i="13" s="1"/>
  <c r="I1697" i="13" s="1"/>
  <c r="D1703" i="13"/>
  <c r="E1703" i="13" s="1"/>
  <c r="I1703" i="13" s="1"/>
  <c r="D1715" i="13"/>
  <c r="E1715" i="13" s="1"/>
  <c r="I1715" i="13" s="1"/>
  <c r="D1732" i="13"/>
  <c r="E1732" i="13" s="1"/>
  <c r="I1732" i="13" s="1"/>
  <c r="D1738" i="13"/>
  <c r="D1744" i="13"/>
  <c r="E1744" i="13" s="1"/>
  <c r="I1744" i="13" s="1"/>
  <c r="D1756" i="13"/>
  <c r="D1762" i="13"/>
  <c r="E1762" i="13" s="1"/>
  <c r="I1762" i="13" s="1"/>
  <c r="D1769" i="13"/>
  <c r="D1777" i="13"/>
  <c r="E1777" i="13" s="1"/>
  <c r="I1777" i="13" s="1"/>
  <c r="D1782" i="13"/>
  <c r="D1789" i="13"/>
  <c r="E1789" i="13" s="1"/>
  <c r="I1789" i="13" s="1"/>
  <c r="D1800" i="13"/>
  <c r="E1800" i="13" s="1"/>
  <c r="I1800" i="13" s="1"/>
  <c r="D1805" i="13"/>
  <c r="E1805" i="13" s="1"/>
  <c r="I1805" i="13" s="1"/>
  <c r="D1812" i="13"/>
  <c r="E1812" i="13" s="1"/>
  <c r="I1812" i="13" s="1"/>
  <c r="D1817" i="13"/>
  <c r="E1817" i="13" s="1"/>
  <c r="I1817" i="13" s="1"/>
  <c r="D1823" i="13"/>
  <c r="E1823" i="13" s="1"/>
  <c r="I1823" i="13" s="1"/>
  <c r="D1829" i="13"/>
  <c r="E1829" i="13" s="1"/>
  <c r="I1829" i="13" s="1"/>
  <c r="D1841" i="13"/>
  <c r="E1841" i="13" s="1"/>
  <c r="I1841" i="13" s="1"/>
  <c r="D1846" i="13"/>
  <c r="E1846" i="13" s="1"/>
  <c r="I1846" i="13" s="1"/>
  <c r="D1853" i="13"/>
  <c r="E1853" i="13" s="1"/>
  <c r="I1853" i="13" s="1"/>
  <c r="D554" i="13"/>
  <c r="E554" i="13" s="1"/>
  <c r="D729" i="13"/>
  <c r="E729" i="13" s="1"/>
  <c r="I729" i="13" s="1"/>
  <c r="D886" i="13"/>
  <c r="E886" i="13" s="1"/>
  <c r="D973" i="13"/>
  <c r="E973" i="13" s="1"/>
  <c r="I973" i="13" s="1"/>
  <c r="D1115" i="13"/>
  <c r="E1115" i="13" s="1"/>
  <c r="I1115" i="13" s="1"/>
  <c r="D1163" i="13"/>
  <c r="E1163" i="13" s="1"/>
  <c r="D1257" i="13"/>
  <c r="E1257" i="13" s="1"/>
  <c r="I1257" i="13" s="1"/>
  <c r="D1266" i="13"/>
  <c r="E1266" i="13" s="1"/>
  <c r="I1266" i="13" s="1"/>
  <c r="D1276" i="13"/>
  <c r="E1276" i="13" s="1"/>
  <c r="I1276" i="13" s="1"/>
  <c r="D1289" i="13"/>
  <c r="E1289" i="13" s="1"/>
  <c r="I1289" i="13" s="1"/>
  <c r="D1327" i="13"/>
  <c r="E1327" i="13" s="1"/>
  <c r="I1327" i="13" s="1"/>
  <c r="D1341" i="13"/>
  <c r="E1341" i="13" s="1"/>
  <c r="D1355" i="13"/>
  <c r="E1355" i="13" s="1"/>
  <c r="D1369" i="13"/>
  <c r="E1369" i="13" s="1"/>
  <c r="I1369" i="13" s="1"/>
  <c r="D1383" i="13"/>
  <c r="E1383" i="13" s="1"/>
  <c r="I1383" i="13" s="1"/>
  <c r="D1397" i="13"/>
  <c r="E1397" i="13" s="1"/>
  <c r="I1397" i="13" s="1"/>
  <c r="D1411" i="13"/>
  <c r="E1411" i="13" s="1"/>
  <c r="D1426" i="13"/>
  <c r="E1426" i="13" s="1"/>
  <c r="I1426" i="13" s="1"/>
  <c r="D1441" i="13"/>
  <c r="E1441" i="13" s="1"/>
  <c r="I1441" i="13" s="1"/>
  <c r="D1449" i="13"/>
  <c r="E1449" i="13" s="1"/>
  <c r="I1449" i="13" s="1"/>
  <c r="D1458" i="13"/>
  <c r="E1458" i="13" s="1"/>
  <c r="D1495" i="13"/>
  <c r="E1495" i="13" s="1"/>
  <c r="I1495" i="13" s="1"/>
  <c r="D1504" i="13"/>
  <c r="E1504" i="13" s="1"/>
  <c r="I1504" i="13" s="1"/>
  <c r="D1535" i="13"/>
  <c r="E1535" i="13" s="1"/>
  <c r="D1567" i="13"/>
  <c r="E1567" i="13" s="1"/>
  <c r="I1567" i="13" s="1"/>
  <c r="D1589" i="13"/>
  <c r="D1617" i="13"/>
  <c r="D1622" i="13"/>
  <c r="E1622" i="13" s="1"/>
  <c r="I1622" i="13" s="1"/>
  <c r="D1629" i="13"/>
  <c r="E1629" i="13" s="1"/>
  <c r="I1629" i="13" s="1"/>
  <c r="D1640" i="13"/>
  <c r="E1640" i="13" s="1"/>
  <c r="I1640" i="13" s="1"/>
  <c r="D1645" i="13"/>
  <c r="E1645" i="13" s="1"/>
  <c r="I1645" i="13" s="1"/>
  <c r="D1652" i="13"/>
  <c r="E1652" i="13" s="1"/>
  <c r="I1652" i="13" s="1"/>
  <c r="D1657" i="13"/>
  <c r="E1657" i="13" s="1"/>
  <c r="I1657" i="13" s="1"/>
  <c r="D1663" i="13"/>
  <c r="E1663" i="13" s="1"/>
  <c r="I1663" i="13" s="1"/>
  <c r="D1669" i="13"/>
  <c r="E1669" i="13" s="1"/>
  <c r="I1669" i="13" s="1"/>
  <c r="D1681" i="13"/>
  <c r="E1681" i="13" s="1"/>
  <c r="I1681" i="13" s="1"/>
  <c r="D1686" i="13"/>
  <c r="E1686" i="13" s="1"/>
  <c r="I1686" i="13" s="1"/>
  <c r="D1693" i="13"/>
  <c r="E1693" i="13" s="1"/>
  <c r="I1693" i="13" s="1"/>
  <c r="D1704" i="13"/>
  <c r="E1704" i="13" s="1"/>
  <c r="I1704" i="13" s="1"/>
  <c r="D1709" i="13"/>
  <c r="E1709" i="13" s="1"/>
  <c r="I1709" i="13" s="1"/>
  <c r="D1716" i="13"/>
  <c r="E1716" i="13" s="1"/>
  <c r="I1716" i="13" s="1"/>
  <c r="D1721" i="13"/>
  <c r="E1721" i="13" s="1"/>
  <c r="I1721" i="13" s="1"/>
  <c r="D1727" i="13"/>
  <c r="E1727" i="13" s="1"/>
  <c r="I1727" i="13" s="1"/>
  <c r="D1733" i="13"/>
  <c r="E1733" i="13" s="1"/>
  <c r="I1733" i="13" s="1"/>
  <c r="D1745" i="13"/>
  <c r="E1745" i="13" s="1"/>
  <c r="I1745" i="13" s="1"/>
  <c r="D1750" i="13"/>
  <c r="D1757" i="13"/>
  <c r="D1763" i="13"/>
  <c r="E1763" i="13" s="1"/>
  <c r="I1763" i="13" s="1"/>
  <c r="D1770" i="13"/>
  <c r="D1778" i="13"/>
  <c r="E1778" i="13" s="1"/>
  <c r="I1778" i="13" s="1"/>
  <c r="D1783" i="13"/>
  <c r="E1783" i="13" s="1"/>
  <c r="I1783" i="13" s="1"/>
  <c r="D1794" i="13"/>
  <c r="D1801" i="13"/>
  <c r="E1801" i="13" s="1"/>
  <c r="I1801" i="13" s="1"/>
  <c r="D1806" i="13"/>
  <c r="E1806" i="13" s="1"/>
  <c r="I1806" i="13" s="1"/>
  <c r="D1818" i="13"/>
  <c r="E1818" i="13" s="1"/>
  <c r="I1818" i="13" s="1"/>
  <c r="D1824" i="13"/>
  <c r="E1824" i="13" s="1"/>
  <c r="I1824" i="13" s="1"/>
  <c r="D1830" i="13"/>
  <c r="E1830" i="13" s="1"/>
  <c r="I1830" i="13" s="1"/>
  <c r="D1835" i="13"/>
  <c r="D1842" i="13"/>
  <c r="E1842" i="13" s="1"/>
  <c r="I1842" i="13" s="1"/>
  <c r="D1847" i="13"/>
  <c r="E1847" i="13" s="1"/>
  <c r="I1847" i="13" s="1"/>
  <c r="D1858" i="13"/>
  <c r="E1858" i="13" s="1"/>
  <c r="I1858" i="13" s="1"/>
  <c r="D892" i="13"/>
  <c r="E892" i="13" s="1"/>
  <c r="I892" i="13" s="1"/>
  <c r="D981" i="13"/>
  <c r="E981" i="13" s="1"/>
  <c r="I981" i="13" s="1"/>
  <c r="D1075" i="13"/>
  <c r="D1291" i="13"/>
  <c r="E1291" i="13" s="1"/>
  <c r="I1291" i="13" s="1"/>
  <c r="D1317" i="13"/>
  <c r="E1317" i="13" s="1"/>
  <c r="I1317" i="13" s="1"/>
  <c r="D1343" i="13"/>
  <c r="E1343" i="13" s="1"/>
  <c r="I1343" i="13" s="1"/>
  <c r="D1372" i="13"/>
  <c r="E1372" i="13" s="1"/>
  <c r="D1400" i="13"/>
  <c r="E1400" i="13" s="1"/>
  <c r="I1400" i="13" s="1"/>
  <c r="D1429" i="13"/>
  <c r="E1429" i="13" s="1"/>
  <c r="I1429" i="13" s="1"/>
  <c r="D1451" i="13"/>
  <c r="E1451" i="13" s="1"/>
  <c r="I1451" i="13" s="1"/>
  <c r="D1469" i="13"/>
  <c r="E1469" i="13" s="1"/>
  <c r="D1526" i="13"/>
  <c r="E1526" i="13" s="1"/>
  <c r="I1526" i="13" s="1"/>
  <c r="D1547" i="13"/>
  <c r="E1547" i="13" s="1"/>
  <c r="I1547" i="13" s="1"/>
  <c r="D1569" i="13"/>
  <c r="E1569" i="13" s="1"/>
  <c r="D1591" i="13"/>
  <c r="E1591" i="13" s="1"/>
  <c r="D1611" i="13"/>
  <c r="D1623" i="13"/>
  <c r="E1623" i="13" s="1"/>
  <c r="I1623" i="13" s="1"/>
  <c r="D1634" i="13"/>
  <c r="E1634" i="13" s="1"/>
  <c r="I1634" i="13" s="1"/>
  <c r="D1646" i="13"/>
  <c r="E1646" i="13" s="1"/>
  <c r="I1646" i="13" s="1"/>
  <c r="D1658" i="13"/>
  <c r="D1670" i="13"/>
  <c r="D1682" i="13"/>
  <c r="E1682" i="13" s="1"/>
  <c r="I1682" i="13" s="1"/>
  <c r="D1705" i="13"/>
  <c r="E1705" i="13" s="1"/>
  <c r="I1705" i="13" s="1"/>
  <c r="D1728" i="13"/>
  <c r="E1728" i="13" s="1"/>
  <c r="I1728" i="13" s="1"/>
  <c r="D1739" i="13"/>
  <c r="D1751" i="13"/>
  <c r="E1751" i="13" s="1"/>
  <c r="I1751" i="13" s="1"/>
  <c r="D1764" i="13"/>
  <c r="D1790" i="13"/>
  <c r="E1790" i="13" s="1"/>
  <c r="I1790" i="13" s="1"/>
  <c r="D1813" i="13"/>
  <c r="E1813" i="13" s="1"/>
  <c r="I1813" i="13" s="1"/>
  <c r="D1836" i="13"/>
  <c r="D1848" i="13"/>
  <c r="E1848" i="13" s="1"/>
  <c r="I1848" i="13" s="1"/>
  <c r="D1859" i="13"/>
  <c r="E1859" i="13" s="1"/>
  <c r="I1859" i="13" s="1"/>
  <c r="D1873" i="13"/>
  <c r="D1878" i="13"/>
  <c r="E1878" i="13" s="1"/>
  <c r="I1878" i="13" s="1"/>
  <c r="D1885" i="13"/>
  <c r="E1885" i="13" s="1"/>
  <c r="I1885" i="13" s="1"/>
  <c r="D1896" i="13"/>
  <c r="E1896" i="13" s="1"/>
  <c r="I1896" i="13" s="1"/>
  <c r="D1901" i="13"/>
  <c r="D1908" i="13"/>
  <c r="E1908" i="13" s="1"/>
  <c r="I1908" i="13" s="1"/>
  <c r="D1913" i="13"/>
  <c r="E1913" i="13" s="1"/>
  <c r="I1913" i="13" s="1"/>
  <c r="D1920" i="13"/>
  <c r="E1920" i="13" s="1"/>
  <c r="I1920" i="13" s="1"/>
  <c r="D1926" i="13"/>
  <c r="E1926" i="13" s="1"/>
  <c r="I1926" i="13" s="1"/>
  <c r="D1931" i="13"/>
  <c r="E1931" i="13" s="1"/>
  <c r="I1931" i="13" s="1"/>
  <c r="D1938" i="13"/>
  <c r="E1938" i="13" s="1"/>
  <c r="I1938" i="13" s="1"/>
  <c r="D1944" i="13"/>
  <c r="E1944" i="13" s="1"/>
  <c r="I1944" i="13" s="1"/>
  <c r="D1956" i="13"/>
  <c r="E1956" i="13" s="1"/>
  <c r="I1956" i="13" s="1"/>
  <c r="D1969" i="13"/>
  <c r="E1969" i="13" s="1"/>
  <c r="I1969" i="13" s="1"/>
  <c r="D1975" i="13"/>
  <c r="E1975" i="13" s="1"/>
  <c r="I1975" i="13" s="1"/>
  <c r="D1981" i="13"/>
  <c r="E1981" i="13" s="1"/>
  <c r="I1981" i="13" s="1"/>
  <c r="D1997" i="13"/>
  <c r="E1997" i="13" s="1"/>
  <c r="I1997" i="13" s="1"/>
  <c r="D2004" i="13"/>
  <c r="E2004" i="13" s="1"/>
  <c r="I2004" i="13" s="1"/>
  <c r="D2009" i="13"/>
  <c r="E2009" i="13" s="1"/>
  <c r="I2009" i="13" s="1"/>
  <c r="D2015" i="13"/>
  <c r="E2015" i="13" s="1"/>
  <c r="I2015" i="13" s="1"/>
  <c r="D2021" i="13"/>
  <c r="E2021" i="13" s="1"/>
  <c r="I2021" i="13" s="1"/>
  <c r="D2026" i="13"/>
  <c r="E2026" i="13" s="1"/>
  <c r="I2026" i="13" s="1"/>
  <c r="D2032" i="13"/>
  <c r="E2032" i="13" s="1"/>
  <c r="I2032" i="13" s="1"/>
  <c r="D2043" i="13"/>
  <c r="E2043" i="13" s="1"/>
  <c r="I2043" i="13" s="1"/>
  <c r="D2049" i="13"/>
  <c r="E2049" i="13" s="1"/>
  <c r="I2049" i="13" s="1"/>
  <c r="D2056" i="13"/>
  <c r="E2056" i="13" s="1"/>
  <c r="I2056" i="13" s="1"/>
  <c r="D2061" i="13"/>
  <c r="E2061" i="13" s="1"/>
  <c r="I2061" i="13" s="1"/>
  <c r="I2068" i="13"/>
  <c r="I2074" i="13"/>
  <c r="I2080" i="13"/>
  <c r="I2086" i="13"/>
  <c r="D584" i="13"/>
  <c r="E584" i="13" s="1"/>
  <c r="I584" i="13" s="1"/>
  <c r="D896" i="13"/>
  <c r="E896" i="13" s="1"/>
  <c r="I896" i="13" s="1"/>
  <c r="D986" i="13"/>
  <c r="D1174" i="13"/>
  <c r="E1174" i="13" s="1"/>
  <c r="I1174" i="13" s="1"/>
  <c r="D1250" i="13"/>
  <c r="E1250" i="13" s="1"/>
  <c r="I1250" i="13" s="1"/>
  <c r="D1269" i="13"/>
  <c r="E1269" i="13" s="1"/>
  <c r="I1269" i="13" s="1"/>
  <c r="D1292" i="13"/>
  <c r="E1292" i="13" s="1"/>
  <c r="I1292" i="13" s="1"/>
  <c r="D1344" i="13"/>
  <c r="E1344" i="13" s="1"/>
  <c r="I1344" i="13" s="1"/>
  <c r="D1373" i="13"/>
  <c r="E1373" i="13" s="1"/>
  <c r="D1401" i="13"/>
  <c r="E1401" i="13" s="1"/>
  <c r="I1401" i="13" s="1"/>
  <c r="D1430" i="13"/>
  <c r="E1430" i="13" s="1"/>
  <c r="I1430" i="13" s="1"/>
  <c r="D1488" i="13"/>
  <c r="E1488" i="13" s="1"/>
  <c r="D1506" i="13"/>
  <c r="E1506" i="13" s="1"/>
  <c r="I1506" i="13" s="1"/>
  <c r="D1527" i="13"/>
  <c r="E1527" i="13" s="1"/>
  <c r="I1527" i="13" s="1"/>
  <c r="D1548" i="13"/>
  <c r="E1548" i="13" s="1"/>
  <c r="I1548" i="13" s="1"/>
  <c r="D1592" i="13"/>
  <c r="E1592" i="13" s="1"/>
  <c r="D1612" i="13"/>
  <c r="D1624" i="13"/>
  <c r="D1635" i="13"/>
  <c r="E1635" i="13" s="1"/>
  <c r="I1635" i="13" s="1"/>
  <c r="D1647" i="13"/>
  <c r="E1647" i="13" s="1"/>
  <c r="I1647" i="13" s="1"/>
  <c r="D1659" i="13"/>
  <c r="D1694" i="13"/>
  <c r="E1694" i="13" s="1"/>
  <c r="I1694" i="13" s="1"/>
  <c r="D1717" i="13"/>
  <c r="E1717" i="13" s="1"/>
  <c r="I1717" i="13" s="1"/>
  <c r="D1740" i="13"/>
  <c r="E1740" i="13" s="1"/>
  <c r="I1740" i="13" s="1"/>
  <c r="D1752" i="13"/>
  <c r="E1752" i="13" s="1"/>
  <c r="I1752" i="13" s="1"/>
  <c r="D1765" i="13"/>
  <c r="E1765" i="13" s="1"/>
  <c r="I1765" i="13" s="1"/>
  <c r="D1779" i="13"/>
  <c r="E1779" i="13" s="1"/>
  <c r="I1779" i="13" s="1"/>
  <c r="D1802" i="13"/>
  <c r="E1802" i="13" s="1"/>
  <c r="I1802" i="13" s="1"/>
  <c r="D1825" i="13"/>
  <c r="E1825" i="13" s="1"/>
  <c r="I1825" i="13" s="1"/>
  <c r="D1860" i="13"/>
  <c r="E1860" i="13" s="1"/>
  <c r="I1860" i="13" s="1"/>
  <c r="D1867" i="13"/>
  <c r="E1867" i="13" s="1"/>
  <c r="I1867" i="13" s="1"/>
  <c r="D1874" i="13"/>
  <c r="D1879" i="13"/>
  <c r="E1879" i="13" s="1"/>
  <c r="I1879" i="13" s="1"/>
  <c r="D1890" i="13"/>
  <c r="E1890" i="13" s="1"/>
  <c r="I1890" i="13" s="1"/>
  <c r="D1897" i="13"/>
  <c r="E1897" i="13" s="1"/>
  <c r="I1897" i="13" s="1"/>
  <c r="D1902" i="13"/>
  <c r="D1914" i="13"/>
  <c r="E1914" i="13" s="1"/>
  <c r="I1914" i="13" s="1"/>
  <c r="D1932" i="13"/>
  <c r="E1932" i="13" s="1"/>
  <c r="I1932" i="13" s="1"/>
  <c r="D1951" i="13"/>
  <c r="E1951" i="13" s="1"/>
  <c r="I1951" i="13" s="1"/>
  <c r="D1957" i="13"/>
  <c r="E1957" i="13" s="1"/>
  <c r="I1957" i="13" s="1"/>
  <c r="D1963" i="13"/>
  <c r="E1963" i="13" s="1"/>
  <c r="I1963" i="13" s="1"/>
  <c r="D1970" i="13"/>
  <c r="E1970" i="13" s="1"/>
  <c r="I1970" i="13" s="1"/>
  <c r="D1976" i="13"/>
  <c r="E1976" i="13" s="1"/>
  <c r="I1976" i="13" s="1"/>
  <c r="D1986" i="13"/>
  <c r="E1986" i="13" s="1"/>
  <c r="I1986" i="13" s="1"/>
  <c r="D1993" i="13"/>
  <c r="E1993" i="13" s="1"/>
  <c r="I1993" i="13" s="1"/>
  <c r="D1998" i="13"/>
  <c r="E1998" i="13" s="1"/>
  <c r="I1998" i="13" s="1"/>
  <c r="D2010" i="13"/>
  <c r="E2010" i="13" s="1"/>
  <c r="I2010" i="13" s="1"/>
  <c r="D2016" i="13"/>
  <c r="D2022" i="13"/>
  <c r="E2022" i="13" s="1"/>
  <c r="I2022" i="13" s="1"/>
  <c r="D2033" i="13"/>
  <c r="E2033" i="13" s="1"/>
  <c r="I2033" i="13" s="1"/>
  <c r="D2038" i="13"/>
  <c r="E2038" i="13" s="1"/>
  <c r="I2038" i="13" s="1"/>
  <c r="D2044" i="13"/>
  <c r="E2044" i="13" s="1"/>
  <c r="I2044" i="13" s="1"/>
  <c r="D2057" i="13"/>
  <c r="E2057" i="13" s="1"/>
  <c r="I2057" i="13" s="1"/>
  <c r="D2062" i="13"/>
  <c r="E2062" i="13" s="1"/>
  <c r="I2062" i="13" s="1"/>
  <c r="I2075" i="13"/>
  <c r="D599" i="13"/>
  <c r="E599" i="13" s="1"/>
  <c r="I599" i="13" s="1"/>
  <c r="D897" i="13"/>
  <c r="D1176" i="13"/>
  <c r="E1176" i="13" s="1"/>
  <c r="I1176" i="13" s="1"/>
  <c r="D1293" i="13"/>
  <c r="E1293" i="13" s="1"/>
  <c r="D1318" i="13"/>
  <c r="E1318" i="13" s="1"/>
  <c r="I1318" i="13" s="1"/>
  <c r="D1345" i="13"/>
  <c r="E1345" i="13" s="1"/>
  <c r="I1345" i="13" s="1"/>
  <c r="D1402" i="13"/>
  <c r="E1402" i="13" s="1"/>
  <c r="I1402" i="13" s="1"/>
  <c r="D1431" i="13"/>
  <c r="E1431" i="13" s="1"/>
  <c r="D1452" i="13"/>
  <c r="E1452" i="13" s="1"/>
  <c r="D1470" i="13"/>
  <c r="D1507" i="13"/>
  <c r="E1507" i="13" s="1"/>
  <c r="I1507" i="13" s="1"/>
  <c r="D1528" i="13"/>
  <c r="E1528" i="13" s="1"/>
  <c r="I1528" i="13" s="1"/>
  <c r="D1570" i="13"/>
  <c r="E1570" i="13" s="1"/>
  <c r="D1636" i="13"/>
  <c r="E1636" i="13" s="1"/>
  <c r="I1636" i="13" s="1"/>
  <c r="D1648" i="13"/>
  <c r="D1660" i="13"/>
  <c r="E1660" i="13" s="1"/>
  <c r="I1660" i="13" s="1"/>
  <c r="D1671" i="13"/>
  <c r="D1683" i="13"/>
  <c r="E1683" i="13" s="1"/>
  <c r="I1683" i="13" s="1"/>
  <c r="D1706" i="13"/>
  <c r="E1706" i="13" s="1"/>
  <c r="I1706" i="13" s="1"/>
  <c r="D1729" i="13"/>
  <c r="E1729" i="13" s="1"/>
  <c r="I1729" i="13" s="1"/>
  <c r="D1766" i="13"/>
  <c r="D1780" i="13"/>
  <c r="E1780" i="13" s="1"/>
  <c r="I1780" i="13" s="1"/>
  <c r="D1791" i="13"/>
  <c r="E1791" i="13" s="1"/>
  <c r="I1791" i="13" s="1"/>
  <c r="D1814" i="13"/>
  <c r="D1837" i="13"/>
  <c r="D1849" i="13"/>
  <c r="E1849" i="13" s="1"/>
  <c r="I1849" i="13" s="1"/>
  <c r="D1861" i="13"/>
  <c r="E1861" i="13" s="1"/>
  <c r="I1861" i="13" s="1"/>
  <c r="D1868" i="13"/>
  <c r="E1868" i="13" s="1"/>
  <c r="I1868" i="13" s="1"/>
  <c r="D1880" i="13"/>
  <c r="E1880" i="13" s="1"/>
  <c r="I1880" i="13" s="1"/>
  <c r="D1886" i="13"/>
  <c r="E1886" i="13" s="1"/>
  <c r="I1886" i="13" s="1"/>
  <c r="D1891" i="13"/>
  <c r="E1891" i="13" s="1"/>
  <c r="I1891" i="13" s="1"/>
  <c r="D1903" i="13"/>
  <c r="E1903" i="13" s="1"/>
  <c r="I1903" i="13" s="1"/>
  <c r="D1909" i="13"/>
  <c r="E1909" i="13" s="1"/>
  <c r="I1909" i="13" s="1"/>
  <c r="D1915" i="13"/>
  <c r="E1915" i="13" s="1"/>
  <c r="I1915" i="13" s="1"/>
  <c r="D1921" i="13"/>
  <c r="E1921" i="13" s="1"/>
  <c r="I1921" i="13" s="1"/>
  <c r="D1927" i="13"/>
  <c r="E1927" i="13" s="1"/>
  <c r="I1927" i="13" s="1"/>
  <c r="D1939" i="13"/>
  <c r="E1939" i="13" s="1"/>
  <c r="I1939" i="13" s="1"/>
  <c r="D1945" i="13"/>
  <c r="E1945" i="13" s="1"/>
  <c r="I1945" i="13" s="1"/>
  <c r="D1952" i="13"/>
  <c r="E1952" i="13" s="1"/>
  <c r="I1952" i="13" s="1"/>
  <c r="D1958" i="13"/>
  <c r="E1958" i="13" s="1"/>
  <c r="I1958" i="13" s="1"/>
  <c r="D1964" i="13"/>
  <c r="E1964" i="13" s="1"/>
  <c r="I1964" i="13" s="1"/>
  <c r="D1982" i="13"/>
  <c r="E1982" i="13" s="1"/>
  <c r="I1982" i="13" s="1"/>
  <c r="D1987" i="13"/>
  <c r="E1987" i="13" s="1"/>
  <c r="I1987" i="13" s="1"/>
  <c r="D1999" i="13"/>
  <c r="E1999" i="13" s="1"/>
  <c r="I1999" i="13" s="1"/>
  <c r="D2005" i="13"/>
  <c r="E2005" i="13" s="1"/>
  <c r="I2005" i="13" s="1"/>
  <c r="D2011" i="13"/>
  <c r="E2011" i="13" s="1"/>
  <c r="I2011" i="13" s="1"/>
  <c r="D2027" i="13"/>
  <c r="D2039" i="13"/>
  <c r="E2039" i="13" s="1"/>
  <c r="I2039" i="13" s="1"/>
  <c r="D2045" i="13"/>
  <c r="E2045" i="13" s="1"/>
  <c r="I2045" i="13" s="1"/>
  <c r="D2050" i="13"/>
  <c r="E2050" i="13" s="1"/>
  <c r="I2050" i="13" s="1"/>
  <c r="D2063" i="13"/>
  <c r="E2063" i="13" s="1"/>
  <c r="I2063" i="13" s="1"/>
  <c r="I2069" i="13"/>
  <c r="I2076" i="13"/>
  <c r="I2081" i="13"/>
  <c r="D686" i="13"/>
  <c r="E686" i="13" s="1"/>
  <c r="I686" i="13" s="1"/>
  <c r="D918" i="13"/>
  <c r="E918" i="13" s="1"/>
  <c r="I918" i="13" s="1"/>
  <c r="D1009" i="13"/>
  <c r="E1009" i="13" s="1"/>
  <c r="I1009" i="13" s="1"/>
  <c r="D1103" i="13"/>
  <c r="E1103" i="13" s="1"/>
  <c r="I1103" i="13" s="1"/>
  <c r="D1199" i="13"/>
  <c r="E1199" i="13" s="1"/>
  <c r="D1324" i="13"/>
  <c r="D1351" i="13"/>
  <c r="E1351" i="13" s="1"/>
  <c r="D1379" i="13"/>
  <c r="E1379" i="13" s="1"/>
  <c r="I1379" i="13" s="1"/>
  <c r="D1408" i="13"/>
  <c r="E1408" i="13" s="1"/>
  <c r="D1438" i="13"/>
  <c r="E1438" i="13" s="1"/>
  <c r="I1438" i="13" s="1"/>
  <c r="D1456" i="13"/>
  <c r="E1456" i="13" s="1"/>
  <c r="D1474" i="13"/>
  <c r="E1474" i="13" s="1"/>
  <c r="D1511" i="13"/>
  <c r="E1511" i="13" s="1"/>
  <c r="I1511" i="13" s="1"/>
  <c r="D1533" i="13"/>
  <c r="E1533" i="13" s="1"/>
  <c r="D1554" i="13"/>
  <c r="E1554" i="13" s="1"/>
  <c r="D1575" i="13"/>
  <c r="E1575" i="13" s="1"/>
  <c r="D1598" i="13"/>
  <c r="D1615" i="13"/>
  <c r="D1627" i="13"/>
  <c r="E1627" i="13" s="1"/>
  <c r="I1627" i="13" s="1"/>
  <c r="D1662" i="13"/>
  <c r="E1662" i="13" s="1"/>
  <c r="I1662" i="13" s="1"/>
  <c r="D1685" i="13"/>
  <c r="E1685" i="13" s="1"/>
  <c r="I1685" i="13" s="1"/>
  <c r="D1708" i="13"/>
  <c r="E1708" i="13" s="1"/>
  <c r="I1708" i="13" s="1"/>
  <c r="D1720" i="13"/>
  <c r="E1720" i="13" s="1"/>
  <c r="I1720" i="13" s="1"/>
  <c r="D1731" i="13"/>
  <c r="E1731" i="13" s="1"/>
  <c r="I1731" i="13" s="1"/>
  <c r="D1743" i="13"/>
  <c r="E1743" i="13" s="1"/>
  <c r="I1743" i="13" s="1"/>
  <c r="D1755" i="13"/>
  <c r="D1768" i="13"/>
  <c r="E1768" i="13" s="1"/>
  <c r="I1768" i="13" s="1"/>
  <c r="D1793" i="13"/>
  <c r="E1793" i="13" s="1"/>
  <c r="I1793" i="13" s="1"/>
  <c r="D1828" i="13"/>
  <c r="E1828" i="13" s="1"/>
  <c r="I1828" i="13" s="1"/>
  <c r="D1840" i="13"/>
  <c r="E1840" i="13" s="1"/>
  <c r="I1840" i="13" s="1"/>
  <c r="D1852" i="13"/>
  <c r="E1852" i="13" s="1"/>
  <c r="I1852" i="13" s="1"/>
  <c r="D1863" i="13"/>
  <c r="E1863" i="13" s="1"/>
  <c r="I1863" i="13" s="1"/>
  <c r="D1875" i="13"/>
  <c r="E1875" i="13" s="1"/>
  <c r="I1875" i="13" s="1"/>
  <c r="D1892" i="13"/>
  <c r="E1892" i="13" s="1"/>
  <c r="I1892" i="13" s="1"/>
  <c r="D1898" i="13"/>
  <c r="E1898" i="13" s="1"/>
  <c r="I1898" i="13" s="1"/>
  <c r="D1904" i="13"/>
  <c r="E1904" i="13" s="1"/>
  <c r="I1904" i="13" s="1"/>
  <c r="D1916" i="13"/>
  <c r="E1916" i="13" s="1"/>
  <c r="I1916" i="13" s="1"/>
  <c r="D1928" i="13"/>
  <c r="E1928" i="13" s="1"/>
  <c r="I1928" i="13" s="1"/>
  <c r="D1933" i="13"/>
  <c r="D1940" i="13"/>
  <c r="E1940" i="13" s="1"/>
  <c r="I1940" i="13" s="1"/>
  <c r="D1946" i="13"/>
  <c r="E1946" i="13" s="1"/>
  <c r="I1946" i="13" s="1"/>
  <c r="D1959" i="13"/>
  <c r="E1959" i="13" s="1"/>
  <c r="I1959" i="13" s="1"/>
  <c r="D1971" i="13"/>
  <c r="E1971" i="13" s="1"/>
  <c r="I1971" i="13" s="1"/>
  <c r="D1977" i="13"/>
  <c r="E1977" i="13" s="1"/>
  <c r="I1977" i="13" s="1"/>
  <c r="D1988" i="13"/>
  <c r="E1988" i="13" s="1"/>
  <c r="I1988" i="13" s="1"/>
  <c r="D1994" i="13"/>
  <c r="E1994" i="13" s="1"/>
  <c r="I1994" i="13" s="1"/>
  <c r="D2000" i="13"/>
  <c r="E2000" i="13" s="1"/>
  <c r="I2000" i="13" s="1"/>
  <c r="D2012" i="13"/>
  <c r="E2012" i="13" s="1"/>
  <c r="I2012" i="13" s="1"/>
  <c r="D2017" i="13"/>
  <c r="D2023" i="13"/>
  <c r="E2023" i="13" s="1"/>
  <c r="I2023" i="13" s="1"/>
  <c r="D2028" i="13"/>
  <c r="E2028" i="13" s="1"/>
  <c r="I2028" i="13" s="1"/>
  <c r="D2034" i="13"/>
  <c r="E2034" i="13" s="1"/>
  <c r="I2034" i="13" s="1"/>
  <c r="D2040" i="13"/>
  <c r="E2040" i="13" s="1"/>
  <c r="I2040" i="13" s="1"/>
  <c r="D2046" i="13"/>
  <c r="E2046" i="13" s="1"/>
  <c r="I2046" i="13" s="1"/>
  <c r="D2051" i="13"/>
  <c r="E2051" i="13" s="1"/>
  <c r="I2051" i="13" s="1"/>
  <c r="D2058" i="13"/>
  <c r="E2058" i="13" s="1"/>
  <c r="I2058" i="13" s="1"/>
  <c r="D2064" i="13"/>
  <c r="I2082" i="13"/>
  <c r="D757" i="13"/>
  <c r="E757" i="13" s="1"/>
  <c r="D936" i="13"/>
  <c r="E936" i="13" s="1"/>
  <c r="D1028" i="13"/>
  <c r="E1028" i="13" s="1"/>
  <c r="D1278" i="13"/>
  <c r="E1278" i="13" s="1"/>
  <c r="I1278" i="13" s="1"/>
  <c r="D1304" i="13"/>
  <c r="E1304" i="13" s="1"/>
  <c r="D1330" i="13"/>
  <c r="E1330" i="13" s="1"/>
  <c r="I1330" i="13" s="1"/>
  <c r="D1386" i="13"/>
  <c r="D1414" i="13"/>
  <c r="E1414" i="13" s="1"/>
  <c r="D1460" i="13"/>
  <c r="D1478" i="13"/>
  <c r="E1478" i="13" s="1"/>
  <c r="I1478" i="13" s="1"/>
  <c r="D1515" i="13"/>
  <c r="E1515" i="13" s="1"/>
  <c r="D1537" i="13"/>
  <c r="E1537" i="13" s="1"/>
  <c r="D1558" i="13"/>
  <c r="D1579" i="13"/>
  <c r="D1602" i="13"/>
  <c r="D1618" i="13"/>
  <c r="D1641" i="13"/>
  <c r="E1641" i="13" s="1"/>
  <c r="I1641" i="13" s="1"/>
  <c r="D1664" i="13"/>
  <c r="E1664" i="13" s="1"/>
  <c r="I1664" i="13" s="1"/>
  <c r="D1675" i="13"/>
  <c r="D1687" i="13"/>
  <c r="E1687" i="13" s="1"/>
  <c r="I1687" i="13" s="1"/>
  <c r="D1698" i="13"/>
  <c r="E1698" i="13" s="1"/>
  <c r="I1698" i="13" s="1"/>
  <c r="D1710" i="13"/>
  <c r="E1710" i="13" s="1"/>
  <c r="I1710" i="13" s="1"/>
  <c r="D1722" i="13"/>
  <c r="E1722" i="13" s="1"/>
  <c r="I1722" i="13" s="1"/>
  <c r="D1734" i="13"/>
  <c r="E1734" i="13" s="1"/>
  <c r="I1734" i="13" s="1"/>
  <c r="D1746" i="13"/>
  <c r="E1746" i="13" s="1"/>
  <c r="I1746" i="13" s="1"/>
  <c r="D1771" i="13"/>
  <c r="D1784" i="13"/>
  <c r="E1784" i="13" s="1"/>
  <c r="I1784" i="13" s="1"/>
  <c r="D1795" i="13"/>
  <c r="E1795" i="13" s="1"/>
  <c r="I1795" i="13" s="1"/>
  <c r="D1807" i="13"/>
  <c r="E1807" i="13" s="1"/>
  <c r="I1807" i="13" s="1"/>
  <c r="D1819" i="13"/>
  <c r="D1854" i="13"/>
  <c r="E1854" i="13" s="1"/>
  <c r="I1854" i="13" s="1"/>
  <c r="D1864" i="13"/>
  <c r="E1864" i="13" s="1"/>
  <c r="I1864" i="13" s="1"/>
  <c r="D1869" i="13"/>
  <c r="E1869" i="13" s="1"/>
  <c r="I1869" i="13" s="1"/>
  <c r="D1876" i="13"/>
  <c r="E1876" i="13" s="1"/>
  <c r="I1876" i="13" s="1"/>
  <c r="D1881" i="13"/>
  <c r="E1881" i="13" s="1"/>
  <c r="I1881" i="13" s="1"/>
  <c r="D1887" i="13"/>
  <c r="E1887" i="13" s="1"/>
  <c r="I1887" i="13" s="1"/>
  <c r="D1893" i="13"/>
  <c r="E1893" i="13" s="1"/>
  <c r="I1893" i="13" s="1"/>
  <c r="D1905" i="13"/>
  <c r="E1905" i="13" s="1"/>
  <c r="I1905" i="13" s="1"/>
  <c r="D1910" i="13"/>
  <c r="E1910" i="13" s="1"/>
  <c r="I1910" i="13" s="1"/>
  <c r="D1917" i="13"/>
  <c r="E1917" i="13" s="1"/>
  <c r="I1917" i="13" s="1"/>
  <c r="D1922" i="13"/>
  <c r="E1922" i="13" s="1"/>
  <c r="I1922" i="13" s="1"/>
  <c r="D1929" i="13"/>
  <c r="E1929" i="13" s="1"/>
  <c r="I1929" i="13" s="1"/>
  <c r="D1934" i="13"/>
  <c r="E1934" i="13" s="1"/>
  <c r="I1934" i="13" s="1"/>
  <c r="D1941" i="13"/>
  <c r="E1941" i="13" s="1"/>
  <c r="I1941" i="13" s="1"/>
  <c r="D1947" i="13"/>
  <c r="E1947" i="13" s="1"/>
  <c r="I1947" i="13" s="1"/>
  <c r="D1953" i="13"/>
  <c r="E1953" i="13" s="1"/>
  <c r="I1953" i="13" s="1"/>
  <c r="D1960" i="13"/>
  <c r="E1960" i="13" s="1"/>
  <c r="I1960" i="13" s="1"/>
  <c r="D1965" i="13"/>
  <c r="E1965" i="13" s="1"/>
  <c r="I1965" i="13" s="1"/>
  <c r="D1972" i="13"/>
  <c r="E1972" i="13" s="1"/>
  <c r="I1972" i="13" s="1"/>
  <c r="D1978" i="13"/>
  <c r="E1978" i="13" s="1"/>
  <c r="I1978" i="13" s="1"/>
  <c r="D1983" i="13"/>
  <c r="E1983" i="13" s="1"/>
  <c r="I1983" i="13" s="1"/>
  <c r="D1989" i="13"/>
  <c r="E1989" i="13" s="1"/>
  <c r="I1989" i="13" s="1"/>
  <c r="D2001" i="13"/>
  <c r="E2001" i="13" s="1"/>
  <c r="I2001" i="13" s="1"/>
  <c r="D2006" i="13"/>
  <c r="E2006" i="13" s="1"/>
  <c r="I2006" i="13" s="1"/>
  <c r="D2013" i="13"/>
  <c r="E2013" i="13" s="1"/>
  <c r="I2013" i="13" s="1"/>
  <c r="D2024" i="13"/>
  <c r="E2024" i="13" s="1"/>
  <c r="I2024" i="13" s="1"/>
  <c r="D2052" i="13"/>
  <c r="E2052" i="13" s="1"/>
  <c r="I2052" i="13" s="1"/>
  <c r="D2065" i="13"/>
  <c r="I2070" i="13"/>
  <c r="I2077" i="13"/>
  <c r="I2083" i="13"/>
  <c r="D781" i="13"/>
  <c r="E781" i="13" s="1"/>
  <c r="D941" i="13"/>
  <c r="E941" i="13" s="1"/>
  <c r="I941" i="13" s="1"/>
  <c r="D1034" i="13"/>
  <c r="E1034" i="13" s="1"/>
  <c r="I1034" i="13" s="1"/>
  <c r="D1128" i="13"/>
  <c r="E1128" i="13" s="1"/>
  <c r="I1128" i="13" s="1"/>
  <c r="D1223" i="13"/>
  <c r="E1223" i="13" s="1"/>
  <c r="I1223" i="13" s="1"/>
  <c r="D1260" i="13"/>
  <c r="E1260" i="13" s="1"/>
  <c r="I1260" i="13" s="1"/>
  <c r="D1280" i="13"/>
  <c r="E1280" i="13" s="1"/>
  <c r="I1280" i="13" s="1"/>
  <c r="D1306" i="13"/>
  <c r="E1306" i="13" s="1"/>
  <c r="D1331" i="13"/>
  <c r="E1331" i="13" s="1"/>
  <c r="D1359" i="13"/>
  <c r="E1359" i="13" s="1"/>
  <c r="I1359" i="13" s="1"/>
  <c r="D1388" i="13"/>
  <c r="E1388" i="13" s="1"/>
  <c r="I1388" i="13" s="1"/>
  <c r="D1416" i="13"/>
  <c r="E1416" i="13" s="1"/>
  <c r="I1416" i="13" s="1"/>
  <c r="D1461" i="13"/>
  <c r="D1538" i="13"/>
  <c r="E1538" i="13" s="1"/>
  <c r="I1538" i="13" s="1"/>
  <c r="D1560" i="13"/>
  <c r="E1560" i="13" s="1"/>
  <c r="I1560" i="13" s="1"/>
  <c r="D1604" i="13"/>
  <c r="D1619" i="13"/>
  <c r="D1642" i="13"/>
  <c r="E1642" i="13" s="1"/>
  <c r="I1642" i="13" s="1"/>
  <c r="D1665" i="13"/>
  <c r="E1665" i="13" s="1"/>
  <c r="I1665" i="13" s="1"/>
  <c r="D1700" i="13"/>
  <c r="E1700" i="13" s="1"/>
  <c r="I1700" i="13" s="1"/>
  <c r="D1712" i="13"/>
  <c r="E1712" i="13" s="1"/>
  <c r="I1712" i="13" s="1"/>
  <c r="D1724" i="13"/>
  <c r="E1724" i="13" s="1"/>
  <c r="I1724" i="13" s="1"/>
  <c r="D1735" i="13"/>
  <c r="E1735" i="13" s="1"/>
  <c r="I1735" i="13" s="1"/>
  <c r="D1747" i="13"/>
  <c r="E1747" i="13" s="1"/>
  <c r="I1747" i="13" s="1"/>
  <c r="D1759" i="13"/>
  <c r="D1773" i="13"/>
  <c r="E1773" i="13" s="1"/>
  <c r="I1773" i="13" s="1"/>
  <c r="D1785" i="13"/>
  <c r="E1785" i="13" s="1"/>
  <c r="I1785" i="13" s="1"/>
  <c r="D1797" i="13"/>
  <c r="E1797" i="13" s="1"/>
  <c r="I1797" i="13" s="1"/>
  <c r="D1809" i="13"/>
  <c r="E1809" i="13" s="1"/>
  <c r="I1809" i="13" s="1"/>
  <c r="D1821" i="13"/>
  <c r="E1821" i="13" s="1"/>
  <c r="I1821" i="13" s="1"/>
  <c r="D1832" i="13"/>
  <c r="E1832" i="13" s="1"/>
  <c r="I1832" i="13" s="1"/>
  <c r="D1844" i="13"/>
  <c r="E1844" i="13" s="1"/>
  <c r="I1844" i="13" s="1"/>
  <c r="D1855" i="13"/>
  <c r="E1855" i="13" s="1"/>
  <c r="I1855" i="13" s="1"/>
  <c r="D1871" i="13"/>
  <c r="E1871" i="13" s="1"/>
  <c r="I1871" i="13" s="1"/>
  <c r="D1877" i="13"/>
  <c r="E1877" i="13" s="1"/>
  <c r="I1877" i="13" s="1"/>
  <c r="D1883" i="13"/>
  <c r="D1900" i="13"/>
  <c r="D1912" i="13"/>
  <c r="E1912" i="13" s="1"/>
  <c r="I1912" i="13" s="1"/>
  <c r="D1924" i="13"/>
  <c r="E1924" i="13" s="1"/>
  <c r="I1924" i="13" s="1"/>
  <c r="D1930" i="13"/>
  <c r="E1930" i="13" s="1"/>
  <c r="I1930" i="13" s="1"/>
  <c r="D1936" i="13"/>
  <c r="E1936" i="13" s="1"/>
  <c r="I1936" i="13" s="1"/>
  <c r="D1942" i="13"/>
  <c r="D1949" i="13"/>
  <c r="D1954" i="13"/>
  <c r="E1954" i="13" s="1"/>
  <c r="I1954" i="13" s="1"/>
  <c r="D1967" i="13"/>
  <c r="E1967" i="13" s="1"/>
  <c r="I1967" i="13" s="1"/>
  <c r="D1979" i="13"/>
  <c r="E1979" i="13" s="1"/>
  <c r="I1979" i="13" s="1"/>
  <c r="D1991" i="13"/>
  <c r="E1991" i="13" s="1"/>
  <c r="I1991" i="13" s="1"/>
  <c r="D1996" i="13"/>
  <c r="E1996" i="13" s="1"/>
  <c r="I1996" i="13" s="1"/>
  <c r="D2008" i="13"/>
  <c r="E2008" i="13" s="1"/>
  <c r="I2008" i="13" s="1"/>
  <c r="D2014" i="13"/>
  <c r="E2014" i="13" s="1"/>
  <c r="I2014" i="13" s="1"/>
  <c r="D2019" i="13"/>
  <c r="E2019" i="13" s="1"/>
  <c r="I2019" i="13" s="1"/>
  <c r="D2025" i="13"/>
  <c r="E2025" i="13" s="1"/>
  <c r="I2025" i="13" s="1"/>
  <c r="D2030" i="13"/>
  <c r="D2036" i="13"/>
  <c r="E2036" i="13" s="1"/>
  <c r="I2036" i="13" s="1"/>
  <c r="D2042" i="13"/>
  <c r="E2042" i="13" s="1"/>
  <c r="I2042" i="13" s="1"/>
  <c r="D2048" i="13"/>
  <c r="E2048" i="13" s="1"/>
  <c r="I2048" i="13" s="1"/>
  <c r="D2054" i="13"/>
  <c r="E2054" i="13" s="1"/>
  <c r="I2054" i="13" s="1"/>
  <c r="D2060" i="13"/>
  <c r="E2060" i="13" s="1"/>
  <c r="I2060" i="13" s="1"/>
  <c r="I2072" i="13"/>
  <c r="I2085" i="13"/>
  <c r="D1311" i="13"/>
  <c r="E1311" i="13" s="1"/>
  <c r="I1311" i="13" s="1"/>
  <c r="D1422" i="13"/>
  <c r="E1422" i="13" s="1"/>
  <c r="I1422" i="13" s="1"/>
  <c r="D1644" i="13"/>
  <c r="E1644" i="13" s="1"/>
  <c r="I1644" i="13" s="1"/>
  <c r="D1691" i="13"/>
  <c r="E1691" i="13" s="1"/>
  <c r="I1691" i="13" s="1"/>
  <c r="D1788" i="13"/>
  <c r="E1788" i="13" s="1"/>
  <c r="I1788" i="13" s="1"/>
  <c r="D1834" i="13"/>
  <c r="D1872" i="13"/>
  <c r="E1872" i="13" s="1"/>
  <c r="I1872" i="13" s="1"/>
  <c r="D1895" i="13"/>
  <c r="E1895" i="13" s="1"/>
  <c r="I1895" i="13" s="1"/>
  <c r="D1919" i="13"/>
  <c r="E1919" i="13" s="1"/>
  <c r="I1919" i="13" s="1"/>
  <c r="D1943" i="13"/>
  <c r="E1943" i="13" s="1"/>
  <c r="I1943" i="13" s="1"/>
  <c r="D1968" i="13"/>
  <c r="E1968" i="13" s="1"/>
  <c r="I1968" i="13" s="1"/>
  <c r="D1992" i="13"/>
  <c r="E1992" i="13" s="1"/>
  <c r="I1992" i="13" s="1"/>
  <c r="D2037" i="13"/>
  <c r="E2037" i="13" s="1"/>
  <c r="I2037" i="13" s="1"/>
  <c r="D775" i="13"/>
  <c r="E775" i="13" s="1"/>
  <c r="D1222" i="13"/>
  <c r="E1222" i="13" s="1"/>
  <c r="I1222" i="13" s="1"/>
  <c r="D1443" i="13"/>
  <c r="E1443" i="13" s="1"/>
  <c r="I1443" i="13" s="1"/>
  <c r="D1516" i="13"/>
  <c r="E1516" i="13" s="1"/>
  <c r="D1603" i="13"/>
  <c r="D1653" i="13"/>
  <c r="E1653" i="13" s="1"/>
  <c r="I1653" i="13" s="1"/>
  <c r="D1699" i="13"/>
  <c r="E1699" i="13" s="1"/>
  <c r="I1699" i="13" s="1"/>
  <c r="D1796" i="13"/>
  <c r="E1796" i="13" s="1"/>
  <c r="I1796" i="13" s="1"/>
  <c r="D1843" i="13"/>
  <c r="E1843" i="13" s="1"/>
  <c r="I1843" i="13" s="1"/>
  <c r="D1899" i="13"/>
  <c r="E1899" i="13" s="1"/>
  <c r="I1899" i="13" s="1"/>
  <c r="D1923" i="13"/>
  <c r="E1923" i="13" s="1"/>
  <c r="I1923" i="13" s="1"/>
  <c r="D1948" i="13"/>
  <c r="E1948" i="13" s="1"/>
  <c r="I1948" i="13" s="1"/>
  <c r="D1973" i="13"/>
  <c r="E1973" i="13" s="1"/>
  <c r="I1973" i="13" s="1"/>
  <c r="D1995" i="13"/>
  <c r="E1995" i="13" s="1"/>
  <c r="I1995" i="13" s="1"/>
  <c r="D2018" i="13"/>
  <c r="D2041" i="13"/>
  <c r="E2041" i="13" s="1"/>
  <c r="I2041" i="13" s="1"/>
  <c r="I2066" i="13"/>
  <c r="D1337" i="13"/>
  <c r="E1337" i="13" s="1"/>
  <c r="I1337" i="13" s="1"/>
  <c r="D1447" i="13"/>
  <c r="E1447" i="13" s="1"/>
  <c r="I1447" i="13" s="1"/>
  <c r="D1522" i="13"/>
  <c r="E1522" i="13" s="1"/>
  <c r="I1522" i="13" s="1"/>
  <c r="D1656" i="13"/>
  <c r="E1656" i="13" s="1"/>
  <c r="I1656" i="13" s="1"/>
  <c r="D1749" i="13"/>
  <c r="D1799" i="13"/>
  <c r="E1799" i="13" s="1"/>
  <c r="I1799" i="13" s="1"/>
  <c r="D1925" i="13"/>
  <c r="E1925" i="13" s="1"/>
  <c r="I1925" i="13" s="1"/>
  <c r="D1950" i="13"/>
  <c r="E1950" i="13" s="1"/>
  <c r="I1950" i="13" s="1"/>
  <c r="D1974" i="13"/>
  <c r="E1974" i="13" s="1"/>
  <c r="I1974" i="13" s="1"/>
  <c r="D2020" i="13"/>
  <c r="E2020" i="13" s="1"/>
  <c r="I2020" i="13" s="1"/>
  <c r="I2067" i="13"/>
  <c r="D940" i="13"/>
  <c r="E940" i="13" s="1"/>
  <c r="D1259" i="13"/>
  <c r="E1259" i="13" s="1"/>
  <c r="I1259" i="13" s="1"/>
  <c r="D1358" i="13"/>
  <c r="E1358" i="13" s="1"/>
  <c r="I1358" i="13" s="1"/>
  <c r="D1711" i="13"/>
  <c r="E1711" i="13" s="1"/>
  <c r="I1711" i="13" s="1"/>
  <c r="D1758" i="13"/>
  <c r="D1808" i="13"/>
  <c r="E1808" i="13" s="1"/>
  <c r="I1808" i="13" s="1"/>
  <c r="D1882" i="13"/>
  <c r="E1882" i="13" s="1"/>
  <c r="I1882" i="13" s="1"/>
  <c r="D1906" i="13"/>
  <c r="E1906" i="13" s="1"/>
  <c r="I1906" i="13" s="1"/>
  <c r="D2002" i="13"/>
  <c r="E2002" i="13" s="1"/>
  <c r="I2002" i="13" s="1"/>
  <c r="D2047" i="13"/>
  <c r="E2047" i="13" s="1"/>
  <c r="I2047" i="13" s="1"/>
  <c r="I2071" i="13"/>
  <c r="D962" i="13"/>
  <c r="D1264" i="13"/>
  <c r="E1264" i="13" s="1"/>
  <c r="I1264" i="13" s="1"/>
  <c r="D1365" i="13"/>
  <c r="E1365" i="13" s="1"/>
  <c r="D1465" i="13"/>
  <c r="E1465" i="13" s="1"/>
  <c r="D1543" i="13"/>
  <c r="E1543" i="13" s="1"/>
  <c r="D1621" i="13"/>
  <c r="E1621" i="13" s="1"/>
  <c r="D1667" i="13"/>
  <c r="E1667" i="13" s="1"/>
  <c r="I1667" i="13" s="1"/>
  <c r="D1811" i="13"/>
  <c r="E1811" i="13" s="1"/>
  <c r="I1811" i="13" s="1"/>
  <c r="D1857" i="13"/>
  <c r="E1857" i="13" s="1"/>
  <c r="I1857" i="13" s="1"/>
  <c r="D1884" i="13"/>
  <c r="E1884" i="13" s="1"/>
  <c r="I1884" i="13" s="1"/>
  <c r="D1907" i="13"/>
  <c r="E1907" i="13" s="1"/>
  <c r="I1907" i="13" s="1"/>
  <c r="D1955" i="13"/>
  <c r="E1955" i="13" s="1"/>
  <c r="I1955" i="13" s="1"/>
  <c r="D1980" i="13"/>
  <c r="E1980" i="13" s="1"/>
  <c r="I1980" i="13" s="1"/>
  <c r="D2003" i="13"/>
  <c r="E2003" i="13" s="1"/>
  <c r="I2003" i="13" s="1"/>
  <c r="I2073" i="13"/>
  <c r="D1394" i="13"/>
  <c r="E1394" i="13" s="1"/>
  <c r="D1565" i="13"/>
  <c r="D1679" i="13"/>
  <c r="E1679" i="13" s="1"/>
  <c r="I1679" i="13" s="1"/>
  <c r="D1776" i="13"/>
  <c r="E1776" i="13" s="1"/>
  <c r="I1776" i="13" s="1"/>
  <c r="D1889" i="13"/>
  <c r="E1889" i="13" s="1"/>
  <c r="I1889" i="13" s="1"/>
  <c r="D1962" i="13"/>
  <c r="E1962" i="13" s="1"/>
  <c r="I1962" i="13" s="1"/>
  <c r="D2031" i="13"/>
  <c r="E2031" i="13" s="1"/>
  <c r="I2031" i="13" s="1"/>
  <c r="I2079" i="13"/>
  <c r="D1279" i="13"/>
  <c r="E1279" i="13" s="1"/>
  <c r="D1387" i="13"/>
  <c r="E1387" i="13" s="1"/>
  <c r="I1387" i="13" s="1"/>
  <c r="D1479" i="13"/>
  <c r="E1479" i="13" s="1"/>
  <c r="I1479" i="13" s="1"/>
  <c r="D1559" i="13"/>
  <c r="E1559" i="13" s="1"/>
  <c r="I1559" i="13" s="1"/>
  <c r="D1630" i="13"/>
  <c r="E1630" i="13" s="1"/>
  <c r="I1630" i="13" s="1"/>
  <c r="D1676" i="13"/>
  <c r="D1723" i="13"/>
  <c r="E1723" i="13" s="1"/>
  <c r="I1723" i="13" s="1"/>
  <c r="D1772" i="13"/>
  <c r="D1820" i="13"/>
  <c r="E1820" i="13" s="1"/>
  <c r="I1820" i="13" s="1"/>
  <c r="D1865" i="13"/>
  <c r="E1865" i="13" s="1"/>
  <c r="I1865" i="13" s="1"/>
  <c r="D1888" i="13"/>
  <c r="E1888" i="13" s="1"/>
  <c r="I1888" i="13" s="1"/>
  <c r="D1911" i="13"/>
  <c r="E1911" i="13" s="1"/>
  <c r="I1911" i="13" s="1"/>
  <c r="D1935" i="13"/>
  <c r="E1935" i="13" s="1"/>
  <c r="I1935" i="13" s="1"/>
  <c r="D1961" i="13"/>
  <c r="E1961" i="13" s="1"/>
  <c r="I1961" i="13" s="1"/>
  <c r="D1984" i="13"/>
  <c r="E1984" i="13" s="1"/>
  <c r="I1984" i="13" s="1"/>
  <c r="D2007" i="13"/>
  <c r="E2007" i="13" s="1"/>
  <c r="I2007" i="13" s="1"/>
  <c r="D2029" i="13"/>
  <c r="D2053" i="13"/>
  <c r="E2053" i="13" s="1"/>
  <c r="I2053" i="13" s="1"/>
  <c r="I2078" i="13"/>
  <c r="D1056" i="13"/>
  <c r="E1056" i="13" s="1"/>
  <c r="I1056" i="13" s="1"/>
  <c r="D1726" i="13"/>
  <c r="E1726" i="13" s="1"/>
  <c r="I1726" i="13" s="1"/>
  <c r="D1866" i="13"/>
  <c r="E1866" i="13" s="1"/>
  <c r="I1866" i="13" s="1"/>
  <c r="D1937" i="13"/>
  <c r="E1937" i="13" s="1"/>
  <c r="I1937" i="13" s="1"/>
  <c r="D1985" i="13"/>
  <c r="E1985" i="13" s="1"/>
  <c r="I1985" i="13" s="1"/>
  <c r="D2055" i="13"/>
  <c r="E2055" i="13" s="1"/>
  <c r="I2055" i="13" s="1"/>
  <c r="D1990" i="13"/>
  <c r="E1990" i="13" s="1"/>
  <c r="I1990" i="13" s="1"/>
  <c r="D1127" i="13"/>
  <c r="E1127" i="13" s="1"/>
  <c r="I1127" i="13" s="1"/>
  <c r="D1918" i="13"/>
  <c r="E1918" i="13" s="1"/>
  <c r="I1918" i="13" s="1"/>
  <c r="D1966" i="13"/>
  <c r="E1966" i="13" s="1"/>
  <c r="I1966" i="13" s="1"/>
  <c r="D1305" i="13"/>
  <c r="E1305" i="13" s="1"/>
  <c r="D1831" i="13"/>
  <c r="E1831" i="13" s="1"/>
  <c r="I1831" i="13" s="1"/>
  <c r="D2035" i="13"/>
  <c r="E2035" i="13" s="1"/>
  <c r="I2035" i="13" s="1"/>
  <c r="D1415" i="13"/>
  <c r="E1415" i="13" s="1"/>
  <c r="I1415" i="13" s="1"/>
  <c r="D1870" i="13"/>
  <c r="E1870" i="13" s="1"/>
  <c r="I1870" i="13" s="1"/>
  <c r="D2059" i="13"/>
  <c r="E2059" i="13" s="1"/>
  <c r="I2059" i="13" s="1"/>
  <c r="D1497" i="13"/>
  <c r="E1497" i="13" s="1"/>
  <c r="I1497" i="13" s="1"/>
  <c r="D1894" i="13"/>
  <c r="E1894" i="13" s="1"/>
  <c r="I1894" i="13" s="1"/>
  <c r="I2084" i="13"/>
  <c r="D1580" i="13"/>
  <c r="D1688" i="13"/>
  <c r="E1688" i="13" s="1"/>
  <c r="I1688" i="13" s="1"/>
  <c r="J6" i="10"/>
  <c r="I24" i="5"/>
  <c r="I23" i="5"/>
  <c r="O3" i="4"/>
  <c r="I25" i="5"/>
  <c r="I26" i="5"/>
  <c r="A4" i="10"/>
  <c r="J4" i="10"/>
  <c r="J5" i="10"/>
  <c r="A5" i="10"/>
  <c r="J7" i="10"/>
  <c r="A7" i="10"/>
  <c r="J2" i="10"/>
  <c r="J3" i="10"/>
  <c r="H6" i="16"/>
  <c r="E6" i="16" s="1"/>
  <c r="H4" i="16"/>
  <c r="E4" i="16" s="1"/>
  <c r="H5" i="16"/>
  <c r="E5" i="16" s="1"/>
  <c r="H7" i="16"/>
  <c r="I770" i="13"/>
  <c r="I778" i="13"/>
  <c r="I914" i="13"/>
  <c r="I1038" i="13"/>
  <c r="I1086" i="13"/>
  <c r="I1118" i="13"/>
  <c r="I1308" i="13"/>
  <c r="I811" i="13"/>
  <c r="I861" i="13"/>
  <c r="I1230" i="13"/>
  <c r="I1302" i="13"/>
  <c r="I1524" i="13"/>
  <c r="I858" i="13"/>
  <c r="I1006" i="13"/>
  <c r="I1035" i="13"/>
  <c r="I1068" i="13"/>
  <c r="I1099" i="13"/>
  <c r="I1133" i="13"/>
  <c r="I779" i="13"/>
  <c r="I833" i="13"/>
  <c r="I951" i="13"/>
  <c r="I932" i="13"/>
  <c r="I1020" i="13"/>
  <c r="I1030" i="13"/>
  <c r="I745" i="13"/>
  <c r="I955" i="13"/>
  <c r="I967" i="13"/>
  <c r="I1436" i="13"/>
  <c r="I905" i="13"/>
  <c r="I960" i="13"/>
  <c r="I1029" i="13"/>
  <c r="I1089" i="13"/>
  <c r="I1165" i="13"/>
  <c r="I1346" i="13"/>
  <c r="I1435" i="13"/>
  <c r="I1137" i="13"/>
  <c r="I772" i="13"/>
  <c r="I1213" i="13"/>
  <c r="I1253" i="13"/>
  <c r="I1537" i="13"/>
  <c r="I909" i="13"/>
  <c r="I855" i="13"/>
  <c r="I952" i="13"/>
  <c r="I769" i="13"/>
  <c r="I805" i="13"/>
  <c r="I930" i="13"/>
  <c r="I1316" i="13"/>
  <c r="I1341" i="13"/>
  <c r="I1010" i="13"/>
  <c r="I970" i="13"/>
  <c r="I1314" i="13"/>
  <c r="I1434" i="13"/>
  <c r="I1139" i="13"/>
  <c r="I876" i="13"/>
  <c r="I1252" i="13"/>
  <c r="I1273" i="13"/>
  <c r="O5" i="5"/>
  <c r="O6" i="5"/>
  <c r="E3" i="10"/>
  <c r="E2" i="10"/>
  <c r="E7" i="10"/>
  <c r="E6" i="10"/>
  <c r="E4" i="10"/>
  <c r="I722" i="13"/>
  <c r="I712" i="13"/>
  <c r="I650" i="13"/>
  <c r="I582" i="13"/>
  <c r="I574" i="13"/>
  <c r="I675" i="13"/>
  <c r="I630" i="13"/>
  <c r="I665" i="13"/>
  <c r="I680" i="13"/>
  <c r="I671" i="13"/>
  <c r="I480" i="13"/>
  <c r="I711" i="13"/>
  <c r="I603" i="13"/>
  <c r="I674" i="13"/>
  <c r="I670" i="13"/>
  <c r="I536" i="13"/>
  <c r="I512" i="13"/>
  <c r="I535" i="13"/>
  <c r="I472" i="13"/>
  <c r="I439" i="13"/>
  <c r="I461" i="13"/>
  <c r="I453" i="13"/>
  <c r="I485" i="13"/>
  <c r="I445" i="13"/>
  <c r="I442" i="13"/>
  <c r="I569" i="13"/>
  <c r="I365" i="13"/>
  <c r="I497" i="13"/>
  <c r="I330" i="13"/>
  <c r="I326" i="13"/>
  <c r="I308" i="13"/>
  <c r="I278" i="13"/>
  <c r="I276" i="13"/>
  <c r="I350" i="13"/>
  <c r="I334" i="13"/>
  <c r="I335" i="13"/>
  <c r="I243" i="13"/>
  <c r="I225" i="13"/>
  <c r="I388" i="13"/>
  <c r="I224" i="13"/>
  <c r="D37" i="13"/>
  <c r="D32" i="13"/>
  <c r="D30" i="13"/>
  <c r="D28" i="13"/>
  <c r="D26" i="13"/>
  <c r="D24" i="13"/>
  <c r="D22" i="13"/>
  <c r="D20" i="13"/>
  <c r="D18" i="13"/>
  <c r="D16" i="13"/>
  <c r="D14" i="13"/>
  <c r="D12" i="13"/>
  <c r="D10" i="13"/>
  <c r="D8" i="13"/>
  <c r="D6" i="13"/>
  <c r="D4" i="13"/>
  <c r="D2" i="13"/>
  <c r="E2" i="13" s="1"/>
  <c r="I2" i="13" s="1"/>
  <c r="D42" i="13"/>
  <c r="E42" i="13" s="1"/>
  <c r="I42" i="13" s="1"/>
  <c r="D34" i="13"/>
  <c r="D39" i="13"/>
  <c r="D36" i="13"/>
  <c r="D41" i="13"/>
  <c r="D33" i="13"/>
  <c r="D31" i="13"/>
  <c r="D29" i="13"/>
  <c r="D27" i="13"/>
  <c r="D25" i="13"/>
  <c r="D23" i="13"/>
  <c r="D21" i="13"/>
  <c r="D19" i="13"/>
  <c r="D17" i="13"/>
  <c r="D15" i="13"/>
  <c r="D13" i="13"/>
  <c r="D11" i="13"/>
  <c r="D9" i="13"/>
  <c r="D7" i="13"/>
  <c r="D5" i="13"/>
  <c r="D3" i="13"/>
  <c r="I426" i="13"/>
  <c r="D35" i="13"/>
  <c r="I273" i="13"/>
  <c r="D40" i="13"/>
  <c r="L2" i="11"/>
  <c r="D38" i="13"/>
  <c r="E5" i="10"/>
  <c r="H21" i="16"/>
  <c r="E21" i="16" s="1"/>
  <c r="H17" i="16"/>
  <c r="E17" i="16" s="1"/>
  <c r="H13" i="16"/>
  <c r="E13" i="16" s="1"/>
  <c r="H9" i="16"/>
  <c r="E9" i="16" s="1"/>
  <c r="H22" i="16"/>
  <c r="E22" i="16" s="1"/>
  <c r="H18" i="16"/>
  <c r="E18" i="16" s="1"/>
  <c r="H14" i="16"/>
  <c r="E14" i="16" s="1"/>
  <c r="H10" i="16"/>
  <c r="E10" i="16" s="1"/>
  <c r="H20" i="16"/>
  <c r="E20" i="16" s="1"/>
  <c r="H16" i="16"/>
  <c r="E16" i="16" s="1"/>
  <c r="H12" i="16"/>
  <c r="E12" i="16" s="1"/>
  <c r="H8" i="16"/>
  <c r="E8" i="16" s="1"/>
  <c r="H11" i="16"/>
  <c r="E11" i="16" s="1"/>
  <c r="H23" i="16"/>
  <c r="E23" i="16" s="1"/>
  <c r="H19" i="16"/>
  <c r="E19" i="16" s="1"/>
  <c r="H15" i="16"/>
  <c r="E15" i="16" s="1"/>
  <c r="E2064" i="13" l="1"/>
  <c r="I2064" i="13" s="1"/>
  <c r="E90" i="13"/>
  <c r="E507" i="13"/>
  <c r="E1482" i="13"/>
  <c r="I1482" i="13" s="1"/>
  <c r="E1579" i="13"/>
  <c r="E1584" i="13"/>
  <c r="E585" i="13"/>
  <c r="I585" i="13" s="1"/>
  <c r="E452" i="13"/>
  <c r="I452" i="13" s="1"/>
  <c r="E376" i="13"/>
  <c r="E609" i="13"/>
  <c r="I609" i="13" s="1"/>
  <c r="E1583" i="13"/>
  <c r="I1583" i="13" s="1"/>
  <c r="E159" i="13"/>
  <c r="E1021" i="13"/>
  <c r="E284" i="13"/>
  <c r="E1580" i="13"/>
  <c r="I1580" i="13" s="1"/>
  <c r="E2065" i="13"/>
  <c r="I2065" i="13" s="1"/>
  <c r="E1582" i="13"/>
  <c r="I1582" i="13" s="1"/>
  <c r="E915" i="13"/>
  <c r="I915" i="13" s="1"/>
  <c r="E89" i="13"/>
  <c r="E477" i="13"/>
  <c r="E230" i="13"/>
  <c r="E872" i="13"/>
  <c r="E148" i="13"/>
  <c r="I148" i="13" s="1"/>
  <c r="E1585" i="13"/>
  <c r="I1585" i="13" s="1"/>
  <c r="E1581" i="13"/>
  <c r="I1581" i="13" s="1"/>
  <c r="E610" i="13"/>
  <c r="I610" i="13" s="1"/>
  <c r="E364" i="13"/>
  <c r="I364" i="13" s="1"/>
  <c r="E412" i="13"/>
  <c r="I412" i="13" s="1"/>
  <c r="E397" i="13"/>
  <c r="E515" i="13"/>
  <c r="E726" i="13"/>
  <c r="E1059" i="13"/>
  <c r="I1059" i="13" s="1"/>
  <c r="E410" i="13"/>
  <c r="I410" i="13" s="1"/>
  <c r="E1648" i="13"/>
  <c r="I1648" i="13" s="1"/>
  <c r="E1756" i="13"/>
  <c r="I1756" i="13" s="1"/>
  <c r="E1761" i="13"/>
  <c r="I1761" i="13" s="1"/>
  <c r="E642" i="13"/>
  <c r="E100" i="13"/>
  <c r="I100" i="13" s="1"/>
  <c r="E149" i="13"/>
  <c r="I149" i="13" s="1"/>
  <c r="E939" i="13"/>
  <c r="I939" i="13" s="1"/>
  <c r="E205" i="13"/>
  <c r="I205" i="13" s="1"/>
  <c r="E451" i="13"/>
  <c r="I451" i="13" s="1"/>
  <c r="E81" i="13"/>
  <c r="E94" i="13"/>
  <c r="E1819" i="13"/>
  <c r="I1819" i="13" s="1"/>
  <c r="E891" i="13"/>
  <c r="I891" i="13" s="1"/>
  <c r="E1757" i="13"/>
  <c r="I1757" i="13" s="1"/>
  <c r="E1651" i="13"/>
  <c r="I1651" i="13" s="1"/>
  <c r="E612" i="13"/>
  <c r="I612" i="13" s="1"/>
  <c r="E1624" i="13"/>
  <c r="I1624" i="13" s="1"/>
  <c r="E1649" i="13"/>
  <c r="I1649" i="13" s="1"/>
  <c r="E320" i="13"/>
  <c r="I320" i="13" s="1"/>
  <c r="E261" i="13"/>
  <c r="E235" i="13"/>
  <c r="I235" i="13" s="1"/>
  <c r="E1650" i="13"/>
  <c r="I1650" i="13" s="1"/>
  <c r="E186" i="13"/>
  <c r="I186" i="13" s="1"/>
  <c r="E897" i="13"/>
  <c r="I897" i="13" s="1"/>
  <c r="E938" i="13"/>
  <c r="I938" i="13" s="1"/>
  <c r="E202" i="13"/>
  <c r="I202" i="13" s="1"/>
  <c r="E76" i="13"/>
  <c r="I76" i="13" s="1"/>
  <c r="E328" i="13"/>
  <c r="I328" i="13" s="1"/>
  <c r="E473" i="13"/>
  <c r="I473" i="13" s="1"/>
  <c r="E1659" i="13"/>
  <c r="I1659" i="13" s="1"/>
  <c r="E1658" i="13"/>
  <c r="I1658" i="13" s="1"/>
  <c r="E945" i="13"/>
  <c r="I945" i="13" s="1"/>
  <c r="E987" i="13"/>
  <c r="I987" i="13" s="1"/>
  <c r="E1814" i="13"/>
  <c r="I1814" i="13" s="1"/>
  <c r="E147" i="13"/>
  <c r="I147" i="13" s="1"/>
  <c r="E465" i="13"/>
  <c r="I465" i="13" s="1"/>
  <c r="E1674" i="13"/>
  <c r="I1674" i="13" s="1"/>
  <c r="E1672" i="13"/>
  <c r="I1672" i="13" s="1"/>
  <c r="E1049" i="13"/>
  <c r="I1049" i="13" s="1"/>
  <c r="E684" i="13"/>
  <c r="I684" i="13" s="1"/>
  <c r="E136" i="13"/>
  <c r="I136" i="13" s="1"/>
  <c r="E1670" i="13"/>
  <c r="I1670" i="13" s="1"/>
  <c r="E206" i="13"/>
  <c r="I206" i="13" s="1"/>
  <c r="E2029" i="13"/>
  <c r="I2029" i="13" s="1"/>
  <c r="E504" i="13"/>
  <c r="I504" i="13" s="1"/>
  <c r="E87" i="13"/>
  <c r="I87" i="13" s="1"/>
  <c r="E1424" i="13"/>
  <c r="I1424" i="13" s="1"/>
  <c r="E154" i="13"/>
  <c r="I154" i="13" s="1"/>
  <c r="E1048" i="13"/>
  <c r="I1048" i="13" s="1"/>
  <c r="E1675" i="13"/>
  <c r="I1675" i="13" s="1"/>
  <c r="E1673" i="13"/>
  <c r="I1673" i="13" s="1"/>
  <c r="E1044" i="13"/>
  <c r="I1044" i="13" s="1"/>
  <c r="E489" i="13"/>
  <c r="I489" i="13" s="1"/>
  <c r="E1615" i="13"/>
  <c r="I1615" i="13" s="1"/>
  <c r="E269" i="13"/>
  <c r="I269" i="13" s="1"/>
  <c r="E1676" i="13"/>
  <c r="I1676" i="13" s="1"/>
  <c r="E2030" i="13"/>
  <c r="I2030" i="13" s="1"/>
  <c r="E685" i="13"/>
  <c r="I685" i="13" s="1"/>
  <c r="E1883" i="13"/>
  <c r="I1883" i="13" s="1"/>
  <c r="E1671" i="13"/>
  <c r="I1671" i="13" s="1"/>
  <c r="E191" i="13"/>
  <c r="I191" i="13" s="1"/>
  <c r="E519" i="13"/>
  <c r="I519" i="13" s="1"/>
  <c r="E1764" i="13"/>
  <c r="I1764" i="13" s="1"/>
  <c r="E423" i="13"/>
  <c r="I423" i="13" s="1"/>
  <c r="E454" i="13"/>
  <c r="I454" i="13" s="1"/>
  <c r="E1135" i="13"/>
  <c r="I1135" i="13" s="1"/>
  <c r="E132" i="13"/>
  <c r="I132" i="13" s="1"/>
  <c r="E1013" i="13"/>
  <c r="I1013" i="13" s="1"/>
  <c r="E552" i="13"/>
  <c r="I552" i="13" s="1"/>
  <c r="E1015" i="13"/>
  <c r="I1015" i="13" s="1"/>
  <c r="E1138" i="13"/>
  <c r="I1138" i="13" s="1"/>
  <c r="E1014" i="13"/>
  <c r="I1014" i="13" s="1"/>
  <c r="E466" i="13"/>
  <c r="I466" i="13" s="1"/>
  <c r="E263" i="13"/>
  <c r="I263" i="13" s="1"/>
  <c r="E1017" i="13"/>
  <c r="I1017" i="13" s="1"/>
  <c r="E144" i="13"/>
  <c r="I144" i="13" s="1"/>
  <c r="E196" i="13"/>
  <c r="I196" i="13" s="1"/>
  <c r="E668" i="13"/>
  <c r="I668" i="13" s="1"/>
  <c r="E118" i="13"/>
  <c r="I118" i="13" s="1"/>
  <c r="E1755" i="13"/>
  <c r="I1755" i="13" s="1"/>
  <c r="E520" i="13"/>
  <c r="I520" i="13" s="1"/>
  <c r="E119" i="13"/>
  <c r="I119" i="13" s="1"/>
  <c r="E162" i="13"/>
  <c r="I162" i="13" s="1"/>
  <c r="E210" i="13"/>
  <c r="I210" i="13" s="1"/>
  <c r="E1498" i="13"/>
  <c r="I1498" i="13" s="1"/>
  <c r="E907" i="13"/>
  <c r="I907" i="13" s="1"/>
  <c r="E934" i="13"/>
  <c r="I934" i="13" s="1"/>
  <c r="E433" i="13"/>
  <c r="I433" i="13" s="1"/>
  <c r="E1835" i="13"/>
  <c r="I1835" i="13" s="1"/>
  <c r="E1114" i="13"/>
  <c r="I1114" i="13" s="1"/>
  <c r="E245" i="13"/>
  <c r="I245" i="13" s="1"/>
  <c r="E1837" i="13"/>
  <c r="I1837" i="13" s="1"/>
  <c r="E221" i="13"/>
  <c r="I221" i="13" s="1"/>
  <c r="E1838" i="13"/>
  <c r="I1838" i="13" s="1"/>
  <c r="E341" i="13"/>
  <c r="I341" i="13" s="1"/>
  <c r="E1834" i="13"/>
  <c r="I1834" i="13" s="1"/>
  <c r="E2027" i="13"/>
  <c r="I2027" i="13" s="1"/>
  <c r="E363" i="13"/>
  <c r="I363" i="13" s="1"/>
  <c r="E124" i="13"/>
  <c r="I124" i="13" s="1"/>
  <c r="E1836" i="13"/>
  <c r="I1836" i="13" s="1"/>
  <c r="E1749" i="13"/>
  <c r="I1749" i="13" s="1"/>
  <c r="E1750" i="13"/>
  <c r="I1750" i="13" s="1"/>
  <c r="E428" i="13"/>
  <c r="I428" i="13" s="1"/>
  <c r="E2017" i="13"/>
  <c r="I2017" i="13" s="1"/>
  <c r="E203" i="13"/>
  <c r="I203" i="13" s="1"/>
  <c r="E448" i="13"/>
  <c r="I448" i="13" s="1"/>
  <c r="E2016" i="13"/>
  <c r="I2016" i="13" s="1"/>
  <c r="E2018" i="13"/>
  <c r="I2018" i="13" s="1"/>
  <c r="E1386" i="13"/>
  <c r="I1386" i="13" s="1"/>
  <c r="E1539" i="13"/>
  <c r="I1539" i="13" s="1"/>
  <c r="E484" i="13"/>
  <c r="I484" i="13" s="1"/>
  <c r="E1540" i="13"/>
  <c r="I1540" i="13" s="1"/>
  <c r="E666" i="13"/>
  <c r="I666" i="13" s="1"/>
  <c r="E1617" i="13"/>
  <c r="I1617" i="13" s="1"/>
  <c r="E904" i="13"/>
  <c r="I904" i="13" s="1"/>
  <c r="E705" i="13"/>
  <c r="I705" i="13" s="1"/>
  <c r="E1619" i="13"/>
  <c r="I1619" i="13" s="1"/>
  <c r="E1618" i="13"/>
  <c r="I1618" i="13" s="1"/>
  <c r="E1324" i="13"/>
  <c r="I1324" i="13" s="1"/>
  <c r="E1075" i="13"/>
  <c r="I1075" i="13" s="1"/>
  <c r="E1606" i="13"/>
  <c r="I1606" i="13" s="1"/>
  <c r="E634" i="13"/>
  <c r="I634" i="13" s="1"/>
  <c r="E807" i="13"/>
  <c r="I807" i="13" s="1"/>
  <c r="E137" i="13"/>
  <c r="I137" i="13" s="1"/>
  <c r="E1608" i="13"/>
  <c r="I1608" i="13" s="1"/>
  <c r="E903" i="13"/>
  <c r="I903" i="13" s="1"/>
  <c r="E356" i="13"/>
  <c r="I356" i="13" s="1"/>
  <c r="E52" i="13"/>
  <c r="I52" i="13" s="1"/>
  <c r="E61" i="13"/>
  <c r="I61" i="13" s="1"/>
  <c r="E1620" i="13"/>
  <c r="I1620" i="13" s="1"/>
  <c r="E704" i="13"/>
  <c r="I704" i="13" s="1"/>
  <c r="E248" i="13"/>
  <c r="I248" i="13" s="1"/>
  <c r="E1325" i="13"/>
  <c r="I1325" i="13" s="1"/>
  <c r="E1607" i="13"/>
  <c r="I1607" i="13" s="1"/>
  <c r="E286" i="13"/>
  <c r="I286" i="13" s="1"/>
  <c r="E170" i="13"/>
  <c r="I170" i="13" s="1"/>
  <c r="E1297" i="13"/>
  <c r="I1297" i="13" s="1"/>
  <c r="E1296" i="13"/>
  <c r="I1296" i="13" s="1"/>
  <c r="E1295" i="13"/>
  <c r="I1295" i="13" s="1"/>
  <c r="E174" i="13"/>
  <c r="I174" i="13" s="1"/>
  <c r="E1603" i="13"/>
  <c r="I1603" i="13" s="1"/>
  <c r="E1601" i="13"/>
  <c r="I1601" i="13" s="1"/>
  <c r="E908" i="13"/>
  <c r="I908" i="13" s="1"/>
  <c r="E1081" i="13"/>
  <c r="I1081" i="13" s="1"/>
  <c r="E740" i="13"/>
  <c r="I740" i="13" s="1"/>
  <c r="E1754" i="13"/>
  <c r="I1754" i="13" s="1"/>
  <c r="E1604" i="13"/>
  <c r="I1604" i="13" s="1"/>
  <c r="E1605" i="13"/>
  <c r="I1605" i="13" s="1"/>
  <c r="E103" i="13"/>
  <c r="I103" i="13" s="1"/>
  <c r="E130" i="13"/>
  <c r="I130" i="13" s="1"/>
  <c r="E649" i="13"/>
  <c r="I649" i="13" s="1"/>
  <c r="E532" i="13"/>
  <c r="I532" i="13" s="1"/>
  <c r="E43" i="13"/>
  <c r="I43" i="13" s="1"/>
  <c r="E1602" i="13"/>
  <c r="I1602" i="13" s="1"/>
  <c r="E102" i="13"/>
  <c r="I102" i="13" s="1"/>
  <c r="E138" i="13"/>
  <c r="I138" i="13" s="1"/>
  <c r="E1589" i="13"/>
  <c r="I1589" i="13" s="1"/>
  <c r="E58" i="13"/>
  <c r="I58" i="13" s="1"/>
  <c r="E1588" i="13"/>
  <c r="I1588" i="13" s="1"/>
  <c r="E176" i="13"/>
  <c r="I176" i="13" s="1"/>
  <c r="E169" i="13"/>
  <c r="I169" i="13" s="1"/>
  <c r="E522" i="13"/>
  <c r="I522" i="13" s="1"/>
  <c r="E129" i="13"/>
  <c r="I129" i="13" s="1"/>
  <c r="E289" i="13"/>
  <c r="I289" i="13" s="1"/>
  <c r="E1949" i="13"/>
  <c r="I1949" i="13" s="1"/>
  <c r="E240" i="13"/>
  <c r="I240" i="13" s="1"/>
  <c r="E101" i="13"/>
  <c r="I101" i="13" s="1"/>
  <c r="E469" i="13"/>
  <c r="I469" i="13" s="1"/>
  <c r="E1473" i="13"/>
  <c r="I1473" i="13" s="1"/>
  <c r="E123" i="13"/>
  <c r="I123" i="13" s="1"/>
  <c r="E171" i="13"/>
  <c r="I171" i="13" s="1"/>
  <c r="E837" i="13"/>
  <c r="I837" i="13" s="1"/>
  <c r="E1460" i="13"/>
  <c r="I1460" i="13" s="1"/>
  <c r="E559" i="13"/>
  <c r="I559" i="13" s="1"/>
  <c r="E654" i="13"/>
  <c r="I654" i="13" s="1"/>
  <c r="E115" i="13"/>
  <c r="I115" i="13" s="1"/>
  <c r="E838" i="13"/>
  <c r="I838" i="13" s="1"/>
  <c r="E962" i="13"/>
  <c r="I962" i="13" s="1"/>
  <c r="E65" i="13"/>
  <c r="I65" i="13" s="1"/>
  <c r="E561" i="13"/>
  <c r="I561" i="13" s="1"/>
  <c r="E844" i="13"/>
  <c r="I844" i="13" s="1"/>
  <c r="E117" i="13"/>
  <c r="I117" i="13" s="1"/>
  <c r="E229" i="13"/>
  <c r="I229" i="13" s="1"/>
  <c r="E272" i="13"/>
  <c r="I272" i="13" s="1"/>
  <c r="E1470" i="13"/>
  <c r="I1470" i="13" s="1"/>
  <c r="E1626" i="13"/>
  <c r="I1626" i="13" s="1"/>
  <c r="E1472" i="13"/>
  <c r="I1472" i="13" s="1"/>
  <c r="E560" i="13"/>
  <c r="I560" i="13" s="1"/>
  <c r="E562" i="13"/>
  <c r="I562" i="13" s="1"/>
  <c r="E84" i="13"/>
  <c r="I84" i="13" s="1"/>
  <c r="E50" i="13"/>
  <c r="I50" i="13" s="1"/>
  <c r="E1942" i="13"/>
  <c r="I1942" i="13" s="1"/>
  <c r="E1461" i="13"/>
  <c r="I1461" i="13" s="1"/>
  <c r="E1463" i="13"/>
  <c r="I1463" i="13" s="1"/>
  <c r="E1459" i="13"/>
  <c r="I1459" i="13" s="1"/>
  <c r="E1471" i="13"/>
  <c r="I1471" i="13" s="1"/>
  <c r="E963" i="13"/>
  <c r="I963" i="13" s="1"/>
  <c r="E840" i="13"/>
  <c r="I840" i="13" s="1"/>
  <c r="E182" i="13"/>
  <c r="I182" i="13" s="1"/>
  <c r="E184" i="13"/>
  <c r="I184" i="13" s="1"/>
  <c r="E841" i="13"/>
  <c r="I841" i="13" s="1"/>
  <c r="E183" i="13"/>
  <c r="I183" i="13" s="1"/>
  <c r="E1462" i="13"/>
  <c r="I1462" i="13" s="1"/>
  <c r="E843" i="13"/>
  <c r="I843" i="13" s="1"/>
  <c r="E228" i="13"/>
  <c r="I228" i="13" s="1"/>
  <c r="E842" i="13"/>
  <c r="I842" i="13" s="1"/>
  <c r="E324" i="13"/>
  <c r="I324" i="13" s="1"/>
  <c r="E538" i="13"/>
  <c r="I538" i="13" s="1"/>
  <c r="E748" i="13"/>
  <c r="I748" i="13" s="1"/>
  <c r="E219" i="13"/>
  <c r="I219" i="13" s="1"/>
  <c r="E86" i="13"/>
  <c r="I86" i="13" s="1"/>
  <c r="E720" i="13"/>
  <c r="I720" i="13" s="1"/>
  <c r="E640" i="13"/>
  <c r="I640" i="13" s="1"/>
  <c r="E1598" i="13"/>
  <c r="I1598" i="13" s="1"/>
  <c r="E950" i="13"/>
  <c r="I950" i="13" s="1"/>
  <c r="E719" i="13"/>
  <c r="I719" i="13" s="1"/>
  <c r="E268" i="13"/>
  <c r="I268" i="13" s="1"/>
  <c r="E313" i="13"/>
  <c r="I313" i="13" s="1"/>
  <c r="E401" i="13"/>
  <c r="I401" i="13" s="1"/>
  <c r="E1613" i="13"/>
  <c r="I1613" i="13" s="1"/>
  <c r="E60" i="13"/>
  <c r="I60" i="13" s="1"/>
  <c r="E986" i="13"/>
  <c r="I986" i="13" s="1"/>
  <c r="E943" i="13"/>
  <c r="I943" i="13" s="1"/>
  <c r="E942" i="13"/>
  <c r="I942" i="13" s="1"/>
  <c r="E639" i="13"/>
  <c r="I639" i="13" s="1"/>
  <c r="E371" i="13"/>
  <c r="I371" i="13" s="1"/>
  <c r="E1599" i="13"/>
  <c r="I1599" i="13" s="1"/>
  <c r="E311" i="13"/>
  <c r="I311" i="13" s="1"/>
  <c r="E67" i="13"/>
  <c r="I67" i="13" s="1"/>
  <c r="E1612" i="13"/>
  <c r="I1612" i="13" s="1"/>
  <c r="E1614" i="13"/>
  <c r="I1614" i="13" s="1"/>
  <c r="E1597" i="13"/>
  <c r="I1597" i="13" s="1"/>
  <c r="E641" i="13"/>
  <c r="I641" i="13" s="1"/>
  <c r="E104" i="13"/>
  <c r="I104" i="13" s="1"/>
  <c r="E667" i="13"/>
  <c r="I667" i="13" s="1"/>
  <c r="E721" i="13"/>
  <c r="I721" i="13" s="1"/>
  <c r="E133" i="13"/>
  <c r="I133" i="13" s="1"/>
  <c r="E74" i="13"/>
  <c r="I74" i="13" s="1"/>
  <c r="E111" i="13"/>
  <c r="I111" i="13" s="1"/>
  <c r="E944" i="13"/>
  <c r="I944" i="13" s="1"/>
  <c r="E1611" i="13"/>
  <c r="I1611" i="13" s="1"/>
  <c r="E636" i="13"/>
  <c r="I636" i="13" s="1"/>
  <c r="E635" i="13"/>
  <c r="I635" i="13" s="1"/>
  <c r="E121" i="13"/>
  <c r="I121" i="13" s="1"/>
  <c r="E467" i="13"/>
  <c r="I467" i="13" s="1"/>
  <c r="E114" i="13"/>
  <c r="I114" i="13" s="1"/>
  <c r="E400" i="13"/>
  <c r="I400" i="13" s="1"/>
  <c r="E1610" i="13"/>
  <c r="I1610" i="13" s="1"/>
  <c r="E241" i="13"/>
  <c r="I241" i="13" s="1"/>
  <c r="E53" i="13"/>
  <c r="I53" i="13" s="1"/>
  <c r="E965" i="13"/>
  <c r="I965" i="13" s="1"/>
  <c r="E155" i="13"/>
  <c r="I155" i="13" s="1"/>
  <c r="E1873" i="13"/>
  <c r="I1873" i="13" s="1"/>
  <c r="E1874" i="13"/>
  <c r="I1874" i="13" s="1"/>
  <c r="E199" i="13"/>
  <c r="I199" i="13" s="1"/>
  <c r="E1794" i="13"/>
  <c r="I1794" i="13" s="1"/>
  <c r="E1120" i="13"/>
  <c r="I1120" i="13" s="1"/>
  <c r="E122" i="13"/>
  <c r="I122" i="13" s="1"/>
  <c r="E95" i="13"/>
  <c r="I95" i="13" s="1"/>
  <c r="E106" i="13"/>
  <c r="I106" i="13" s="1"/>
  <c r="E1902" i="13"/>
  <c r="I1902" i="13" s="1"/>
  <c r="E172" i="13"/>
  <c r="I172" i="13" s="1"/>
  <c r="E1406" i="13"/>
  <c r="I1406" i="13" s="1"/>
  <c r="E1121" i="13"/>
  <c r="I1121" i="13" s="1"/>
  <c r="E1182" i="13"/>
  <c r="I1182" i="13" s="1"/>
  <c r="E358" i="13"/>
  <c r="I358" i="13" s="1"/>
  <c r="E1405" i="13"/>
  <c r="I1405" i="13" s="1"/>
  <c r="E787" i="13"/>
  <c r="I787" i="13" s="1"/>
  <c r="E1404" i="13"/>
  <c r="I1404" i="13" s="1"/>
  <c r="E254" i="13"/>
  <c r="I254" i="13" s="1"/>
  <c r="E1900" i="13"/>
  <c r="I1900" i="13" s="1"/>
  <c r="E1901" i="13"/>
  <c r="I1901" i="13" s="1"/>
  <c r="E1407" i="13"/>
  <c r="I1407" i="13" s="1"/>
  <c r="E703" i="13"/>
  <c r="I703" i="13" s="1"/>
  <c r="E357" i="13"/>
  <c r="I357" i="13" s="1"/>
  <c r="E68" i="13"/>
  <c r="I68" i="13" s="1"/>
  <c r="E1007" i="13"/>
  <c r="I1007" i="13" s="1"/>
  <c r="E545" i="13"/>
  <c r="I545" i="13" s="1"/>
  <c r="E83" i="13"/>
  <c r="I83" i="13" s="1"/>
  <c r="E1098" i="13"/>
  <c r="I1098" i="13" s="1"/>
  <c r="E767" i="13"/>
  <c r="I767" i="13" s="1"/>
  <c r="E692" i="13"/>
  <c r="I692" i="13" s="1"/>
  <c r="E1036" i="13"/>
  <c r="I1036" i="13" s="1"/>
  <c r="E766" i="13"/>
  <c r="I766" i="13" s="1"/>
  <c r="E1286" i="13"/>
  <c r="I1286" i="13" s="1"/>
  <c r="E141" i="13"/>
  <c r="I141" i="13" s="1"/>
  <c r="E718" i="13"/>
  <c r="I718" i="13" s="1"/>
  <c r="E1558" i="13"/>
  <c r="I1558" i="13" s="1"/>
  <c r="E605" i="13"/>
  <c r="I605" i="13" s="1"/>
  <c r="E463" i="13"/>
  <c r="I463" i="13" s="1"/>
  <c r="E113" i="13"/>
  <c r="I113" i="13" s="1"/>
  <c r="E1564" i="13"/>
  <c r="I1564" i="13" s="1"/>
  <c r="E1738" i="13"/>
  <c r="I1738" i="13" s="1"/>
  <c r="E1576" i="13"/>
  <c r="I1576" i="13" s="1"/>
  <c r="E901" i="13"/>
  <c r="I901" i="13" s="1"/>
  <c r="E1037" i="13"/>
  <c r="I1037" i="13" s="1"/>
  <c r="E608" i="13"/>
  <c r="I608" i="13" s="1"/>
  <c r="E871" i="13"/>
  <c r="I871" i="13" s="1"/>
  <c r="E108" i="13"/>
  <c r="I108" i="13" s="1"/>
  <c r="E57" i="13"/>
  <c r="I57" i="13" s="1"/>
  <c r="E70" i="13"/>
  <c r="I70" i="13" s="1"/>
  <c r="E1737" i="13"/>
  <c r="I1737" i="13" s="1"/>
  <c r="E922" i="13"/>
  <c r="I922" i="13" s="1"/>
  <c r="E870" i="13"/>
  <c r="I870" i="13" s="1"/>
  <c r="E153" i="13"/>
  <c r="I153" i="13" s="1"/>
  <c r="E377" i="13"/>
  <c r="I377" i="13" s="1"/>
  <c r="E317" i="13"/>
  <c r="I317" i="13" s="1"/>
  <c r="E1739" i="13"/>
  <c r="I1739" i="13" s="1"/>
  <c r="E869" i="13"/>
  <c r="I869" i="13" s="1"/>
  <c r="E607" i="13"/>
  <c r="I607" i="13" s="1"/>
  <c r="E611" i="13"/>
  <c r="I611" i="13" s="1"/>
  <c r="E66" i="13"/>
  <c r="I66" i="13" s="1"/>
  <c r="E1680" i="13"/>
  <c r="I1680" i="13" s="1"/>
  <c r="E179" i="13"/>
  <c r="I179" i="13" s="1"/>
  <c r="E864" i="13"/>
  <c r="I864" i="13" s="1"/>
  <c r="E98" i="13"/>
  <c r="I98" i="13" s="1"/>
  <c r="E79" i="13"/>
  <c r="I79" i="13" s="1"/>
  <c r="E1563" i="13"/>
  <c r="I1563" i="13" s="1"/>
  <c r="E462" i="13"/>
  <c r="I462" i="13" s="1"/>
  <c r="E865" i="13"/>
  <c r="I865" i="13" s="1"/>
  <c r="E51" i="13"/>
  <c r="I51" i="13" s="1"/>
  <c r="E105" i="13"/>
  <c r="I105" i="13" s="1"/>
  <c r="E1736" i="13"/>
  <c r="I1736" i="13" s="1"/>
  <c r="E120" i="13"/>
  <c r="I120" i="13" s="1"/>
  <c r="E1565" i="13"/>
  <c r="I1565" i="13" s="1"/>
  <c r="E177" i="13"/>
  <c r="I177" i="13" s="1"/>
  <c r="E992" i="13"/>
  <c r="I992" i="13" s="1"/>
  <c r="E257" i="13"/>
  <c r="I257" i="13" s="1"/>
  <c r="E71" i="13"/>
  <c r="I71" i="13" s="1"/>
  <c r="E993" i="13"/>
  <c r="I993" i="13" s="1"/>
  <c r="E46" i="13"/>
  <c r="I46" i="13" s="1"/>
  <c r="E49" i="13"/>
  <c r="I49" i="13" s="1"/>
  <c r="E1766" i="13"/>
  <c r="I1766" i="13" s="1"/>
  <c r="E271" i="13"/>
  <c r="I271" i="13" s="1"/>
  <c r="E1782" i="13"/>
  <c r="I1782" i="13" s="1"/>
  <c r="E1781" i="13"/>
  <c r="I1781" i="13" s="1"/>
  <c r="E697" i="13"/>
  <c r="I697" i="13" s="1"/>
  <c r="E246" i="13"/>
  <c r="I246" i="13" s="1"/>
  <c r="E432" i="13"/>
  <c r="I432" i="13" s="1"/>
  <c r="E534" i="13"/>
  <c r="I534" i="13" s="1"/>
  <c r="E193" i="13"/>
  <c r="I193" i="13" s="1"/>
  <c r="E256" i="13"/>
  <c r="I256" i="13" s="1"/>
  <c r="E1769" i="13"/>
  <c r="I1769" i="13" s="1"/>
  <c r="E1758" i="13"/>
  <c r="I1758" i="13" s="1"/>
  <c r="E984" i="13"/>
  <c r="I984" i="13" s="1"/>
  <c r="E979" i="13"/>
  <c r="I979" i="13" s="1"/>
  <c r="E1760" i="13"/>
  <c r="I1760" i="13" s="1"/>
  <c r="E1772" i="13"/>
  <c r="I1772" i="13" s="1"/>
  <c r="E980" i="13"/>
  <c r="I980" i="13" s="1"/>
  <c r="E637" i="13"/>
  <c r="I637" i="13" s="1"/>
  <c r="E127" i="13"/>
  <c r="I127" i="13" s="1"/>
  <c r="E760" i="13"/>
  <c r="I760" i="13" s="1"/>
  <c r="E1933" i="13"/>
  <c r="I1933" i="13" s="1"/>
  <c r="E88" i="13"/>
  <c r="I88" i="13" s="1"/>
  <c r="E464" i="13"/>
  <c r="I464" i="13" s="1"/>
  <c r="E309" i="13"/>
  <c r="I309" i="13" s="1"/>
  <c r="E431" i="13"/>
  <c r="I431" i="13" s="1"/>
  <c r="E226" i="13"/>
  <c r="I226" i="13" s="1"/>
  <c r="E107" i="13"/>
  <c r="I107" i="13" s="1"/>
  <c r="E978" i="13"/>
  <c r="I978" i="13" s="1"/>
  <c r="E1770" i="13"/>
  <c r="I1770" i="13" s="1"/>
  <c r="E1771" i="13"/>
  <c r="I1771" i="13" s="1"/>
  <c r="E687" i="13"/>
  <c r="I687" i="13" s="1"/>
  <c r="E305" i="13"/>
  <c r="I305" i="13" s="1"/>
  <c r="E1759" i="13"/>
  <c r="I1759" i="13" s="1"/>
  <c r="E85" i="13"/>
  <c r="I85" i="13" s="1"/>
  <c r="E165" i="13"/>
  <c r="I165" i="13" s="1"/>
  <c r="E44" i="13"/>
  <c r="I44" i="13" s="1"/>
  <c r="E985" i="13"/>
  <c r="I985" i="13" s="1"/>
  <c r="E222" i="13"/>
  <c r="I222" i="13" s="1"/>
  <c r="E63" i="13"/>
  <c r="I63" i="13" s="1"/>
  <c r="E541" i="13"/>
  <c r="I541" i="13" s="1"/>
  <c r="E690" i="13"/>
  <c r="I690" i="13" s="1"/>
  <c r="E151" i="13"/>
  <c r="I151" i="13" s="1"/>
  <c r="E192" i="13"/>
  <c r="I192" i="13" s="1"/>
  <c r="E304" i="13"/>
  <c r="I304" i="13" s="1"/>
  <c r="I195" i="13"/>
  <c r="I1403" i="13"/>
  <c r="I260" i="13"/>
  <c r="I548" i="13"/>
  <c r="I971" i="13"/>
  <c r="I1411" i="13"/>
  <c r="I1154" i="13"/>
  <c r="I1151" i="13"/>
  <c r="I991" i="13"/>
  <c r="I990" i="13"/>
  <c r="I747" i="13"/>
  <c r="I1152" i="13"/>
  <c r="I1150" i="13"/>
  <c r="I868" i="13"/>
  <c r="I250" i="13"/>
  <c r="I492" i="13"/>
  <c r="I1410" i="13"/>
  <c r="I1021" i="13"/>
  <c r="I1366" i="13"/>
  <c r="I282" i="13"/>
  <c r="I571" i="13"/>
  <c r="I1365" i="13"/>
  <c r="I515" i="13"/>
  <c r="I956" i="13"/>
  <c r="I648" i="13"/>
  <c r="I312" i="13"/>
  <c r="I946" i="13"/>
  <c r="I957" i="13"/>
  <c r="I72" i="13"/>
  <c r="I874" i="13"/>
  <c r="I598" i="13"/>
  <c r="I1600" i="13"/>
  <c r="I1092" i="13"/>
  <c r="I1093" i="13"/>
  <c r="I247" i="13"/>
  <c r="I596" i="13"/>
  <c r="I1094" i="13"/>
  <c r="I873" i="13"/>
  <c r="I375" i="13"/>
  <c r="I1022" i="13"/>
  <c r="I597" i="13"/>
  <c r="I713" i="13"/>
  <c r="I621" i="13"/>
  <c r="I314" i="13"/>
  <c r="I1063" i="13"/>
  <c r="I900" i="13"/>
  <c r="I347" i="13"/>
  <c r="I846" i="13"/>
  <c r="I714" i="13"/>
  <c r="I1333" i="13"/>
  <c r="I1332" i="13"/>
  <c r="I1331" i="13"/>
  <c r="I764" i="13"/>
  <c r="I297" i="13"/>
  <c r="K24" i="5"/>
  <c r="I646" i="13"/>
  <c r="I93" i="13"/>
  <c r="I491" i="13"/>
  <c r="I1162" i="13"/>
  <c r="I1466" i="13"/>
  <c r="I1584" i="13"/>
  <c r="I1468" i="13"/>
  <c r="I1467" i="13"/>
  <c r="I1464" i="13"/>
  <c r="I349" i="13"/>
  <c r="I1077" i="13"/>
  <c r="I1076" i="13"/>
  <c r="I348" i="13"/>
  <c r="I1370" i="13"/>
  <c r="I717" i="13"/>
  <c r="I345" i="13"/>
  <c r="I555" i="13"/>
  <c r="I1372" i="13"/>
  <c r="I1376" i="13"/>
  <c r="I1378" i="13"/>
  <c r="I1465" i="13"/>
  <c r="I1377" i="13"/>
  <c r="I1371" i="13"/>
  <c r="I1543" i="13"/>
  <c r="I384" i="13"/>
  <c r="I255" i="13"/>
  <c r="I1018" i="13"/>
  <c r="I818" i="13"/>
  <c r="I817" i="13"/>
  <c r="I253" i="13"/>
  <c r="I99" i="13"/>
  <c r="I1621" i="13"/>
  <c r="I1616" i="13"/>
  <c r="I682" i="13"/>
  <c r="I447" i="13"/>
  <c r="I1039" i="13"/>
  <c r="I583" i="13"/>
  <c r="I211" i="13"/>
  <c r="I902" i="13"/>
  <c r="I306" i="13"/>
  <c r="I625" i="13"/>
  <c r="E7" i="16"/>
  <c r="B7" i="16"/>
  <c r="I1417" i="13"/>
  <c r="I110" i="13"/>
  <c r="I290" i="13"/>
  <c r="I1232" i="13"/>
  <c r="I1218" i="13"/>
  <c r="I1231" i="13"/>
  <c r="I1239" i="13"/>
  <c r="I820" i="13"/>
  <c r="I1217" i="13"/>
  <c r="I792" i="13"/>
  <c r="I1240" i="13"/>
  <c r="I1236" i="13"/>
  <c r="I563" i="13"/>
  <c r="I1237" i="13"/>
  <c r="I790" i="13"/>
  <c r="I62" i="13"/>
  <c r="I75" i="13"/>
  <c r="I734" i="13"/>
  <c r="I731" i="13"/>
  <c r="I436" i="13"/>
  <c r="I173" i="13"/>
  <c r="I1072" i="13"/>
  <c r="I732" i="13"/>
  <c r="I54" i="13"/>
  <c r="I735" i="13"/>
  <c r="I360" i="13"/>
  <c r="I440" i="13"/>
  <c r="I1065" i="13"/>
  <c r="I1101" i="13"/>
  <c r="I733" i="13"/>
  <c r="I757" i="13"/>
  <c r="I1490" i="13"/>
  <c r="I1481" i="13"/>
  <c r="I1489" i="13"/>
  <c r="I1555" i="13"/>
  <c r="I1486" i="13"/>
  <c r="I382" i="13"/>
  <c r="I499" i="13"/>
  <c r="I494" i="13"/>
  <c r="I1412" i="13"/>
  <c r="I1455" i="13"/>
  <c r="I1457" i="13"/>
  <c r="I739" i="13"/>
  <c r="I1485" i="13"/>
  <c r="I1556" i="13"/>
  <c r="I1554" i="13"/>
  <c r="I244" i="13"/>
  <c r="I217" i="13"/>
  <c r="I1413" i="13"/>
  <c r="I1454" i="13"/>
  <c r="I1458" i="13"/>
  <c r="I755" i="13"/>
  <c r="I1488" i="13"/>
  <c r="I1414" i="13"/>
  <c r="I788" i="13"/>
  <c r="I296" i="13"/>
  <c r="I1456" i="13"/>
  <c r="I1487" i="13"/>
  <c r="I198" i="13"/>
  <c r="I1587" i="13"/>
  <c r="I416" i="13"/>
  <c r="I544" i="13"/>
  <c r="I1586" i="13"/>
  <c r="I553" i="13"/>
  <c r="I1542" i="13"/>
  <c r="I135" i="13"/>
  <c r="C6" i="16"/>
  <c r="D6" i="16"/>
  <c r="I830" i="13"/>
  <c r="I1592" i="13"/>
  <c r="I1591" i="13"/>
  <c r="I831" i="13"/>
  <c r="I1590" i="13"/>
  <c r="I425" i="13"/>
  <c r="I1574" i="13"/>
  <c r="I551" i="13"/>
  <c r="I159" i="13"/>
  <c r="I201" i="13"/>
  <c r="I550" i="13"/>
  <c r="I1594" i="13"/>
  <c r="I1593" i="13"/>
  <c r="I456" i="13"/>
  <c r="I1100" i="13"/>
  <c r="I180" i="13"/>
  <c r="I197" i="13"/>
  <c r="I642" i="13"/>
  <c r="I496" i="13"/>
  <c r="I1163" i="13"/>
  <c r="I1164" i="13"/>
  <c r="I998" i="13"/>
  <c r="E29" i="13"/>
  <c r="I29" i="13" s="1"/>
  <c r="I468" i="13"/>
  <c r="I672" i="13"/>
  <c r="I479" i="13"/>
  <c r="I266" i="13"/>
  <c r="I781" i="13"/>
  <c r="I782" i="13"/>
  <c r="I783" i="13"/>
  <c r="I863" i="13"/>
  <c r="I418" i="13"/>
  <c r="I1109" i="13"/>
  <c r="I547" i="13"/>
  <c r="I1299" i="13"/>
  <c r="I1107" i="13"/>
  <c r="I1300" i="13"/>
  <c r="I1110" i="13"/>
  <c r="I354" i="13"/>
  <c r="I1108" i="13"/>
  <c r="I231" i="13"/>
  <c r="I754" i="13"/>
  <c r="I1148" i="13"/>
  <c r="I1169" i="13"/>
  <c r="I1147" i="13"/>
  <c r="I1106" i="13"/>
  <c r="I160" i="13"/>
  <c r="I543" i="13"/>
  <c r="I736" i="13"/>
  <c r="I258" i="13"/>
  <c r="I860" i="13"/>
  <c r="I69" i="13"/>
  <c r="I796" i="13"/>
  <c r="I427" i="13"/>
  <c r="I707" i="13"/>
  <c r="I1303" i="13"/>
  <c r="I1251" i="13"/>
  <c r="I1261" i="13"/>
  <c r="I853" i="13"/>
  <c r="I251" i="13"/>
  <c r="I112" i="13"/>
  <c r="I1046" i="13"/>
  <c r="I80" i="13"/>
  <c r="I1210" i="13"/>
  <c r="I242" i="13"/>
  <c r="I274" i="13"/>
  <c r="I1186" i="13"/>
  <c r="I94" i="13"/>
  <c r="I434" i="13"/>
  <c r="I1442" i="13"/>
  <c r="I277" i="13"/>
  <c r="I1224" i="13"/>
  <c r="I78" i="13"/>
  <c r="I629" i="13"/>
  <c r="I419" i="13"/>
  <c r="I1067" i="13"/>
  <c r="I1235" i="13"/>
  <c r="I761" i="13"/>
  <c r="I1188" i="13"/>
  <c r="I97" i="13"/>
  <c r="I493" i="13"/>
  <c r="I615" i="13"/>
  <c r="I856" i="13"/>
  <c r="I1189" i="13"/>
  <c r="I215" i="13"/>
  <c r="I402" i="13"/>
  <c r="I362" i="13"/>
  <c r="I220" i="13"/>
  <c r="I216" i="13"/>
  <c r="I1234" i="13"/>
  <c r="I1074" i="13"/>
  <c r="I55" i="13"/>
  <c r="I134" i="13"/>
  <c r="I587" i="13"/>
  <c r="I1073" i="13"/>
  <c r="I751" i="13"/>
  <c r="I776" i="13"/>
  <c r="I352" i="13"/>
  <c r="I752" i="13"/>
  <c r="I750" i="13"/>
  <c r="I775" i="13"/>
  <c r="I591" i="13"/>
  <c r="I592" i="13"/>
  <c r="I768" i="13"/>
  <c r="I459" i="13"/>
  <c r="I284" i="13"/>
  <c r="I1408" i="13"/>
  <c r="I1535" i="13"/>
  <c r="I1275" i="13"/>
  <c r="I1354" i="13"/>
  <c r="I390" i="13"/>
  <c r="I487" i="13"/>
  <c r="I261" i="13"/>
  <c r="I128" i="13"/>
  <c r="I1530" i="13"/>
  <c r="I1534" i="13"/>
  <c r="I1536" i="13"/>
  <c r="I743" i="13"/>
  <c r="I940" i="13"/>
  <c r="I1533" i="13"/>
  <c r="I259" i="13"/>
  <c r="I1375" i="13"/>
  <c r="I872" i="13"/>
  <c r="I178" i="13"/>
  <c r="I1058" i="13"/>
  <c r="I1373" i="13"/>
  <c r="I1374" i="13"/>
  <c r="I233" i="13"/>
  <c r="I292" i="13"/>
  <c r="I542" i="13"/>
  <c r="I1060" i="13"/>
  <c r="I158" i="13"/>
  <c r="I406" i="13"/>
  <c r="I386" i="13"/>
  <c r="I741" i="13"/>
  <c r="I391" i="13"/>
  <c r="I64" i="13"/>
  <c r="I1572" i="13"/>
  <c r="I1573" i="13"/>
  <c r="I227" i="13"/>
  <c r="I279" i="13"/>
  <c r="I975" i="13"/>
  <c r="I1431" i="13"/>
  <c r="I91" i="13"/>
  <c r="I655" i="13"/>
  <c r="I1432" i="13"/>
  <c r="I602" i="13"/>
  <c r="I344" i="13"/>
  <c r="E39" i="13"/>
  <c r="I39" i="13" s="1"/>
  <c r="I409" i="13"/>
  <c r="I508" i="13"/>
  <c r="I230" i="13"/>
  <c r="I1469" i="13"/>
  <c r="I1180" i="13"/>
  <c r="I73" i="13"/>
  <c r="I185" i="13"/>
  <c r="I1179" i="13"/>
  <c r="I1233" i="13"/>
  <c r="I342" i="13"/>
  <c r="I293" i="13"/>
  <c r="I139" i="13"/>
  <c r="I239" i="13"/>
  <c r="I298" i="13"/>
  <c r="I1205" i="13"/>
  <c r="I161" i="13"/>
  <c r="I1201" i="13"/>
  <c r="I800" i="13"/>
  <c r="I969" i="13"/>
  <c r="I1357" i="13"/>
  <c r="I1355" i="13"/>
  <c r="I1356" i="13"/>
  <c r="I619" i="13"/>
  <c r="I325" i="13"/>
  <c r="I616" i="13"/>
  <c r="I438" i="13"/>
  <c r="I1066" i="13"/>
  <c r="I1062" i="13"/>
  <c r="I90" i="13"/>
  <c r="I146" i="13"/>
  <c r="E38" i="13"/>
  <c r="I38" i="13" s="1"/>
  <c r="I264" i="13"/>
  <c r="I369" i="13"/>
  <c r="I368" i="13"/>
  <c r="I737" i="13"/>
  <c r="I301" i="13"/>
  <c r="I1307" i="13"/>
  <c r="I189" i="13"/>
  <c r="I142" i="13"/>
  <c r="E40" i="13"/>
  <c r="I40" i="13" s="1"/>
  <c r="I1305" i="13"/>
  <c r="I1304" i="13"/>
  <c r="I300" i="13"/>
  <c r="I695" i="13"/>
  <c r="I694" i="13"/>
  <c r="I889" i="13"/>
  <c r="I656" i="13"/>
  <c r="I1306" i="13"/>
  <c r="I385" i="13"/>
  <c r="I696" i="13"/>
  <c r="I825" i="13"/>
  <c r="I645" i="13"/>
  <c r="E3" i="13"/>
  <c r="I3" i="13" s="1"/>
  <c r="I1518" i="13"/>
  <c r="I1220" i="13"/>
  <c r="I506" i="13"/>
  <c r="I1517" i="13"/>
  <c r="I394" i="13"/>
  <c r="I395" i="13"/>
  <c r="I1514" i="13"/>
  <c r="I252" i="13"/>
  <c r="I380" i="13"/>
  <c r="I507" i="13"/>
  <c r="I724" i="13"/>
  <c r="I1047" i="13"/>
  <c r="I1516" i="13"/>
  <c r="I1515" i="13"/>
  <c r="I1557" i="13"/>
  <c r="I477" i="13"/>
  <c r="I725" i="13"/>
  <c r="I1221" i="13"/>
  <c r="I1028" i="13"/>
  <c r="I814" i="13"/>
  <c r="I588" i="13"/>
  <c r="I1226" i="13"/>
  <c r="I529" i="13"/>
  <c r="I333" i="13"/>
  <c r="I530" i="13"/>
  <c r="I966" i="13"/>
  <c r="I821" i="13"/>
  <c r="I964" i="13"/>
  <c r="I823" i="13"/>
  <c r="I89" i="13"/>
  <c r="I824" i="13"/>
  <c r="I660" i="13"/>
  <c r="I232" i="13"/>
  <c r="I295" i="13"/>
  <c r="I554" i="13"/>
  <c r="I822" i="13"/>
  <c r="I1126" i="13"/>
  <c r="I661" i="13"/>
  <c r="I143" i="13"/>
  <c r="I510" i="13"/>
  <c r="I726" i="13"/>
  <c r="I756" i="13"/>
  <c r="E34" i="13"/>
  <c r="I34" i="13" s="1"/>
  <c r="I658" i="13"/>
  <c r="I353" i="13"/>
  <c r="I1070" i="13"/>
  <c r="I1069" i="13"/>
  <c r="I580" i="13"/>
  <c r="I1393" i="13"/>
  <c r="I338" i="13"/>
  <c r="I1392" i="13"/>
  <c r="I1394" i="13"/>
  <c r="I579" i="13"/>
  <c r="I578" i="13"/>
  <c r="I446" i="13"/>
  <c r="I200" i="13"/>
  <c r="I936" i="13"/>
  <c r="I1575" i="13"/>
  <c r="I935" i="13"/>
  <c r="I163" i="13"/>
  <c r="I700" i="13"/>
  <c r="E31" i="13"/>
  <c r="I31" i="13" s="1"/>
  <c r="I997" i="13"/>
  <c r="I223" i="13"/>
  <c r="I321" i="13"/>
  <c r="E33" i="13"/>
  <c r="I33" i="13" s="1"/>
  <c r="I303" i="13"/>
  <c r="I378" i="13"/>
  <c r="I628" i="13"/>
  <c r="I937" i="13"/>
  <c r="I125" i="13"/>
  <c r="I355" i="13"/>
  <c r="I653" i="13"/>
  <c r="I933" i="13"/>
  <c r="I715" i="13"/>
  <c r="I716" i="13"/>
  <c r="I1061" i="13"/>
  <c r="I81" i="13"/>
  <c r="I397" i="13"/>
  <c r="I339" i="13"/>
  <c r="I47" i="13"/>
  <c r="I488" i="13"/>
  <c r="I411" i="13"/>
  <c r="I1064" i="13"/>
  <c r="I518" i="13"/>
  <c r="I1279" i="13"/>
  <c r="I249" i="13"/>
  <c r="I526" i="13"/>
  <c r="I699" i="13"/>
  <c r="I527" i="13"/>
  <c r="I398" i="13"/>
  <c r="I367" i="13"/>
  <c r="I1027" i="13"/>
  <c r="I302" i="13"/>
  <c r="I422" i="13"/>
  <c r="E7" i="13"/>
  <c r="I7" i="13" s="1"/>
  <c r="I662" i="13"/>
  <c r="E25" i="13"/>
  <c r="I25" i="13" s="1"/>
  <c r="I1353" i="13"/>
  <c r="I156" i="13"/>
  <c r="I614" i="13"/>
  <c r="I895" i="13"/>
  <c r="I568" i="13"/>
  <c r="I786" i="13"/>
  <c r="I96" i="13"/>
  <c r="I857" i="13"/>
  <c r="I393" i="13"/>
  <c r="I145" i="13"/>
  <c r="I785" i="13"/>
  <c r="E19" i="13"/>
  <c r="I19" i="13" s="1"/>
  <c r="I166" i="13"/>
  <c r="I126" i="13"/>
  <c r="I1131" i="13"/>
  <c r="I1360" i="13"/>
  <c r="E18" i="13"/>
  <c r="I18" i="13" s="1"/>
  <c r="I947" i="13"/>
  <c r="I948" i="13"/>
  <c r="I109" i="13"/>
  <c r="I564" i="13"/>
  <c r="I916" i="13"/>
  <c r="I994" i="13"/>
  <c r="I1568" i="13"/>
  <c r="I1570" i="13"/>
  <c r="I917" i="13"/>
  <c r="I294" i="13"/>
  <c r="I208" i="13"/>
  <c r="I1202" i="13"/>
  <c r="I413" i="13"/>
  <c r="I517" i="13"/>
  <c r="I995" i="13"/>
  <c r="I1571" i="13"/>
  <c r="I709" i="13"/>
  <c r="I708" i="13"/>
  <c r="I996" i="13"/>
  <c r="E5" i="13"/>
  <c r="I5" i="13" s="1"/>
  <c r="I1352" i="13"/>
  <c r="I1159" i="13"/>
  <c r="I600" i="13"/>
  <c r="I1288" i="13"/>
  <c r="I613" i="13"/>
  <c r="I509" i="13"/>
  <c r="I194" i="13"/>
  <c r="E30" i="13"/>
  <c r="I30" i="13" s="1"/>
  <c r="I1161" i="13"/>
  <c r="I794" i="13"/>
  <c r="I212" i="13"/>
  <c r="I1071" i="13"/>
  <c r="F5" i="16"/>
  <c r="I1145" i="13"/>
  <c r="I511" i="13"/>
  <c r="I798" i="13"/>
  <c r="I799" i="13"/>
  <c r="I359" i="13"/>
  <c r="E24" i="13"/>
  <c r="I24" i="13" s="1"/>
  <c r="I500" i="13"/>
  <c r="I45" i="13"/>
  <c r="E6" i="13"/>
  <c r="I6" i="13" s="1"/>
  <c r="I332" i="13"/>
  <c r="I267" i="13"/>
  <c r="I657" i="13"/>
  <c r="I797" i="13"/>
  <c r="I604" i="13"/>
  <c r="E41" i="13"/>
  <c r="I41" i="13" s="1"/>
  <c r="I343" i="13"/>
  <c r="I1142" i="13"/>
  <c r="I1140" i="13"/>
  <c r="I852" i="13"/>
  <c r="E32" i="13"/>
  <c r="I32" i="13" s="1"/>
  <c r="I1141" i="13"/>
  <c r="E23" i="13"/>
  <c r="I23" i="13" s="1"/>
  <c r="I288" i="13"/>
  <c r="I878" i="13"/>
  <c r="E11" i="13"/>
  <c r="I11" i="13" s="1"/>
  <c r="I1203" i="13"/>
  <c r="E9" i="13"/>
  <c r="I9" i="13" s="1"/>
  <c r="I82" i="13"/>
  <c r="I836" i="13"/>
  <c r="I1199" i="13"/>
  <c r="I1196" i="13"/>
  <c r="I1193" i="13"/>
  <c r="I1190" i="13"/>
  <c r="I974" i="13"/>
  <c r="I1271" i="13"/>
  <c r="E22" i="13"/>
  <c r="I22" i="13" s="1"/>
  <c r="E15" i="13"/>
  <c r="I15" i="13" s="1"/>
  <c r="I1192" i="13"/>
  <c r="I886" i="13"/>
  <c r="I1200" i="13"/>
  <c r="I1194" i="13"/>
  <c r="I888" i="13"/>
  <c r="I1204" i="13"/>
  <c r="I376" i="13"/>
  <c r="I676" i="13"/>
  <c r="I1197" i="13"/>
  <c r="I521" i="13"/>
  <c r="I346" i="13"/>
  <c r="I1195" i="13"/>
  <c r="I1198" i="13"/>
  <c r="I1452" i="13"/>
  <c r="I1191" i="13"/>
  <c r="I56" i="13"/>
  <c r="I175" i="13"/>
  <c r="I275" i="13"/>
  <c r="I437" i="13"/>
  <c r="I834" i="13"/>
  <c r="E37" i="13"/>
  <c r="I37" i="13" s="1"/>
  <c r="I457" i="13"/>
  <c r="I638" i="13"/>
  <c r="I835" i="13"/>
  <c r="I1474" i="13"/>
  <c r="F6" i="16"/>
  <c r="I887" i="13"/>
  <c r="I361" i="13"/>
  <c r="I204" i="13"/>
  <c r="E27" i="13"/>
  <c r="I27" i="13" s="1"/>
  <c r="I319" i="13"/>
  <c r="I1569" i="13"/>
  <c r="I812" i="13"/>
  <c r="I188" i="13"/>
  <c r="E13" i="13"/>
  <c r="I13" i="13" s="1"/>
  <c r="E8" i="13"/>
  <c r="I8" i="13" s="1"/>
  <c r="I265" i="13"/>
  <c r="I1579" i="13"/>
  <c r="I815" i="13"/>
  <c r="I48" i="13"/>
  <c r="E35" i="13"/>
  <c r="I35" i="13" s="1"/>
  <c r="E17" i="13"/>
  <c r="I17" i="13" s="1"/>
  <c r="E12" i="13"/>
  <c r="I12" i="13" s="1"/>
  <c r="I540" i="13"/>
  <c r="I1577" i="13"/>
  <c r="I1270" i="13"/>
  <c r="I1102" i="13"/>
  <c r="I92" i="13"/>
  <c r="I1096" i="13"/>
  <c r="I691" i="13"/>
  <c r="I839" i="13"/>
  <c r="I1578" i="13"/>
  <c r="I773" i="13"/>
  <c r="I1351" i="13"/>
  <c r="E28" i="13"/>
  <c r="I28" i="13" s="1"/>
  <c r="B23" i="5"/>
  <c r="E4" i="13"/>
  <c r="I4" i="13" s="1"/>
  <c r="I1181" i="13"/>
  <c r="I1187" i="13"/>
  <c r="I1294" i="13"/>
  <c r="I1177" i="13"/>
  <c r="I1293" i="13"/>
  <c r="I1546" i="13"/>
  <c r="I1216" i="13"/>
  <c r="I1123" i="13"/>
  <c r="E21" i="13"/>
  <c r="I21" i="13" s="1"/>
  <c r="C10" i="16"/>
  <c r="F10" i="16"/>
  <c r="D10" i="16"/>
  <c r="B10" i="16"/>
  <c r="C11" i="16"/>
  <c r="B11" i="16"/>
  <c r="F11" i="16"/>
  <c r="D11" i="16"/>
  <c r="C14" i="16"/>
  <c r="F14" i="16"/>
  <c r="D14" i="16"/>
  <c r="B14" i="16"/>
  <c r="I59" i="13"/>
  <c r="F21" i="16"/>
  <c r="D21" i="16"/>
  <c r="C21" i="16"/>
  <c r="B21" i="16"/>
  <c r="F4" i="16"/>
  <c r="D4" i="16"/>
  <c r="C4" i="16"/>
  <c r="B4" i="16"/>
  <c r="F8" i="16"/>
  <c r="D8" i="16"/>
  <c r="C8" i="16"/>
  <c r="B8" i="16"/>
  <c r="C22" i="16"/>
  <c r="F22" i="16"/>
  <c r="D22" i="16"/>
  <c r="B22" i="16"/>
  <c r="I329" i="13"/>
  <c r="I482" i="13"/>
  <c r="L5" i="5"/>
  <c r="J3" i="4" s="1"/>
  <c r="J6" i="4" s="1"/>
  <c r="L2" i="5"/>
  <c r="C23" i="16"/>
  <c r="B23" i="16"/>
  <c r="F23" i="16"/>
  <c r="D23" i="16"/>
  <c r="C7" i="16"/>
  <c r="F7" i="16"/>
  <c r="D7" i="16"/>
  <c r="E16" i="13"/>
  <c r="I16" i="13" s="1"/>
  <c r="E20" i="13"/>
  <c r="I20" i="13" s="1"/>
  <c r="F12" i="16"/>
  <c r="D12" i="16"/>
  <c r="C12" i="16"/>
  <c r="B12" i="16"/>
  <c r="D5" i="16"/>
  <c r="B5" i="16"/>
  <c r="C5" i="16"/>
  <c r="I131" i="13"/>
  <c r="F9" i="16"/>
  <c r="D9" i="16"/>
  <c r="C9" i="16"/>
  <c r="B9" i="16"/>
  <c r="E10" i="13"/>
  <c r="I10" i="13" s="1"/>
  <c r="E26" i="13"/>
  <c r="I26" i="13" s="1"/>
  <c r="I327" i="13"/>
  <c r="I471" i="13"/>
  <c r="E36" i="13"/>
  <c r="I36" i="13" s="1"/>
  <c r="C18" i="16"/>
  <c r="F18" i="16"/>
  <c r="D18" i="16"/>
  <c r="B18" i="16"/>
  <c r="I152" i="13"/>
  <c r="C15" i="16"/>
  <c r="B15" i="16"/>
  <c r="F15" i="16"/>
  <c r="D15" i="16"/>
  <c r="F16" i="16"/>
  <c r="D16" i="16"/>
  <c r="C16" i="16"/>
  <c r="B16" i="16"/>
  <c r="C19" i="16"/>
  <c r="B19" i="16"/>
  <c r="F19" i="16"/>
  <c r="D19" i="16"/>
  <c r="F20" i="16"/>
  <c r="D20" i="16"/>
  <c r="C20" i="16"/>
  <c r="B20" i="16"/>
  <c r="F13" i="16"/>
  <c r="D13" i="16"/>
  <c r="B13" i="16"/>
  <c r="C13" i="16"/>
  <c r="I77" i="13"/>
  <c r="I340" i="13"/>
  <c r="I408" i="13"/>
  <c r="B6" i="16"/>
  <c r="F17" i="16"/>
  <c r="D17" i="16"/>
  <c r="C17" i="16"/>
  <c r="B17" i="16"/>
  <c r="E14" i="13"/>
  <c r="I14" i="13" s="1"/>
  <c r="I407" i="13"/>
  <c r="F2" i="10" l="1"/>
  <c r="F7" i="10"/>
  <c r="F6" i="10"/>
  <c r="F4" i="10"/>
  <c r="F3" i="10"/>
  <c r="F5" i="10"/>
</calcChain>
</file>

<file path=xl/sharedStrings.xml><?xml version="1.0" encoding="utf-8"?>
<sst xmlns="http://schemas.openxmlformats.org/spreadsheetml/2006/main" count="12934" uniqueCount="2812">
  <si>
    <r>
      <rPr>
        <b/>
        <sz val="11"/>
        <color theme="1"/>
        <rFont val="맑은 고딕"/>
        <family val="3"/>
        <charset val="129"/>
      </rPr>
      <t xml:space="preserve">■ </t>
    </r>
    <r>
      <rPr>
        <b/>
        <sz val="11"/>
        <color theme="1"/>
        <rFont val="맑은 고딕"/>
        <family val="3"/>
        <charset val="129"/>
        <scheme val="minor"/>
      </rPr>
      <t>UV, PV 주간 수치</t>
    </r>
    <phoneticPr fontId="7" type="noConversion"/>
  </si>
  <si>
    <t>7월 2주</t>
  </si>
  <si>
    <t>전주</t>
  </si>
  <si>
    <t>금주</t>
  </si>
  <si>
    <t>증감</t>
  </si>
  <si>
    <t>주간 총 방문자 수</t>
  </si>
  <si>
    <t>일 방문자 수</t>
  </si>
  <si>
    <t>주간 총 페이지뷰</t>
  </si>
  <si>
    <t>일페이지뷰</t>
  </si>
  <si>
    <t>콘텐츠</t>
  </si>
  <si>
    <t>UV</t>
    <phoneticPr fontId="4" type="noConversion"/>
  </si>
  <si>
    <t>PV</t>
    <phoneticPr fontId="4" type="noConversion"/>
  </si>
  <si>
    <t>주차</t>
    <phoneticPr fontId="4" type="noConversion"/>
  </si>
  <si>
    <t>복사용</t>
    <phoneticPr fontId="4" type="noConversion"/>
  </si>
  <si>
    <t>uv</t>
    <phoneticPr fontId="4" type="noConversion"/>
  </si>
  <si>
    <t>pv</t>
    <phoneticPr fontId="4" type="noConversion"/>
  </si>
  <si>
    <t>기사제목</t>
    <phoneticPr fontId="4" type="noConversion"/>
  </si>
  <si>
    <t>링크</t>
    <phoneticPr fontId="4" type="noConversion"/>
  </si>
  <si>
    <t>게재날짜</t>
    <phoneticPr fontId="4" type="noConversion"/>
  </si>
  <si>
    <t>제목</t>
    <phoneticPr fontId="4" type="noConversion"/>
  </si>
  <si>
    <t>url</t>
    <phoneticPr fontId="4" type="noConversion"/>
  </si>
  <si>
    <t>주간PV</t>
    <phoneticPr fontId="4" type="noConversion"/>
  </si>
  <si>
    <t>PC</t>
    <phoneticPr fontId="4" type="noConversion"/>
  </si>
  <si>
    <t>모바일</t>
    <phoneticPr fontId="4" type="noConversion"/>
  </si>
  <si>
    <t>유입경로</t>
    <phoneticPr fontId="4" type="noConversion"/>
  </si>
  <si>
    <t>날짜</t>
    <phoneticPr fontId="4" type="noConversion"/>
  </si>
  <si>
    <t>보고 대상</t>
    <phoneticPr fontId="4" type="noConversion"/>
  </si>
  <si>
    <t>대상index</t>
    <phoneticPr fontId="4" type="noConversion"/>
  </si>
  <si>
    <t>기사냐</t>
    <phoneticPr fontId="4" type="noConversion"/>
  </si>
  <si>
    <t>rank</t>
    <phoneticPr fontId="4" type="noConversion"/>
  </si>
  <si>
    <t>소스 이름</t>
    <phoneticPr fontId="4" type="noConversion"/>
  </si>
  <si>
    <t>페이지뷰 수</t>
  </si>
  <si>
    <t>페이지</t>
  </si>
  <si>
    <t>기기 카테고리</t>
  </si>
  <si>
    <t>desktop</t>
  </si>
  <si>
    <t>소스</t>
  </si>
  <si>
    <t>(direct)</t>
  </si>
  <si>
    <t>google</t>
  </si>
  <si>
    <t>ozmailer.com</t>
  </si>
  <si>
    <t>naver</t>
  </si>
  <si>
    <t>bing</t>
  </si>
  <si>
    <t>naver.com</t>
  </si>
  <si>
    <t>baidu</t>
  </si>
  <si>
    <t>lens.google.com</t>
  </si>
  <si>
    <t>/</t>
  </si>
  <si>
    <t>/posts</t>
  </si>
  <si>
    <t>/archives/category/business/sk-on</t>
  </si>
  <si>
    <t>/archives/32828</t>
  </si>
  <si>
    <t>/archives/84588</t>
  </si>
  <si>
    <t>/archives/104002</t>
  </si>
  <si>
    <t>/archives/category/business/sk-innovation</t>
  </si>
  <si>
    <t>/archives/84762</t>
  </si>
  <si>
    <t>/archives/category/press/press-release</t>
  </si>
  <si>
    <t>/archives/96864</t>
  </si>
  <si>
    <t>/archives/49884</t>
  </si>
  <si>
    <t>/archives/category/business</t>
  </si>
  <si>
    <t>/archives/category/business/sk-enmove</t>
  </si>
  <si>
    <t>/archives/category/industry-and-insight/basics</t>
  </si>
  <si>
    <t>/archives/100667</t>
  </si>
  <si>
    <t>/archives/category/business/sk-geo-centric</t>
  </si>
  <si>
    <t>/archives/category/business/sk-energy</t>
  </si>
  <si>
    <t>/archives/98107</t>
  </si>
  <si>
    <t>/archives/23352</t>
  </si>
  <si>
    <t>/archives/103947</t>
  </si>
  <si>
    <t>/archives/104187</t>
  </si>
  <si>
    <t>/archives/106345</t>
  </si>
  <si>
    <t>/archives/94030</t>
  </si>
  <si>
    <t>/archives/98610</t>
  </si>
  <si>
    <t>/archives/76541</t>
  </si>
  <si>
    <t>/archives/48028</t>
  </si>
  <si>
    <t>/archives/99361</t>
  </si>
  <si>
    <t>/archives/105883</t>
  </si>
  <si>
    <t>/archives/48279</t>
  </si>
  <si>
    <t>/archives/10815</t>
  </si>
  <si>
    <t>/archives/103989</t>
  </si>
  <si>
    <t>/archives/83720</t>
  </si>
  <si>
    <t>패션의 완성은 운동화! 운동화 끈 예쁘게 묶는 법 TOP 5</t>
    <phoneticPr fontId="4" type="noConversion"/>
  </si>
  <si>
    <t>https://skinnonews.com/archives/32828</t>
    <phoneticPr fontId="4" type="noConversion"/>
  </si>
  <si>
    <t>각형, 원통형, 파우치형… 형태에 따른 전기차 배터리 특성</t>
    <phoneticPr fontId="4" type="noConversion"/>
  </si>
  <si>
    <t>https://skinnonews.com/archives/84588</t>
    <phoneticPr fontId="4" type="noConversion"/>
  </si>
  <si>
    <t>https://skinnonews.com/archives/104002</t>
    <phoneticPr fontId="4" type="noConversion"/>
  </si>
  <si>
    <t>[SKinno Tech] 지금 음극재가 주목받는 이유?</t>
    <phoneticPr fontId="4" type="noConversion"/>
  </si>
  <si>
    <t>https://skinnonews.com/archives/107925</t>
    <phoneticPr fontId="4" type="noConversion"/>
  </si>
  <si>
    <t>[SKinno Tech] 전기차 주행거리와 출력을 좌우하는 중요 소재인 이것?</t>
    <phoneticPr fontId="4" type="noConversion"/>
  </si>
  <si>
    <t>https://skinnonews.com/archives/84762</t>
    <phoneticPr fontId="4" type="noConversion"/>
  </si>
  <si>
    <t>SK이노베이션 신입사원 4人이 직접 알려주는 면접 꿀TIP!</t>
    <phoneticPr fontId="4" type="noConversion"/>
  </si>
  <si>
    <t>“일반 휘발유와 고급 휘발유, 어떤 차이가 있을까?”</t>
    <phoneticPr fontId="4" type="noConversion"/>
  </si>
  <si>
    <t>https://skinnonews.com/archives/96864</t>
    <phoneticPr fontId="4" type="noConversion"/>
  </si>
  <si>
    <t>sk-on.com</t>
  </si>
  <si>
    <t>/archives/107738</t>
  </si>
  <si>
    <t>/archives/category/industry-and-insight</t>
  </si>
  <si>
    <t>/archives/category/field-news/inno-people</t>
  </si>
  <si>
    <t>/archives/category/social-news</t>
  </si>
  <si>
    <t>/newsroom-guide</t>
  </si>
  <si>
    <t>/archives/category/business/sk-ietechnology</t>
  </si>
  <si>
    <t>/archives/21277</t>
  </si>
  <si>
    <t>/archives/36237</t>
  </si>
  <si>
    <t>/archives/95110</t>
  </si>
  <si>
    <t>/archives/59030</t>
  </si>
  <si>
    <t>/archives/85278</t>
  </si>
  <si>
    <t>/archives/32685</t>
  </si>
  <si>
    <t>/archives/51077</t>
  </si>
  <si>
    <t>/archives/107411</t>
  </si>
  <si>
    <t>/archives/6688</t>
  </si>
  <si>
    <t>/archives/8355</t>
  </si>
  <si>
    <t>/archives/category/business/sk-incheonpetrochem</t>
  </si>
  <si>
    <t>/archives/16295</t>
  </si>
  <si>
    <t>/archives/category/industry-and-insight/inno-column</t>
  </si>
  <si>
    <t>/archives/102419</t>
  </si>
  <si>
    <t>/archives/51614</t>
  </si>
  <si>
    <t>/archives/97264</t>
  </si>
  <si>
    <t>/archives/category/press</t>
  </si>
  <si>
    <t>/archives/97077</t>
  </si>
  <si>
    <t>/archives/10963</t>
  </si>
  <si>
    <t>/archives/20948</t>
  </si>
  <si>
    <t>/archives/8448</t>
  </si>
  <si>
    <t>/archives/83065</t>
  </si>
  <si>
    <t>/archives/9439</t>
  </si>
  <si>
    <t>/archives/63622</t>
  </si>
  <si>
    <t>/archives/category/field-news</t>
  </si>
  <si>
    <t>/archives/100553</t>
  </si>
  <si>
    <t>/archives/104517</t>
  </si>
  <si>
    <t>/archives/83571</t>
  </si>
  <si>
    <t>/archives/97391</t>
  </si>
  <si>
    <t>/archives/106205</t>
  </si>
  <si>
    <t>/archives/13682</t>
  </si>
  <si>
    <t>/archives/8422</t>
  </si>
  <si>
    <t>/archives/37693</t>
  </si>
  <si>
    <t>/archives/102980</t>
  </si>
  <si>
    <t>/archives/8502</t>
  </si>
  <si>
    <t>/archives/105449</t>
  </si>
  <si>
    <t>/archives/100222</t>
  </si>
  <si>
    <t>/archives/103336</t>
  </si>
  <si>
    <t>/archives/104049</t>
  </si>
  <si>
    <t>/archives/105395</t>
  </si>
  <si>
    <t>/archives/21617</t>
  </si>
  <si>
    <t>/archives/91050</t>
  </si>
  <si>
    <t>/archives/103349</t>
  </si>
  <si>
    <t>/archives/7348</t>
  </si>
  <si>
    <t>/archives/96759</t>
  </si>
  <si>
    <t>/archives/category/field-news/inno-field</t>
  </si>
  <si>
    <t>/archives/category/press/archive</t>
  </si>
  <si>
    <t>/archives/18301</t>
  </si>
  <si>
    <t>/archives/34678</t>
  </si>
  <si>
    <t>/archives/60291</t>
  </si>
  <si>
    <t>/archives/80564</t>
  </si>
  <si>
    <t>/archives/83181</t>
  </si>
  <si>
    <t>/archives/100892</t>
  </si>
  <si>
    <t>/archives/105770</t>
  </si>
  <si>
    <t>/archives/12929</t>
  </si>
  <si>
    <t>/archives/25903</t>
  </si>
  <si>
    <t>/archives/69357</t>
  </si>
  <si>
    <t>/archives/8482</t>
  </si>
  <si>
    <t>/archives/24686</t>
  </si>
  <si>
    <t>/archives/70300</t>
  </si>
  <si>
    <t>/archives/9049</t>
  </si>
  <si>
    <t>/archives/96339</t>
  </si>
  <si>
    <t>/archives/14875</t>
  </si>
  <si>
    <t>/archives/25711</t>
  </si>
  <si>
    <t>/archives/36348</t>
  </si>
  <si>
    <t>/archives/38098</t>
  </si>
  <si>
    <t>/archives/45433</t>
  </si>
  <si>
    <t>/archives/78785</t>
  </si>
  <si>
    <t>/archives/8935</t>
  </si>
  <si>
    <t>/archives/89977</t>
  </si>
  <si>
    <t>/archives/94081</t>
  </si>
  <si>
    <t>/archives/97638</t>
  </si>
  <si>
    <t>/archives/88198</t>
  </si>
  <si>
    <t>/archives/25596</t>
  </si>
  <si>
    <t>/archives/47000</t>
  </si>
  <si>
    <t>/archives/94311</t>
  </si>
  <si>
    <t>/archives/100159</t>
  </si>
  <si>
    <t>/archives/101945</t>
  </si>
  <si>
    <t>/archives/103803</t>
  </si>
  <si>
    <t>/archives/15214</t>
  </si>
  <si>
    <t>/archives/65154</t>
  </si>
  <si>
    <t>/archives/70521</t>
  </si>
  <si>
    <t>/archives/72120</t>
  </si>
  <si>
    <t>/archives/8544</t>
  </si>
  <si>
    <t>/archives/98731</t>
  </si>
  <si>
    <t>/archives/category/business/sk-tradinginternational</t>
  </si>
  <si>
    <t>/archives/category/press/notice</t>
  </si>
  <si>
    <t>/archives/100641</t>
  </si>
  <si>
    <t>/archives/100739</t>
  </si>
  <si>
    <t>/archives/104439</t>
  </si>
  <si>
    <t>/archives/107557</t>
  </si>
  <si>
    <t>/archives/38114</t>
  </si>
  <si>
    <t>/archives/105499</t>
  </si>
  <si>
    <t>/archives/56046</t>
  </si>
  <si>
    <t>/archives/97463</t>
  </si>
  <si>
    <t>/archives/105131</t>
  </si>
  <si>
    <t>/archives/10557</t>
  </si>
  <si>
    <t>/archives/105651</t>
  </si>
  <si>
    <t>/archives/27825</t>
  </si>
  <si>
    <t>/archives/9807</t>
  </si>
  <si>
    <t>/archives/102896</t>
  </si>
  <si>
    <t>/archives/10512</t>
  </si>
  <si>
    <t>/archives/11700</t>
  </si>
  <si>
    <t>/archives/18648</t>
  </si>
  <si>
    <t>/archives/9512</t>
  </si>
  <si>
    <t>/archives/24588</t>
  </si>
  <si>
    <t>/archives/80568</t>
  </si>
  <si>
    <t>/archives/88816</t>
  </si>
  <si>
    <t>/archives/9782</t>
  </si>
  <si>
    <t>/archives/105676</t>
  </si>
  <si>
    <t>/archives/28157</t>
  </si>
  <si>
    <t>/archives/28782</t>
  </si>
  <si>
    <t>/archives/69107</t>
  </si>
  <si>
    <t>/archives/73965</t>
  </si>
  <si>
    <t>/archives/10179</t>
  </si>
  <si>
    <t>/archives/102756</t>
  </si>
  <si>
    <t>/archives/13718</t>
  </si>
  <si>
    <t>/archives/86766</t>
  </si>
  <si>
    <t>/archives/22283</t>
  </si>
  <si>
    <t>/archives/28520</t>
  </si>
  <si>
    <t>/archives/7696</t>
  </si>
  <si>
    <t>/archives/85894</t>
  </si>
  <si>
    <t>/archives/104532</t>
  </si>
  <si>
    <t>/archives/106172</t>
  </si>
  <si>
    <t>/archives/67904</t>
  </si>
  <si>
    <t>/archives/73326</t>
  </si>
  <si>
    <t>/archives/category/business/sk-earthon</t>
  </si>
  <si>
    <t>/archives/82326</t>
  </si>
  <si>
    <t>/archives/90963</t>
  </si>
  <si>
    <t>/archives/97461</t>
  </si>
  <si>
    <t>/archives/104136</t>
  </si>
  <si>
    <t>/archives/6811</t>
  </si>
  <si>
    <t>SK아이이테크놀로지, 글로벌 시장 개척 ‘탄력’… 세계은행그룹 산하 국제금융공사 인정받아 3억달러 확보</t>
    <phoneticPr fontId="4" type="noConversion"/>
  </si>
  <si>
    <t>https://skinnonews.com/archives/106338</t>
    <phoneticPr fontId="4" type="noConversion"/>
  </si>
  <si>
    <t>skenergy.com</t>
  </si>
  <si>
    <t>skgeocentric.com</t>
  </si>
  <si>
    <t>namu.wiki</t>
  </si>
  <si>
    <t>skietechnology.com</t>
  </si>
  <si>
    <t>blog.naver.com</t>
  </si>
  <si>
    <t>skenmove.com</t>
  </si>
  <si>
    <t>m.search.naver.com</t>
  </si>
  <si>
    <t>youtube.com</t>
  </si>
  <si>
    <t>daum</t>
  </si>
  <si>
    <t>skincheonpetrochem.com</t>
  </si>
  <si>
    <t>https://skinnonews.com/archives/108286</t>
    <phoneticPr fontId="4" type="noConversion"/>
  </si>
  <si>
    <t>[사진] 국경과 언어를 뛰어넘어 강릉을 물들인 감동의 하모니 – SK이노베이션이 함께한 ‘2023 강릉 세계합창대회’ 현장</t>
    <phoneticPr fontId="4" type="noConversion"/>
  </si>
  <si>
    <t>카테고리</t>
  </si>
  <si>
    <t>카테고리</t>
    <phoneticPr fontId="4" type="noConversion"/>
  </si>
  <si>
    <t>날짜</t>
  </si>
  <si>
    <t xml:space="preserve">포스트명 </t>
  </si>
  <si>
    <t>UV</t>
  </si>
  <si>
    <t>PV</t>
  </si>
  <si>
    <t>https://skinnonews.com/archives/108263</t>
    <phoneticPr fontId="4" type="noConversion"/>
  </si>
  <si>
    <t>SK이노베이션, 34개국 8000여명 모이는 ‘2023 강릉 세계합창대회’ 함께 한다</t>
    <phoneticPr fontId="4" type="noConversion"/>
  </si>
  <si>
    <t>https://skinnonews.com/archives/108378</t>
    <phoneticPr fontId="4" type="noConversion"/>
  </si>
  <si>
    <t>[사진] SK이노베이션, 34개국 8000여명 모이는 ‘2023 강릉 세계합창대회’ 함께 한다</t>
    <phoneticPr fontId="4" type="noConversion"/>
  </si>
  <si>
    <t>[사진] SK이노베이션 울산Complex, 협력사와 함께 안전한 작업환경 조성에 박차</t>
    <phoneticPr fontId="4" type="noConversion"/>
  </si>
  <si>
    <t>https://skinnonews.com/archives/108380</t>
    <phoneticPr fontId="4" type="noConversion"/>
  </si>
  <si>
    <t>SK이노베이션 울산Complex, 협력사와 함께 안전한 작업환경 조성에 박차</t>
    <phoneticPr fontId="4" type="noConversion"/>
  </si>
  <si>
    <t>https://skinnonews.com/archives/108327</t>
    <phoneticPr fontId="4" type="noConversion"/>
  </si>
  <si>
    <t>https://skinnonews.com/archives/</t>
  </si>
  <si>
    <t>[기획] We 9 프로젝트 – 위대한 구성원의 코로나19 극복기: ① 프롤로그</t>
    <phoneticPr fontId="4" type="noConversion"/>
  </si>
  <si>
    <t>https://skinnonews.com/archives/108416</t>
    <phoneticPr fontId="4" type="noConversion"/>
  </si>
  <si>
    <t>https://skinnonews.com/archives/108347</t>
    <phoneticPr fontId="4" type="noConversion"/>
  </si>
  <si>
    <t>방문자 수</t>
    <phoneticPr fontId="4" type="noConversion"/>
  </si>
  <si>
    <t>1. SKinno News Articles/기획 및 제작 콘텐츠 n건 발행, 무슨 콘텐츠 n건 발행</t>
    <phoneticPr fontId="4" type="noConversion"/>
  </si>
  <si>
    <t>https://skinnonews.com/archives/108461</t>
    <phoneticPr fontId="4" type="noConversion"/>
  </si>
  <si>
    <t>“협력사 경쟁력이 우리 경쟁력” SK온 상생협력 강화</t>
    <phoneticPr fontId="4" type="noConversion"/>
  </si>
  <si>
    <t>“이사회의 전문성과 다양성을 바탕으로 SK이노베이션의 지속 성장에 기여하겠습니다” – SK이노베이션 박진회 이사회 의장</t>
    <phoneticPr fontId="4" type="noConversion"/>
  </si>
  <si>
    <t>https://skinnonews.com/archives/108426</t>
    <phoneticPr fontId="4" type="noConversion"/>
  </si>
  <si>
    <t>에너지 기업에서 아이돌이? WE-SKI 핫 데뷔 “회사를 알리고 조금이나마 행복을 드리고 싶어요!”</t>
    <phoneticPr fontId="4" type="noConversion"/>
  </si>
  <si>
    <t>https://skinnonews.com/archives/108498</t>
    <phoneticPr fontId="4" type="noConversion"/>
  </si>
  <si>
    <t>“이런 미래, 지금까지는 SF 지금부터는 SK이노베이션” – SK이노베이션, 2023년 기업PR 캠페인 론칭</t>
    <phoneticPr fontId="4" type="noConversion"/>
  </si>
  <si>
    <t>https://skinnonews.com/archives/108569</t>
    <phoneticPr fontId="4" type="noConversion"/>
  </si>
  <si>
    <t>SK이노베이션, ‘외계인도 부러워할 지구’ 브랜드 캠페인 영상 온에어</t>
    <phoneticPr fontId="4" type="noConversion"/>
  </si>
  <si>
    <t>https://skinnonews.com/archives/108585</t>
    <phoneticPr fontId="4" type="noConversion"/>
  </si>
  <si>
    <t>[기획] 행복Green디자인 프로젝트 – 참여 학생작가에게 듣는다⑧ 국민대학교 시각디자인학과 석사과정 심보은</t>
    <phoneticPr fontId="4" type="noConversion"/>
  </si>
  <si>
    <t>https://skinnonews.com/archives/108563</t>
    <phoneticPr fontId="4" type="noConversion"/>
  </si>
  <si>
    <t>[기획] We 9 프로젝트 – 위대한 구성원의 코로나19 극복기: ② 작전명! 코로나19로부터 구성원을 보호하라!</t>
    <phoneticPr fontId="4" type="noConversion"/>
  </si>
  <si>
    <t>https://skinnonews.com/archives/108651</t>
    <phoneticPr fontId="4" type="noConversion"/>
  </si>
  <si>
    <t>“책도 읽고 환경 인식도 키우고” SK인천석유화학 ‘책드림(Dream), 행복드림’ 도서 전달식 진행</t>
    <phoneticPr fontId="4" type="noConversion"/>
  </si>
  <si>
    <t>https://skinnonews.com/archives/108711</t>
    <phoneticPr fontId="4" type="noConversion"/>
  </si>
  <si>
    <t>SK이노베이션 60년 성장과 함께한 울산서 ‘한 여름 밤의 주(酒)유소’</t>
    <phoneticPr fontId="4" type="noConversion"/>
  </si>
  <si>
    <t>https://skinnonews.com/archives/108704</t>
    <phoneticPr fontId="4" type="noConversion"/>
  </si>
  <si>
    <t>SK에너지 중온 아스팔트 활용 ‘온실가스 감축 외부사업’ 환경부 인증</t>
    <phoneticPr fontId="4" type="noConversion"/>
  </si>
  <si>
    <t>/archives/108569</t>
  </si>
  <si>
    <t>/archives/107142</t>
  </si>
  <si>
    <t>/archives/88269</t>
  </si>
  <si>
    <t>7월 1주</t>
    <phoneticPr fontId="4" type="noConversion"/>
  </si>
  <si>
    <t>6월 5주</t>
    <phoneticPr fontId="4" type="noConversion"/>
  </si>
  <si>
    <t>6월 4주</t>
    <phoneticPr fontId="4" type="noConversion"/>
  </si>
  <si>
    <t>5월 2주</t>
    <phoneticPr fontId="4" type="noConversion"/>
  </si>
  <si>
    <t>5월 3주</t>
    <phoneticPr fontId="4" type="noConversion"/>
  </si>
  <si>
    <t>5월 4주</t>
    <phoneticPr fontId="4" type="noConversion"/>
  </si>
  <si>
    <t>6월 1주</t>
    <phoneticPr fontId="4" type="noConversion"/>
  </si>
  <si>
    <t>6월 2주</t>
    <phoneticPr fontId="4" type="noConversion"/>
  </si>
  <si>
    <t>6월 3주</t>
    <phoneticPr fontId="4" type="noConversion"/>
  </si>
  <si>
    <t>채널</t>
  </si>
  <si>
    <t>SKinno News</t>
  </si>
  <si>
    <t>방문자 수 (UV)</t>
  </si>
  <si>
    <r>
      <rPr>
        <b/>
        <sz val="9"/>
        <color rgb="FF000000"/>
        <rFont val="Century Gothic"/>
        <family val="2"/>
      </rPr>
      <t xml:space="preserve">GA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(UV)</t>
    </r>
  </si>
  <si>
    <r>
      <rPr>
        <b/>
        <sz val="9"/>
        <color rgb="FF000000"/>
        <rFont val="맑은 고딕"/>
        <family val="3"/>
        <charset val="129"/>
      </rPr>
      <t>신규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(NV)</t>
    </r>
  </si>
  <si>
    <r>
      <rPr>
        <b/>
        <sz val="9"/>
        <color rgb="FF000000"/>
        <rFont val="맑은 고딕"/>
        <family val="3"/>
        <charset val="129"/>
      </rPr>
      <t>페이지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뷰</t>
    </r>
    <r>
      <rPr>
        <b/>
        <sz val="9"/>
        <color rgb="FF000000"/>
        <rFont val="Century Gothic"/>
        <family val="2"/>
      </rPr>
      <t xml:space="preserve"> (PV)</t>
    </r>
  </si>
  <si>
    <r>
      <rPr>
        <b/>
        <sz val="9"/>
        <color rgb="FF000000"/>
        <rFont val="맑은 고딕"/>
        <family val="3"/>
        <charset val="129"/>
      </rPr>
      <t>날짜</t>
    </r>
  </si>
  <si>
    <r>
      <rPr>
        <b/>
        <sz val="9"/>
        <color rgb="FF000000"/>
        <rFont val="맑은 고딕"/>
        <family val="3"/>
        <charset val="129"/>
      </rPr>
      <t>요일</t>
    </r>
  </si>
  <si>
    <t>WP</t>
  </si>
  <si>
    <t>PC</t>
  </si>
  <si>
    <t>MO</t>
  </si>
  <si>
    <t>Total</t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</si>
  <si>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</si>
  <si>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</si>
  <si>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</si>
  <si>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그주 인기 기사 순위</t>
    <phoneticPr fontId="4" type="noConversion"/>
  </si>
  <si>
    <t>콘텐츠 종류</t>
  </si>
  <si>
    <t>수량</t>
  </si>
  <si>
    <t>리라이팅/기획</t>
  </si>
  <si>
    <t>보도자료</t>
  </si>
  <si>
    <t>오늘의 Report</t>
  </si>
  <si>
    <t>자료실</t>
  </si>
  <si>
    <t>5pg는 전 주 일요일부터 해당 주 일요일까지 나오도록 변경해야함 - 그래야 지난 주에 누락되었던 데이터 확인 가능</t>
    <phoneticPr fontId="4" type="noConversion"/>
  </si>
  <si>
    <t>[사진] “책도 읽고 환경 인식도 키우고” SK인천석유화학 ‘책드림(Dream), 행복드림’ 도서 전달식 진행</t>
    <phoneticPr fontId="4" type="noConversion"/>
  </si>
  <si>
    <t>자료실</t>
    <phoneticPr fontId="4" type="noConversion"/>
  </si>
  <si>
    <t>https://skinnonews.com/archives/109152</t>
  </si>
  <si>
    <t>일상을 가득 채우는 행복한 에너지로 핫플 예약! – 울산 SK주(酒)유소 팝업스토어 오픈</t>
    <phoneticPr fontId="4" type="noConversion"/>
  </si>
  <si>
    <t>https://skinnonews.com/archives/108755</t>
  </si>
  <si>
    <t>기획자료</t>
    <phoneticPr fontId="4" type="noConversion"/>
  </si>
  <si>
    <t>[사진] SK이노베이션, 컴플라이언스 및 부패방지 경영시스템 국제표준인증 동시 취득</t>
    <phoneticPr fontId="4" type="noConversion"/>
  </si>
  <si>
    <t>https://skinnonews.com/archives/109155</t>
  </si>
  <si>
    <t>SK이노베이션, 컴플라이언스 및 부패방지 경영시스템 국제표준인증 동시 취득</t>
    <phoneticPr fontId="4" type="noConversion"/>
  </si>
  <si>
    <t>https://skinnonews.com/archives/108815</t>
  </si>
  <si>
    <t>보도자료</t>
    <phoneticPr fontId="4" type="noConversion"/>
  </si>
  <si>
    <t>“글로벌기업 경영 경험을 바탕으로 새로운 관점을 제시하겠습니다” – SK이노베이션 이복희 사외이사</t>
    <phoneticPr fontId="4" type="noConversion"/>
  </si>
  <si>
    <t>https://skinnonews.com/archives/108736</t>
  </si>
  <si>
    <t>“어디서나 줍고, 모으자!” – SK인천석유화학, 구성원 하계 집중 자원봉사 시행</t>
    <phoneticPr fontId="4" type="noConversion"/>
  </si>
  <si>
    <t>https://skinnonews.com/archives/108834</t>
  </si>
  <si>
    <t>“땡큐, SK온”… 미국에 ‘SK로’ 생겼다</t>
    <phoneticPr fontId="4" type="noConversion"/>
  </si>
  <si>
    <t>https://skinnonews.com/archives/108874</t>
  </si>
  <si>
    <t>SK이노베이션, 2022년 ‘ESG 리포트’ 발간</t>
    <phoneticPr fontId="4" type="noConversion"/>
  </si>
  <si>
    <t>https://skinnonews.com/archives/108889</t>
  </si>
  <si>
    <t>[사진] SK이노베이션, 2022년 ‘ESG 리포트’ 발간</t>
    <phoneticPr fontId="4" type="noConversion"/>
  </si>
  <si>
    <t>https://skinnonews.com/archives/109157</t>
  </si>
  <si>
    <t>자료실</t>
    <phoneticPr fontId="4" type="noConversion"/>
  </si>
  <si>
    <t>SK이노베이션, 소셜벤처에 ESG 노하우 나눔… 환경가치 창출 지원한다</t>
  </si>
  <si>
    <t>https://skinnonews.com/archives/108925</t>
  </si>
  <si>
    <t>보도자료</t>
    <phoneticPr fontId="4" type="noConversion"/>
  </si>
  <si>
    <t>[사진] SK이노베이션, 소셜벤처에 ESG 노하우 나눔… 환경가치 창출 지원한다</t>
    <phoneticPr fontId="4" type="noConversion"/>
  </si>
  <si>
    <t>https://skinnonews.com/archives/109159</t>
  </si>
  <si>
    <t>7월 3주</t>
    <phoneticPr fontId="4" type="noConversion"/>
  </si>
  <si>
    <t>/archives/108755</t>
  </si>
  <si>
    <t>/archives/108889</t>
  </si>
  <si>
    <t>/archives/108874</t>
  </si>
  <si>
    <t>/archives/108736</t>
  </si>
  <si>
    <t>미래 청정 에너지 암모니아, 수소경제의 열쇠로 주목받는 이유</t>
  </si>
  <si>
    <t>https://skinnonews.com/archives/98107</t>
  </si>
  <si>
    <t>[사진] 조경목[曺慶穆] SK에너지 사장, 마약 근절 캠페인 동참</t>
  </si>
  <si>
    <t>https://skinnonews.com/archives/109163</t>
  </si>
  <si>
    <t>조경목[曺慶穆] SK에너지 사장, 마약 근절 캠페인 동참</t>
  </si>
  <si>
    <t>https://skinnonews.com/archives/108997</t>
  </si>
  <si>
    <t>[기획] 행복Green디자인 프로젝트 – 참여 학생작가에게 듣는다⑨ 국민대학교 테크노디자인전문대학원 시각디자인학과 석사과정 김주연</t>
  </si>
  <si>
    <t>https://skinnonews.com/archives/108949</t>
  </si>
  <si>
    <t>김준 SK이노베이션 부회장, 신입사원과의 대화 “미래 에너지 시장에서 세상을 움직이는 원동력의 주역이 돼 달라”</t>
  </si>
  <si>
    <t>https://skinnonews.com/archives/109111</t>
  </si>
  <si>
    <t>SK온, 국내 배터리 기업 최대 안전성 평가센터 개소</t>
  </si>
  <si>
    <t>https://skinnonews.com/archives/109118</t>
  </si>
  <si>
    <t>Date (2023)</t>
    <phoneticPr fontId="4" type="noConversion"/>
  </si>
  <si>
    <t>기획자료</t>
    <phoneticPr fontId="4" type="noConversion"/>
  </si>
  <si>
    <t>왼쪽의 기사 합계와 기사 제목 및 링크 시트의 해당 주 총합 기사 수가 같나요?</t>
    <phoneticPr fontId="4" type="noConversion"/>
  </si>
  <si>
    <t>오른쪽 데이터용</t>
    <phoneticPr fontId="4" type="noConversion"/>
  </si>
  <si>
    <t>PV</t>
    <phoneticPr fontId="4" type="noConversion"/>
  </si>
  <si>
    <t>주차</t>
    <phoneticPr fontId="4" type="noConversion"/>
  </si>
  <si>
    <t>UV</t>
    <phoneticPr fontId="4" type="noConversion"/>
  </si>
  <si>
    <t>일UV</t>
    <phoneticPr fontId="4" type="noConversion"/>
  </si>
  <si>
    <t>일PV</t>
    <phoneticPr fontId="4" type="noConversion"/>
  </si>
  <si>
    <t>콘텐츠수</t>
    <phoneticPr fontId="4" type="noConversion"/>
  </si>
  <si>
    <t>일PV</t>
    <phoneticPr fontId="4" type="noConversion"/>
  </si>
  <si>
    <t>콘텐츠수</t>
    <phoneticPr fontId="4" type="noConversion"/>
  </si>
  <si>
    <t>2p 오른쪽 아래 그래프 복붙용</t>
    <phoneticPr fontId="4" type="noConversion"/>
  </si>
  <si>
    <t>No.</t>
    <phoneticPr fontId="4" type="noConversion"/>
  </si>
  <si>
    <t>왼쪽의 표가 최신화 되었나요?</t>
    <phoneticPr fontId="4" type="noConversion"/>
  </si>
  <si>
    <t>[SK아이이테크놀로지 ‘23년 2분기 실적발표] 매출 1,518억원 영업이익 10억원 “SK아이이테크놀로지 전사 기준 흑자전환”</t>
    <phoneticPr fontId="4" type="noConversion"/>
  </si>
  <si>
    <t>https://skinnonews.com/archives/109169</t>
    <phoneticPr fontId="4" type="noConversion"/>
  </si>
  <si>
    <t>[영상] “맹그로브가 뭐예요?”</t>
    <phoneticPr fontId="4" type="noConversion"/>
  </si>
  <si>
    <t>https://skinnonews.com/archives/109090</t>
    <phoneticPr fontId="4" type="noConversion"/>
  </si>
  <si>
    <t>대한민국 최고 친환경 캐릭터, ‘행코’ 아이돌 데뷔에 슈퍼주니어가 멘토로 나서</t>
    <phoneticPr fontId="4" type="noConversion"/>
  </si>
  <si>
    <t>https://skinnonews.com/archives/109195</t>
    <phoneticPr fontId="4" type="noConversion"/>
  </si>
  <si>
    <t>[사진] [기고] 사회적 기업의 환경가치 창출 지원, 함께 미래를 그린(Green)다 – SK이노베이션 환경과학기술원 LCA Unit 안상혁 PM</t>
    <phoneticPr fontId="4" type="noConversion"/>
  </si>
  <si>
    <t>https://skinnonews.com/archives/109513</t>
    <phoneticPr fontId="4" type="noConversion"/>
  </si>
  <si>
    <t>[기고] 사회적 기업의 환경가치 창출 지원, 함께 미래를 그린(Green)다 - SK이노베이션 환경과학기술원 LCA Unit 안상혁 PM</t>
    <phoneticPr fontId="4" type="noConversion"/>
  </si>
  <si>
    <t>https://skinnonews.com/archives/109216</t>
    <phoneticPr fontId="4" type="noConversion"/>
  </si>
  <si>
    <t>[사진] [기획] We 9 프로젝트 – 위대한 구성원의 코로나19 극복기: ③ 웬만해선 그(코로나19)를 막을 순 없었다!</t>
    <phoneticPr fontId="4" type="noConversion"/>
  </si>
  <si>
    <t>https://skinnonews.com/archives/109541</t>
    <phoneticPr fontId="4" type="noConversion"/>
  </si>
  <si>
    <t>[기획] We 9 프로젝트 - 위대한 구성원의 코로나19 극복기: ③ 웬만해선 그(코로나19)를 막을 순 없었다!</t>
    <phoneticPr fontId="4" type="noConversion"/>
  </si>
  <si>
    <t>https://skinnonews.com/archives/109231</t>
    <phoneticPr fontId="4" type="noConversion"/>
  </si>
  <si>
    <t>[SK이노베이션 2023년 2분기 실적발표] 매출 18조7,272억원, 영업손실 1,068억원 정제마진 하락 등 영향… 하반기 개선 전망 및 배터리사업은 ‘멈추지 않는’ 성장세</t>
    <phoneticPr fontId="4" type="noConversion"/>
  </si>
  <si>
    <t>https://skinnonews.com/archives/109282</t>
    <phoneticPr fontId="4" type="noConversion"/>
  </si>
  <si>
    <t>자료실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</si>
  <si>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</si>
  <si>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</si>
  <si>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</si>
  <si>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</si>
  <si>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</si>
  <si>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7월 4주</t>
  </si>
  <si>
    <t>“액체 속에 담긴 데이터 서버?!” – 탄소중립 시대 차세대 열관리 기술, 데이터센터 액침냉각</t>
    <phoneticPr fontId="4" type="noConversion"/>
  </si>
  <si>
    <t>https://skinnonews.com/archives/103947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</si>
  <si>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</si>
  <si>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</si>
  <si>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</si>
  <si>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</si>
  <si>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</si>
  <si>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자료실</t>
    <phoneticPr fontId="4" type="noConversion"/>
  </si>
  <si>
    <t>SK이노베이션∙국민대 ‘행복그린디자인展’ 개최… “친환경 디자인 활용해 ESG 경영 진정성 전할 것”</t>
    <phoneticPr fontId="4" type="noConversion"/>
  </si>
  <si>
    <t>https://skinnonews.com/archives/109674</t>
    <phoneticPr fontId="4" type="noConversion"/>
  </si>
  <si>
    <t>보도자료</t>
    <phoneticPr fontId="4" type="noConversion"/>
  </si>
  <si>
    <t>우리가 꿈꾸는 미래를 그린(Green)다… SK이노베이션-국민대학교, ‘행복Green디자인展’ 개최</t>
    <phoneticPr fontId="4" type="noConversion"/>
  </si>
  <si>
    <t>기획자료</t>
    <phoneticPr fontId="4" type="noConversion"/>
  </si>
  <si>
    <t>https://skinnonews.com/archives/109765</t>
    <phoneticPr fontId="4" type="noConversion"/>
  </si>
  <si>
    <t>김준 SK이노베이션 부회장 “’ESG 디자인의 힘’으로 선한 영향력” 강조</t>
    <phoneticPr fontId="4" type="noConversion"/>
  </si>
  <si>
    <t>https://skinnonews.com/archives/109761</t>
    <phoneticPr fontId="4" type="noConversion"/>
  </si>
  <si>
    <t>보도자료</t>
    <phoneticPr fontId="4" type="noConversion"/>
  </si>
  <si>
    <t>SK에너지, 인천 상용차용 수소충전소 ‘내트럭인천 수소충전소’ 운영</t>
    <phoneticPr fontId="4" type="noConversion"/>
  </si>
  <si>
    <t>https://skinnonews.com/archives/109603</t>
    <phoneticPr fontId="4" type="noConversion"/>
  </si>
  <si>
    <t>오종훈 SK에너지 P&amp;M CIC 대표 ‘1회용품 제로 챌린지’ 동참</t>
    <phoneticPr fontId="4" type="noConversion"/>
  </si>
  <si>
    <t>https://skinnonews.com/archives/109663</t>
    <phoneticPr fontId="4" type="noConversion"/>
  </si>
  <si>
    <t>보도자료</t>
    <phoneticPr fontId="4" type="noConversion"/>
  </si>
  <si>
    <t>한국-말레이시아 간 CCS 프로젝트 본격화</t>
    <phoneticPr fontId="4" type="noConversion"/>
  </si>
  <si>
    <t>https://skinnonews.com/archives/109888</t>
    <phoneticPr fontId="4" type="noConversion"/>
  </si>
  <si>
    <t>보도자료</t>
    <phoneticPr fontId="4" type="noConversion"/>
  </si>
  <si>
    <t>SK온 유튜브 새단장…, 온라인 소통 강화</t>
    <phoneticPr fontId="4" type="noConversion"/>
  </si>
  <si>
    <t>https://skinnonews.com/archives/109630</t>
    <phoneticPr fontId="4" type="noConversion"/>
  </si>
  <si>
    <t>보도자료</t>
    <phoneticPr fontId="4" type="noConversion"/>
  </si>
  <si>
    <t>SK온, 최고사업책임자(CCO) 신설</t>
    <phoneticPr fontId="4" type="noConversion"/>
  </si>
  <si>
    <t>https://skinnonews.com/archives/109462</t>
    <phoneticPr fontId="4" type="noConversion"/>
  </si>
  <si>
    <t>SK아이이테크놀로지, 해외고객사 소통 강화… 글로벌사업장 확대 반영 ‘지속가능경영보고서’ 발간</t>
    <phoneticPr fontId="4" type="noConversion"/>
  </si>
  <si>
    <t>https://skinnonews.com/archives/109386</t>
    <phoneticPr fontId="4" type="noConversion"/>
  </si>
  <si>
    <t>SK이노베이션 울산Complex, ‘행복얼라이언스’ 통한 취약계층 아동 반찬·간식 지원</t>
    <phoneticPr fontId="4" type="noConversion"/>
  </si>
  <si>
    <t>https://skinnonews.com/archives/109418</t>
    <phoneticPr fontId="4" type="noConversion"/>
  </si>
  <si>
    <t>[사진] SK이노베이션 울산Complex, ‘행복얼라이언스’ 통한 취약계층 아동 반찬·간식 지원</t>
    <phoneticPr fontId="4" type="noConversion"/>
  </si>
  <si>
    <t>https://skinnonews.com/archives/109520</t>
    <phoneticPr fontId="4" type="noConversion"/>
  </si>
  <si>
    <t>자료실</t>
    <phoneticPr fontId="4" type="noConversion"/>
  </si>
  <si>
    <t>[기고] ’끓는 지구’의 시대, 경쟁력 있는 사회적기업이 된다는 것 – 친환경 소셜벤처 모어댄 최이현 대표</t>
    <phoneticPr fontId="4" type="noConversion"/>
  </si>
  <si>
    <t>https://skinnonews.com/archives/109571</t>
    <phoneticPr fontId="4" type="noConversion"/>
  </si>
  <si>
    <t>/archives/109462</t>
  </si>
  <si>
    <t>/archives/59917</t>
  </si>
  <si>
    <t>아낌없이 주는 나무 ‘Mangrove’… 공존하며 지속가능한 세상을 만들어 갈 기회를 찾다https://skinnonews.com/archives/105914</t>
    <phoneticPr fontId="4" type="noConversion"/>
  </si>
  <si>
    <t>https://skinnonews.com/archives/105914</t>
    <phoneticPr fontId="4" type="noConversion"/>
  </si>
  <si>
    <t>기획자료</t>
    <phoneticPr fontId="4" type="noConversion"/>
  </si>
  <si>
    <t>[기획] 행복Green디자인 프로젝트 – 김민 국민대학교 테크노디자인 전문대학원장 스페셜 인터뷰</t>
    <phoneticPr fontId="4" type="noConversion"/>
  </si>
  <si>
    <t>https://skinnonews.com/archives/105091</t>
    <phoneticPr fontId="4" type="noConversion"/>
  </si>
  <si>
    <t>기획자료</t>
    <phoneticPr fontId="4" type="noConversion"/>
  </si>
  <si>
    <t>“폐플라스틱을 다시 석유로! 울산에 세계 최대 도시유전 기업 만든다” – SK지오센트릭, ‘플라스틱 리사이클 클러스터’ 조성</t>
    <phoneticPr fontId="4" type="noConversion"/>
  </si>
  <si>
    <t>https://skinnonews.com/archives/99361</t>
    <phoneticPr fontId="4" type="noConversion"/>
  </si>
  <si>
    <t>SK이노베이션, 1.18조원 규모 유상증자 결의… ‘안정과 성장’ 지속한다</t>
    <phoneticPr fontId="4" type="noConversion"/>
  </si>
  <si>
    <t>https://skinnonews.com/archives/107857</t>
    <phoneticPr fontId="4" type="noConversion"/>
  </si>
  <si>
    <t>다시 태어나는 전기차 배터리… SK이노베이션, 폐배터리 재활용 시장 정조준</t>
    <phoneticPr fontId="4" type="noConversion"/>
  </si>
  <si>
    <t>https://skinnonews.com/archives/86313</t>
    <phoneticPr fontId="4" type="noConversion"/>
  </si>
  <si>
    <t>기획자료</t>
    <phoneticPr fontId="4" type="noConversion"/>
  </si>
  <si>
    <t>SK온·포드 합작 ‘블루오벌SK’, 미국 최대 배터리 공장 기공식</t>
    <phoneticPr fontId="4" type="noConversion"/>
  </si>
  <si>
    <t>https://skinnonews.com/archives/100667</t>
    <phoneticPr fontId="4" type="noConversion"/>
  </si>
  <si>
    <t>재고평가? 래깅효과?… 그것이 알고싶다!</t>
    <phoneticPr fontId="4" type="noConversion"/>
  </si>
  <si>
    <t>https://skinnonews.com/archives/83571</t>
    <phoneticPr fontId="4" type="noConversion"/>
  </si>
  <si>
    <t>비행기를 띄우는 힘, ‘항공유’의 모든 것</t>
    <phoneticPr fontId="4" type="noConversion"/>
  </si>
  <si>
    <t>https://skinnonews.com/archives/49884</t>
    <phoneticPr fontId="4" type="noConversion"/>
  </si>
  <si>
    <t>기획자료</t>
    <phoneticPr fontId="4" type="noConversion"/>
  </si>
  <si>
    <t>8월 1주</t>
    <phoneticPr fontId="4" type="noConversion"/>
  </si>
  <si>
    <t>잼버리 대원들, SK이노베이션 서린사옥 방문</t>
    <phoneticPr fontId="4" type="noConversion"/>
  </si>
  <si>
    <t>https://skinnonews.com/archives/109962</t>
    <phoneticPr fontId="4" type="noConversion"/>
  </si>
  <si>
    <t>https://skinnonews.com/archives/109932</t>
    <phoneticPr fontId="4" type="noConversion"/>
  </si>
  <si>
    <t>[기획] We 9 프로젝트 – 위대한 구성원의 코로나19 극복기: ④ SK인천석유화학의 코로나 시계는 느리게 간다</t>
    <phoneticPr fontId="4" type="noConversion"/>
  </si>
  <si>
    <t>SK지오센트릭-中 시노펙 합작법인 ‘중한석화’ 출범 10주년 기념식 개최</t>
    <phoneticPr fontId="4" type="noConversion"/>
  </si>
  <si>
    <t>/archives/109888</t>
  </si>
  <si>
    <t>8월 2주</t>
  </si>
  <si>
    <t>우선 G3~G7을 F3~F7로 값만 붙여넣기</t>
    <phoneticPr fontId="4" type="noConversion"/>
  </si>
  <si>
    <t>SK온, 서산에 역대 국내 최대 1조 5,000억원 증설투자</t>
    <phoneticPr fontId="4" type="noConversion"/>
  </si>
  <si>
    <t>모두의 1% 나눔으로 채우는 꽉 찬 행복 – SK이노베이션 계열 2023년 상반기 ‘1% 행복나눔’ 활동 돌아보기</t>
    <phoneticPr fontId="4" type="noConversion"/>
  </si>
  <si>
    <t>SK온·포드·에코프로비엠, 캐나다 퀘벡에 양극재 공장 건립</t>
    <phoneticPr fontId="4" type="noConversion"/>
  </si>
  <si>
    <t>[기획] We 9 프로젝트 – 위대한 구성원의 코로나19 극복기: ⑤ 코로나 블루도 거뜬히 이겨내는 소통의 힘!</t>
    <phoneticPr fontId="4" type="noConversion"/>
  </si>
  <si>
    <t>https://skinnonews.com/archives/109977</t>
    <phoneticPr fontId="4" type="noConversion"/>
  </si>
  <si>
    <t>https://skinnonews.com/archives/110015</t>
    <phoneticPr fontId="4" type="noConversion"/>
  </si>
  <si>
    <t>https://skinnonews.com/archives/110003</t>
    <phoneticPr fontId="4" type="noConversion"/>
  </si>
  <si>
    <t>https://skinnonews.com/archives/110104</t>
    <phoneticPr fontId="4" type="noConversion"/>
  </si>
  <si>
    <t>보도자료</t>
    <phoneticPr fontId="4" type="noConversion"/>
  </si>
  <si>
    <t>기획자료</t>
    <phoneticPr fontId="4" type="noConversion"/>
  </si>
  <si>
    <t>8월 3주</t>
  </si>
  <si>
    <t>/archives/110015</t>
  </si>
  <si>
    <t>/archives/110055</t>
  </si>
  <si>
    <t>/archives/109977</t>
  </si>
  <si>
    <t>https://skinnonews.com/archives/110055</t>
    <phoneticPr fontId="4" type="noConversion"/>
  </si>
  <si>
    <t>SK지오센트릭, ‘양극화 해소 자율협약’ 체결 통해 협력사 동반성장 강화</t>
    <phoneticPr fontId="4" type="noConversion"/>
  </si>
  <si>
    <t>https://skinnonews.com/archives/110120</t>
    <phoneticPr fontId="4" type="noConversion"/>
  </si>
  <si>
    <t>SK에너지 조경목[曺慶穆] 사장, ‘1회용품 제로 챌린지’ 동참</t>
    <phoneticPr fontId="4" type="noConversion"/>
  </si>
  <si>
    <t>기획자료</t>
    <phoneticPr fontId="4" type="noConversion"/>
  </si>
  <si>
    <t>https://skinnonews.com/archives/110110</t>
    <phoneticPr fontId="4" type="noConversion"/>
  </si>
  <si>
    <t>SK엔무브-DELL-GRC, 액침냉각 시장 활성화 위해 손 맞잡는다</t>
    <phoneticPr fontId="4" type="noConversion"/>
  </si>
  <si>
    <t>보도자료</t>
    <phoneticPr fontId="4" type="noConversion"/>
  </si>
  <si>
    <t>https://skinnonews.com/archives/110144</t>
    <phoneticPr fontId="4" type="noConversion"/>
  </si>
  <si>
    <t>https://skinnonews.com/archives/110186</t>
    <phoneticPr fontId="4" type="noConversion"/>
  </si>
  <si>
    <t>놀면서 배우는 SK인천석유화학 친환경 놀이과학교실 개강</t>
    <phoneticPr fontId="4" type="noConversion"/>
  </si>
  <si>
    <t>SK인천석유화학, 지역 결식 아동 도시락 지원 6년째 지속</t>
    <phoneticPr fontId="4" type="noConversion"/>
  </si>
  <si>
    <t>https://skinnonews.com/archives/110195</t>
    <phoneticPr fontId="4" type="noConversion"/>
  </si>
  <si>
    <t>SK이노베이션∙국민대 ‘행복그린디자인展’ 시상식 개최… “미래를 위한 디자인의 힘으로 ESG 경영 청사진 제시”</t>
    <phoneticPr fontId="4" type="noConversion"/>
  </si>
  <si>
    <t>SK온, 세계 최고 리튬이온전도도 新고체전해질 개발 성공</t>
    <phoneticPr fontId="4" type="noConversion"/>
  </si>
  <si>
    <t>SK아이이테크놀로지, 전 사업장 정보보호 국제인증 ‘ISO27001’ 획득… ”글로벌 수준 보안체계 구축”</t>
    <phoneticPr fontId="4" type="noConversion"/>
  </si>
  <si>
    <t>/archives/110144</t>
  </si>
  <si>
    <t>/archives/110120</t>
  </si>
  <si>
    <t>/archives/107618</t>
  </si>
  <si>
    <t>SK이노베이션 ‘R&amp;D 경영 40년’ 성과분석 전문가, “강력한 리더십의 ‘혁신적 R&amp;D 경영’이 SK이노베이션 글로벌 기업 성장” 평가</t>
    <phoneticPr fontId="4" type="noConversion"/>
  </si>
  <si>
    <t>https://skinnonews.com/archives/110206</t>
    <phoneticPr fontId="4" type="noConversion"/>
  </si>
  <si>
    <t>https://skinnonews.com/archives/110245</t>
    <phoneticPr fontId="4" type="noConversion"/>
  </si>
  <si>
    <t>https://skinnonews.com/archives/110237</t>
    <phoneticPr fontId="4" type="noConversion"/>
  </si>
  <si>
    <t>그린(Green) 디자인에 담긴 지속가능한 미래!… SK이노베이션-국민대학교, ‘행복Green디자인展’ 시상식 개최</t>
    <phoneticPr fontId="4" type="noConversion"/>
  </si>
  <si>
    <t>https://skinnonews.com/archives/110323</t>
    <phoneticPr fontId="4" type="noConversion"/>
  </si>
  <si>
    <t>https://skinnonews.com/archives/110328</t>
    <phoneticPr fontId="4" type="noConversion"/>
  </si>
  <si>
    <t>[기획] SK이노베이션과 함께한 ‘행복Green디자인展’ – 국민대학교 장중식 조형대학장</t>
    <phoneticPr fontId="4" type="noConversion"/>
  </si>
  <si>
    <t>https://skinnonews.com/archives/110156</t>
    <phoneticPr fontId="4" type="noConversion"/>
  </si>
  <si>
    <t>기획자료</t>
    <phoneticPr fontId="4" type="noConversion"/>
  </si>
  <si>
    <t>8월 4주</t>
  </si>
  <si>
    <t>“세계 무대서 활약할 인재 모셔요” SK온, 신입사원 채용</t>
    <phoneticPr fontId="4" type="noConversion"/>
  </si>
  <si>
    <t>https://skinnonews.com/archives/106345</t>
    <phoneticPr fontId="4" type="noConversion"/>
  </si>
  <si>
    <t>나, 너, 우리가 함께하는 범국민 산해진미(山海眞美) 캠페인 – SK이노베이션, 국립공원공단 등 5개 기관과 업무협약(MOU) 체결</t>
    <phoneticPr fontId="4" type="noConversion"/>
  </si>
  <si>
    <t>https://skinnonews.com/archives/110356</t>
    <phoneticPr fontId="4" type="noConversion"/>
  </si>
  <si>
    <t>/archives/110206</t>
  </si>
  <si>
    <t>/archives/110323</t>
  </si>
  <si>
    <t>/archives/102285</t>
  </si>
  <si>
    <t>SK이노베이션 신입사원이 전하는 필기전형 ‘SKCT’ 꿀TIP!</t>
    <phoneticPr fontId="4" type="noConversion"/>
  </si>
  <si>
    <t>https://skinnonews.com/archives/83720</t>
    <phoneticPr fontId="4" type="noConversion"/>
  </si>
  <si>
    <t>기획자료</t>
    <phoneticPr fontId="4" type="noConversion"/>
  </si>
  <si>
    <t>8월 5주</t>
  </si>
  <si>
    <t>SK이노베이션, 업계 최초 전 제품 ‘전 과정 평가’ 완료… ”넷제로 달성 가속화”</t>
    <phoneticPr fontId="4" type="noConversion"/>
  </si>
  <si>
    <t>[기획] We 9 프로젝트 – 위대한 구성원의 코로나19 극복기: ⑥ 준비된 디지털 트랜스포메이션으로 비대면 채용의 선두주자가 되다</t>
    <phoneticPr fontId="4" type="noConversion"/>
  </si>
  <si>
    <t>https://skinnonews.com/archives/110382</t>
    <phoneticPr fontId="4" type="noConversion"/>
  </si>
  <si>
    <t>https://skinnonews.com/archives/110395</t>
    <phoneticPr fontId="4" type="noConversion"/>
  </si>
  <si>
    <t>기획자료</t>
    <phoneticPr fontId="4" type="noConversion"/>
  </si>
  <si>
    <t>보도자료</t>
    <phoneticPr fontId="4" type="noConversion"/>
  </si>
  <si>
    <t>“플로깅 캠페인 ‘산해진미’ 산으로 바다로” SK이노베이션, 국립공원공단·해양경찰청 등 5개 기관과 손잡고 캠페인 확대</t>
    <phoneticPr fontId="4" type="noConversion"/>
  </si>
  <si>
    <t>[기고] 지속가능한 미래를 위한 그린(Green) 디자인, 선한 영향력을 전하다 – SK이노베이션 행복경영담당 이화정 PM, SM C&amp;C 황재선 팀장</t>
    <phoneticPr fontId="4" type="noConversion"/>
  </si>
  <si>
    <t>https://skinnonews.com/archives/110436</t>
    <phoneticPr fontId="4" type="noConversion"/>
  </si>
  <si>
    <t>https://skinnonews.com/archives/110425</t>
    <phoneticPr fontId="4" type="noConversion"/>
  </si>
  <si>
    <t>https://skinnonews.com/archives/110489</t>
    <phoneticPr fontId="4" type="noConversion"/>
  </si>
  <si>
    <t>SK지오센트릭 나경수 사장, ‘1회용품 제로 챌린지’ 동참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</si>
  <si>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</si>
  <si>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</si>
  <si>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</si>
  <si>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SK이노베이션 계열, 2023년 하반기 신입사원 채용… 미래 혁신 주도할 인재 찾는다</t>
    <phoneticPr fontId="4" type="noConversion"/>
  </si>
  <si>
    <t>첫 출근한 아이키 “SK온, 폼 미쳤다”</t>
    <phoneticPr fontId="4" type="noConversion"/>
  </si>
  <si>
    <t>청년 일자리 해법과 대·중소 상생방안 찾는다… SK, ‘2023 울산포럼’ 개최</t>
    <phoneticPr fontId="4" type="noConversion"/>
  </si>
  <si>
    <t>SK인천석유화학, 협력사 동반성장을 위한 1% 행복나눔 협약식 개최</t>
    <phoneticPr fontId="4" type="noConversion"/>
  </si>
  <si>
    <t>“지구 환경과 생물다양성을 위해 글로벌 맹그로브 동맹을 맺다” SK이노베이션 계열, 베트남 맹그로브 확대를 위한 글로벌 凡 기관 연합 주도</t>
    <phoneticPr fontId="4" type="noConversion"/>
  </si>
  <si>
    <t>SK 주(酒)유소 팝업스토어 울산점 운영수익금 기부</t>
    <phoneticPr fontId="4" type="noConversion"/>
  </si>
  <si>
    <t>[기획] We 9 프로젝트 – 위대한 구성원의 코로나19 극복기: ⑦ SK이노베이션 계열의 심장이라는 자부심으로 세운 극강의 방역 지침</t>
    <phoneticPr fontId="4" type="noConversion"/>
  </si>
  <si>
    <t>“잘한다! ZIC를 만드는 회사, 에너지 세이빙 컴퍼니 SK엔무브”… SK엔무브 새 광고 영상 온에어</t>
    <phoneticPr fontId="4" type="noConversion"/>
  </si>
  <si>
    <t>https://skinnonews.com/archives/110536</t>
    <phoneticPr fontId="4" type="noConversion"/>
  </si>
  <si>
    <t>https://skinnonews.com/archives/110560</t>
    <phoneticPr fontId="4" type="noConversion"/>
  </si>
  <si>
    <t>https://skinnonews.com/archives/110572</t>
    <phoneticPr fontId="4" type="noConversion"/>
  </si>
  <si>
    <t>https://skinnonews.com/archives/110591</t>
    <phoneticPr fontId="4" type="noConversion"/>
  </si>
  <si>
    <t>https://skinnonews.com/archives/110681</t>
    <phoneticPr fontId="4" type="noConversion"/>
  </si>
  <si>
    <t>https://skinnonews.com/archives/110743</t>
    <phoneticPr fontId="4" type="noConversion"/>
  </si>
  <si>
    <t>https://skinnonews.com/archives/110720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</si>
  <si>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</si>
  <si>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</si>
  <si>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</si>
  <si>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/archives/110458</t>
  </si>
  <si>
    <t>/archives/110471</t>
  </si>
  <si>
    <t>SK엔무브, 지크 브랜드 데이(ZIC Brand Day) 개최 “2040년 54조원 전력효율화 시장에서 글로벌 톱티어(Top-Tier) 도약할 것”</t>
    <phoneticPr fontId="4" type="noConversion"/>
  </si>
  <si>
    <t>https://skinnonews.com/archives/110458</t>
    <phoneticPr fontId="4" type="noConversion"/>
  </si>
  <si>
    <t>보도자료</t>
    <phoneticPr fontId="4" type="noConversion"/>
  </si>
  <si>
    <t>9월 1주</t>
    <phoneticPr fontId="4" type="noConversion"/>
  </si>
  <si>
    <t>[기고] 맹그로브숲 복원에 참여한 후 알게 된 것들 – SK에너지 전기기술 Unit 최상혁 PM</t>
    <phoneticPr fontId="4" type="noConversion"/>
  </si>
  <si>
    <t>[기고] ‘나무가 자란다, 가치가 자란다’ 맹그로브 식수 봉사를 통해 얻은 보람! – SK에너지 김범수 Reliability실장</t>
    <phoneticPr fontId="4" type="noConversion"/>
  </si>
  <si>
    <t>[기고] 맹그로브숲 복원으로 되살아난 자연, 자긍심을 나누는 순간! – SK에너지 혁신기술실 우정환 PM</t>
    <phoneticPr fontId="4" type="noConversion"/>
  </si>
  <si>
    <t>[기고] 우리의 실천이 모여 만들어내는 큰 변화를 실감하다 – SK에너지 계기·전기실 조명희 과장</t>
    <phoneticPr fontId="4" type="noConversion"/>
  </si>
  <si>
    <t>[기고] 지구를 살리는 일에 앞장서는 우리, 자부심을 느끼다 – SK에너지 환경관리Unit 서창배 과장</t>
    <phoneticPr fontId="4" type="noConversion"/>
  </si>
  <si>
    <t>SK이노베이션, 맹그로브숲 복원사업 말레이시아로 확대… “생물다양성 보존 및 지역사회 상생 앞장설 것”</t>
    <phoneticPr fontId="4" type="noConversion"/>
  </si>
  <si>
    <t>[기고] 지속가능한 기후에너지사회를 위한 베트남 맹그로브숲 복원사업 현장학습 – 이화여자대학교 민배현 교수</t>
    <phoneticPr fontId="4" type="noConversion"/>
  </si>
  <si>
    <t>‘2023 울산포럼’ 폐막 최태원 SK회장 “울산포럼, 지역 미래 디자인하는 포럼으로 성장할 것”</t>
    <phoneticPr fontId="4" type="noConversion"/>
  </si>
  <si>
    <t>10조원 가까이 몰린 SK이노베이션 유상증자 일반공모 ‘흥행’</t>
    <phoneticPr fontId="4" type="noConversion"/>
  </si>
  <si>
    <t>SK인천석유화학, 추석 명절 맞이 ‘이웃사랑 나눔’ 실천</t>
    <phoneticPr fontId="4" type="noConversion"/>
  </si>
  <si>
    <t>https://skinnonews.com/archives/110768</t>
    <phoneticPr fontId="4" type="noConversion"/>
  </si>
  <si>
    <t>https://skinnonews.com/archives/110846</t>
    <phoneticPr fontId="4" type="noConversion"/>
  </si>
  <si>
    <t>https://skinnonews.com/archives/110864</t>
    <phoneticPr fontId="4" type="noConversion"/>
  </si>
  <si>
    <t>https://skinnonews.com/archives/110892</t>
    <phoneticPr fontId="4" type="noConversion"/>
  </si>
  <si>
    <t>https://skinnonews.com/archives/110894</t>
    <phoneticPr fontId="4" type="noConversion"/>
  </si>
  <si>
    <t>https://skinnonews.com/archives/110932</t>
    <phoneticPr fontId="4" type="noConversion"/>
  </si>
  <si>
    <t>https://skinnonews.com/archives/110919</t>
    <phoneticPr fontId="4" type="noConversion"/>
  </si>
  <si>
    <t>https://skinnonews.com/archives/110959</t>
    <phoneticPr fontId="4" type="noConversion"/>
  </si>
  <si>
    <t>https://skinnonews.com/archives/110975</t>
    <phoneticPr fontId="4" type="noConversion"/>
  </si>
  <si>
    <t>https://skinnonews.com/archives/110801</t>
    <phoneticPr fontId="4" type="noConversion"/>
  </si>
  <si>
    <t>기획자료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</si>
  <si>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</si>
  <si>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</si>
  <si>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</si>
  <si>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</si>
  <si>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9월 2주</t>
    <phoneticPr fontId="4" type="noConversion"/>
  </si>
  <si>
    <t>/archives/110975</t>
  </si>
  <si>
    <t>/archives/85006</t>
  </si>
  <si>
    <t>/archives/61743</t>
  </si>
  <si>
    <t>SK이노베이션 울산Complex ‘T-5 Steam’ 사용량 절감 실현한 주역들을 만나다!</t>
    <phoneticPr fontId="4" type="noConversion"/>
  </si>
  <si>
    <t>[기고] 디자인으로 만난 지속가능한 미래① – 행복Green디자인展 ‘행복그린’ 부문 수상 팀 소감</t>
    <phoneticPr fontId="4" type="noConversion"/>
  </si>
  <si>
    <t>“행코와 탄소감축에 함께하겠코?” ‘행코’ 공식 카카오톡 이모티콘 출시</t>
    <phoneticPr fontId="4" type="noConversion"/>
  </si>
  <si>
    <t>https://skinnonews.com/archives/110981</t>
    <phoneticPr fontId="4" type="noConversion"/>
  </si>
  <si>
    <t>https://skinnonews.com/archives/110819</t>
    <phoneticPr fontId="4" type="noConversion"/>
  </si>
  <si>
    <t>https://skinnonews.com/archives/110994</t>
    <phoneticPr fontId="4" type="noConversion"/>
  </si>
  <si>
    <t>https://skinnonews.com/archives/111095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</si>
  <si>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</si>
  <si>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</si>
  <si>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</si>
  <si>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[기고] 맹그로브 나무가 나에게 준 행복 – SK이노베이션 경량화소재 Solution Task 양윤석 과장</t>
    <phoneticPr fontId="4" type="noConversion"/>
  </si>
  <si>
    <t>[기고] 맹그로브숲 복원사업은 ‘Green Energy &amp; Materials Co.’의 꿈을 향한 발걸음 – SK온 생기기획 Unit 이용욱 PM</t>
    <phoneticPr fontId="4" type="noConversion"/>
  </si>
  <si>
    <t>[기고] 디자인으로 만난 지속가능한 미래② – 행복Green디자인展 ‘기술이전’ 부문 수상 팀 소감</t>
    <phoneticPr fontId="4" type="noConversion"/>
  </si>
  <si>
    <t>SK이노베이션 울산Complex 노사, 무료급식시설에 성금 8천만원 지원 및 배식 자원봉사</t>
    <phoneticPr fontId="4" type="noConversion"/>
  </si>
  <si>
    <t>SK인천석유화학과 함께하는 중학생 ‘SK 행복 멘토링’ 개강</t>
    <phoneticPr fontId="4" type="noConversion"/>
  </si>
  <si>
    <t>[기고] 할 수 있는 일로 변화를 이끌어내다 – 마리나체인(MarinaChain) 이정희 팀장</t>
    <phoneticPr fontId="4" type="noConversion"/>
  </si>
  <si>
    <t>[기획] We 9 프로젝트 – 위대한 구성원의 코로나19 극복기: ⑧ 코로나19에도 마음만은 곁에 있어요, SK이노베이션 계열 사회공헌 활동</t>
    <phoneticPr fontId="4" type="noConversion"/>
  </si>
  <si>
    <t>청량한 음악 선율을 통해 전하는 ‘세상을 움직이는 원동력’ – SK이노베이션 X SK온 &lt;신밧드: 신나는 밧데리 드라이브(with LUCY)&gt; 선보여</t>
    <phoneticPr fontId="4" type="noConversion"/>
  </si>
  <si>
    <t>https://skinnonews.com/archives/111105</t>
    <phoneticPr fontId="4" type="noConversion"/>
  </si>
  <si>
    <t>https://skinnonews.com/archives/111159</t>
    <phoneticPr fontId="4" type="noConversion"/>
  </si>
  <si>
    <t>https://skinnonews.com/archives/111054</t>
    <phoneticPr fontId="4" type="noConversion"/>
  </si>
  <si>
    <t>https://skinnonews.com/archives/111155</t>
    <phoneticPr fontId="4" type="noConversion"/>
  </si>
  <si>
    <t>https://skinnonews.com/archives/111193</t>
    <phoneticPr fontId="4" type="noConversion"/>
  </si>
  <si>
    <t>https://skinnonews.com/archives/111224</t>
    <phoneticPr fontId="4" type="noConversion"/>
  </si>
  <si>
    <t>https://skinnonews.com/archives/111198</t>
    <phoneticPr fontId="4" type="noConversion"/>
  </si>
  <si>
    <t>https://skinnonews.com/archives/111264</t>
    <phoneticPr fontId="4" type="noConversion"/>
  </si>
  <si>
    <t>기획자료</t>
    <phoneticPr fontId="4" type="noConversion"/>
  </si>
  <si>
    <t>9월 3주</t>
  </si>
  <si>
    <t>/archives/110819</t>
  </si>
  <si>
    <t>갓 입사한 SK이노베이션 신입사원이 전하는 자기소개서 작성 꿀TIP!</t>
    <phoneticPr fontId="4" type="noConversion"/>
  </si>
  <si>
    <t>https://skinnonews.com/archives/83065</t>
    <phoneticPr fontId="4" type="noConversion"/>
  </si>
  <si>
    <t>SK이노베이션 계열 구성원들의 행복을 찾아서</t>
    <phoneticPr fontId="4" type="noConversion"/>
  </si>
  <si>
    <t>https://skinnonews.com/archives/75805</t>
    <phoneticPr fontId="4" type="noConversion"/>
  </si>
  <si>
    <t>기획자료</t>
    <phoneticPr fontId="4" type="noConversion"/>
  </si>
  <si>
    <t>보도자료</t>
    <phoneticPr fontId="4" type="noConversion"/>
  </si>
  <si>
    <t>“음악으로 하나 되어 전하는 감동의 하모니” – SK이노베이션이 함께한 제7회 전국 발달장애인 음악축제 GMF(Great Music Festival)</t>
    <phoneticPr fontId="4" type="noConversion"/>
  </si>
  <si>
    <t>https://skinnonews.com/archives/111312</t>
    <phoneticPr fontId="4" type="noConversion"/>
  </si>
  <si>
    <t>https://skinnonews.com/archives/111324</t>
    <phoneticPr fontId="4" type="noConversion"/>
  </si>
  <si>
    <t>SK이노베이션이 함께한 국내 최대 전국 발달장애인 음악축제 ‘GMF’ 개최</t>
    <phoneticPr fontId="4" type="noConversion"/>
  </si>
  <si>
    <t>SK이노베이션 울산Complex, 스팀 공급 분리로 탄소감축 ‘속도’</t>
    <phoneticPr fontId="4" type="noConversion"/>
  </si>
  <si>
    <t>당신의 모든 일상을 머핀과 함께! ‘머핀 포인트’ 3000점으로 차량용 소화기, 옥스포드 블록 등 증정</t>
    <phoneticPr fontId="4" type="noConversion"/>
  </si>
  <si>
    <t>SK온, 포춘 ‘세상을 바꾸는 혁신 기업’ 1위 선정</t>
    <phoneticPr fontId="4" type="noConversion"/>
  </si>
  <si>
    <t>[보도참고자료] 숫자로 본 SK온 2년</t>
    <phoneticPr fontId="4" type="noConversion"/>
  </si>
  <si>
    <t>https://skinnonews.com/archives/111373</t>
    <phoneticPr fontId="4" type="noConversion"/>
  </si>
  <si>
    <t>https://skinnonews.com/archives/111387</t>
    <phoneticPr fontId="4" type="noConversion"/>
  </si>
  <si>
    <t>https://skinnonews.com/archives/111394</t>
    <phoneticPr fontId="4" type="noConversion"/>
  </si>
  <si>
    <t>https://skinnonews.com/archives/111406</t>
    <phoneticPr fontId="4" type="noConversion"/>
  </si>
  <si>
    <t>SK이노베이션, 어린이와 함께하는 ‘넷제로 댄스 챌린지’ 이벤트 시행</t>
    <phoneticPr fontId="4" type="noConversion"/>
  </si>
  <si>
    <t>SK어스온, 중국 17/03 광구 원유 생산 성공… 탄소배출 저감방안 적용</t>
    <phoneticPr fontId="4" type="noConversion"/>
  </si>
  <si>
    <t>[기고] 베트남 메콩강 삼각주 연안의 맹그로브숲 복원을 위한 기업의 중추적 역할 – 트런티응옥빅(Tran Thi Ngoc Bich) 짜빈대학교 환경과학기술연구소 부소장</t>
    <phoneticPr fontId="4" type="noConversion"/>
  </si>
  <si>
    <t>https://skinnonews.com/archives/111421</t>
    <phoneticPr fontId="4" type="noConversion"/>
  </si>
  <si>
    <t>https://skinnonews.com/archives/111283</t>
    <phoneticPr fontId="4" type="noConversion"/>
  </si>
  <si>
    <t>배우 공유·이동욱 출연 SK엔무브 광고 영상 조회수 500만 뷰 돌파</t>
    <phoneticPr fontId="4" type="noConversion"/>
  </si>
  <si>
    <t>https://skinnonews.com/archives/111302</t>
    <phoneticPr fontId="4" type="noConversion"/>
  </si>
  <si>
    <t>9월 4주</t>
  </si>
  <si>
    <t>/archives/7268</t>
  </si>
  <si>
    <t>송편 칼로리는 얼마? 추석 명절음식 칼로리와 과식하지 않는 법</t>
    <phoneticPr fontId="4" type="noConversion"/>
  </si>
  <si>
    <t>https://skinnonews.com/archives/13264</t>
    <phoneticPr fontId="4" type="noConversion"/>
  </si>
  <si>
    <t>https://skinnonews.com/archives/107963</t>
    <phoneticPr fontId="4" type="noConversion"/>
  </si>
  <si>
    <t>https://skinnonews.com/archives/48028</t>
    <phoneticPr fontId="4" type="noConversion"/>
  </si>
  <si>
    <t>mobile</t>
  </si>
  <si>
    <t>tablet</t>
  </si>
  <si>
    <t>https://skinnonews.com/archives/111245</t>
    <phoneticPr fontId="4" type="noConversion"/>
  </si>
  <si>
    <t>“SK인천석유화학과 함께 그리는 친환경 미래” 제2회 인천 서구 친환경 독후감상화 그리기 축제 21일 개최</t>
    <phoneticPr fontId="4" type="noConversion"/>
  </si>
  <si>
    <t>https://skinnonews.com/archives/111480</t>
    <phoneticPr fontId="4" type="noConversion"/>
  </si>
  <si>
    <t>보도자료</t>
    <phoneticPr fontId="4" type="noConversion"/>
  </si>
  <si>
    <t>https://skinnonews.com/archives/111466</t>
    <phoneticPr fontId="4" type="noConversion"/>
  </si>
  <si>
    <t>[기획] We 9 프로젝트 – 위대한 구성원의 코로나19 극복기: ⑨ 고객과의 약속을 위한 SK온의 책임감, 코로나19로 꽉 막힌 하늘 길을 뚫다</t>
    <phoneticPr fontId="4" type="noConversion"/>
  </si>
  <si>
    <t>https://skinnonews.com/archives/111435</t>
    <phoneticPr fontId="4" type="noConversion"/>
  </si>
  <si>
    <t>기획자료</t>
    <phoneticPr fontId="4" type="noConversion"/>
  </si>
  <si>
    <t>다시 울려 퍼지는 감동의 하모니 – 제7회 전국 발달장애인 음악축제(GMF), 본선 진출 6개 팀 확정</t>
    <phoneticPr fontId="4" type="noConversion"/>
  </si>
  <si>
    <t>원유의 분별 증류에 의해 생산되는 석유 제품의 성상(性狀)과 용도</t>
    <phoneticPr fontId="4" type="noConversion"/>
  </si>
  <si>
    <t>SK지오센트릭∙우아한형제들, 플라스틱 배달용기 화학적 재활용 촉진 맞손</t>
    <phoneticPr fontId="4" type="noConversion"/>
  </si>
  <si>
    <t>SK지오센트릭, 온라인 플랫폼 ‘SK지오플래닛’ 구축…”고객사 소통 및 협업 강화”</t>
    <phoneticPr fontId="4" type="noConversion"/>
  </si>
  <si>
    <t>SK에너지의 미래 플랫폼 ‘에너지슈퍼스테이션’ 종로에서 먼저 만나요 ‘SK 주(酒)유소 시즌2 종로점’ 오픈</t>
    <phoneticPr fontId="4" type="noConversion"/>
  </si>
  <si>
    <t>SK이노베이션 ‘탄소 감축’ 비전과 ‘예술’의 혁신적 만남! – 더 나은 미래를 ‘그린’ 랜선 미술관 투어</t>
    <phoneticPr fontId="4" type="noConversion"/>
  </si>
  <si>
    <t>https://skinnonews.com/archives/111486</t>
    <phoneticPr fontId="4" type="noConversion"/>
  </si>
  <si>
    <t>https://skinnonews.com/archives/111495</t>
    <phoneticPr fontId="4" type="noConversion"/>
  </si>
  <si>
    <t>https://skinnonews.com/archives/111454</t>
    <phoneticPr fontId="4" type="noConversion"/>
  </si>
  <si>
    <t>https://skinnonews.com/archives/111533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</si>
  <si>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</si>
  <si>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</si>
  <si>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</si>
  <si>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10월 1주</t>
    <phoneticPr fontId="4" type="noConversion"/>
  </si>
  <si>
    <t>/archives/111387</t>
  </si>
  <si>
    <t>/archives/111406</t>
  </si>
  <si>
    <t>/archives/111373</t>
  </si>
  <si>
    <t>/archives/100851</t>
  </si>
  <si>
    <t>/archives/97579</t>
  </si>
  <si>
    <t>/archives/109603</t>
  </si>
  <si>
    <t>/archives/96443</t>
  </si>
  <si>
    <t>SK이노베이션 울산CLX, 가을 밤 감성 담은 ‘Fall in 울산대공원 콘서트’ 개최</t>
    <phoneticPr fontId="4" type="noConversion"/>
  </si>
  <si>
    <t>“SK주유소의 현재와 미래를 담은 공간에서 충전하는 행복 에너지!” – SK에너지 팝업스토어 SK주(酒)유소 서울 종로점</t>
    <phoneticPr fontId="4" type="noConversion"/>
  </si>
  <si>
    <t>‘무한자원 크리에이터’ SK지오센트릭, 창사 이래 첫 대중 기업 광고로 소통 강화</t>
    <phoneticPr fontId="4" type="noConversion"/>
  </si>
  <si>
    <t>SK트레이딩인터내셔널, 대경오앤티 투자로 ‘바이오 항공유’ 발판 마련</t>
    <phoneticPr fontId="4" type="noConversion"/>
  </si>
  <si>
    <t>SK이노베이션이 함께한 ‘발달장애인 음악축제(GMF)’… 국내 넘어 해외로 확산</t>
    <phoneticPr fontId="4" type="noConversion"/>
  </si>
  <si>
    <t>SK이노베이션 울산Complex, 화재취약계층 안전구축 위해 5천만원 지원</t>
    <phoneticPr fontId="4" type="noConversion"/>
  </si>
  <si>
    <t>발달장애인이 선사하는 희망의 멜로디, 국내를 넘어 해외로! ‘美 GMF(Great Music Festival in USA)’ 개최</t>
    <phoneticPr fontId="4" type="noConversion"/>
  </si>
  <si>
    <t>발달장애인의 꿈과 음악적 재능이 빛난 ‘GMF in USA’, 열기 가득했던 현장 스케치</t>
    <phoneticPr fontId="4" type="noConversion"/>
  </si>
  <si>
    <t>[기획] We 9 프로젝트 – 위대한 구성원의 코로나19 극복기: ⑩ 위기를 기회로! 위대한 구성원이 만든 또 한 번의 전화위복</t>
    <phoneticPr fontId="4" type="noConversion"/>
  </si>
  <si>
    <t>SK이노베이션, ‘대덕특구’ 50주년 우수성과 전시회 참가</t>
    <phoneticPr fontId="4" type="noConversion"/>
  </si>
  <si>
    <t>https://skinnonews.com/archives/111540</t>
    <phoneticPr fontId="4" type="noConversion"/>
  </si>
  <si>
    <t>https://skinnonews.com/archives/111582</t>
    <phoneticPr fontId="4" type="noConversion"/>
  </si>
  <si>
    <t>https://skinnonews.com/archives/111701</t>
    <phoneticPr fontId="4" type="noConversion"/>
  </si>
  <si>
    <t>https://skinnonews.com/archives/111661</t>
    <phoneticPr fontId="4" type="noConversion"/>
  </si>
  <si>
    <t>https://skinnonews.com/archives/111732</t>
    <phoneticPr fontId="4" type="noConversion"/>
  </si>
  <si>
    <t>https://skinnonews.com/archives/111748</t>
    <phoneticPr fontId="4" type="noConversion"/>
  </si>
  <si>
    <t>https://skinnonews.com/archives/111667</t>
    <phoneticPr fontId="4" type="noConversion"/>
  </si>
  <si>
    <t>https://skinnonews.com/archives/111719</t>
    <phoneticPr fontId="4" type="noConversion"/>
  </si>
  <si>
    <t>https://skinnonews.com/archives/111652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</si>
  <si>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</si>
  <si>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</si>
  <si>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</si>
  <si>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</si>
  <si>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</si>
  <si>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</si>
  <si>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</si>
  <si>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10월 2주</t>
  </si>
  <si>
    <t>/archives/111540</t>
  </si>
  <si>
    <t>/archives/93757</t>
  </si>
  <si>
    <t>/archives/tag/sk-battery-america</t>
  </si>
  <si>
    <t>/archives/105362</t>
  </si>
  <si>
    <t>/archives/98605</t>
  </si>
  <si>
    <t>/archives/100041</t>
  </si>
  <si>
    <t>/archives/72552</t>
  </si>
  <si>
    <t>/archives/7380</t>
  </si>
  <si>
    <t>[SKinno Tech] 2차전지 핵심 소재 ‘배터리 분리막’ – 글로벌 시장을 선도하는 SK아이이테크놀로지의 기술력</t>
    <phoneticPr fontId="4" type="noConversion"/>
  </si>
  <si>
    <t>SK이노베이션, ‘KAA Awards 광고주가 뽑은 올해의 마케터상’ 브랜드 부문 수상</t>
    <phoneticPr fontId="4" type="noConversion"/>
  </si>
  <si>
    <t>SK어스온, 하반기 전략 워크숍 개최… 명성 사장 “석유개발, 그린영역에서 시너지 창출해야”</t>
    <phoneticPr fontId="4" type="noConversion"/>
  </si>
  <si>
    <t>SK이노베이션 탄소감축 의지 담은 브랜드 캠페인, 시장서 ‘인정’</t>
    <phoneticPr fontId="4" type="noConversion"/>
  </si>
  <si>
    <t>SK이노베이션-SK아이이테크놀로지-롯데케미칼, 탄소감축 경쟁력 강화에 맞손</t>
    <phoneticPr fontId="4" type="noConversion"/>
  </si>
  <si>
    <t>SK인천석유화학, 지역 소외계층 위한 ‘1% 행복나눔’ 기금 전달</t>
    <phoneticPr fontId="4" type="noConversion"/>
  </si>
  <si>
    <t>SK엔무브-한화에어로스페이스, 업계 최초 선박용 ESS 액침냉각 개발 위해 맞손</t>
    <phoneticPr fontId="4" type="noConversion"/>
  </si>
  <si>
    <t>“SK이노베이션서 여성 이공계 리더 꿈꾼다” 케이걸스데이 개막식 개최</t>
    <phoneticPr fontId="4" type="noConversion"/>
  </si>
  <si>
    <t>SK이노베이션, 피지정부와 맞손… 탄소감축 위한 맹그로브 숲 복원 업무협약 체결</t>
    <phoneticPr fontId="4" type="noConversion"/>
  </si>
  <si>
    <t>SK지오센트릭, 글로벌기업 ‘암코’와 재활용 플라스틱 원료 공급협약 체결</t>
    <phoneticPr fontId="4" type="noConversion"/>
  </si>
  <si>
    <t>https://skinnonews.com/archives/111831</t>
    <phoneticPr fontId="4" type="noConversion"/>
  </si>
  <si>
    <t>https://skinnonews.com/archives/111843</t>
    <phoneticPr fontId="4" type="noConversion"/>
  </si>
  <si>
    <t>https://skinnonews.com/archives/111866</t>
    <phoneticPr fontId="4" type="noConversion"/>
  </si>
  <si>
    <t>https://skinnonews.com/archives/111875</t>
    <phoneticPr fontId="4" type="noConversion"/>
  </si>
  <si>
    <t>https://skinnonews.com/archives/111887</t>
    <phoneticPr fontId="4" type="noConversion"/>
  </si>
  <si>
    <t>https://skinnonews.com/archives/111914</t>
    <phoneticPr fontId="4" type="noConversion"/>
  </si>
  <si>
    <t>https://skinnonews.com/archives/111929</t>
    <phoneticPr fontId="4" type="noConversion"/>
  </si>
  <si>
    <t>https://skinnonews.com/archives/111942</t>
    <phoneticPr fontId="4" type="noConversion"/>
  </si>
  <si>
    <t>https://skinnonews.com/archives/111949</t>
    <phoneticPr fontId="4" type="noConversion"/>
  </si>
  <si>
    <t>https://skinnonews.com/archives/111968</t>
    <phoneticPr fontId="4" type="noConversion"/>
  </si>
  <si>
    <t>보도자료</t>
    <phoneticPr fontId="4" type="noConversion"/>
  </si>
  <si>
    <t>보도자료</t>
    <phoneticPr fontId="4" type="noConversion"/>
  </si>
  <si>
    <t>10월 3주</t>
    <phoneticPr fontId="4" type="noConversion"/>
  </si>
  <si>
    <t>/archives/111652</t>
  </si>
  <si>
    <t>/archives/111831</t>
  </si>
  <si>
    <t>/archives/tag/?대텇?댁쑀</t>
  </si>
  <si>
    <t>/archives/10330</t>
  </si>
  <si>
    <t>/archives/7636</t>
  </si>
  <si>
    <t>/archives/tag/sk?대끂踰좎씠???몄궛complex</t>
  </si>
  <si>
    <t>sktradinginternational.com</t>
  </si>
  <si>
    <t>/archives/tag/?섍꼍怨쇳븰湲곗닠??google</t>
  </si>
  <si>
    <t>종로 힙플레이스 등극! 주(注)유소에서 주(酒)유소로 변신한 SK에너지 팝업스토어</t>
    <phoneticPr fontId="4" type="noConversion"/>
  </si>
  <si>
    <t>https://skinnonews.com/archives/98610</t>
    <phoneticPr fontId="4" type="noConversion"/>
  </si>
  <si>
    <t>기획자료</t>
    <phoneticPr fontId="4" type="noConversion"/>
  </si>
  <si>
    <t>10월 4주</t>
    <phoneticPr fontId="4" type="noConversion"/>
  </si>
  <si>
    <t>[카드뉴스] 지구가 들끓고 있다! – Warming을 넘어선 Boiling의 시대</t>
    <phoneticPr fontId="4" type="noConversion"/>
  </si>
  <si>
    <t>https://skinnonews.com/archives/111978</t>
    <phoneticPr fontId="4" type="noConversion"/>
  </si>
  <si>
    <t>기획자료</t>
    <phoneticPr fontId="4" type="noConversion"/>
  </si>
  <si>
    <t>“지역사회와 함께하는 행복한 동행” SK인천석유화학, 지역상생 상징 조형물 석남이음숲에 설치</t>
    <phoneticPr fontId="4" type="noConversion"/>
  </si>
  <si>
    <t>https://skinnonews.com/archives/112011</t>
    <phoneticPr fontId="4" type="noConversion"/>
  </si>
  <si>
    <t>보도자료</t>
    <phoneticPr fontId="4" type="noConversion"/>
  </si>
  <si>
    <t>/archives/111929</t>
  </si>
  <si>
    <t>/archives/111978</t>
  </si>
  <si>
    <t>/archives/tag/?좎엯?ъ썝-援먯쑁怨쇱젙</t>
  </si>
  <si>
    <t>/archives/63101</t>
  </si>
  <si>
    <t>겨울철 필수템 머플러 예쁘게 매는 법 :)</t>
    <phoneticPr fontId="4" type="noConversion"/>
  </si>
  <si>
    <t>https://skinnonews.com/archives/24686</t>
    <phoneticPr fontId="4" type="noConversion"/>
  </si>
  <si>
    <t>기획자료</t>
    <phoneticPr fontId="4" type="noConversion"/>
  </si>
  <si>
    <t>SK이노베이션, 한국ESG기준원 ESG 종합평가 ‘A+’로 등급 상향</t>
    <phoneticPr fontId="4" type="noConversion"/>
  </si>
  <si>
    <t>SK인천석유화학, 제주도와 손잡고 제주지역 유기성 폐자원 에너지화 사업 본격 시동</t>
    <phoneticPr fontId="4" type="noConversion"/>
  </si>
  <si>
    <t>SK지오센트릭, 英 플라스틱 에너지와 ‘열분해 2공장’ 건립 추진</t>
    <phoneticPr fontId="4" type="noConversion"/>
  </si>
  <si>
    <t>https://skinnonews.com/archives/112006</t>
    <phoneticPr fontId="4" type="noConversion"/>
  </si>
  <si>
    <t>https://skinnonews.com/archives/112024</t>
    <phoneticPr fontId="4" type="noConversion"/>
  </si>
  <si>
    <t>https://skinnonews.com/archives/112036</t>
    <phoneticPr fontId="4" type="noConversion"/>
  </si>
  <si>
    <t>보도자료</t>
    <phoneticPr fontId="4" type="noConversion"/>
  </si>
  <si>
    <t>보도자료</t>
    <phoneticPr fontId="4" type="noConversion"/>
  </si>
  <si>
    <t>SK이노베이션∙日 에네오스, 저탄소 에너지원 개발∙에너지 수급 협력 한 뜻</t>
    <phoneticPr fontId="4" type="noConversion"/>
  </si>
  <si>
    <t>지동섭 SK온 대표, 배터리산업 발전 공로로 ‘은탑산업훈장’</t>
    <phoneticPr fontId="4" type="noConversion"/>
  </si>
  <si>
    <t>“형형색색 수놓은 멜로디로 하나 되며 무르익은 가을 밤” 발달장애인 후원의 밤, GMF Charity Night Gala 2023</t>
    <phoneticPr fontId="4" type="noConversion"/>
  </si>
  <si>
    <t>SK이노베이션, 협력사 ESG 역량 지원으로 ‘공급망 관리 강화’</t>
    <phoneticPr fontId="4" type="noConversion"/>
  </si>
  <si>
    <t>SK온·NH농협은행, 배터리 사업 경쟁력 강화 맞손</t>
    <phoneticPr fontId="4" type="noConversion"/>
  </si>
  <si>
    <t>[SK이노베이션 2023년 3분기 실적발표] 매출 19조 8,891억 원, 영업이익 1조 5,631억 원</t>
    <phoneticPr fontId="4" type="noConversion"/>
  </si>
  <si>
    <t>“케이팝에 친환경 아이돌의 등장이라…” ‘행코’ 전격 데뷔, 11일 쇼케이스 개최</t>
    <phoneticPr fontId="4" type="noConversion"/>
  </si>
  <si>
    <t>SK이노베이션 ‘그린 트랜스포메이션’ 전략 차별성 최고평가… ”SK이노가 글로벌 동종업계 선두권”</t>
    <phoneticPr fontId="4" type="noConversion"/>
  </si>
  <si>
    <t>https://skinnonews.com/archives/112046</t>
    <phoneticPr fontId="4" type="noConversion"/>
  </si>
  <si>
    <t>https://skinnonews.com/archives/112053</t>
    <phoneticPr fontId="4" type="noConversion"/>
  </si>
  <si>
    <t>https://skinnonews.com/archives/112071</t>
    <phoneticPr fontId="4" type="noConversion"/>
  </si>
  <si>
    <t>https://skinnonews.com/archives/112133</t>
    <phoneticPr fontId="4" type="noConversion"/>
  </si>
  <si>
    <t>https://skinnonews.com/archives/112142</t>
    <phoneticPr fontId="4" type="noConversion"/>
  </si>
  <si>
    <t>https://skinnonews.com/archives/112156</t>
    <phoneticPr fontId="4" type="noConversion"/>
  </si>
  <si>
    <t>https://skinnonews.com/archives/112167</t>
    <phoneticPr fontId="4" type="noConversion"/>
  </si>
  <si>
    <t>https://skinnonews.com/archives/112192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</si>
  <si>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</si>
  <si>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</si>
  <si>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</si>
  <si>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11월 1주</t>
    <phoneticPr fontId="4" type="noConversion"/>
  </si>
  <si>
    <t>/archives/112036</t>
  </si>
  <si>
    <t>/archives/25579</t>
  </si>
  <si>
    <t>/archives/93867</t>
  </si>
  <si>
    <t>SK지오센트릭, 화학제품 포장재 연간 1,600만 장에 재활용 원료 적용</t>
    <phoneticPr fontId="4" type="noConversion"/>
  </si>
  <si>
    <t>[기고] “친환경 미래로의 여정 속 SK이노베이션의 차별화된 핵심 원천” – ‘카난 라마스와미’ 아리조나주립대 썬더버드 경영대학원 석좌교수</t>
    <phoneticPr fontId="4" type="noConversion"/>
  </si>
  <si>
    <t>SK온-폴스타, 배터리 공급 계약 체결</t>
    <phoneticPr fontId="4" type="noConversion"/>
  </si>
  <si>
    <t>[기고] Carbon to Green 전략 실현 위한 SK이노베이션의 경쟁우위 – SK이노베이션 Optimization담당 천영근 PM</t>
    <phoneticPr fontId="4" type="noConversion"/>
  </si>
  <si>
    <t>[기고] 그린 트랜스포메이션, SK이노베이션의 미래를 위한 필수 과제 – SK이노베이션 BMR추진담당 김윤수 PM</t>
    <phoneticPr fontId="4" type="noConversion"/>
  </si>
  <si>
    <t>SK인천석유화학과 함께하는 우리동네 Culture Plus+ ‘현상필 작가 북콘서트’진행</t>
    <phoneticPr fontId="4" type="noConversion"/>
  </si>
  <si>
    <t>SK온, 준법경영시스템 국제인증 획득</t>
    <phoneticPr fontId="4" type="noConversion"/>
  </si>
  <si>
    <t>부다페스트를 가득 채울 희망의 선율 – SK온, 헝가리 발달장애 음악가 지원 위한 협약식 개최</t>
    <phoneticPr fontId="4" type="noConversion"/>
  </si>
  <si>
    <t>[카드뉴스] 더 나은 미래를 위한 ‘과학’의 힘! SK이노베이션 계열의 과학이 있는 이곳, R&amp;D의 중심 ‘환경과학기술원’</t>
    <phoneticPr fontId="4" type="noConversion"/>
  </si>
  <si>
    <t>SK온, 지속가능성보고서 발간… 공급망위기 대응계획 공개</t>
    <phoneticPr fontId="4" type="noConversion"/>
  </si>
  <si>
    <t>https://skinnonews.com/archives/112183</t>
    <phoneticPr fontId="4" type="noConversion"/>
  </si>
  <si>
    <t>https://skinnonews.com/archives/112210</t>
    <phoneticPr fontId="4" type="noConversion"/>
  </si>
  <si>
    <t>https://skinnonews.com/archives/112239</t>
    <phoneticPr fontId="4" type="noConversion"/>
  </si>
  <si>
    <t>https://skinnonews.com/archives/112250</t>
    <phoneticPr fontId="4" type="noConversion"/>
  </si>
  <si>
    <t>https://skinnonews.com/archives/112291</t>
    <phoneticPr fontId="4" type="noConversion"/>
  </si>
  <si>
    <t>https://skinnonews.com/archives/112305</t>
    <phoneticPr fontId="4" type="noConversion"/>
  </si>
  <si>
    <t>https://skinnonews.com/archives/112318</t>
    <phoneticPr fontId="4" type="noConversion"/>
  </si>
  <si>
    <t>https://skinnonews.com/archives/112331</t>
    <phoneticPr fontId="4" type="noConversion"/>
  </si>
  <si>
    <t>https://skinnonews.com/archives/112345</t>
    <phoneticPr fontId="4" type="noConversion"/>
  </si>
  <si>
    <t>https://skinnonews.com/archives/112411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</si>
  <si>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</si>
  <si>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</si>
  <si>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</si>
  <si>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</si>
  <si>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</si>
  <si>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11월 2주</t>
    <phoneticPr fontId="4" type="noConversion"/>
  </si>
  <si>
    <t>/archives/112250</t>
  </si>
  <si>
    <t>/archives/112418</t>
  </si>
  <si>
    <t>/archives/112487</t>
  </si>
  <si>
    <t>/archives/112411</t>
  </si>
  <si>
    <t>/archives/112480</t>
  </si>
  <si>
    <t>11월 3주</t>
    <phoneticPr fontId="4" type="noConversion"/>
  </si>
  <si>
    <t>SK에너지, 탱크터미널 사업 분할… 물류 전문 회사 출범</t>
    <phoneticPr fontId="4" type="noConversion"/>
  </si>
  <si>
    <t>“드디어 데뷔했다코”… 친환경 아이돌로 우뚝 서겠다는 행코의 고백(Go Back), 폼 미쳤다!</t>
    <phoneticPr fontId="4" type="noConversion"/>
  </si>
  <si>
    <t>SK온-현대차그룹 배터리 합작 공장, 美 조지아주 ‘올해의 딜’</t>
    <phoneticPr fontId="4" type="noConversion"/>
  </si>
  <si>
    <t>SK온, BASF와 ‘맞손’… 배터리 사업 협력기회 모색</t>
    <phoneticPr fontId="4" type="noConversion"/>
  </si>
  <si>
    <t>SK지오센트릭, 세계 최초 ‘플라스틱 재활용 클러스터’ 첫 삽</t>
    <phoneticPr fontId="4" type="noConversion"/>
  </si>
  <si>
    <t>SK어스온, 베트남 16-2 광구서 원유 발견 성공</t>
    <phoneticPr fontId="4" type="noConversion"/>
  </si>
  <si>
    <t>[기고] 꿈을 이루는 다리가 되어준 GMF – 정희경(‘비바체 앙상블’ 류종원 연주자 보호자)</t>
    <phoneticPr fontId="4" type="noConversion"/>
  </si>
  <si>
    <t>SK지오센트릭, 대한민국 친환경 패키징 포럼 참가… ”순환경제 미래 방향 모색”</t>
    <phoneticPr fontId="4" type="noConversion"/>
  </si>
  <si>
    <t>[SKinno Tech] 2차전지의 핵심은 바로 이것? 음극 활물질 살펴보기!</t>
    <phoneticPr fontId="4" type="noConversion"/>
  </si>
  <si>
    <t>SK어스온, 중국 17/03 광구 생산 원유 첫 선적… 김준 SK이노베이션 부회장 “34년만의 운영권 성공 기반으로 글로벌 오퍼레이터로 성장” 당부</t>
    <phoneticPr fontId="4" type="noConversion"/>
  </si>
  <si>
    <t>[사진] 지속가능한 미래를 위한 SK의 실천적 행동… SK이노베이션, ‘그린비즈니스위크 2023’ 참가</t>
    <phoneticPr fontId="4" type="noConversion"/>
  </si>
  <si>
    <t>“서로의 선한 영향력을 응원합니다”… SK이노베이션, 주한대사배우자협회(ASAS)와 교류회 가져</t>
    <phoneticPr fontId="4" type="noConversion"/>
  </si>
  <si>
    <t>https://skinnonews.com/archives/112418</t>
    <phoneticPr fontId="4" type="noConversion"/>
  </si>
  <si>
    <t>https://skinnonews.com/archives/112428</t>
    <phoneticPr fontId="4" type="noConversion"/>
  </si>
  <si>
    <t>https://skinnonews.com/archives/112480</t>
    <phoneticPr fontId="4" type="noConversion"/>
  </si>
  <si>
    <t>https://skinnonews.com/archives/112513</t>
    <phoneticPr fontId="4" type="noConversion"/>
  </si>
  <si>
    <t>https://skinnonews.com/archives/112487</t>
    <phoneticPr fontId="4" type="noConversion"/>
  </si>
  <si>
    <t>https://skinnonews.com/archives/112544</t>
    <phoneticPr fontId="4" type="noConversion"/>
  </si>
  <si>
    <t>https://skinnonews.com/archives/112490</t>
    <phoneticPr fontId="4" type="noConversion"/>
  </si>
  <si>
    <t>https://skinnonews.com/archives/112566</t>
    <phoneticPr fontId="4" type="noConversion"/>
  </si>
  <si>
    <t>https://skinnonews.com/archives/112580</t>
    <phoneticPr fontId="4" type="noConversion"/>
  </si>
  <si>
    <t>https://skinnonews.com/archives/112603</t>
    <phoneticPr fontId="4" type="noConversion"/>
  </si>
  <si>
    <t>https://skinnonews.com/archives/112614</t>
    <phoneticPr fontId="4" type="noConversion"/>
  </si>
  <si>
    <t>https://skinnonews.com/archives/112655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</si>
  <si>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</si>
  <si>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</si>
  <si>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</si>
  <si>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</si>
  <si>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</si>
  <si>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</si>
  <si>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</si>
  <si>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</si>
  <si>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/archives/112603</t>
  </si>
  <si>
    <t>/archives/112580</t>
  </si>
  <si>
    <t>/privacy-policy</t>
  </si>
  <si>
    <t>/archives/11993</t>
  </si>
  <si>
    <t>2030 부산세계박람회 유치를 향한 하나의 목소리 – 전 세계 SK이노베이션 계열 구성원들이 기원합니다!</t>
    <phoneticPr fontId="4" type="noConversion"/>
  </si>
  <si>
    <t>“끝날 때까지 끝난 게 아니다” SK이노베이션 전 세계 사업장 구성원들과 함께 부산엑스포 유치 막바지 총력전 나서</t>
    <phoneticPr fontId="4" type="noConversion"/>
  </si>
  <si>
    <t>“버려지던 열원 지역난방으로 공급해 온실가스 21만t 감축” SK인천석유화학, 탄소중립 컨퍼런스 환경부장관상 수상</t>
    <phoneticPr fontId="4" type="noConversion"/>
  </si>
  <si>
    <t>“글로벌 자원개발 전문기업을 향한 담대한 도전!” – SK어스온의 자원개발 역사</t>
    <phoneticPr fontId="4" type="noConversion"/>
  </si>
  <si>
    <t>SK이노베이션 지원 환경 소셜벤처 ‘쉐코’, CES 2024 혁신상 수상</t>
    <phoneticPr fontId="4" type="noConversion"/>
  </si>
  <si>
    <t>SK인천석유화학, 지역사회 어르신과 함께하는 행복한 동행</t>
    <phoneticPr fontId="4" type="noConversion"/>
  </si>
  <si>
    <t>https://skinnonews.com/archives/112686</t>
    <phoneticPr fontId="4" type="noConversion"/>
  </si>
  <si>
    <t>https://skinnonews.com/archives/112715</t>
    <phoneticPr fontId="4" type="noConversion"/>
  </si>
  <si>
    <t>https://skinnonews.com/archives/112709</t>
    <phoneticPr fontId="4" type="noConversion"/>
  </si>
  <si>
    <t>https://skinnonews.com/archives/112724</t>
    <phoneticPr fontId="4" type="noConversion"/>
  </si>
  <si>
    <t>https://skinnonews.com/archives/112754</t>
    <phoneticPr fontId="4" type="noConversion"/>
  </si>
  <si>
    <t>https://skinnonews.com/archives/112761</t>
    <phoneticPr fontId="4" type="noConversion"/>
  </si>
  <si>
    <t>보도자료</t>
    <phoneticPr fontId="4" type="noConversion"/>
  </si>
  <si>
    <t>기획자료</t>
    <phoneticPr fontId="4" type="noConversion"/>
  </si>
  <si>
    <t>11월 4주</t>
  </si>
  <si>
    <t>https://skinnonews.com/archives/8502</t>
    <phoneticPr fontId="4" type="noConversion"/>
  </si>
  <si>
    <t>https://skinnonews.com/archives/100553</t>
    <phoneticPr fontId="4" type="noConversion"/>
  </si>
  <si>
    <t>전기차 미래를 책임질 SK이노베이션 서산 배터리 공장 신축현장을 가다!</t>
    <phoneticPr fontId="4" type="noConversion"/>
  </si>
  <si>
    <t>https://skinnonews.com/archives/20948</t>
    <phoneticPr fontId="4" type="noConversion"/>
  </si>
  <si>
    <t>[지식 in_novation] 겨울철 손난로 어떤 원리로 따뜻해지는걸까?</t>
    <phoneticPr fontId="4" type="noConversion"/>
  </si>
  <si>
    <t>SK이노베이션, 2023년 조직개편 및 임원인사 단행 – “‘카본 투 그린(Carbon to Green)’ 성과 본격 창출할 것”</t>
    <phoneticPr fontId="4" type="noConversion"/>
  </si>
  <si>
    <t>SK이노베이션, 이산화탄소로 ‘일산화탄소’ 제조 기술 실증 성공</t>
    <phoneticPr fontId="4" type="noConversion"/>
  </si>
  <si>
    <t>SK인천석유화학, 지역 중학생 대상 ‘SK 행복 멘토링’ 성료</t>
    <phoneticPr fontId="4" type="noConversion"/>
  </si>
  <si>
    <t>[기고] “새로운 도전과 기회의 무대, GMF in USA!” – ‘오케스트라 숲’ 단원 브라이언 박(Bryan Park) 어머니</t>
    <phoneticPr fontId="4" type="noConversion"/>
  </si>
  <si>
    <t>[기고] “삶의 큰 결실, GMF in USA” – ‘선샤인 보이즈’ 단원 안성호 연주자 어머니</t>
    <phoneticPr fontId="4" type="noConversion"/>
  </si>
  <si>
    <t>[기고] “Oh, My Sunshine!” GMF in USA – ‘선샤인 보이즈’ 단원 한종빈 연주자 어머니</t>
    <phoneticPr fontId="4" type="noConversion"/>
  </si>
  <si>
    <t>[기고] 비올라와 함께 성장한 시간들과 GMF in USA – ‘선샤인 보이즈’ 단원 한정현</t>
    <phoneticPr fontId="4" type="noConversion"/>
  </si>
  <si>
    <t>[기고] ”모두의 자부심, GMF in USA” – ‘애넌데일 빌리지’의 음악 치료사, 조르딘 네스빗(Jordyn Nesbitt)</t>
    <phoneticPr fontId="4" type="noConversion"/>
  </si>
  <si>
    <t>멈추지 않는 에너지로 따뜻함을 전한 2023년 SK엔무브 사회공헌활동</t>
    <phoneticPr fontId="4" type="noConversion"/>
  </si>
  <si>
    <t>SK이노베이션, 2024년 조직개편 및 임원인사 “불확실한 경영환경 대비, 내실 강화로 위기 대응력 높인다”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</si>
  <si>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</si>
  <si>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</si>
  <si>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</si>
  <si>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</si>
  <si>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https://skinnonews.com/archives/112815</t>
    <phoneticPr fontId="4" type="noConversion"/>
  </si>
  <si>
    <t>https://skinnonews.com/archives/112824</t>
    <phoneticPr fontId="4" type="noConversion"/>
  </si>
  <si>
    <t>https://skinnonews.com/archives/112834</t>
    <phoneticPr fontId="4" type="noConversion"/>
  </si>
  <si>
    <t>https://skinnonews.com/archives/112842</t>
    <phoneticPr fontId="4" type="noConversion"/>
  </si>
  <si>
    <t>https://skinnonews.com/archives/112846</t>
    <phoneticPr fontId="4" type="noConversion"/>
  </si>
  <si>
    <t>https://skinnonews.com/archives/112850</t>
    <phoneticPr fontId="4" type="noConversion"/>
  </si>
  <si>
    <t>https://skinnonews.com/archives/112908</t>
    <phoneticPr fontId="4" type="noConversion"/>
  </si>
  <si>
    <t>11월 5주</t>
  </si>
  <si>
    <t>/archives/112724</t>
  </si>
  <si>
    <t>/archives/67841</t>
  </si>
  <si>
    <t>SK온, 배터리 업계 최초 ‘정보보호산업 발전’ 장관상</t>
    <phoneticPr fontId="4" type="noConversion"/>
  </si>
  <si>
    <t>SK엔무브, 공유∙이동욱 출연 새 디지털 광고 공개… ”연말까지 SK엔무브와 ZIC 알린다”</t>
    <phoneticPr fontId="4" type="noConversion"/>
  </si>
  <si>
    <t>SK인천석유화학, 화재 피해자 지원 위한 ‘119원의 기적’ 캠페인 동참</t>
    <phoneticPr fontId="4" type="noConversion"/>
  </si>
  <si>
    <t>대한송유관공사, 행정안전부 주관 안전문화대상서 국무총리 표창 수상</t>
    <phoneticPr fontId="4" type="noConversion"/>
  </si>
  <si>
    <t>SK인천석유화학, 제60회 무역의 날 30억불 수출의 탑 수상</t>
    <phoneticPr fontId="4" type="noConversion"/>
  </si>
  <si>
    <t>https://skinnonews.com/archives/112867</t>
    <phoneticPr fontId="4" type="noConversion"/>
  </si>
  <si>
    <t>https://skinnonews.com/archives/112882</t>
    <phoneticPr fontId="4" type="noConversion"/>
  </si>
  <si>
    <t>https://skinnonews.com/archives/112989</t>
    <phoneticPr fontId="4" type="noConversion"/>
  </si>
  <si>
    <t>https://skinnonews.com/archives/112995</t>
    <phoneticPr fontId="4" type="noConversion"/>
  </si>
  <si>
    <t>https://skinnonews.com/archives/113055</t>
    <phoneticPr fontId="4" type="noConversion"/>
  </si>
  <si>
    <t>https://skinnonews.com/archives/113061</t>
    <phoneticPr fontId="4" type="noConversion"/>
  </si>
  <si>
    <t>https://skinnonews.com/archives/113083</t>
    <phoneticPr fontId="4" type="noConversion"/>
  </si>
  <si>
    <t>https://skinnonews.com/archives/113099</t>
    <phoneticPr fontId="4" type="noConversion"/>
  </si>
  <si>
    <t>12월 1주</t>
    <phoneticPr fontId="4" type="noConversion"/>
  </si>
  <si>
    <t>/archives/112908</t>
  </si>
  <si>
    <t>/archives/112815</t>
  </si>
  <si>
    <t>/archives/112882</t>
  </si>
  <si>
    <t>/archives/96879</t>
  </si>
  <si>
    <t>/archives/105048</t>
  </si>
  <si>
    <t>facebook</t>
  </si>
  <si>
    <t>newsletter</t>
  </si>
  <si>
    <t>/archives/tag/sk寃쎌쁺寃쎌젣?곌뎄??google</t>
  </si>
  <si>
    <t>/archives/69589</t>
  </si>
  <si>
    <t>/archives/104596</t>
  </si>
  <si>
    <t>/archives/112956</t>
  </si>
  <si>
    <t>/archives/47699</t>
  </si>
  <si>
    <t>최재원 SK온 수석부회장 “퀀텀점프했으나 함께 할 일 많아”</t>
    <phoneticPr fontId="4" type="noConversion"/>
  </si>
  <si>
    <t>SK, CES서 탄소감축 기술 망라한 ‘테마파크’ 선보여</t>
    <phoneticPr fontId="4" type="noConversion"/>
  </si>
  <si>
    <t>지속가능한 패션으로의 전환, SK지오센트릭이 만드는 플라스틱 재활용의 패러다임!</t>
    <phoneticPr fontId="4" type="noConversion"/>
  </si>
  <si>
    <t>SK이노베이션 울산Complex, 협력사 구성원에 행복溫 지원금 1억8천5백만원 전달</t>
    <phoneticPr fontId="4" type="noConversion"/>
  </si>
  <si>
    <t>https://skinnonews.com/archives/113105</t>
    <phoneticPr fontId="4" type="noConversion"/>
  </si>
  <si>
    <t>https://skinnonews.com/archives/113121</t>
    <phoneticPr fontId="4" type="noConversion"/>
  </si>
  <si>
    <t>https://skinnonews.com/archives/112776</t>
    <phoneticPr fontId="4" type="noConversion"/>
  </si>
  <si>
    <t>https://skinnonews.com/archives/112956</t>
    <phoneticPr fontId="4" type="noConversion"/>
  </si>
  <si>
    <t>https://skinnonews.com/archives/113149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</si>
  <si>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</si>
  <si>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</si>
  <si>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</si>
  <si>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12월 2주</t>
    <phoneticPr fontId="4" type="noConversion"/>
  </si>
  <si>
    <t>SK이노베이션∙SK온, 공정거래 자율준수 ‘우수’ 평가 획득</t>
    <phoneticPr fontId="4" type="noConversion"/>
  </si>
  <si>
    <t>안전 비행 뒤에 숨겨진 주인공! 비행기를 움직이는 ‘항공유’ – 겨울 여행 시즌, 알고 가면 더 재밌다(1)</t>
    <phoneticPr fontId="4" type="noConversion"/>
  </si>
  <si>
    <t>SK인천석유화학, 협력사 구성원 및 가족 초청 영화관람 행사 개최</t>
    <phoneticPr fontId="4" type="noConversion"/>
  </si>
  <si>
    <t>SK어스온, 국내 해역 CO₂ 저장소 발굴 위한 국책과제 참여</t>
    <phoneticPr fontId="4" type="noConversion"/>
  </si>
  <si>
    <t>[SK에너지] 동·식물성 유지 동시 처리를 통한 석유 및 석유대체연료 생산 이용자를 위한 고지사항</t>
    <phoneticPr fontId="4" type="noConversion"/>
  </si>
  <si>
    <t>[CES 2024] Overview: 지속가능한 행복을 향한 SK의 여정</t>
    <phoneticPr fontId="4" type="noConversion"/>
  </si>
  <si>
    <t>SK인천석유화학, 안전보건경영시스템(ISO 45001) 인증 획득</t>
    <phoneticPr fontId="4" type="noConversion"/>
  </si>
  <si>
    <t>https://skinnonews.com/archives/113186</t>
    <phoneticPr fontId="4" type="noConversion"/>
  </si>
  <si>
    <t>https://skinnonews.com/archives/113192</t>
    <phoneticPr fontId="4" type="noConversion"/>
  </si>
  <si>
    <t>https://skinnonews.com/archives/112771</t>
    <phoneticPr fontId="4" type="noConversion"/>
  </si>
  <si>
    <t>https://skinnonews.com/archives/113218</t>
    <phoneticPr fontId="4" type="noConversion"/>
  </si>
  <si>
    <t>https://skinnonews.com/archives/113268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</si>
  <si>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</si>
  <si>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</si>
  <si>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</si>
  <si>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12월 3주</t>
    <phoneticPr fontId="4" type="noConversion"/>
  </si>
  <si>
    <t>/archives/112776</t>
  </si>
  <si>
    <t>/archives/113149</t>
  </si>
  <si>
    <t>/archives/101248</t>
  </si>
  <si>
    <t>/archives/76420</t>
  </si>
  <si>
    <t>/archives/21314</t>
  </si>
  <si>
    <t>/archives/22421</t>
  </si>
  <si>
    <t>폐식용유로 하늘을 나는 비행기가 있다?! 새로운 대안으로 떠오른 지속가능항공유(SAF) – 겨울 여행 시즌, 알고 가면 더 재밌다(2)</t>
    <phoneticPr fontId="4" type="noConversion"/>
  </si>
  <si>
    <t>SK인천석유화학 노상구 사장 신년사 – “생존 경쟁력 강화 위해 Deep Change 가속화할 것”</t>
    <phoneticPr fontId="4" type="noConversion"/>
  </si>
  <si>
    <t>박상규 SK이노베이션 총괄사장 2024년 신년사 – “생존력 확보 및 본원적 경쟁력 강화로 지속가능 성장 이끌자”</t>
    <phoneticPr fontId="4" type="noConversion"/>
  </si>
  <si>
    <t>12월 4주</t>
    <phoneticPr fontId="4" type="noConversion"/>
  </si>
  <si>
    <t>SK온 배터리 생산장비 더 똑똑해진다…6자 MOU 체결</t>
    <phoneticPr fontId="4" type="noConversion"/>
  </si>
  <si>
    <t>https://skinnonews.com/archives/113197</t>
    <phoneticPr fontId="4" type="noConversion"/>
  </si>
  <si>
    <t>/archives/113197</t>
  </si>
  <si>
    <t>/archives/113159</t>
  </si>
  <si>
    <t>https://skinnonews.com/archives/113289</t>
    <phoneticPr fontId="4" type="noConversion"/>
  </si>
  <si>
    <t>https://skinnonews.com/archives/113297</t>
    <phoneticPr fontId="4" type="noConversion"/>
  </si>
  <si>
    <t>https://skinnonews.com/archives/113159</t>
    <phoneticPr fontId="4" type="noConversion"/>
  </si>
  <si>
    <t>[CES 2024] 이상한 나라의 행코: 행복이 가득한 SK Wonderland로 함께 떠나요!</t>
    <phoneticPr fontId="4" type="noConversion"/>
  </si>
  <si>
    <t>https://skinnonews.com/archives/113390</t>
    <phoneticPr fontId="4" type="noConversion"/>
  </si>
  <si>
    <t>1월 1주</t>
    <phoneticPr fontId="4" type="noConversion"/>
  </si>
  <si>
    <t>/archives/113289</t>
  </si>
  <si>
    <t>/archives/101143</t>
  </si>
  <si>
    <t>/archives/20706</t>
  </si>
  <si>
    <t>/archives/105821</t>
  </si>
  <si>
    <t>/archives/89053</t>
  </si>
  <si>
    <t>/archives/105914</t>
  </si>
  <si>
    <t>/archives/60780</t>
  </si>
  <si>
    <t>/archives/95380</t>
  </si>
  <si>
    <t>/archives/100207</t>
  </si>
  <si>
    <t>/archives/107822</t>
  </si>
  <si>
    <t>/archives/21354</t>
  </si>
  <si>
    <t>/archives/31846</t>
  </si>
  <si>
    <t>/archives/62987</t>
  </si>
  <si>
    <t>/archives/76643</t>
  </si>
  <si>
    <t>글로벌 무대서 ‘춤추는 전기차’ 선봬… SK온, 3년 연속 CES 참여</t>
    <phoneticPr fontId="4" type="noConversion"/>
  </si>
  <si>
    <t>SK, CES서 탄소감축, AI 세계 최정상 기술 공개</t>
    <phoneticPr fontId="4" type="noConversion"/>
  </si>
  <si>
    <t>[사진] 최재원 SK그룹 수석부회장, CES SK그룹관 방문한 정의선 현대차그룹 회장 안내</t>
    <phoneticPr fontId="4" type="noConversion"/>
  </si>
  <si>
    <t>최재원 SK 수석부회장 “원통형 배터리 개발 진전… 각형 개발 완료”</t>
    <phoneticPr fontId="4" type="noConversion"/>
  </si>
  <si>
    <t>[기고] [CES 2024] SK가 선보인 플라스틱 재활용의 미래 – SK이노베이션 학생 앰배서더, Nicole Rossi와 Brian Scott</t>
    <phoneticPr fontId="4" type="noConversion"/>
  </si>
  <si>
    <t>[기고] [CES 2024] 저탄소 미래 모빌리티를 향한 SK이노베이션의 선도적 역할 – SK이노베이션 학생 앰배서더, Kathy Nguyen과 Charles Koduru</t>
    <phoneticPr fontId="4" type="noConversion"/>
  </si>
  <si>
    <t>[카드뉴스] 버려지는 열 에너지, 우리집 난방 에너지로 되돌아온다! – SK인천석유화학 공정 열원 회수 사업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</si>
  <si>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</si>
  <si>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</si>
  <si>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</si>
  <si>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</si>
  <si>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</si>
  <si>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https://skinnonews.com/archives/113680</t>
    <phoneticPr fontId="4" type="noConversion"/>
  </si>
  <si>
    <t>https://skinnonews.com/archives/113663</t>
    <phoneticPr fontId="4" type="noConversion"/>
  </si>
  <si>
    <t>https://skinnonews.com/archives/113632</t>
    <phoneticPr fontId="4" type="noConversion"/>
  </si>
  <si>
    <t>https://skinnonews.com/archives/113565</t>
    <phoneticPr fontId="4" type="noConversion"/>
  </si>
  <si>
    <t>https://skinnonews.com/archives/113520</t>
    <phoneticPr fontId="4" type="noConversion"/>
  </si>
  <si>
    <t>[기고] [CES 2024] 넷제로(Net Zero) 통해 행복한 미래를 만들어 나가는 SK Wonderland – SK이노베이션 대학생 앰배서더, Sierra Tiller-Davis</t>
    <phoneticPr fontId="4" type="noConversion"/>
  </si>
  <si>
    <t>https://skinnonews.com/archives/113475</t>
    <phoneticPr fontId="4" type="noConversion"/>
  </si>
  <si>
    <t>https://skinnonews.com/archives/113462</t>
    <phoneticPr fontId="4" type="noConversion"/>
  </si>
  <si>
    <t>https://skinnonews.com/archives/113419</t>
    <phoneticPr fontId="4" type="noConversion"/>
  </si>
  <si>
    <t>https://skinnonews.com/archives/113432</t>
    <phoneticPr fontId="4" type="noConversion"/>
  </si>
  <si>
    <t>SK온, 美 솔리드파워와 협력 강화… 전고체 배터리 개발 가속</t>
    <phoneticPr fontId="4" type="noConversion"/>
  </si>
  <si>
    <t>1월 2주</t>
    <phoneticPr fontId="4" type="noConversion"/>
  </si>
  <si>
    <t>/archives/113432</t>
  </si>
  <si>
    <t>/archives/113475</t>
  </si>
  <si>
    <t>/archives/113462</t>
  </si>
  <si>
    <t>/archives/113520</t>
  </si>
  <si>
    <t>/archives/78553</t>
  </si>
  <si>
    <t>/archives/85896</t>
  </si>
  <si>
    <t>/archives/90543</t>
  </si>
  <si>
    <t>/archives/94778</t>
  </si>
  <si>
    <t>/archives/14965</t>
  </si>
  <si>
    <t>/archives/38706</t>
  </si>
  <si>
    <t>/archives/9705</t>
  </si>
  <si>
    <t>/archives/25955</t>
  </si>
  <si>
    <t>/archives/95080</t>
  </si>
  <si>
    <t>1월 3주</t>
    <phoneticPr fontId="4" type="noConversion"/>
  </si>
  <si>
    <t>/archives/113632</t>
  </si>
  <si>
    <t>/archives/113680</t>
  </si>
  <si>
    <t>/archives/113663</t>
  </si>
  <si>
    <t>/archives/category/business/sk-enterm</t>
  </si>
  <si>
    <t>/archives/25623</t>
  </si>
  <si>
    <t>자동차의 심장, ‘엔진’을 보호하는 엔진오일… 겨울철, 꼼꼼하게 고르는 방법</t>
    <phoneticPr fontId="4" type="noConversion"/>
  </si>
  <si>
    <t>https://skinnonews.com/archives/113226</t>
    <phoneticPr fontId="4" type="noConversion"/>
  </si>
  <si>
    <t>[카드뉴스] “액체에 전자기기를 담근다?” – AI시대, 꼭 필요한 차세대 열관리 기술 ‘액침냉각’</t>
    <phoneticPr fontId="4" type="noConversion"/>
  </si>
  <si>
    <t>https://skinnonews.com/archives/113797</t>
    <phoneticPr fontId="4" type="noConversion"/>
  </si>
  <si>
    <t>보도자료</t>
    <phoneticPr fontId="4" type="noConversion"/>
  </si>
  <si>
    <t>https://skinnonews.com/archives/113855</t>
    <phoneticPr fontId="4" type="noConversion"/>
  </si>
  <si>
    <t>https://skinnonews.com/archives/113881</t>
    <phoneticPr fontId="4" type="noConversion"/>
  </si>
  <si>
    <t>https://skinnonews.com/archives/113925</t>
    <phoneticPr fontId="4" type="noConversion"/>
  </si>
  <si>
    <t>https://skinnonews.com/archives/113942</t>
    <phoneticPr fontId="4" type="noConversion"/>
  </si>
  <si>
    <t>1월 4주</t>
    <phoneticPr fontId="4" type="noConversion"/>
  </si>
  <si>
    <t>/archives/113855</t>
  </si>
  <si>
    <t>/archives/113226</t>
  </si>
  <si>
    <t>/archives/113797</t>
  </si>
  <si>
    <t>/archives/category/field-news/management</t>
  </si>
  <si>
    <t>/archives/17876</t>
  </si>
  <si>
    <t>/archives/113925</t>
  </si>
  <si>
    <t>/archives/113952</t>
  </si>
  <si>
    <t>/archives/107289</t>
  </si>
  <si>
    <t>/archives/2624</t>
  </si>
  <si>
    <t>/archives/79287</t>
  </si>
  <si>
    <t>/archives/11127</t>
  </si>
  <si>
    <t>/archives/50898</t>
  </si>
  <si>
    <t>[팩트체크해~油] “왜 나한테 그래?” – 공룡화석이 석유가 된 게 아니라고요?!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</si>
  <si>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</si>
  <si>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</si>
  <si>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https://skinnonews.com/archives/113952</t>
    <phoneticPr fontId="4" type="noConversion"/>
  </si>
  <si>
    <t>https://skinnonews.com/archives/114014</t>
    <phoneticPr fontId="4" type="noConversion"/>
  </si>
  <si>
    <t>https://skinnonews.com/archives/113998</t>
    <phoneticPr fontId="4" type="noConversion"/>
  </si>
  <si>
    <t>2월 1주</t>
    <phoneticPr fontId="4" type="noConversion"/>
  </si>
  <si>
    <t>https://skinnonews.com/archives/16013</t>
    <phoneticPr fontId="4" type="noConversion"/>
  </si>
  <si>
    <t>/archives/113998</t>
  </si>
  <si>
    <t>/archives/114014</t>
  </si>
  <si>
    <t>/archives/107925</t>
  </si>
  <si>
    <t>/archives/34624</t>
  </si>
  <si>
    <t>/archives/18414</t>
  </si>
  <si>
    <t>/archives/14188</t>
  </si>
  <si>
    <t>/archives/29138</t>
  </si>
  <si>
    <t>/archives/47741</t>
  </si>
  <si>
    <t>/archives/48881</t>
  </si>
  <si>
    <t>/archives/7475</t>
  </si>
  <si>
    <t>현대차그룹-SK엔무브, ‘차세대 차량용 냉매’ 개발 추진 “열관리 시장 확대”</t>
    <phoneticPr fontId="4" type="noConversion"/>
  </si>
  <si>
    <t>SK이노베이션, ‘에그’ 4기 모집… 창업진흥원과 ‘환경 스타트업’ 키운다</t>
    <phoneticPr fontId="4" type="noConversion"/>
  </si>
  <si>
    <t>SK이노베이션, 7년째 지속되는 협력사와의 행복동행 협력사 상생기금 전달</t>
    <phoneticPr fontId="4" type="noConversion"/>
  </si>
  <si>
    <t>SK인천석유화학, 어려운 이웃 위한 명절 선물 세트 전달</t>
    <phoneticPr fontId="4" type="noConversion"/>
  </si>
  <si>
    <t>[명절특별편] 물에 젖지 않는 돈과 종이가 있다?! (feat. 세뱃돈 &amp; 새해 독서)</t>
    <phoneticPr fontId="4" type="noConversion"/>
  </si>
  <si>
    <t>SK온, 美 웨스트워터社와 천연흑연 구매 계약… IRA 대응력 강화</t>
    <phoneticPr fontId="4" type="noConversion"/>
  </si>
  <si>
    <t>https://skinnonews.com/archives/114038</t>
    <phoneticPr fontId="4" type="noConversion"/>
  </si>
  <si>
    <t>https://skinnonews.com/archives/114052</t>
    <phoneticPr fontId="4" type="noConversion"/>
  </si>
  <si>
    <t>2월 2주</t>
    <phoneticPr fontId="4" type="noConversion"/>
  </si>
  <si>
    <t>[SK이노베이션 2023년 연간 실적발표] 매출액 77조2,885억원, 영업이익 1조9,039억원 – 배터리사업, 역대 최대 연간 매출 달성… 수익성 개선세 지속</t>
    <phoneticPr fontId="4" type="noConversion"/>
  </si>
  <si>
    <t>[명절특별편] 설 연휴 고향 가는 길, 우리에게 가장 익숙한 에너지 공간 – ‘주유소’의 몰랐던 이야기</t>
    <phoneticPr fontId="4" type="noConversion"/>
  </si>
  <si>
    <t>[2017년 입춘] 봄의 시작을 알리는 입춘의 의미와 입춘에 하는 일!</t>
    <phoneticPr fontId="4" type="noConversion"/>
  </si>
  <si>
    <t>나경수 SK지오센트릭 사장 “폐플라스틱을 자원으로” ByeBye 플라스틱 동참</t>
    <phoneticPr fontId="4" type="noConversion"/>
  </si>
  <si>
    <t>SK에너지–PTC코리아, 스마트 플랜트 솔루션으로 글로벌 공략 나선다</t>
    <phoneticPr fontId="4" type="noConversion"/>
  </si>
  <si>
    <t>플라스틱 분리배출, 이제 마크부터 확인하세요!</t>
    <phoneticPr fontId="4" type="noConversion"/>
  </si>
  <si>
    <t>https://skinnonews.com/archives/114094</t>
    <phoneticPr fontId="4" type="noConversion"/>
  </si>
  <si>
    <t>https://skinnonews.com/archives/114118</t>
    <phoneticPr fontId="4" type="noConversion"/>
  </si>
  <si>
    <t>https://skinnonews.com/archives/114084</t>
    <phoneticPr fontId="4" type="noConversion"/>
  </si>
  <si>
    <t>보도자료</t>
    <phoneticPr fontId="4" type="noConversion"/>
  </si>
  <si>
    <t>기획자료</t>
    <phoneticPr fontId="4" type="noConversion"/>
  </si>
  <si>
    <t>2월 3주</t>
  </si>
  <si>
    <t>/archives/114052</t>
  </si>
  <si>
    <t>/archives/98215</t>
  </si>
  <si>
    <t>/archives/102531</t>
  </si>
  <si>
    <t>/archives/19881</t>
  </si>
  <si>
    <t>/archives/100327</t>
  </si>
  <si>
    <t>/archives/103092</t>
  </si>
  <si>
    <t>/archives/29155</t>
  </si>
  <si>
    <t>/archives/53791</t>
  </si>
  <si>
    <t>/archives/87190</t>
  </si>
  <si>
    <t>/archives/99949</t>
  </si>
  <si>
    <t>/archives/100001</t>
  </si>
  <si>
    <t>/archives/17256</t>
  </si>
  <si>
    <t>/archives/78457</t>
  </si>
  <si>
    <t>/archives/34426</t>
  </si>
  <si>
    <t>/archives/85187</t>
  </si>
  <si>
    <t>셀 색이 달라진다 = 엑셀이 망가진다</t>
    <phoneticPr fontId="4" type="noConversion"/>
  </si>
  <si>
    <t>SK이노베이션</t>
    <phoneticPr fontId="4" type="noConversion"/>
  </si>
  <si>
    <t>SK에너지</t>
    <phoneticPr fontId="4" type="noConversion"/>
  </si>
  <si>
    <t>SK지오센트릭</t>
    <phoneticPr fontId="4" type="noConversion"/>
  </si>
  <si>
    <t>SK온</t>
    <phoneticPr fontId="4" type="noConversion"/>
  </si>
  <si>
    <t>SK엔무브</t>
    <phoneticPr fontId="4" type="noConversion"/>
  </si>
  <si>
    <t>SK인천석유화학</t>
    <phoneticPr fontId="4" type="noConversion"/>
  </si>
  <si>
    <t>SK트레이딩인터내셔널</t>
    <phoneticPr fontId="4" type="noConversion"/>
  </si>
  <si>
    <t>SK아이이테크놀로지</t>
    <phoneticPr fontId="4" type="noConversion"/>
  </si>
  <si>
    <t>SK어스온</t>
    <phoneticPr fontId="4" type="noConversion"/>
  </si>
  <si>
    <t>SK엔텀</t>
    <phoneticPr fontId="4" type="noConversion"/>
  </si>
  <si>
    <t>텍스트</t>
    <phoneticPr fontId="4" type="noConversion"/>
  </si>
  <si>
    <t>영상</t>
    <phoneticPr fontId="4" type="noConversion"/>
  </si>
  <si>
    <t>기고문</t>
    <phoneticPr fontId="4" type="noConversion"/>
  </si>
  <si>
    <t>아래는 카테고리임. 뭔가 추가된다면 아래 표에 추가하시오</t>
    <phoneticPr fontId="4" type="noConversion"/>
  </si>
  <si>
    <t>난(暖)방에 냉(冷)매가 필요하다고?</t>
    <phoneticPr fontId="4" type="noConversion"/>
  </si>
  <si>
    <t>SK엔무브, 데이터센터 수조형 액침냉각 이어 정밀액체냉각 시장 본격 진출</t>
    <phoneticPr fontId="4" type="noConversion"/>
  </si>
  <si>
    <t>SK온, 인터배터리 2024 ‘급속충전 최고 혁신상’ 수상 – Advanced SF 배터리, 에너지밀도∙급속충전 다 잡았다</t>
    <phoneticPr fontId="4" type="noConversion"/>
  </si>
  <si>
    <t>https://skinnonews.com/archives/114065</t>
    <phoneticPr fontId="4" type="noConversion"/>
  </si>
  <si>
    <t>기획자료</t>
    <phoneticPr fontId="4" type="noConversion"/>
  </si>
  <si>
    <t>https://skinnonews.com/archives/114138</t>
    <phoneticPr fontId="4" type="noConversion"/>
  </si>
  <si>
    <t>보도자료</t>
    <phoneticPr fontId="4" type="noConversion"/>
  </si>
  <si>
    <t>보도자료</t>
    <phoneticPr fontId="4" type="noConversion"/>
  </si>
  <si>
    <t>더 빨라지고, 더 강해졌다… SK온, 新 급속충전 기술 공개</t>
    <phoneticPr fontId="4" type="noConversion"/>
  </si>
  <si>
    <t>https://skinnonews.com/archives/114153</t>
    <phoneticPr fontId="4" type="noConversion"/>
  </si>
  <si>
    <t>https://skinnonews.com/archives/114172</t>
    <phoneticPr fontId="4" type="noConversion"/>
  </si>
  <si>
    <t>SK인천석유화학</t>
  </si>
  <si>
    <t>텍스트</t>
  </si>
  <si>
    <t>SK이노베이션</t>
  </si>
  <si>
    <t>SK온</t>
  </si>
  <si>
    <t>SK지오센트릭</t>
  </si>
  <si>
    <t>SK에너지</t>
  </si>
  <si>
    <t>SK엔무브</t>
  </si>
  <si>
    <t>/archives/114138</t>
  </si>
  <si>
    <t>/archives/114065</t>
  </si>
  <si>
    <t>/archives/114118</t>
  </si>
  <si>
    <t>/archives/114094</t>
  </si>
  <si>
    <t>/archives/114084</t>
  </si>
  <si>
    <t>/archives/32681</t>
  </si>
  <si>
    <t>/archives/111245</t>
  </si>
  <si>
    <t>/archives/36253</t>
  </si>
  <si>
    <t>/archives/112183</t>
  </si>
  <si>
    <t>/archives/34162</t>
  </si>
  <si>
    <t>/archives/81784</t>
  </si>
  <si>
    <t>/archives/100759</t>
  </si>
  <si>
    <t>/archives/111466</t>
  </si>
  <si>
    <t>/archives/24005</t>
  </si>
  <si>
    <t>/archives/8289</t>
  </si>
  <si>
    <t>/archives/62659</t>
  </si>
  <si>
    <t>/archives/82172</t>
  </si>
  <si>
    <t>/archives/95134</t>
  </si>
  <si>
    <t>2월 4주</t>
    <phoneticPr fontId="4" type="noConversion"/>
  </si>
  <si>
    <t>2월 5주</t>
    <phoneticPr fontId="4" type="noConversion"/>
  </si>
  <si>
    <t>/archives/114172</t>
  </si>
  <si>
    <t>/archives/114153</t>
  </si>
  <si>
    <t>/archives/114208</t>
  </si>
  <si>
    <t>/archives/114278</t>
  </si>
  <si>
    <t>/archives/57901</t>
  </si>
  <si>
    <t>/archives/21558</t>
  </si>
  <si>
    <t>/archives/107388</t>
  </si>
  <si>
    <t>/archives/114221</t>
  </si>
  <si>
    <t>/archives/8269</t>
  </si>
  <si>
    <t>/archives/14136</t>
  </si>
  <si>
    <t>/archives/15974</t>
  </si>
  <si>
    <t>/archives/22310</t>
  </si>
  <si>
    <t>/archives/61110</t>
  </si>
  <si>
    <t>/archives/85853</t>
  </si>
  <si>
    <t>/archives/74611</t>
  </si>
  <si>
    <t>/archives/104261</t>
  </si>
  <si>
    <t>/archives/59820</t>
  </si>
  <si>
    <t>/archives/69621</t>
  </si>
  <si>
    <t>/archives/75713</t>
  </si>
  <si>
    <t>/archives/95661</t>
  </si>
  <si>
    <t>facebook.com</t>
  </si>
  <si>
    <t>[사진] SK온, 인터배터리 참가… 다양한 배터리 포트폴리오 선보여</t>
    <phoneticPr fontId="4" type="noConversion"/>
  </si>
  <si>
    <t>https://skinnonews.com/archives/114208</t>
    <phoneticPr fontId="4" type="noConversion"/>
  </si>
  <si>
    <t>SK온 인터배터리 전시 성료… 6.5만명 방문</t>
    <phoneticPr fontId="4" type="noConversion"/>
  </si>
  <si>
    <t>보도자료</t>
    <phoneticPr fontId="4" type="noConversion"/>
  </si>
  <si>
    <t>https://skinnonews.com/archives/114278</t>
    <phoneticPr fontId="4" type="noConversion"/>
  </si>
  <si>
    <t>기획자료</t>
    <phoneticPr fontId="4" type="noConversion"/>
  </si>
  <si>
    <t>https://skinnonews.com/archives/114221</t>
    <phoneticPr fontId="4" type="noConversion"/>
  </si>
  <si>
    <t>3월 1주</t>
    <phoneticPr fontId="4" type="noConversion"/>
  </si>
  <si>
    <t>봄 탈 땐 차 타고 꽃놀이… SK주유소의 특별한 멤버십 서비스와 함께 떠나자!</t>
    <phoneticPr fontId="4" type="noConversion"/>
  </si>
  <si>
    <t>SK인천석유화학, 지역 인재양성 위한 상반기 ‘SK행복멘토링’ 개강</t>
    <phoneticPr fontId="4" type="noConversion"/>
  </si>
  <si>
    <t>https://skinnonews.com/archives/114309</t>
    <phoneticPr fontId="4" type="noConversion"/>
  </si>
  <si>
    <t>텍스트</t>
    <phoneticPr fontId="4" type="noConversion"/>
  </si>
  <si>
    <t>https://skinnonews.com/archives/114327</t>
    <phoneticPr fontId="4" type="noConversion"/>
  </si>
  <si>
    <t>[팩트체크해~油] 블랙 골드(Black gold)? 정말 내가 ‘검은색’으로 보여?!</t>
    <phoneticPr fontId="4" type="noConversion"/>
  </si>
  <si>
    <t>3월 2주</t>
    <phoneticPr fontId="4" type="noConversion"/>
  </si>
  <si>
    <t>/newsletter_agreement</t>
  </si>
  <si>
    <t>/archives/73127</t>
  </si>
  <si>
    <t>/archives/98182</t>
  </si>
  <si>
    <t>/archives/107610</t>
  </si>
  <si>
    <t>/archives/75805</t>
  </si>
  <si>
    <t>/archives/109090</t>
  </si>
  <si>
    <t>/archives/112709</t>
  </si>
  <si>
    <t>/archives/33833</t>
  </si>
  <si>
    <t>/archives/34355</t>
  </si>
  <si>
    <t>/archives/45061</t>
  </si>
  <si>
    <t>/archives/8217</t>
  </si>
  <si>
    <t>/archives/76494</t>
  </si>
  <si>
    <t>SK엔무브 ZIC, 대한민국 대표 엔진오일 브랜드 왕좌 올해도 수성</t>
    <phoneticPr fontId="4" type="noConversion"/>
  </si>
  <si>
    <t>https://skinnonews.com/archives/114336</t>
    <phoneticPr fontId="4" type="noConversion"/>
  </si>
  <si>
    <t>https://skinnonews.com/archives/114354</t>
    <phoneticPr fontId="4" type="noConversion"/>
  </si>
  <si>
    <t>SK아이이테크놀로지</t>
  </si>
  <si>
    <t>SK아이이테크놀로지 김철중 사장 ”신규 수주와 생산성 혁신으로 중장기 성장기반 확보”</t>
    <phoneticPr fontId="4" type="noConversion"/>
  </si>
  <si>
    <t>SK온-페라리, 배터리셀 새 역사 만든다</t>
    <phoneticPr fontId="4" type="noConversion"/>
  </si>
  <si>
    <t>https://skinnonews.com/archives/114407</t>
    <phoneticPr fontId="4" type="noConversion"/>
  </si>
  <si>
    <t>SK이노베이션, 전기·전자 유해물질 시험 104개 국가서 효력 인정받는다</t>
    <phoneticPr fontId="4" type="noConversion"/>
  </si>
  <si>
    <t>“벚꽃동산 오실 때 자동차는 집에 두고 오세요” SK인천석유화학 벚꽃동산, 5년만에 개방</t>
    <phoneticPr fontId="4" type="noConversion"/>
  </si>
  <si>
    <t>봄날의 훈풍, 나를 변화시키다 – 2024년 SK이노베이션 계열 자원봉사 코디네이터 워크샵</t>
    <phoneticPr fontId="4" type="noConversion"/>
  </si>
  <si>
    <t>SK이노베이션, 제17기 정기 주주총회ㆍ이사회 개최… 박상규 신임 대표이사 선임</t>
    <phoneticPr fontId="4" type="noConversion"/>
  </si>
  <si>
    <t>https://skinnonews.com/archives/114412</t>
    <phoneticPr fontId="4" type="noConversion"/>
  </si>
  <si>
    <t>https://skinnonews.com/archives/114474</t>
    <phoneticPr fontId="4" type="noConversion"/>
  </si>
  <si>
    <t>https://skinnonews.com/archives/114364</t>
    <phoneticPr fontId="4" type="noConversion"/>
  </si>
  <si>
    <t>https://skinnonews.com/archives/114430</t>
    <phoneticPr fontId="4" type="noConversion"/>
  </si>
  <si>
    <t>3월 3주</t>
    <phoneticPr fontId="4" type="noConversion"/>
  </si>
  <si>
    <t>/archives/114309</t>
  </si>
  <si>
    <t>/archives/114327</t>
  </si>
  <si>
    <t>/archives/3095</t>
  </si>
  <si>
    <t>/archives/33788</t>
  </si>
  <si>
    <t>/archives/69864</t>
  </si>
  <si>
    <t>/archives/103302</t>
  </si>
  <si>
    <t>/archives/110959</t>
  </si>
  <si>
    <t>/archives/71038</t>
  </si>
  <si>
    <t>/archives/tag/?ㅽ뵂-?대끂踰좎씠??desktop</t>
  </si>
  <si>
    <t>enclean.com</t>
  </si>
  <si>
    <t>instagramstory</t>
  </si>
  <si>
    <t>/archives/tag/?ㅽ뵂-?대끂踰좎씠??google</t>
  </si>
  <si>
    <t>[세대공감 클랜 활동 소회 ④] 서로 이해하며 행복을 채워가는, 세대공감! – SK에너지 석유3공장 #2FCC 생산2 Unit 김성왕 선임대리</t>
    <phoneticPr fontId="4" type="noConversion"/>
  </si>
  <si>
    <t>https://skinnonews.com/archives/85006</t>
    <phoneticPr fontId="4" type="noConversion"/>
  </si>
  <si>
    <t>SK지오센트릭·율촌화학, 재활용 용이한 플라스틱 포장재 개발 나선다</t>
    <phoneticPr fontId="4" type="noConversion"/>
  </si>
  <si>
    <t>https://skinnonews.com/archives/114522</t>
    <phoneticPr fontId="4" type="noConversion"/>
  </si>
  <si>
    <t>https://skinnonews.com/archives/114530</t>
    <phoneticPr fontId="4" type="noConversion"/>
  </si>
  <si>
    <t>기고문</t>
  </si>
  <si>
    <t>3월 4주</t>
    <phoneticPr fontId="4" type="noConversion"/>
  </si>
  <si>
    <t>/archives/114364</t>
  </si>
  <si>
    <t>/archives/114430</t>
  </si>
  <si>
    <t>/archives/114407</t>
  </si>
  <si>
    <t>/archives/114336</t>
  </si>
  <si>
    <t>/archives/106307</t>
  </si>
  <si>
    <t>/archives/89158</t>
  </si>
  <si>
    <t>/archives/57650</t>
  </si>
  <si>
    <t>/archives/98756</t>
  </si>
  <si>
    <t>/archives/110919</t>
  </si>
  <si>
    <t>/archives/86834</t>
  </si>
  <si>
    <t>/archives/87921</t>
  </si>
  <si>
    <t>/archives/114483</t>
  </si>
  <si>
    <t>/archives/19961</t>
  </si>
  <si>
    <t>/archives/tag/sk二쇱쑀??google</t>
  </si>
  <si>
    <t>에취! 봄철 미세먼지, 꽃가루 알레르기 경보… 환절기 필수템 ‘마스크’</t>
    <phoneticPr fontId="4" type="noConversion"/>
  </si>
  <si>
    <t>심지 말고 뽑아라? 식목일에 시작된 특별한 미션! – 생태계교란 식물 제거하며 ‘한강지킴이’가 된 SK이노베이션</t>
    <phoneticPr fontId="4" type="noConversion"/>
  </si>
  <si>
    <t>[팩트체크해~油] 공장 내 송유관 길이가 지구에서 달까지 가는 거리 두 배?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</si>
  <si>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</si>
  <si>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</si>
  <si>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https://skinnonews.com/archives/114483</t>
    <phoneticPr fontId="4" type="noConversion"/>
  </si>
  <si>
    <t>4월 1주</t>
    <phoneticPr fontId="4" type="noConversion"/>
  </si>
  <si>
    <t>/archives/114530</t>
  </si>
  <si>
    <t>/archives/114608</t>
  </si>
  <si>
    <t>/archives/114632</t>
  </si>
  <si>
    <t>/archives/114522</t>
  </si>
  <si>
    <t>/archives/114616</t>
  </si>
  <si>
    <t>/archives/92880</t>
  </si>
  <si>
    <t>/archives/100303</t>
  </si>
  <si>
    <t>/archives/101026</t>
  </si>
  <si>
    <t>/archives/12513</t>
  </si>
  <si>
    <t>/archives/105532</t>
  </si>
  <si>
    <t>/archives/106626</t>
  </si>
  <si>
    <t>/archives/107887</t>
  </si>
  <si>
    <t>/archives/92800</t>
  </si>
  <si>
    <t>“활짝 핀 벚꽃 만끽하며 코로나19 극복 응원해요~” SK인천석유화학 벚꽃동산, 4년만에 개방</t>
    <phoneticPr fontId="4" type="noConversion"/>
  </si>
  <si>
    <t>https://skinnonews.com/archives/104721</t>
    <phoneticPr fontId="4" type="noConversion"/>
  </si>
  <si>
    <t>영화 속 그 곳, SK인천석유화학 벚꽃동산 관람기</t>
    <phoneticPr fontId="4" type="noConversion"/>
  </si>
  <si>
    <t>https://skinnonews.com/archives/21233</t>
    <phoneticPr fontId="4" type="noConversion"/>
  </si>
  <si>
    <t>SK온, 지멘스 DISW와 ‘스마트 공장’ 시스템 구축 협력</t>
    <phoneticPr fontId="4" type="noConversion"/>
  </si>
  <si>
    <t>https://skinnonews.com/archives/114688</t>
    <phoneticPr fontId="4" type="noConversion"/>
  </si>
  <si>
    <t>보도자료</t>
    <phoneticPr fontId="4" type="noConversion"/>
  </si>
  <si>
    <t>SK온</t>
    <phoneticPr fontId="4" type="noConversion"/>
  </si>
  <si>
    <t>SK인천석유화학과 함께하는 ‘우리동네 Culture Plus’ 연중 운영</t>
    <phoneticPr fontId="4" type="noConversion"/>
  </si>
  <si>
    <t>https://skinnonews.com/archives/114689</t>
    <phoneticPr fontId="4" type="noConversion"/>
  </si>
  <si>
    <t>보도자료</t>
    <phoneticPr fontId="4" type="noConversion"/>
  </si>
  <si>
    <t>SK인천석유화학</t>
    <phoneticPr fontId="4" type="noConversion"/>
  </si>
  <si>
    <t>SK이노베이션, 지난 2월부터 전사 릴레이 워크숍 개최 – 박상규 사장 “포트폴리오 점검해 더 큰 성과 만들겠다”</t>
    <phoneticPr fontId="4" type="noConversion"/>
  </si>
  <si>
    <t>https://skinnonews.com/archives/114751</t>
    <phoneticPr fontId="4" type="noConversion"/>
  </si>
  <si>
    <t>SK이노베이션</t>
    <phoneticPr fontId="4" type="noConversion"/>
  </si>
  <si>
    <t>4월 2주</t>
    <phoneticPr fontId="4" type="noConversion"/>
  </si>
  <si>
    <t>/archives/53520</t>
  </si>
  <si>
    <t>/archives/37795</t>
  </si>
  <si>
    <t>/archives/21592</t>
  </si>
  <si>
    <t>/archives/24874</t>
  </si>
  <si>
    <t>/archives/86941</t>
  </si>
  <si>
    <t>/archives/103830</t>
  </si>
  <si>
    <t>/archives/111435</t>
  </si>
  <si>
    <t>/archives/112331</t>
  </si>
  <si>
    <t>/archives/112544</t>
  </si>
  <si>
    <t>/archives/98805</t>
  </si>
  <si>
    <t>/archives/21573</t>
  </si>
  <si>
    <t>/archives/23283</t>
  </si>
  <si>
    <t>/archives/90112</t>
  </si>
  <si>
    <t>/archives/tag/?쇳븯??諛⑹떇???곸떊</t>
  </si>
  <si>
    <t>숫자로 보는 SK 울산CLX</t>
    <phoneticPr fontId="4" type="noConversion"/>
  </si>
  <si>
    <t>https://skinnonews.com/archives/25903</t>
    <phoneticPr fontId="4" type="noConversion"/>
  </si>
  <si>
    <t>기획자료</t>
    <phoneticPr fontId="4" type="noConversion"/>
  </si>
  <si>
    <t>SK온, 2024 ‘에디슨 어워즈’ 동상</t>
    <phoneticPr fontId="4" type="noConversion"/>
  </si>
  <si>
    <t>亞 최대 플라스틱 전시회 ‘차이나플라스’? ‘차이나는 플라스틱’으로 사로잡는다</t>
    <phoneticPr fontId="4" type="noConversion"/>
  </si>
  <si>
    <t>“저출산 해소 적극 동참” SK온, 육아휴직 2년으로 확대</t>
    <phoneticPr fontId="4" type="noConversion"/>
  </si>
  <si>
    <t>[전지적 배터리 시점] ① 일상을 차지(Charge)해 온 ‘전지’의 역사 – 과거의 꿈을 실현시키다!</t>
    <phoneticPr fontId="4" type="noConversion"/>
  </si>
  <si>
    <t>https://skinnonews.com/archives/114801</t>
    <phoneticPr fontId="4" type="noConversion"/>
  </si>
  <si>
    <t>https://skinnonews.com/archives/114789</t>
    <phoneticPr fontId="4" type="noConversion"/>
  </si>
  <si>
    <t>https://skinnonews.com/archives/114810</t>
    <phoneticPr fontId="4" type="noConversion"/>
  </si>
  <si>
    <t>https://skinnonews.com/archives/114973</t>
    <phoneticPr fontId="4" type="noConversion"/>
  </si>
  <si>
    <t>4월 3주</t>
    <phoneticPr fontId="4" type="noConversion"/>
  </si>
  <si>
    <t>/archives/114688</t>
  </si>
  <si>
    <t>/archives/114751</t>
  </si>
  <si>
    <t>/archives/23957</t>
  </si>
  <si>
    <t>/archives/113218</t>
  </si>
  <si>
    <t>/archives/20287</t>
  </si>
  <si>
    <t>/archives/114789</t>
  </si>
  <si>
    <t>/archives/45601</t>
  </si>
  <si>
    <t>/archives/59457</t>
  </si>
  <si>
    <t>/archives/114773</t>
  </si>
  <si>
    <t>/archives/72162</t>
  </si>
  <si>
    <t>/archives/83166</t>
  </si>
  <si>
    <t>/archives/9249</t>
  </si>
  <si>
    <t>/archives/97113</t>
  </si>
  <si>
    <t>/archives/102329</t>
  </si>
  <si>
    <t>/archives/103704</t>
  </si>
  <si>
    <t>/archives/110156</t>
  </si>
  <si>
    <t>/archives/94616</t>
  </si>
  <si>
    <t>/archives/108461</t>
  </si>
  <si>
    <t>/archives/34905</t>
  </si>
  <si>
    <t xml:space="preserve"> [기고] 보급형 차량 구매자를 위한 최고의 선택, 전기차! – 캐나다 ‘비전 모빌리티’ 수석 컨설턴트, 제임스 카터(James Carter)</t>
    <phoneticPr fontId="4" type="noConversion"/>
  </si>
  <si>
    <t>https://skinnonews.com/archives/114608</t>
    <phoneticPr fontId="4" type="noConversion"/>
  </si>
  <si>
    <t>SK이노베이션, ESG 우수협력사에 컨설팅 제공하고 대출이자 지원한다</t>
    <phoneticPr fontId="4" type="noConversion"/>
  </si>
  <si>
    <t>SK인천석유화학, 지역 발달장애아동 위한 ‘희망 키움 체육교실’ 운영</t>
    <phoneticPr fontId="4" type="noConversion"/>
  </si>
  <si>
    <t>https://skinnonews.com/archives/114616</t>
    <phoneticPr fontId="4" type="noConversion"/>
  </si>
  <si>
    <t>https://skinnonews.com/archives/114610</t>
    <phoneticPr fontId="4" type="noConversion"/>
  </si>
  <si>
    <t>https://skinnonews.com/archives/114632</t>
    <phoneticPr fontId="4" type="noConversion"/>
  </si>
  <si>
    <t>“생분해성 플라스틱 원료 생산, 국내 미생물 기술로 연다”</t>
    <phoneticPr fontId="4" type="noConversion"/>
  </si>
  <si>
    <t>https://skinnonews.com/archives/114773</t>
    <phoneticPr fontId="4" type="noConversion"/>
  </si>
  <si>
    <t>최재원 SK온 수석부회장 구성원 타운홀 미팅 “배터리 산업은 정해진 미래… 본원 경쟁력 단단히 갖춰야”</t>
    <phoneticPr fontId="4" type="noConversion"/>
  </si>
  <si>
    <t>https://skinnonews.com/archives/114931</t>
    <phoneticPr fontId="4" type="noConversion"/>
  </si>
  <si>
    <t>[SK이노베이션 2024년 1분기 실적발표] 매출액 18조 8,551억원, 영업이익 6,247억원 – 기존 성장동력의 견고한 실적으로 영업이익 6,247억원 달성</t>
    <phoneticPr fontId="4" type="noConversion"/>
  </si>
  <si>
    <t>https://skinnonews.com/archives/114999</t>
    <phoneticPr fontId="4" type="noConversion"/>
  </si>
  <si>
    <t>4월 4주</t>
    <phoneticPr fontId="4" type="noConversion"/>
  </si>
  <si>
    <t>/archives/114973</t>
  </si>
  <si>
    <t>/archives/114931</t>
  </si>
  <si>
    <t>/archives/114801</t>
  </si>
  <si>
    <t>/archives/114810</t>
  </si>
  <si>
    <t>/archives/4521</t>
  </si>
  <si>
    <t>/archives/110382</t>
  </si>
  <si>
    <t>/archives/50688</t>
  </si>
  <si>
    <t>/archives/110681</t>
  </si>
  <si>
    <t>/archives/74464</t>
  </si>
  <si>
    <t>/archives/107036</t>
  </si>
  <si>
    <t>/archives/63456</t>
  </si>
  <si>
    <t>/archives/73799</t>
  </si>
  <si>
    <t>/archives/105707</t>
  </si>
  <si>
    <t>/archives/11793</t>
  </si>
  <si>
    <t>/archives/23448</t>
  </si>
  <si>
    <t>/archives/24435</t>
  </si>
  <si>
    <t>/archives/97763</t>
  </si>
  <si>
    <t>/archives/tag/sk二쇱쑀??desktop</t>
  </si>
  <si>
    <t>중간고사를 부탁해! 시험기간에 도움되는 음식 BEST 5</t>
    <phoneticPr fontId="4" type="noConversion"/>
  </si>
  <si>
    <t>https://skinnonews.com/archives/23352</t>
    <phoneticPr fontId="4" type="noConversion"/>
  </si>
  <si>
    <t>우리 곁의 슈퍼히어로 소방관! 화염으로부터 영웅을 지키는 ‘방화복’</t>
    <phoneticPr fontId="4" type="noConversion"/>
  </si>
  <si>
    <t>SK인천석유화학-서구노인복지관, 서구 부모님의날 행사 진행… 어르신께 카네이션 달아드리고, 볼거리·즐길거리 풍성</t>
    <phoneticPr fontId="4" type="noConversion"/>
  </si>
  <si>
    <t>SK이노베이션 ‘위시 메이커’, 난치병 아동 소원성취 프로젝트 시동</t>
    <phoneticPr fontId="4" type="noConversion"/>
  </si>
  <si>
    <t>https://skinnonews.com/archives/115043</t>
    <phoneticPr fontId="4" type="noConversion"/>
  </si>
  <si>
    <t>https://skinnonews.com/archives/115074</t>
    <phoneticPr fontId="4" type="noConversion"/>
  </si>
  <si>
    <t>보도자료</t>
    <phoneticPr fontId="4" type="noConversion"/>
  </si>
  <si>
    <t>기획자료</t>
    <phoneticPr fontId="4" type="noConversion"/>
  </si>
  <si>
    <t>5월 1주</t>
    <phoneticPr fontId="4" type="noConversion"/>
  </si>
  <si>
    <t>/archives/115020</t>
  </si>
  <si>
    <t>/archives/114999</t>
  </si>
  <si>
    <t>/archives/96387</t>
  </si>
  <si>
    <t>/archives/tag/?몄궛clx</t>
  </si>
  <si>
    <t>/archives/category/field-news/inno-field/seosan-jeungpyeong</t>
  </si>
  <si>
    <t>/archives/107857</t>
  </si>
  <si>
    <t>/archives/110846</t>
  </si>
  <si>
    <t>/archives/112490</t>
  </si>
  <si>
    <t>/archives/25648</t>
  </si>
  <si>
    <t>/archives/90219</t>
  </si>
  <si>
    <t>/archives/101315</t>
  </si>
  <si>
    <t>/archives/4735</t>
  </si>
  <si>
    <t>/archives/93130</t>
  </si>
  <si>
    <t>/archives/100916</t>
  </si>
  <si>
    <t>/archives/103287</t>
  </si>
  <si>
    <t>/archives/103594</t>
  </si>
  <si>
    <t>/archives/104459</t>
  </si>
  <si>
    <t>/archives/105313</t>
  </si>
  <si>
    <t>/archives/21634</t>
  </si>
  <si>
    <t>/archives/38490</t>
  </si>
  <si>
    <t>/archives/72623</t>
  </si>
  <si>
    <t>/archives/93353</t>
  </si>
  <si>
    <t>/archives/tag/諛고꽣由?desktop</t>
  </si>
  <si>
    <t>search.zum.com</t>
  </si>
  <si>
    <t>/archives/tag/諛고꽣由?google</t>
  </si>
  <si>
    <t>/archives/tag/?뷀겕由?google</t>
  </si>
  <si>
    <t>/archives/tag/?좊뀈??google</t>
  </si>
  <si>
    <t>https://skinnonews.com/archives/115020</t>
    <phoneticPr fontId="4" type="noConversion"/>
  </si>
  <si>
    <t>[팩트체크해~油] 석유 고갈… 50년 전에도 앞으로 50년, 지금도 50년?</t>
    <phoneticPr fontId="4" type="noConversion"/>
  </si>
  <si>
    <t>https://skinnonews.com/archives/115057</t>
    <phoneticPr fontId="4" type="noConversion"/>
  </si>
  <si>
    <t>SK이노베이션 계열과 함께 나누는 행복의 씨앗, 어르신들 얼굴에 가득 핀 웃음꽃</t>
    <phoneticPr fontId="4" type="noConversion"/>
  </si>
  <si>
    <t>https://skinnonews.com/archives/115113</t>
    <phoneticPr fontId="4" type="noConversion"/>
  </si>
  <si>
    <t>기획자료</t>
    <phoneticPr fontId="4" type="noConversion"/>
  </si>
  <si>
    <t>텍스트</t>
    <phoneticPr fontId="4" type="noConversion"/>
  </si>
  <si>
    <t>텍스트</t>
    <phoneticPr fontId="4" type="noConversion"/>
  </si>
  <si>
    <t>5월 2주</t>
    <phoneticPr fontId="4" type="noConversion"/>
  </si>
  <si>
    <t>/archives/115057</t>
  </si>
  <si>
    <t>/archives/115074</t>
  </si>
  <si>
    <t>/archives/115043</t>
  </si>
  <si>
    <t>/archives/113881</t>
  </si>
  <si>
    <t>/archives/tag/?꾩냼以묐┰</t>
  </si>
  <si>
    <t>/archives/11761</t>
  </si>
  <si>
    <t>/archives/10070</t>
  </si>
  <si>
    <t>/archives/104533</t>
  </si>
  <si>
    <t>/archives/110237</t>
  </si>
  <si>
    <t>/archives/80355</t>
  </si>
  <si>
    <t>/archives/95609</t>
  </si>
  <si>
    <t>/archives/97151</t>
  </si>
  <si>
    <t>/archives/104421</t>
  </si>
  <si>
    <t>/archives/109118</t>
  </si>
  <si>
    <t>/archives/7868</t>
  </si>
  <si>
    <t>/archives/80603</t>
  </si>
  <si>
    <t>/archives/94113</t>
  </si>
  <si>
    <t>/archives/95988</t>
  </si>
  <si>
    <t>/archives/category/social-news/csr</t>
  </si>
  <si>
    <t>/archives/103372</t>
  </si>
  <si>
    <t>/archives/103500</t>
  </si>
  <si>
    <t>/archives/103818</t>
  </si>
  <si>
    <t>/archives/58745</t>
  </si>
  <si>
    <t>/archives/98363</t>
  </si>
  <si>
    <t>/archives/tag/?섍꼍怨쇳븰湲곗닠??desktop</t>
  </si>
  <si>
    <t>skinnovation.co.kr</t>
  </si>
  <si>
    <t>SK이노베이션, 스타트업과 협력해 환경문제 해법 찾는다</t>
    <phoneticPr fontId="4" type="noConversion"/>
  </si>
  <si>
    <t>♪♬삼백만송이 삼백만송이 삼백만송이 꽃은 피고~♬♪ – 제16회 울산대공원 장미축제 ‘Love Story in Ulsan’ 개막</t>
    <phoneticPr fontId="4" type="noConversion"/>
  </si>
  <si>
    <t>https://skinnonews.com/archives/115249</t>
    <phoneticPr fontId="4" type="noConversion"/>
  </si>
  <si>
    <t>https://skinnonews.com/archives/115209</t>
    <phoneticPr fontId="4" type="noConversion"/>
  </si>
  <si>
    <t>/archives/115113</t>
  </si>
  <si>
    <t>/archives/53167</t>
  </si>
  <si>
    <t>/archives/tag/議곗??꾩＜</t>
  </si>
  <si>
    <t>/archives/47895</t>
  </si>
  <si>
    <t>/archives/51746</t>
  </si>
  <si>
    <t>/archives/109571</t>
  </si>
  <si>
    <t>/archives/86689</t>
  </si>
  <si>
    <t>/archives/112239</t>
  </si>
  <si>
    <t>/archives/90811</t>
  </si>
  <si>
    <t>/archives/9318</t>
  </si>
  <si>
    <t>/archives/112046</t>
  </si>
  <si>
    <t>/archives/2410</t>
  </si>
  <si>
    <t>/archives/category/press/archive/photo</t>
  </si>
  <si>
    <t>/archives/107845</t>
  </si>
  <si>
    <t>/archives/3160</t>
  </si>
  <si>
    <t>/archives/35678</t>
  </si>
  <si>
    <t>/archives/5506</t>
  </si>
  <si>
    <t>/archives/96322</t>
  </si>
  <si>
    <t>/archives/tag/?꾨え吏</t>
  </si>
  <si>
    <t>/archives/101917</t>
  </si>
  <si>
    <t>/archives/107579</t>
  </si>
  <si>
    <t>/archives/107963</t>
  </si>
  <si>
    <t>/archives/67302</t>
  </si>
  <si>
    <t>/archives/68240</t>
  </si>
  <si>
    <t>/archives/74339</t>
  </si>
  <si>
    <t>/archives/93780</t>
  </si>
  <si>
    <t>/archives/96953</t>
  </si>
  <si>
    <t>/archives/tag/?쒕┛鍮뚮뵫</t>
  </si>
  <si>
    <t>5월 3주</t>
    <phoneticPr fontId="4" type="noConversion"/>
  </si>
  <si>
    <t>/archives/115209</t>
  </si>
  <si>
    <t>/archives/115249</t>
  </si>
  <si>
    <t>/archives/tag/?됰났-cc</t>
  </si>
  <si>
    <t>/archives/115258</t>
  </si>
  <si>
    <t>/archives/92988</t>
  </si>
  <si>
    <t>/archives/110536</t>
  </si>
  <si>
    <t>/archives/96768</t>
  </si>
  <si>
    <t>/archives/tag/?≪묠?됯컖</t>
  </si>
  <si>
    <t>/archives/113099</t>
  </si>
  <si>
    <t>/archives/94397</t>
  </si>
  <si>
    <t>/archives/81931</t>
  </si>
  <si>
    <t>/archives/tag/?됰났-而ㅻ??덊떚-?쇳꽣</t>
  </si>
  <si>
    <t>/archives/22734</t>
  </si>
  <si>
    <t>/archives/68608</t>
  </si>
  <si>
    <t>/archives/88319</t>
  </si>
  <si>
    <t>/archives/tag/sk-?몄궛clx</t>
  </si>
  <si>
    <t>/archives/109962</t>
  </si>
  <si>
    <t>/archives/113083</t>
  </si>
  <si>
    <t>/archives/84557</t>
  </si>
  <si>
    <t>/archives/91679</t>
  </si>
  <si>
    <t>/archives/98767</t>
  </si>
  <si>
    <t>/archives/99699</t>
  </si>
  <si>
    <t>/archives/101730</t>
  </si>
  <si>
    <t>/archives/105641</t>
  </si>
  <si>
    <t>/archives/112279</t>
  </si>
  <si>
    <t>/archives/112655</t>
  </si>
  <si>
    <t>/archives/11737</t>
  </si>
  <si>
    <t>/archives/26620</t>
  </si>
  <si>
    <t>/archives/58337</t>
  </si>
  <si>
    <t>/archives/71614</t>
  </si>
  <si>
    <t>/archives/8511</t>
  </si>
  <si>
    <t>/archives/86313</t>
  </si>
  <si>
    <t>/archives/88430</t>
  </si>
  <si>
    <t>/archives/93813</t>
  </si>
  <si>
    <t>/archives/93954</t>
  </si>
  <si>
    <t>/archives/tag/2020-?좎븘??移쒗솚寃??덊띁蹂대뱶</t>
  </si>
  <si>
    <t>/archives/103860</t>
  </si>
  <si>
    <t>/archives/106254</t>
  </si>
  <si>
    <t>/archives/110446</t>
  </si>
  <si>
    <t>/archives/112210</t>
  </si>
  <si>
    <t>/archives/113891</t>
  </si>
  <si>
    <t>/archives/14070</t>
  </si>
  <si>
    <t>/archives/20263</t>
  </si>
  <si>
    <t>/archives/26999</t>
  </si>
  <si>
    <t>/archives/34225</t>
  </si>
  <si>
    <t>/archives/54273</t>
  </si>
  <si>
    <t>/archives/59389</t>
  </si>
  <si>
    <t>/archives/59768</t>
  </si>
  <si>
    <t>/archives/60611</t>
  </si>
  <si>
    <t>/archives/6654</t>
  </si>
  <si>
    <t>/archives/84900</t>
  </si>
  <si>
    <t>/archives/93938</t>
  </si>
  <si>
    <t>/archives/96309</t>
  </si>
  <si>
    <t>/archives/tag/sk?덇?湲?쇱씠?붿쫰</t>
  </si>
  <si>
    <t>/archives/tag/sk?대끂踰좎씠??蹂듭?</t>
  </si>
  <si>
    <t>m.facebook.com</t>
  </si>
  <si>
    <t>skearthon.com</t>
  </si>
  <si>
    <t>yahoo</t>
  </si>
  <si>
    <t>SK이노베이션, ‘가정의 달’ 맞아 본사 오픈… 구성원 가족 1천명 초청</t>
    <phoneticPr fontId="4" type="noConversion"/>
  </si>
  <si>
    <t>SK이노베이션, AI/DT 입힌 스마트플랜트 2.0 도입… 현장 효율성 대폭 높인다</t>
    <phoneticPr fontId="4" type="noConversion"/>
  </si>
  <si>
    <t>[에너지食] ‘미라’ 제조법의 핵심 비결이 석유?</t>
    <phoneticPr fontId="4" type="noConversion"/>
  </si>
  <si>
    <t>SK인천석유화학, 지역주민과 함께하는 환경정화활동 ‘우리 함께 줍깅해요’ 실시</t>
    <phoneticPr fontId="4" type="noConversion"/>
  </si>
  <si>
    <t>SK이노베이션, 2023년 사회적가치 성과 총 2조 5,883억 원 창출</t>
    <phoneticPr fontId="4" type="noConversion"/>
  </si>
  <si>
    <t>https://skinnonews.com/archives/115302</t>
    <phoneticPr fontId="4" type="noConversion"/>
  </si>
  <si>
    <t>https://skinnonews.com/archives/115258</t>
    <phoneticPr fontId="4" type="noConversion"/>
  </si>
  <si>
    <t>https://skinnonews.com/archives/115214</t>
    <phoneticPr fontId="4" type="noConversion"/>
  </si>
  <si>
    <t>https://skinnonews.com/archives/115324</t>
    <phoneticPr fontId="4" type="noConversion"/>
  </si>
  <si>
    <t>https://skinnonews.com/archives/115337</t>
    <phoneticPr fontId="4" type="noConversion"/>
  </si>
  <si>
    <t>[카드뉴스] 6월 5일은 세계 환경의 날, 오늘만큼은 관심을 주세요!</t>
    <phoneticPr fontId="4" type="noConversion"/>
  </si>
  <si>
    <t>https://skinnonews.com/archives/107142</t>
    <phoneticPr fontId="4" type="noConversion"/>
  </si>
  <si>
    <t>SK이노베이션</t>
    <phoneticPr fontId="4" type="noConversion"/>
  </si>
  <si>
    <t>텍스트</t>
    <phoneticPr fontId="4" type="noConversion"/>
  </si>
  <si>
    <t>SK이노베이션</t>
    <phoneticPr fontId="4" type="noConversion"/>
  </si>
  <si>
    <t>텍스트</t>
    <phoneticPr fontId="4" type="noConversion"/>
  </si>
  <si>
    <t>SK인천석유화학</t>
    <phoneticPr fontId="4" type="noConversion"/>
  </si>
  <si>
    <t>SK이노베이션, 2주간 ‘집중 자원봉사’ 활동 펼쳐… 구성원 2,800명 동참</t>
    <phoneticPr fontId="4" type="noConversion"/>
  </si>
  <si>
    <t>“지구를 살리는 푸른 상상력” – ‘제3회 환경도서 독후감상화 그리기 축제’ 6월 22일 개최</t>
    <phoneticPr fontId="4" type="noConversion"/>
  </si>
  <si>
    <t>https://skinnonews.com/archives/115353</t>
    <phoneticPr fontId="4" type="noConversion"/>
  </si>
  <si>
    <t>보도자료</t>
    <phoneticPr fontId="4" type="noConversion"/>
  </si>
  <si>
    <t>SK인천석유화학</t>
    <phoneticPr fontId="4" type="noConversion"/>
  </si>
  <si>
    <t>SK이노베이션</t>
    <phoneticPr fontId="4" type="noConversion"/>
  </si>
  <si>
    <t>https://skinnonews.com/archives/115371</t>
    <phoneticPr fontId="4" type="noConversion"/>
  </si>
  <si>
    <t>/archives/115214</t>
  </si>
  <si>
    <t>/archives/115337</t>
  </si>
  <si>
    <t>/archives/115302</t>
  </si>
  <si>
    <t>/archives/115324</t>
  </si>
  <si>
    <t>/archives/93799</t>
  </si>
  <si>
    <t>/archives/tag/?앹쑀</t>
  </si>
  <si>
    <t>/archives/26127</t>
  </si>
  <si>
    <t>/archives/tag/?깃??щⅤ-蹂듯빀-?뺤젣留덉쭊</t>
  </si>
  <si>
    <t>/archives/105091</t>
  </si>
  <si>
    <t>/archives/18073</t>
  </si>
  <si>
    <t>/archives/89841</t>
  </si>
  <si>
    <t>/archives/111283</t>
  </si>
  <si>
    <t>/archives/115351</t>
  </si>
  <si>
    <t>/archives/11955</t>
  </si>
  <si>
    <t>/archives/22942</t>
  </si>
  <si>
    <t>/archives/63128</t>
  </si>
  <si>
    <t>/archives/76343</t>
  </si>
  <si>
    <t>/archives/96752</t>
  </si>
  <si>
    <t>/archives/110801</t>
  </si>
  <si>
    <t>/archives/27705</t>
  </si>
  <si>
    <t>/archives/47014</t>
  </si>
  <si>
    <t>/archives/55295</t>
  </si>
  <si>
    <t>/archives/7762</t>
  </si>
  <si>
    <t>/archives/85785</t>
  </si>
  <si>
    <t>/archives/88339</t>
  </si>
  <si>
    <t>/archives/tag/ocean-h</t>
  </si>
  <si>
    <t>/archives/101476</t>
  </si>
  <si>
    <t>/archives/103160</t>
  </si>
  <si>
    <t>/archives/105264</t>
  </si>
  <si>
    <t>/archives/105521</t>
  </si>
  <si>
    <t>/archives/106168</t>
  </si>
  <si>
    <t>/archives/110469</t>
  </si>
  <si>
    <t>/archives/111887</t>
  </si>
  <si>
    <t>/archives/112566</t>
  </si>
  <si>
    <t>/archives/tag/?뷀겕由?desktop</t>
  </si>
  <si>
    <t>/archives/tag/?먰뵆?쇱뒪??desktop</t>
  </si>
  <si>
    <t>skglobalchemical.com</t>
  </si>
  <si>
    <t>/archives/tag/vrds</t>
  </si>
  <si>
    <t>/archives/tag/?섏냼異⑹쟾??google</t>
  </si>
  <si>
    <t>5월 5주</t>
    <phoneticPr fontId="4" type="noConversion"/>
  </si>
  <si>
    <t>SK엔무브, 공임나라와 ‘ZIC 교환 할인 이벤트’ 실시</t>
    <phoneticPr fontId="4" type="noConversion"/>
  </si>
  <si>
    <t>최재원 수석부회장, SK이노베이션 수석부회장으로 선임</t>
    <phoneticPr fontId="4" type="noConversion"/>
  </si>
  <si>
    <t>SK인천석유화학, 초등학교 ‘친환경 놀이과학교실’ 개강</t>
    <phoneticPr fontId="4" type="noConversion"/>
  </si>
  <si>
    <t>[2024년 상반기 SK이노베이션 계열 자원봉사활동] “다같이 다(多)가치”… 꾸준함으로 이뤄낸 큰 변화</t>
    <phoneticPr fontId="4" type="noConversion"/>
  </si>
  <si>
    <t>https://skinnonews.com/archives/115416</t>
    <phoneticPr fontId="4" type="noConversion"/>
  </si>
  <si>
    <t>https://skinnonews.com/archives/115394</t>
    <phoneticPr fontId="4" type="noConversion"/>
  </si>
  <si>
    <t>https://skinnonews.com/archives/115380</t>
    <phoneticPr fontId="4" type="noConversion"/>
  </si>
  <si>
    <t>https://skinnonews.com/archives/115403</t>
    <phoneticPr fontId="4" type="noConversion"/>
  </si>
  <si>
    <t>보도자료</t>
    <phoneticPr fontId="4" type="noConversion"/>
  </si>
  <si>
    <t>/archives/115353</t>
  </si>
  <si>
    <t>/archives/115394</t>
  </si>
  <si>
    <t>/archives/115371</t>
  </si>
  <si>
    <t>/archives/115380</t>
  </si>
  <si>
    <t>/archives/70737</t>
  </si>
  <si>
    <t>/archives/84284</t>
  </si>
  <si>
    <t>/archives/64364</t>
  </si>
  <si>
    <t>/archives/72104</t>
  </si>
  <si>
    <t>/archives/78311</t>
  </si>
  <si>
    <t>/archives/7918</t>
  </si>
  <si>
    <t>/archives/59442</t>
  </si>
  <si>
    <t>/archives/tag/湲濡쒕쾶?щ읆</t>
  </si>
  <si>
    <t>/archives/tag/?쒖텛?꾨Ц媛</t>
  </si>
  <si>
    <t>/archives/35195</t>
  </si>
  <si>
    <t>/archives/10019</t>
  </si>
  <si>
    <t>/archives/114412</t>
  </si>
  <si>
    <t>/archives/25734</t>
  </si>
  <si>
    <t>/archives/4846</t>
  </si>
  <si>
    <t>/archives/54522</t>
  </si>
  <si>
    <t>/archives/55965</t>
  </si>
  <si>
    <t>/archives/70156</t>
  </si>
  <si>
    <t>/archives/7288</t>
  </si>
  <si>
    <t>/archives/86272</t>
  </si>
  <si>
    <t>/archives/88154</t>
  </si>
  <si>
    <t>/archives/88849</t>
  </si>
  <si>
    <t>/archives/9192</t>
  </si>
  <si>
    <t>/archives/94375</t>
  </si>
  <si>
    <t>/archives/99932</t>
  </si>
  <si>
    <t>/archives/tag/源以</t>
  </si>
  <si>
    <t>/archives/tag/?대━?먯뒪?뚮Ⅴ?ㅽ룿</t>
  </si>
  <si>
    <t>/archives/106297</t>
  </si>
  <si>
    <t>/archives/24192</t>
  </si>
  <si>
    <t>/archives/25846</t>
  </si>
  <si>
    <t>/archives/32839</t>
  </si>
  <si>
    <t>/archives/33139</t>
  </si>
  <si>
    <t>/archives/34403</t>
  </si>
  <si>
    <t>/archives/49396</t>
  </si>
  <si>
    <t>/archives/61250</t>
  </si>
  <si>
    <t>/archives/70639</t>
  </si>
  <si>
    <t>/archives/8171</t>
  </si>
  <si>
    <t>/archives/83009</t>
  </si>
  <si>
    <t>/archives/87448</t>
  </si>
  <si>
    <t>/archives/94822</t>
  </si>
  <si>
    <t>/archives/96145</t>
  </si>
  <si>
    <t>/archives/96251</t>
  </si>
  <si>
    <t>/archives/97418</t>
  </si>
  <si>
    <t>/archives/tag/遊됱궗?쒕룞</t>
  </si>
  <si>
    <t>/archives/100130</t>
  </si>
  <si>
    <t>/archives/104279</t>
  </si>
  <si>
    <t>/archives/105726</t>
  </si>
  <si>
    <t>/archives/111302</t>
  </si>
  <si>
    <t>/archives/112867</t>
  </si>
  <si>
    <t>/archives/114677</t>
  </si>
  <si>
    <t>/archives/114991</t>
  </si>
  <si>
    <t>/archives/13104</t>
  </si>
  <si>
    <t>/archives/22870</t>
  </si>
  <si>
    <t>/archives/23662</t>
  </si>
  <si>
    <t>/archives/25258</t>
  </si>
  <si>
    <t>/archives/25675</t>
  </si>
  <si>
    <t>/archives/26186</t>
  </si>
  <si>
    <t>/archives/27324</t>
  </si>
  <si>
    <t>/archives/27556</t>
  </si>
  <si>
    <t>/archives/30434</t>
  </si>
  <si>
    <t>/archives/48690</t>
  </si>
  <si>
    <t>/archives/50203</t>
  </si>
  <si>
    <t>/archives/64591</t>
  </si>
  <si>
    <t>/archives/6772</t>
  </si>
  <si>
    <t>/archives/68575</t>
  </si>
  <si>
    <t>/archives/71231</t>
  </si>
  <si>
    <t>/archives/7359</t>
  </si>
  <si>
    <t>/archives/73718</t>
  </si>
  <si>
    <t>/archives/7554</t>
  </si>
  <si>
    <t>/archives/77592</t>
  </si>
  <si>
    <t>/archives/83217</t>
  </si>
  <si>
    <t>/archives/8326</t>
  </si>
  <si>
    <t>/archives/86439</t>
  </si>
  <si>
    <t>/archives/87345</t>
  </si>
  <si>
    <t>/archives/88371</t>
  </si>
  <si>
    <t>/archives/88639</t>
  </si>
  <si>
    <t>/archives/8957</t>
  </si>
  <si>
    <t>/archives/90087</t>
  </si>
  <si>
    <t>/archives/90978</t>
  </si>
  <si>
    <t>/archives/9270</t>
  </si>
  <si>
    <t>/archives/92989</t>
  </si>
  <si>
    <t>/archives/93962</t>
  </si>
  <si>
    <t>/archives/95863</t>
  </si>
  <si>
    <t>/archives/9637</t>
  </si>
  <si>
    <t>/archives/98889</t>
  </si>
  <si>
    <t>/archives/99525</t>
  </si>
  <si>
    <t>/archives/tag/sk?뷀겕由?2</t>
  </si>
  <si>
    <t>/archives/tag/?쒗뿕移좊븣醫뗭?硫붾돱</t>
  </si>
  <si>
    <t>/archives/tag/?됰났?ㅼ?</t>
  </si>
  <si>
    <t>/archives/104151</t>
  </si>
  <si>
    <t>/archives/106411</t>
  </si>
  <si>
    <t>/archives/108133</t>
  </si>
  <si>
    <t>/archives/109386</t>
  </si>
  <si>
    <t>/archives/111159</t>
  </si>
  <si>
    <t>/archives/111224</t>
  </si>
  <si>
    <t>/archives/111582</t>
  </si>
  <si>
    <t>/archives/113899</t>
  </si>
  <si>
    <t>/archives/115390</t>
  </si>
  <si>
    <t>/archives/14040</t>
  </si>
  <si>
    <t>/archives/14651</t>
  </si>
  <si>
    <t>/archives/16013</t>
  </si>
  <si>
    <t>/archives/16183</t>
  </si>
  <si>
    <t>/archives/17781</t>
  </si>
  <si>
    <t>/archives/22498</t>
  </si>
  <si>
    <t>/archives/22805</t>
  </si>
  <si>
    <t>/archives/24485</t>
  </si>
  <si>
    <t>/archives/31890</t>
  </si>
  <si>
    <t>/archives/45977</t>
  </si>
  <si>
    <t>/archives/57359</t>
  </si>
  <si>
    <t>/archives/58321</t>
  </si>
  <si>
    <t>/archives/60522</t>
  </si>
  <si>
    <t>/archives/61829</t>
  </si>
  <si>
    <t>/archives/68784</t>
  </si>
  <si>
    <t>/archives/6947</t>
  </si>
  <si>
    <t>/archives/70856</t>
  </si>
  <si>
    <t>/archives/72390</t>
  </si>
  <si>
    <t>/archives/72905</t>
  </si>
  <si>
    <t>/archives/76210</t>
  </si>
  <si>
    <t>/archives/76261</t>
  </si>
  <si>
    <t>/archives/79784</t>
  </si>
  <si>
    <t>/archives/8008</t>
  </si>
  <si>
    <t>/archives/80192</t>
  </si>
  <si>
    <t>/archives/81090</t>
  </si>
  <si>
    <t>/archives/83896</t>
  </si>
  <si>
    <t>/archives/84173</t>
  </si>
  <si>
    <t>/archives/85165</t>
  </si>
  <si>
    <t>/archives/85603</t>
  </si>
  <si>
    <t>/archives/85681</t>
  </si>
  <si>
    <t>/archives/86384</t>
  </si>
  <si>
    <t>/archives/87068</t>
  </si>
  <si>
    <t>/archives/87278</t>
  </si>
  <si>
    <t>/archives/87527</t>
  </si>
  <si>
    <t>/archives/87660</t>
  </si>
  <si>
    <t>/archives/87839</t>
  </si>
  <si>
    <t>/archives/88712</t>
  </si>
  <si>
    <t>/archives/89828</t>
  </si>
  <si>
    <t>/archives/90997</t>
  </si>
  <si>
    <t>/archives/91844</t>
  </si>
  <si>
    <t>/archives/92030</t>
  </si>
  <si>
    <t>/archives/92917</t>
  </si>
  <si>
    <t>/archives/93206</t>
  </si>
  <si>
    <t>/archives/93410</t>
  </si>
  <si>
    <t>/archives/93591</t>
  </si>
  <si>
    <t>/archives/9370</t>
  </si>
  <si>
    <t>/archives/95282</t>
  </si>
  <si>
    <t>/archives/95339</t>
  </si>
  <si>
    <t>/archives/96200</t>
  </si>
  <si>
    <t>/archives/96733</t>
  </si>
  <si>
    <t>/archives/99191</t>
  </si>
  <si>
    <t>/archives/9962</t>
  </si>
  <si>
    <t>/archives/category/9</t>
  </si>
  <si>
    <t>/archives/tag/踰꾪궥由ъ뒪???묒떇</t>
  </si>
  <si>
    <t>/archives/tag/?곕뱶留ν궓吏</t>
  </si>
  <si>
    <t>/archives/tag/?ъ깮?먮꼫吏</t>
  </si>
  <si>
    <t>/sr-report-2-2</t>
  </si>
  <si>
    <t>/archives/tag/lsfo</t>
  </si>
  <si>
    <t>/archives/tag/?붿????몃옖?ㅽ룷硫붿씠??desktop</t>
  </si>
  <si>
    <t>/archives/tag/sk寃쎌쁺寃쎌젣?곌뎄??desktop</t>
  </si>
  <si>
    <t>/archives/tag/sk?뷀겕由?mobile</t>
  </si>
  <si>
    <t>/archives/tag/sk二쇱쑀??mobile</t>
  </si>
  <si>
    <t>/archives/tag/洹몃젅?댄봽??desktop</t>
  </si>
  <si>
    <t>/archives/tag/?붾）???뚮윭??desktop</t>
  </si>
  <si>
    <t>/archives/tag/?붿????몃옖?ㅽ룷硫붿씠??google</t>
  </si>
  <si>
    <t>link.naver.com</t>
  </si>
  <si>
    <t>sk.co.kr</t>
  </si>
  <si>
    <t>/archives/tag/諛붿꽭由??ъ슜踰?google</t>
  </si>
  <si>
    <t>/archives/tag/?먰뵆?쇱뒪??google</t>
  </si>
  <si>
    <t>cn.bing.com</t>
  </si>
  <si>
    <t>/archives/tag/?붾）???뚮윭??google</t>
  </si>
  <si>
    <t>m.blog.naver.com</t>
  </si>
  <si>
    <t>edgeservices.bing.com</t>
  </si>
  <si>
    <t>eng.sk.com</t>
  </si>
  <si>
    <t>https://skinnonews.com/archives/61743</t>
    <phoneticPr fontId="4" type="noConversion"/>
  </si>
  <si>
    <t>6월 1주</t>
    <phoneticPr fontId="4" type="noConversion"/>
  </si>
  <si>
    <t>원유 용량의 단위 배럴(barrel, bbl), 언제부터 쓰였을까?</t>
    <phoneticPr fontId="4" type="noConversion"/>
  </si>
  <si>
    <t>https://skinnonews.com/archives/63622</t>
    <phoneticPr fontId="4" type="noConversion"/>
  </si>
  <si>
    <t>석유가 존재하기 위한 조건이 있다?! 석유의 4대 부존 조건</t>
    <phoneticPr fontId="4" type="noConversion"/>
  </si>
  <si>
    <t>/archives/115416</t>
  </si>
  <si>
    <t>/archives/115517</t>
  </si>
  <si>
    <t>/archives/115494</t>
  </si>
  <si>
    <t>/archives/115403</t>
  </si>
  <si>
    <t>/archives/19392</t>
  </si>
  <si>
    <t>/archives/106868</t>
  </si>
  <si>
    <t>/archives/102835</t>
  </si>
  <si>
    <t>/archives/30145</t>
  </si>
  <si>
    <t>/archives/111949</t>
  </si>
  <si>
    <t>/archives/112011</t>
  </si>
  <si>
    <t>/archives/103932</t>
  </si>
  <si>
    <t>/archives/106126</t>
  </si>
  <si>
    <t>/archives/115512</t>
  </si>
  <si>
    <t>/archives/20855</t>
  </si>
  <si>
    <t>/archives/26899</t>
  </si>
  <si>
    <t>/archives/83888</t>
  </si>
  <si>
    <t>/archives/97308</t>
  </si>
  <si>
    <t>/archives/tag/skoh</t>
  </si>
  <si>
    <t>/archives/tag/sk?됰났?대┛?댁쭛</t>
  </si>
  <si>
    <t>/archives/100244</t>
  </si>
  <si>
    <t>/archives/104964</t>
  </si>
  <si>
    <t>/archives/109765</t>
  </si>
  <si>
    <t>/archives/111054</t>
  </si>
  <si>
    <t>/archives/112989</t>
  </si>
  <si>
    <t>/archives/66493</t>
  </si>
  <si>
    <t>/archives/71937</t>
  </si>
  <si>
    <t>/archives/80343</t>
  </si>
  <si>
    <t>/archives/83253</t>
  </si>
  <si>
    <t>/archives/83464</t>
  </si>
  <si>
    <t>/archives/91287</t>
  </si>
  <si>
    <t>/archives/93157</t>
  </si>
  <si>
    <t>/archives/97392</t>
  </si>
  <si>
    <t>/archives/97843</t>
  </si>
  <si>
    <t>/archives/98484</t>
  </si>
  <si>
    <t>/archives/category/field-news/inno-field/incheon</t>
  </si>
  <si>
    <t>/archives/tag/green-for-better-life</t>
  </si>
  <si>
    <t>/archives/tag/?꾩떆?좎쟾</t>
  </si>
  <si>
    <t>/privacy200519</t>
  </si>
  <si>
    <t>/archives/10005</t>
  </si>
  <si>
    <t>/archives/100970</t>
  </si>
  <si>
    <t>/archives/101509</t>
  </si>
  <si>
    <t>/archives/102193</t>
  </si>
  <si>
    <t>/archives/103010</t>
  </si>
  <si>
    <t>/archives/103669</t>
  </si>
  <si>
    <t>/archives/106387</t>
  </si>
  <si>
    <t>/archives/110560</t>
  </si>
  <si>
    <t>/archives/111486</t>
  </si>
  <si>
    <t>/archives/11371</t>
  </si>
  <si>
    <t>/archives/114354</t>
  </si>
  <si>
    <t>/archives/18429</t>
  </si>
  <si>
    <t>/archives/20723</t>
  </si>
  <si>
    <t>/archives/21775</t>
  </si>
  <si>
    <t>/archives/21997</t>
  </si>
  <si>
    <t>/archives/22377</t>
  </si>
  <si>
    <t>/archives/24836</t>
  </si>
  <si>
    <t>/archives/26029</t>
  </si>
  <si>
    <t>/archives/26548</t>
  </si>
  <si>
    <t>/archives/27964</t>
  </si>
  <si>
    <t>/archives/2875</t>
  </si>
  <si>
    <t>/archives/31776</t>
  </si>
  <si>
    <t>/archives/46029</t>
  </si>
  <si>
    <t>/archives/55353</t>
  </si>
  <si>
    <t>/archives/56574</t>
  </si>
  <si>
    <t>/archives/59136</t>
  </si>
  <si>
    <t>/archives/60500</t>
  </si>
  <si>
    <t>/archives/63586</t>
  </si>
  <si>
    <t>/archives/72713</t>
  </si>
  <si>
    <t>/archives/73541</t>
  </si>
  <si>
    <t>/archives/73661</t>
  </si>
  <si>
    <t>/archives/75513</t>
  </si>
  <si>
    <t>/archives/81367</t>
  </si>
  <si>
    <t>/archives/83751</t>
  </si>
  <si>
    <t>/archives/88287</t>
  </si>
  <si>
    <t>/archives/8872</t>
  </si>
  <si>
    <t>/archives/90355</t>
  </si>
  <si>
    <t>/archives/96846</t>
  </si>
  <si>
    <t>/archives/98905</t>
  </si>
  <si>
    <t>/archives/98931</t>
  </si>
  <si>
    <t>/archives/tag/gmf</t>
  </si>
  <si>
    <t>/archives/tag/mou</t>
  </si>
  <si>
    <t>/archives/tag/oi-post</t>
  </si>
  <si>
    <t>/archives/tag/sk?먮꼫吏</t>
  </si>
  <si>
    <t>/archives/tag/v2l</t>
  </si>
  <si>
    <t>/archives/tag/洹몃┛??2</t>
  </si>
  <si>
    <t>/archives/tag/遺議?2</t>
  </si>
  <si>
    <t>/archives/tag/?몄궛?꾨줈留덊떛??怨듭옣</t>
  </si>
  <si>
    <t>/privacy20210908</t>
  </si>
  <si>
    <t>/404</t>
  </si>
  <si>
    <t>/archives/100438</t>
  </si>
  <si>
    <t>/archives/101213</t>
  </si>
  <si>
    <t>/archives/101404</t>
  </si>
  <si>
    <t>/archives/101442</t>
  </si>
  <si>
    <t>/archives/102992</t>
  </si>
  <si>
    <t>/archives/103449</t>
  </si>
  <si>
    <t>/archives/105384</t>
  </si>
  <si>
    <t>/archives/105461</t>
  </si>
  <si>
    <t>/archives/105850</t>
  </si>
  <si>
    <t>/archives/107662</t>
  </si>
  <si>
    <t>/archives/108091</t>
  </si>
  <si>
    <t>/archives/108585</t>
  </si>
  <si>
    <t>/archives/108704</t>
  </si>
  <si>
    <t>/archives/108815</t>
  </si>
  <si>
    <t>/archives/109216</t>
  </si>
  <si>
    <t>/archives/110436</t>
  </si>
  <si>
    <t>/archives/110572</t>
  </si>
  <si>
    <t>/archives/110665</t>
  </si>
  <si>
    <t>/archives/111600</t>
  </si>
  <si>
    <t>/archives/112024</t>
  </si>
  <si>
    <t>/archives/112156</t>
  </si>
  <si>
    <t>/archives/112824</t>
  </si>
  <si>
    <t>/archives/113033</t>
  </si>
  <si>
    <t>/archives/113186</t>
  </si>
  <si>
    <t>/archives/11323</t>
  </si>
  <si>
    <t>/archives/113419</t>
  </si>
  <si>
    <t>/archives/113565</t>
  </si>
  <si>
    <t>/archives/114987</t>
  </si>
  <si>
    <t>/archives/12222</t>
  </si>
  <si>
    <t>/archives/14770</t>
  </si>
  <si>
    <t>/archives/18662</t>
  </si>
  <si>
    <t>/archives/20157</t>
  </si>
  <si>
    <t>/archives/21215</t>
  </si>
  <si>
    <t>/archives/23134</t>
  </si>
  <si>
    <t>/archives/23790</t>
  </si>
  <si>
    <t>/archives/28109</t>
  </si>
  <si>
    <t>/archives/28713</t>
  </si>
  <si>
    <t>/archives/32247</t>
  </si>
  <si>
    <t>/archives/32259</t>
  </si>
  <si>
    <t>/archives/33770</t>
  </si>
  <si>
    <t>/archives/34367</t>
  </si>
  <si>
    <t>/archives/34578</t>
  </si>
  <si>
    <t>/archives/34953</t>
  </si>
  <si>
    <t>/archives/35072</t>
  </si>
  <si>
    <t>/archives/36456</t>
  </si>
  <si>
    <t>/archives/47927</t>
  </si>
  <si>
    <t>/archives/52070</t>
  </si>
  <si>
    <t>/archives/54066</t>
  </si>
  <si>
    <t>/archives/54742</t>
  </si>
  <si>
    <t>/archives/54917</t>
  </si>
  <si>
    <t>/archives/56957</t>
  </si>
  <si>
    <t>/archives/60564</t>
  </si>
  <si>
    <t>/archives/61080</t>
  </si>
  <si>
    <t>/archives/61623</t>
  </si>
  <si>
    <t>/archives/61753</t>
  </si>
  <si>
    <t>/archives/61918</t>
  </si>
  <si>
    <t>/archives/61987</t>
  </si>
  <si>
    <t>/archives/64019</t>
  </si>
  <si>
    <t>/archives/68423</t>
  </si>
  <si>
    <t>/archives/68805</t>
  </si>
  <si>
    <t>/archives/69483</t>
  </si>
  <si>
    <t>/archives/70929</t>
  </si>
  <si>
    <t>/archives/71556</t>
  </si>
  <si>
    <t>/archives/7216</t>
  </si>
  <si>
    <t>/archives/74727</t>
  </si>
  <si>
    <t>/archives/76271</t>
  </si>
  <si>
    <t>/archives/76328</t>
  </si>
  <si>
    <t>/archives/77266</t>
  </si>
  <si>
    <t>/archives/7751</t>
  </si>
  <si>
    <t>/archives/78657</t>
  </si>
  <si>
    <t>/archives/79918</t>
  </si>
  <si>
    <t>/archives/80526</t>
  </si>
  <si>
    <t>/archives/80919</t>
  </si>
  <si>
    <t>/archives/81070</t>
  </si>
  <si>
    <t>/archives/82878</t>
  </si>
  <si>
    <t>/archives/85005</t>
  </si>
  <si>
    <t>/archives/85445</t>
  </si>
  <si>
    <t>/archives/85956</t>
  </si>
  <si>
    <t>/archives/87110</t>
  </si>
  <si>
    <t>/archives/8856</t>
  </si>
  <si>
    <t>/archives/9006</t>
  </si>
  <si>
    <t>/archives/90662</t>
  </si>
  <si>
    <t>/archives/91153</t>
  </si>
  <si>
    <t>/archives/91713</t>
  </si>
  <si>
    <t>/archives/91933</t>
  </si>
  <si>
    <t>/archives/92138</t>
  </si>
  <si>
    <t>/archives/93121</t>
  </si>
  <si>
    <t>/archives/93235</t>
  </si>
  <si>
    <t>/archives/93538</t>
  </si>
  <si>
    <t>/archives/96226</t>
  </si>
  <si>
    <t>/archives/97198</t>
  </si>
  <si>
    <t>/archives/97661</t>
  </si>
  <si>
    <t>/archives/98112</t>
  </si>
  <si>
    <t>/archives/98404</t>
  </si>
  <si>
    <t>/archives/99640</t>
  </si>
  <si>
    <t>/archives/category/industry-and-insight/specialist-column</t>
  </si>
  <si>
    <t>/archives/tag/mbwa</t>
  </si>
  <si>
    <t>/archives/tag/由щ돱???대깽??1</t>
  </si>
  <si>
    <t>/archives/tag/諛붿꽭由??ъ슜踰?1</t>
  </si>
  <si>
    <t>/archives/tag/?щТ??1</t>
  </si>
  <si>
    <t>/archives/tag/?몃?怨듦컧-clan</t>
  </si>
  <si>
    <t>/archives/tag/?섏냼異⑹쟾??1</t>
  </si>
  <si>
    <t>/archives/tag/?좎엯?ъ썝</t>
  </si>
  <si>
    <t>/archives/tag/?깃??щⅤ</t>
  </si>
  <si>
    <t>/archives/tag/?곗떆??1</t>
  </si>
  <si>
    <t>/archives/tag/?좎냼?꾩텞援ъ틺??1</t>
  </si>
  <si>
    <t>/archives/tag/二쇰땲?댁궗??1</t>
  </si>
  <si>
    <t>/archives/tag/以묓븳?앺솕</t>
  </si>
  <si>
    <t>/archives/tag/?됰났?쇰씪?댁뼵??1</t>
  </si>
  <si>
    <t>/archives/tag/?뷀겕由?mobile</t>
  </si>
  <si>
    <t>/archives/tag/?섍꼍怨쇳븰湲곗닠??mobile</t>
  </si>
  <si>
    <t>/archives/tag/?뚮Т??desktop</t>
  </si>
  <si>
    <t>/archives/tag/洹몃┛??desktop</t>
  </si>
  <si>
    <t>/archives/tag/遺議?desktop</t>
  </si>
  <si>
    <t>/archives/tag/諛붿꽭由??ъ슜踰?desktop</t>
  </si>
  <si>
    <t>/archives/tag/諛고꽣由?mobile</t>
  </si>
  <si>
    <t>/archives/tag/?щ궡-?좎튂??desktop</t>
  </si>
  <si>
    <t>/archives/tag/?щТ??desktop</t>
  </si>
  <si>
    <t>/archives/tag/?ы쉶怨듯뿄-怨듬え??desktop</t>
  </si>
  <si>
    <t>/archives/tag/?앹쑀?섏깋源?mobile</t>
  </si>
  <si>
    <t>/archives/tag/?좊뀈??desktop</t>
  </si>
  <si>
    <t>/archives/tag/?좎냼?꾩텞援ъ틺??desktop</t>
  </si>
  <si>
    <t>/archives/tag/?쇰갑??desktop</t>
  </si>
  <si>
    <t>stibee.com</t>
  </si>
  <si>
    <t>marklines.com</t>
  </si>
  <si>
    <t>/archives/tag/遺議?google</t>
  </si>
  <si>
    <t>/archives/tag/?ы쉶怨듯뿄-怨듬え??google</t>
  </si>
  <si>
    <t>l.facebook.com</t>
  </si>
  <si>
    <t>linkedin.com</t>
  </si>
  <si>
    <t>m.search.daum.net</t>
  </si>
  <si>
    <t>instagram.com</t>
  </si>
  <si>
    <t>/archives/tag/sk?대끂踰좎씠??google</t>
  </si>
  <si>
    <t>/archives/tag/由щ돱???대깽??google</t>
  </si>
  <si>
    <t>/archives/tag/?щ궡-?좎튂??google</t>
  </si>
  <si>
    <t>/archives/tag/?щТ??naver</t>
  </si>
  <si>
    <t>/archives/tag/?뚮Т??google</t>
  </si>
  <si>
    <t>/archives/tag/?곗떆??google</t>
  </si>
  <si>
    <t>/archives/tag/?좎냼?꾩텞援ъ틺??google</t>
  </si>
  <si>
    <t>https://skinnonews.com/archives/25596</t>
    <phoneticPr fontId="4" type="noConversion"/>
  </si>
  <si>
    <t>History#1 선경직물의 탄생과 성장</t>
    <phoneticPr fontId="4" type="noConversion"/>
  </si>
  <si>
    <t>SK이노베이션, 사회적기업 소방·안전·시설관리 시스템 구축 돕는다</t>
    <phoneticPr fontId="4" type="noConversion"/>
  </si>
  <si>
    <t>공장내 발생하는 배기가스, 자원으로 재탄생</t>
    <phoneticPr fontId="4" type="noConversion"/>
  </si>
  <si>
    <t>SK온, 리튬메탈 배터리용 고분자 전해질 개발</t>
    <phoneticPr fontId="4" type="noConversion"/>
  </si>
  <si>
    <t>“옥상정원? 테니스 코트? 아니죠!” 우리나라 옥상은 왜 대부분 녹색일까?</t>
    <phoneticPr fontId="4" type="noConversion"/>
  </si>
  <si>
    <t>https://skinnonews.com/archives/115587</t>
    <phoneticPr fontId="4" type="noConversion"/>
  </si>
  <si>
    <t>https://skinnonews.com/archives/115517</t>
    <phoneticPr fontId="4" type="noConversion"/>
  </si>
  <si>
    <t>https://skinnonews.com/archives/115532</t>
    <phoneticPr fontId="4" type="noConversion"/>
  </si>
  <si>
    <t>https://skinnonews.com/archives/115494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</si>
  <si>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</si>
  <si>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</si>
  <si>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</si>
  <si>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토</t>
    <phoneticPr fontId="116" type="noConversion"/>
  </si>
  <si>
    <t>기획1 보도4</t>
    <phoneticPr fontId="4" type="noConversion"/>
  </si>
  <si>
    <t>6월 2주</t>
    <phoneticPr fontId="4" type="noConversion"/>
  </si>
  <si>
    <t>“음악엔 장애도 장벽도 없다”, 부다페스트 수놓은 희망의 선율</t>
    <phoneticPr fontId="4" type="noConversion"/>
  </si>
  <si>
    <t>SK슈가글라이더즈, 선수 유니폼으로 ‘업사이클링 굿즈’ 선보여</t>
    <phoneticPr fontId="4" type="noConversion"/>
  </si>
  <si>
    <t>SK이노베이션 지원 소셜벤처, 美 진출 기회 잡는다</t>
    <phoneticPr fontId="4" type="noConversion"/>
  </si>
  <si>
    <t>SK온, 엑손모빌과 리튬 공급 협력</t>
    <phoneticPr fontId="4" type="noConversion"/>
  </si>
  <si>
    <t>[에너지食] ‘빛과 소금’ 대신 ‘빛과 석유’! – 시추 기술의 발전으로 알아보는 땅 속 보물찾기</t>
    <phoneticPr fontId="4" type="noConversion"/>
  </si>
  <si>
    <t>https://skinnonews.com/archives/115611</t>
    <phoneticPr fontId="4" type="noConversion"/>
  </si>
  <si>
    <t>https://skinnonews.com/archives/115648</t>
    <phoneticPr fontId="4" type="noConversion"/>
  </si>
  <si>
    <t>https://skinnonews.com/archives/115558</t>
    <phoneticPr fontId="4" type="noConversion"/>
  </si>
  <si>
    <t>보도자료</t>
    <phoneticPr fontId="4" type="noConversion"/>
  </si>
  <si>
    <t>보도자료</t>
    <phoneticPr fontId="4" type="noConversion"/>
  </si>
  <si>
    <t>월</t>
    <phoneticPr fontId="116" type="noConversion"/>
  </si>
  <si>
    <t>화</t>
    <phoneticPr fontId="116" type="noConversion"/>
  </si>
  <si>
    <t>수</t>
    <phoneticPr fontId="116" type="noConversion"/>
  </si>
  <si>
    <t>목</t>
    <phoneticPr fontId="116" type="noConversion"/>
  </si>
  <si>
    <t>금</t>
    <phoneticPr fontId="116" type="noConversion"/>
  </si>
  <si>
    <t>일</t>
    <phoneticPr fontId="116" type="noConversion"/>
  </si>
  <si>
    <t>6월 3주</t>
    <phoneticPr fontId="4" type="noConversion"/>
  </si>
  <si>
    <t>/archives/115587</t>
  </si>
  <si>
    <t>/archives/115537</t>
  </si>
  <si>
    <t>/archives/115532</t>
  </si>
  <si>
    <t>/archives/115622</t>
  </si>
  <si>
    <t>/archives/tag/sk寃쎌쁺寃쎌젣?곌뎄??15</t>
  </si>
  <si>
    <t>/archives/15945</t>
  </si>
  <si>
    <t>/archives/38609</t>
  </si>
  <si>
    <t>/archives/96454</t>
  </si>
  <si>
    <t>/archives/tag/sk-supex異붽뎄?묒쓽??6</t>
  </si>
  <si>
    <t>/archives/tag/sk猷⑤툕由ъ빻痢?6</t>
  </si>
  <si>
    <t>/archives/tag/sk二쇱쑀??6</t>
  </si>
  <si>
    <t>/archives/tag/?붿????몃옖?ㅽ룷硫붿씠??6</t>
  </si>
  <si>
    <t>/archives/tag/?④컻吏덈쭏臾대━</t>
  </si>
  <si>
    <t>/archives/tag/?ㅻ뒛?섎━?ы듃</t>
  </si>
  <si>
    <t>/archives/82839</t>
  </si>
  <si>
    <t>/archives/87887</t>
  </si>
  <si>
    <t>/archives/tag/sk??5</t>
  </si>
  <si>
    <t>/archives/tag/??묒꽍??5</t>
  </si>
  <si>
    <t>/archives/tag/?섏텧????5</t>
  </si>
  <si>
    <t>/archives/tag/?뷀겕由?5</t>
  </si>
  <si>
    <t>/archives/tag/?꾨━?釉뚮뱶?뚮씪???쒕씪?댄뵆?쇱썙-李⑥씠??5</t>
  </si>
  <si>
    <t>/archives/tag/?섍꼍怨쇳븰湲곗닠??5</t>
  </si>
  <si>
    <t>/archives/102328</t>
  </si>
  <si>
    <t>/archives/105172</t>
  </si>
  <si>
    <t>/archives/109111</t>
  </si>
  <si>
    <t>/archives/112053</t>
  </si>
  <si>
    <t>/archives/112754</t>
  </si>
  <si>
    <t>/archives/114038</t>
  </si>
  <si>
    <t>/archives/28045</t>
  </si>
  <si>
    <t>/archives/31789</t>
  </si>
  <si>
    <t>/archives/3293</t>
  </si>
  <si>
    <t>/archives/63062</t>
  </si>
  <si>
    <t>/archives/81289</t>
  </si>
  <si>
    <t>/archives/81946</t>
  </si>
  <si>
    <t>/archives/97416</t>
  </si>
  <si>
    <t>/archives/tag/px</t>
  </si>
  <si>
    <t>/archives/tag/skinnotech</t>
  </si>
  <si>
    <t>/archives/tag/洹몃젅?댄봽??4</t>
  </si>
  <si>
    <t>/archives/tag/?щ궡-?좎튂??4</t>
  </si>
  <si>
    <t>/archives/tag/?ㅽ뵂-?대끂踰좎씠??4</t>
  </si>
  <si>
    <t>/archives/tag/二쇱쑀??4</t>
  </si>
  <si>
    <t>/archives/102588</t>
  </si>
  <si>
    <t>/archives/102733</t>
  </si>
  <si>
    <t>/archives/105331</t>
  </si>
  <si>
    <t>/archives/107394</t>
  </si>
  <si>
    <t>/archives/107523</t>
  </si>
  <si>
    <t>/archives/109674</t>
  </si>
  <si>
    <t>/archives/11223</t>
  </si>
  <si>
    <t>/archives/114679</t>
  </si>
  <si>
    <t>/archives/115416/sk?몄쿇?앹쑀?뷀븰-?곕━?④퍡以띻퉭?댁슂-6</t>
  </si>
  <si>
    <t>/archives/13264</t>
  </si>
  <si>
    <t>/archives/14600</t>
  </si>
  <si>
    <t>/archives/21366</t>
  </si>
  <si>
    <t>/archives/24737</t>
  </si>
  <si>
    <t>/archives/30153</t>
  </si>
  <si>
    <t>/archives/30212</t>
  </si>
  <si>
    <t>/archives/33708</t>
  </si>
  <si>
    <t>/archives/33727</t>
  </si>
  <si>
    <t>/archives/33778</t>
  </si>
  <si>
    <t>/archives/45237</t>
  </si>
  <si>
    <t>/archives/48476</t>
  </si>
  <si>
    <t>/archives/49626</t>
  </si>
  <si>
    <t>/archives/52642</t>
  </si>
  <si>
    <t>/archives/60917</t>
  </si>
  <si>
    <t>/archives/64305</t>
  </si>
  <si>
    <t>/archives/71505</t>
  </si>
  <si>
    <t>/archives/77434</t>
  </si>
  <si>
    <t>/archives/78599</t>
  </si>
  <si>
    <t>/archives/78965</t>
  </si>
  <si>
    <t>/archives/8034</t>
  </si>
  <si>
    <t>/archives/83997</t>
  </si>
  <si>
    <t>/archives/87414</t>
  </si>
  <si>
    <t>/archives/93460</t>
  </si>
  <si>
    <t>/archives/93770</t>
  </si>
  <si>
    <t>/archives/96132</t>
  </si>
  <si>
    <t>/archives/98134</t>
  </si>
  <si>
    <t>/archives/99533</t>
  </si>
  <si>
    <t>/archives/99678</t>
  </si>
  <si>
    <t>/archives/category/field-news/inno-field/europe</t>
  </si>
  <si>
    <t>/archives/category/field-news/inno-field/she</t>
  </si>
  <si>
    <t>/archives/tag/ess</t>
  </si>
  <si>
    <t>/archives/tag/sk吏?ㅼ꽱?몃┃</t>
  </si>
  <si>
    <t>/archives/tag/sk吏??3</t>
  </si>
  <si>
    <t>/archives/tag/怨듭쑀-?ㅽ뵾??3</t>
  </si>
  <si>
    <t>/archives/tag/諛고꽣由?3</t>
  </si>
  <si>
    <t>/archives/tag/?щ궡蹂듭?</t>
  </si>
  <si>
    <t>/archives/tag/?꾧렇?꾧렇罹좏럹??3</t>
  </si>
  <si>
    <t>/archives/tag/異뺤감?곗떊</t>
  </si>
  <si>
    <t>/archives/100061</t>
  </si>
  <si>
    <t>/archives/100533</t>
  </si>
  <si>
    <t>/archives/100999</t>
  </si>
  <si>
    <t>/archives/101304</t>
  </si>
  <si>
    <t>/archives/103003</t>
  </si>
  <si>
    <t>/archives/104695</t>
  </si>
  <si>
    <t>/archives/104996</t>
  </si>
  <si>
    <t>/archives/105299</t>
  </si>
  <si>
    <t>/archives/105551</t>
  </si>
  <si>
    <t>/archives/105691</t>
  </si>
  <si>
    <t>/archives/105749</t>
  </si>
  <si>
    <t>/archives/105836</t>
  </si>
  <si>
    <t>/archives/107063</t>
  </si>
  <si>
    <t>/archives/109761</t>
  </si>
  <si>
    <t>/archives/111105</t>
  </si>
  <si>
    <t>/archives/111866</t>
  </si>
  <si>
    <t>/archives/112006</t>
  </si>
  <si>
    <t>/archives/115416/sk?대끂踰좎씠???섍꼍怨쇳븰湲곗닠??2</t>
  </si>
  <si>
    <t>/archives/14089</t>
  </si>
  <si>
    <t>/archives/16386</t>
  </si>
  <si>
    <t>/archives/19039</t>
  </si>
  <si>
    <t>/archives/19437</t>
  </si>
  <si>
    <t>/archives/19825</t>
  </si>
  <si>
    <t>/archives/21061</t>
  </si>
  <si>
    <t>/archives/21946</t>
  </si>
  <si>
    <t>/archives/22361</t>
  </si>
  <si>
    <t>/archives/24003</t>
  </si>
  <si>
    <t>/archives/24660</t>
  </si>
  <si>
    <t>/archives/24960</t>
  </si>
  <si>
    <t>/archives/25466</t>
  </si>
  <si>
    <t>/archives/25690</t>
  </si>
  <si>
    <t>/archives/26114</t>
  </si>
  <si>
    <t>/archives/26596</t>
  </si>
  <si>
    <t>/archives/29535</t>
  </si>
  <si>
    <t>/archives/29742</t>
  </si>
  <si>
    <t>/archives/32264</t>
  </si>
  <si>
    <t>/archives/33862</t>
  </si>
  <si>
    <t>/archives/33974</t>
  </si>
  <si>
    <t>/archives/35200</t>
  </si>
  <si>
    <t>/archives/37211</t>
  </si>
  <si>
    <t>/archives/37258</t>
  </si>
  <si>
    <t>/archives/38633</t>
  </si>
  <si>
    <t>/archives/46959</t>
  </si>
  <si>
    <t>/archives/47076</t>
  </si>
  <si>
    <t>/archives/47697</t>
  </si>
  <si>
    <t>/archives/48168</t>
  </si>
  <si>
    <t>/archives/49173</t>
  </si>
  <si>
    <t>/archives/5026</t>
  </si>
  <si>
    <t>/archives/50767</t>
  </si>
  <si>
    <t>/archives/51972</t>
  </si>
  <si>
    <t>/archives/53209</t>
  </si>
  <si>
    <t>/archives/53856</t>
  </si>
  <si>
    <t>/archives/54500</t>
  </si>
  <si>
    <t>/archives/55939</t>
  </si>
  <si>
    <t>/archives/59934</t>
  </si>
  <si>
    <t>/archives/60327</t>
  </si>
  <si>
    <t>/archives/60936</t>
  </si>
  <si>
    <t>/archives/63866</t>
  </si>
  <si>
    <t>/archives/66116</t>
  </si>
  <si>
    <t>/archives/68210</t>
  </si>
  <si>
    <t>/archives/69913</t>
  </si>
  <si>
    <t>/archives/74590</t>
  </si>
  <si>
    <t>/archives/7725</t>
  </si>
  <si>
    <t>/archives/78837</t>
  </si>
  <si>
    <t>/archives/79533</t>
  </si>
  <si>
    <t>/archives/79811</t>
  </si>
  <si>
    <t>/archives/79887</t>
  </si>
  <si>
    <t>/archives/80415</t>
  </si>
  <si>
    <t>/archives/80453</t>
  </si>
  <si>
    <t>/archives/81000</t>
  </si>
  <si>
    <t>/archives/81513</t>
  </si>
  <si>
    <t>/archives/8227</t>
  </si>
  <si>
    <t>/archives/82567</t>
  </si>
  <si>
    <t>/archives/83028</t>
  </si>
  <si>
    <t>/archives/83119</t>
  </si>
  <si>
    <t>/archives/83372</t>
  </si>
  <si>
    <t>/archives/85134</t>
  </si>
  <si>
    <t>/archives/85171</t>
  </si>
  <si>
    <t>/archives/85718</t>
  </si>
  <si>
    <t>/archives/86025</t>
  </si>
  <si>
    <t>/archives/86310</t>
  </si>
  <si>
    <t>/archives/86617</t>
  </si>
  <si>
    <t>/archives/8718</t>
  </si>
  <si>
    <t>/archives/87503</t>
  </si>
  <si>
    <t>/archives/88601</t>
  </si>
  <si>
    <t>/archives/90440</t>
  </si>
  <si>
    <t>/archives/92534</t>
  </si>
  <si>
    <t>/archives/93491</t>
  </si>
  <si>
    <t>/archives/95976</t>
  </si>
  <si>
    <t>/archives/96020</t>
  </si>
  <si>
    <t>/archives/96171</t>
  </si>
  <si>
    <t>/archives/97804</t>
  </si>
  <si>
    <t>/archives/97929</t>
  </si>
  <si>
    <t>/archives/category/field-news/inno-field/ulsan</t>
  </si>
  <si>
    <t>/archives/tag/din-certco</t>
  </si>
  <si>
    <t>/archives/tag/eaa</t>
  </si>
  <si>
    <t>/archives/tag/iea</t>
  </si>
  <si>
    <t>/archives/tag/pr?곸긽</t>
  </si>
  <si>
    <t>/archives/tag/she</t>
  </si>
  <si>
    <t>/archives/tag/sk-es</t>
  </si>
  <si>
    <t>/archives/tag/sk?대끂踰좎씠??2</t>
  </si>
  <si>
    <t>/archives/tag/sk?됰났?섎닎-諛붿옄??2</t>
  </si>
  <si>
    <t>/archives/tag/smart-plant</t>
  </si>
  <si>
    <t>/archives/tag/怨좉껐?뺤꽦-?뚮씪?ㅽ떛</t>
  </si>
  <si>
    <t>/archives/tag/援????숆탳</t>
  </si>
  <si>
    <t>/archives/tag/由ы뒳湲덉냽?꾩?</t>
  </si>
  <si>
    <t>/archives/tag/諛뺤꽦由?媛먮룆</t>
  </si>
  <si>
    <t>/archives/tag/蹂듭?</t>
  </si>
  <si>
    <t>/archives/tag/?앸Ъ?ㅼ뼇??蹂댁〈</t>
  </si>
  <si>
    <t>/archives/tag/?쒖궛諛고꽣由???-怨듭옣</t>
  </si>
  <si>
    <t>/archives/tag/?쒖슱?-?뷀븰?앸Ъ怨듯븰遺</t>
  </si>
  <si>
    <t>/archives/tag/?앹쑀?섏깋源?2</t>
  </si>
  <si>
    <t>/archives/tag/?앹쑀?쒗뭹</t>
  </si>
  <si>
    <t>/archives/tag/?붾）???뚮윭??2</t>
  </si>
  <si>
    <t>/archives/tag/?듭떇遺꾨━留?2</t>
  </si>
  <si>
    <t>/archives/tag/?쒗뿕湲곌컙?먮㉨?쇰㈃醫뗭??뚯떇</t>
  </si>
  <si>
    <t>/archives/tag/?좊뀈??2</t>
  </si>
  <si>
    <t>/archives/tag/?ㅼ쟻諛쒗몴</t>
  </si>
  <si>
    <t>/archives/tag/?낆궗?댄겢留?2</t>
  </si>
  <si>
    <t>/archives/tag/?붿??덉뼱-?명꽣酉?2</t>
  </si>
  <si>
    <t>/archives/tag/?몃벑??2</t>
  </si>
  <si>
    <t>/archives/tag/?쇰갑??2</t>
  </si>
  <si>
    <t>/archives/tag/利앷텒?щ━?ы듃</t>
  </si>
  <si>
    <t>/archives/tag/而ㅻ㉧?ㅼ떆</t>
  </si>
  <si>
    <t>/archives/tag/?꾨━誘몄뾼?꾩뒪?뷀듃</t>
  </si>
  <si>
    <t>/archives/tag/?몃뱶?곗??댁뒪留뚮뱾湲?2</t>
  </si>
  <si>
    <t>/archives/tag/?됰났commitment</t>
  </si>
  <si>
    <t>/archives/100405</t>
  </si>
  <si>
    <t>/archives/100515</t>
  </si>
  <si>
    <t>/archives/100723</t>
  </si>
  <si>
    <t>/archives/101108</t>
  </si>
  <si>
    <t>/archives/101377</t>
  </si>
  <si>
    <t>/archives/101462</t>
  </si>
  <si>
    <t>/archives/10147</t>
  </si>
  <si>
    <t>/archives/101641</t>
  </si>
  <si>
    <t>/archives/10169</t>
  </si>
  <si>
    <t>/archives/102095</t>
  </si>
  <si>
    <t>/archives/102149</t>
  </si>
  <si>
    <t>/archives/102272</t>
  </si>
  <si>
    <t>/archives/102275</t>
  </si>
  <si>
    <t>/archives/102435</t>
  </si>
  <si>
    <t>/archives/102566</t>
  </si>
  <si>
    <t>/archives/102584</t>
  </si>
  <si>
    <t>/archives/102655</t>
  </si>
  <si>
    <t>/archives/102664</t>
  </si>
  <si>
    <t>/archives/102880</t>
  </si>
  <si>
    <t>/archives/102928</t>
  </si>
  <si>
    <t>/archives/103774</t>
  </si>
  <si>
    <t>/archives/103988</t>
  </si>
  <si>
    <t>/archives/104100</t>
  </si>
  <si>
    <t>/archives/104829</t>
  </si>
  <si>
    <t>/archives/104956</t>
  </si>
  <si>
    <t>/archives/105571</t>
  </si>
  <si>
    <t>/archives/105618</t>
  </si>
  <si>
    <t>/archives/105996</t>
  </si>
  <si>
    <t>/archives/106083</t>
  </si>
  <si>
    <t>/archives/106374</t>
  </si>
  <si>
    <t>/archives/106456</t>
  </si>
  <si>
    <t>/archives/106469</t>
  </si>
  <si>
    <t>/archives/107506</t>
  </si>
  <si>
    <t>/archives/107594</t>
  </si>
  <si>
    <t>/archives/107655</t>
  </si>
  <si>
    <t>/archives/107982</t>
  </si>
  <si>
    <t>/archives/107995</t>
  </si>
  <si>
    <t>/archives/108116</t>
  </si>
  <si>
    <t>/archives/108128</t>
  </si>
  <si>
    <t>/archives/108416</t>
  </si>
  <si>
    <t>/archives/109148</t>
  </si>
  <si>
    <t>/archives/109155</t>
  </si>
  <si>
    <t>/archives/109165</t>
  </si>
  <si>
    <t>/archives/110104</t>
  </si>
  <si>
    <t>/archives/110245</t>
  </si>
  <si>
    <t>/archives/110586</t>
  </si>
  <si>
    <t>/archives/110864</t>
  </si>
  <si>
    <t>/archives/110892</t>
  </si>
  <si>
    <t>/archives/110894</t>
  </si>
  <si>
    <t>/archives/111623</t>
  </si>
  <si>
    <t>/archives/111661</t>
  </si>
  <si>
    <t>/archives/111748</t>
  </si>
  <si>
    <t>/archives/111942</t>
  </si>
  <si>
    <t>/archives/112133</t>
  </si>
  <si>
    <t>/archives/112142</t>
  </si>
  <si>
    <t>/archives/112318</t>
  </si>
  <si>
    <t>/archives/112391</t>
  </si>
  <si>
    <t>/archives/11242</t>
  </si>
  <si>
    <t>/archives/112686</t>
  </si>
  <si>
    <t>/archives/112850</t>
  </si>
  <si>
    <t>/archives/113614</t>
  </si>
  <si>
    <t>/archives/115101</t>
  </si>
  <si>
    <t>/archives/115416/4-20240425_skbmc_1-sk?섏씠?뚰겕諛고꽣由щ㉧?곕━?쇱뒪李⑥씠??1</t>
  </si>
  <si>
    <t>/archives/115416/5-skbmp-sk?섏씠?뚰겕諛고꽣由щ㉧?곕━?쇱뒪?대???1</t>
  </si>
  <si>
    <t>/archives/115416/8-skea-sk?붾Т釉뚯븘硫붾━移?1</t>
  </si>
  <si>
    <t>/archives/115635</t>
  </si>
  <si>
    <t>/archives/115637</t>
  </si>
  <si>
    <t>/archives/115639</t>
  </si>
  <si>
    <t>/archives/11623</t>
  </si>
  <si>
    <t>/archives/12380</t>
  </si>
  <si>
    <t>/archives/12657</t>
  </si>
  <si>
    <t>/archives/13174</t>
  </si>
  <si>
    <t>/archives/13333</t>
  </si>
  <si>
    <t>/archives/14275</t>
  </si>
  <si>
    <t>/archives/14327</t>
  </si>
  <si>
    <t>/archives/14427</t>
  </si>
  <si>
    <t>/archives/15017</t>
  </si>
  <si>
    <t>/archives/15235</t>
  </si>
  <si>
    <t>/archives/17499</t>
  </si>
  <si>
    <t>/archives/17628</t>
  </si>
  <si>
    <t>/archives/17796</t>
  </si>
  <si>
    <t>/archives/20687</t>
  </si>
  <si>
    <t>/archives/20784</t>
  </si>
  <si>
    <t>/archives/21488</t>
  </si>
  <si>
    <t>/archives/21532</t>
  </si>
  <si>
    <t>/archives/21926</t>
  </si>
  <si>
    <t>/archives/22472</t>
  </si>
  <si>
    <t>/archives/22584</t>
  </si>
  <si>
    <t>/archives/22919</t>
  </si>
  <si>
    <t>/archives/23114</t>
  </si>
  <si>
    <t>/archives/23219</t>
  </si>
  <si>
    <t>/archives/23315</t>
  </si>
  <si>
    <t>/archives/23385</t>
  </si>
  <si>
    <t>/archives/23978</t>
  </si>
  <si>
    <t>/archives/24220</t>
  </si>
  <si>
    <t>/archives/24916</t>
  </si>
  <si>
    <t>/archives/24951</t>
  </si>
  <si>
    <t>/archives/25093</t>
  </si>
  <si>
    <t>/archives/25139</t>
  </si>
  <si>
    <t>/archives/25383</t>
  </si>
  <si>
    <t>/archives/26926</t>
  </si>
  <si>
    <t>/archives/27098</t>
  </si>
  <si>
    <t>/archives/27315</t>
  </si>
  <si>
    <t>/archives/28122</t>
  </si>
  <si>
    <t>/archives/28402</t>
  </si>
  <si>
    <t>/archives/28447</t>
  </si>
  <si>
    <t>/archives/28634</t>
  </si>
  <si>
    <t>/archives/2885</t>
  </si>
  <si>
    <t>/archives/28937</t>
  </si>
  <si>
    <t>/archives/28990</t>
  </si>
  <si>
    <t>/archives/29254</t>
  </si>
  <si>
    <t>/archives/30186</t>
  </si>
  <si>
    <t>/archives/31699</t>
  </si>
  <si>
    <t>/archives/31735</t>
  </si>
  <si>
    <t>/archives/31791</t>
  </si>
  <si>
    <t>/archives/32081</t>
  </si>
  <si>
    <t>/archives/32303</t>
  </si>
  <si>
    <t>/archives/32311</t>
  </si>
  <si>
    <t>/archives/33685</t>
  </si>
  <si>
    <t>/archives/33795</t>
  </si>
  <si>
    <t>/archives/33962</t>
  </si>
  <si>
    <t>/archives/34040</t>
  </si>
  <si>
    <t>/archives/34475</t>
  </si>
  <si>
    <t>/archives/34939</t>
  </si>
  <si>
    <t>/archives/35006</t>
  </si>
  <si>
    <t>/archives/35079</t>
  </si>
  <si>
    <t>/archives/35120</t>
  </si>
  <si>
    <t>/archives/35140</t>
  </si>
  <si>
    <t>/archives/35144</t>
  </si>
  <si>
    <t>/archives/35628</t>
  </si>
  <si>
    <t>/archives/36373</t>
  </si>
  <si>
    <t>/archives/36434</t>
  </si>
  <si>
    <t>/archives/37362</t>
  </si>
  <si>
    <t>/archives/37578</t>
  </si>
  <si>
    <t>/archives/3759</t>
  </si>
  <si>
    <t>/archives/37613</t>
  </si>
  <si>
    <t>/archives/38329</t>
  </si>
  <si>
    <t>/archives/38397</t>
  </si>
  <si>
    <t>/archives/38524</t>
  </si>
  <si>
    <t>/archives/4404</t>
  </si>
  <si>
    <t>/archives/45306</t>
  </si>
  <si>
    <t>/archives/45364</t>
  </si>
  <si>
    <t>/archives/45470</t>
  </si>
  <si>
    <t>/archives/46319</t>
  </si>
  <si>
    <t>/archives/46732</t>
  </si>
  <si>
    <t>/archives/47394</t>
  </si>
  <si>
    <t>/archives/48924</t>
  </si>
  <si>
    <t>/archives/49054</t>
  </si>
  <si>
    <t>/archives/49759</t>
  </si>
  <si>
    <t>/archives/51899</t>
  </si>
  <si>
    <t>/archives/53042</t>
  </si>
  <si>
    <t>/archives/53948</t>
  </si>
  <si>
    <t>/archives/54002</t>
  </si>
  <si>
    <t>/archives/54014</t>
  </si>
  <si>
    <t>/archives/54391</t>
  </si>
  <si>
    <t>/archives/55097</t>
  </si>
  <si>
    <t>/archives/55338</t>
  </si>
  <si>
    <t>/archives/55773</t>
  </si>
  <si>
    <t>/archives/55901</t>
  </si>
  <si>
    <t>/archives/56537</t>
  </si>
  <si>
    <t>/archives/56657</t>
  </si>
  <si>
    <t>/archives/56828</t>
  </si>
  <si>
    <t>/archives/56936</t>
  </si>
  <si>
    <t>/archives/56972</t>
  </si>
  <si>
    <t>/archives/57654</t>
  </si>
  <si>
    <t>/archives/5854</t>
  </si>
  <si>
    <t>/archives/59095</t>
  </si>
  <si>
    <t>/archives/59623</t>
  </si>
  <si>
    <t>/archives/59710</t>
  </si>
  <si>
    <t>/archives/59742</t>
  </si>
  <si>
    <t>/archives/59993</t>
  </si>
  <si>
    <t>/archives/60017</t>
  </si>
  <si>
    <t>/archives/60047</t>
  </si>
  <si>
    <t>/archives/60629</t>
  </si>
  <si>
    <t>/archives/60839</t>
  </si>
  <si>
    <t>/archives/61016</t>
  </si>
  <si>
    <t>/archives/61771</t>
  </si>
  <si>
    <t>/archives/61840</t>
  </si>
  <si>
    <t>/archives/62471</t>
  </si>
  <si>
    <t>/archives/63180</t>
  </si>
  <si>
    <t>/archives/63379</t>
  </si>
  <si>
    <t>/archives/63520</t>
  </si>
  <si>
    <t>/archives/63671</t>
  </si>
  <si>
    <t>/archives/64414</t>
  </si>
  <si>
    <t>/archives/64439</t>
  </si>
  <si>
    <t>/archives/64788</t>
  </si>
  <si>
    <t>/archives/65231</t>
  </si>
  <si>
    <t>/archives/66709</t>
  </si>
  <si>
    <t>/archives/67179</t>
  </si>
  <si>
    <t>/archives/67997</t>
  </si>
  <si>
    <t>/archives/68188</t>
  </si>
  <si>
    <t>/archives/68704</t>
  </si>
  <si>
    <t>/archives/68769</t>
  </si>
  <si>
    <t>/archives/70139</t>
  </si>
  <si>
    <t>/archives/70782</t>
  </si>
  <si>
    <t>/archives/7136</t>
  </si>
  <si>
    <t>/archives/71756</t>
  </si>
  <si>
    <t>/archives/71909</t>
  </si>
  <si>
    <t>/archives/72267</t>
  </si>
  <si>
    <t>/archives/72582</t>
  </si>
  <si>
    <t>/archives/72952</t>
  </si>
  <si>
    <t>/archives/73031</t>
  </si>
  <si>
    <t>/archives/73038</t>
  </si>
  <si>
    <t>/archives/73232</t>
  </si>
  <si>
    <t>/archives/74530</t>
  </si>
  <si>
    <t>/archives/74629</t>
  </si>
  <si>
    <t>/archives/74709</t>
  </si>
  <si>
    <t>/archives/74902</t>
  </si>
  <si>
    <t>/archives/75079</t>
  </si>
  <si>
    <t>/archives/75368</t>
  </si>
  <si>
    <t>/archives/75940</t>
  </si>
  <si>
    <t>/archives/76606</t>
  </si>
  <si>
    <t>/archives/76761</t>
  </si>
  <si>
    <t>/archives/77501</t>
  </si>
  <si>
    <t>/archives/77996</t>
  </si>
  <si>
    <t>/archives/78120</t>
  </si>
  <si>
    <t>/archives/78143</t>
  </si>
  <si>
    <t>/archives/78155</t>
  </si>
  <si>
    <t>/archives/79510</t>
  </si>
  <si>
    <t>/archives/79586</t>
  </si>
  <si>
    <t>/archives/79656</t>
  </si>
  <si>
    <t>/archives/79812</t>
  </si>
  <si>
    <t>/archives/79895</t>
  </si>
  <si>
    <t>/archives/80272</t>
  </si>
  <si>
    <t>/archives/8051</t>
  </si>
  <si>
    <t>/archives/80736</t>
  </si>
  <si>
    <t>/archives/80912</t>
  </si>
  <si>
    <t>/archives/80987</t>
  </si>
  <si>
    <t>/archives/81172</t>
  </si>
  <si>
    <t>/archives/81490</t>
  </si>
  <si>
    <t>/archives/8160</t>
  </si>
  <si>
    <t>/archives/82005</t>
  </si>
  <si>
    <t>/archives/82247</t>
  </si>
  <si>
    <t>/archives/82343</t>
  </si>
  <si>
    <t>/archives/8247</t>
  </si>
  <si>
    <t>/archives/8254</t>
  </si>
  <si>
    <t>/archives/82942</t>
  </si>
  <si>
    <t>/archives/84318</t>
  </si>
  <si>
    <t>/archives/84427</t>
  </si>
  <si>
    <t>/archives/84653</t>
  </si>
  <si>
    <t>/archives/84713</t>
  </si>
  <si>
    <t>/archives/84993</t>
  </si>
  <si>
    <t>/archives/85216</t>
  </si>
  <si>
    <t>/archives/85339</t>
  </si>
  <si>
    <t>/archives/85870</t>
  </si>
  <si>
    <t>/archives/86042</t>
  </si>
  <si>
    <t>/archives/8649</t>
  </si>
  <si>
    <t>/archives/86654</t>
  </si>
  <si>
    <t>/archives/86916</t>
  </si>
  <si>
    <t>/archives/87651</t>
  </si>
  <si>
    <t>/archives/87726</t>
  </si>
  <si>
    <t>/archives/87738</t>
  </si>
  <si>
    <t>/archives/87964</t>
  </si>
  <si>
    <t>/archives/88153</t>
  </si>
  <si>
    <t>/archives/88211</t>
  </si>
  <si>
    <t>/archives/88905</t>
  </si>
  <si>
    <t>/archives/88917</t>
  </si>
  <si>
    <t>/archives/88995</t>
  </si>
  <si>
    <t>/archives/89749</t>
  </si>
  <si>
    <t>/archives/89796</t>
  </si>
  <si>
    <t>/archives/90131</t>
  </si>
  <si>
    <t>/archives/90418</t>
  </si>
  <si>
    <t>/archives/90856</t>
  </si>
  <si>
    <t>/archives/91535</t>
  </si>
  <si>
    <t>/archives/92277</t>
  </si>
  <si>
    <t>/archives/92379</t>
  </si>
  <si>
    <t>/archives/92541</t>
  </si>
  <si>
    <t>/archives/92681</t>
  </si>
  <si>
    <t>/archives/92695</t>
  </si>
  <si>
    <t>/archives/92759</t>
  </si>
  <si>
    <t>/archives/93276</t>
  </si>
  <si>
    <t>/archives/93615</t>
  </si>
  <si>
    <t>/archives/93655</t>
  </si>
  <si>
    <t>/archives/93661</t>
  </si>
  <si>
    <t>/archives/93880</t>
  </si>
  <si>
    <t>/archives/94170</t>
  </si>
  <si>
    <t>/archives/94849</t>
  </si>
  <si>
    <t>/archives/94900</t>
  </si>
  <si>
    <t>/archives/94982</t>
  </si>
  <si>
    <t>/archives/9501</t>
  </si>
  <si>
    <t>/archives/95234</t>
  </si>
  <si>
    <t>/archives/9525</t>
  </si>
  <si>
    <t>/archives/95452</t>
  </si>
  <si>
    <t>/archives/95574</t>
  </si>
  <si>
    <t>/archives/95591</t>
  </si>
  <si>
    <t>/archives/95637</t>
  </si>
  <si>
    <t>/archives/95827</t>
  </si>
  <si>
    <t>/archives/95896</t>
  </si>
  <si>
    <t>/archives/96006</t>
  </si>
  <si>
    <t>/archives/9607</t>
  </si>
  <si>
    <t>/archives/96252</t>
  </si>
  <si>
    <t>/archives/96997</t>
  </si>
  <si>
    <t>/archives/97027</t>
  </si>
  <si>
    <t>/archives/97593</t>
  </si>
  <si>
    <t>/archives/97615</t>
  </si>
  <si>
    <t>/archives/97984</t>
  </si>
  <si>
    <t>/archives/98042</t>
  </si>
  <si>
    <t>/archives/99215</t>
  </si>
  <si>
    <t>/archives/99425</t>
  </si>
  <si>
    <t>/archives/99547</t>
  </si>
  <si>
    <t>/archives/99547LG?먮꼫吏?붾（??蹂대룄?먮즺(2023.7.7.) LG?먮꼫吏?붾（?? 移좊젅 SQM鹽얠? ?멸퀎 理쒕? 洹쒕え 由ы뒳 援щℓ怨꾩빟 泥닿껐</t>
  </si>
  <si>
    <t>/archives/99681</t>
  </si>
  <si>
    <t>/archives/99820</t>
  </si>
  <si>
    <t>/archives/9986</t>
  </si>
  <si>
    <t>/archives/category/business/innovation</t>
  </si>
  <si>
    <t>/archives/date/2018/03</t>
  </si>
  <si>
    <t>/archives/tag/blueovalsk</t>
  </si>
  <si>
    <t>/archives/tag/carbon-to-green</t>
  </si>
  <si>
    <t>/archives/tag/fta</t>
  </si>
  <si>
    <t>/archives/tag/great-melody-in-the-forest</t>
  </si>
  <si>
    <t>/archives/tag/safety-golden-rule</t>
  </si>
  <si>
    <t>/archives/tag/sheco</t>
  </si>
  <si>
    <t>/archives/tag/sk?꾩씠?댄뀒?щ?濡쒖?-?대???踰뺤씤</t>
  </si>
  <si>
    <t>/archives/tag/sk?먮꼫吏-異뺢뎄??1</t>
  </si>
  <si>
    <t>/archives/tag/sk?붾Т釉?1</t>
  </si>
  <si>
    <t>/archives/tag/sk?щ┝?쏀빖?쒕낵寃쎄린??1</t>
  </si>
  <si>
    <t>/archives/tag/steam-purge</t>
  </si>
  <si>
    <t>/archives/tag/怨좉툒-?섎컻??1</t>
  </si>
  <si>
    <t>/archives/tag/怨좎냼??1</t>
  </si>
  <si>
    <t>/archives/tag/怨듭쑀?ㅽ뵾??1</t>
  </si>
  <si>
    <t>/archives/tag/援먯쑁?덈젴??1</t>
  </si>
  <si>
    <t>/archives/tag/洹몃┛-?듭빱留?1</t>
  </si>
  <si>
    <t>/archives/tag/洹몃┛-?몃옖?ㅽ룷硫붿씠??1</t>
  </si>
  <si>
    <t>/archives/tag/?댄듃??븯?곗뒪</t>
  </si>
  <si>
    <t>/archives/tag/?몄궗臾명솕???1</t>
  </si>
  <si>
    <t>/archives/tag/??닿났?먰븷??1</t>
  </si>
  <si>
    <t>/archives/tag/?④컻吏덊븯?붾쾿</t>
  </si>
  <si>
    <t>/archives/tag/濡쒕큸-?섏닔</t>
  </si>
  <si>
    <t>/archives/tag/留밴렇濡쒕툕</t>
  </si>
  <si>
    <t>/archives/tag/癒명뵆?щℓ?붾쾿</t>
  </si>
  <si>
    <t>/archives/tag/癒밸갑-?곹솕</t>
  </si>
  <si>
    <t>/archives/tag/諛쒕떖?μ븷?꾨룞</t>
  </si>
  <si>
    <t>/archives/tag/踰좎씠吏?1</t>
  </si>
  <si>
    <t>/archives/tag/踰좎씠吏뺤옄?숈감</t>
  </si>
  <si>
    <t>/archives/tag/踰좏듃??1</t>
  </si>
  <si>
    <t>/archives/tag/鍮덉씠?먯뒪</t>
  </si>
  <si>
    <t>/archives/tag/?ы쉶怨듯뿄-怨듬え??1</t>
  </si>
  <si>
    <t>/archives/tag/?덉샆-?꾩깉-?쒓굅</t>
  </si>
  <si>
    <t>/archives/tag/?앷컖?ㅼ쭛湲?1</t>
  </si>
  <si>
    <t>/archives/tag/?앺솢-??1</t>
  </si>
  <si>
    <t>/archives/tag/?뚮Т??1</t>
  </si>
  <si>
    <t>/archives/tag/?덇?湲?쇱씠?붿쫰</t>
  </si>
  <si>
    <t>/archives/tag/?щ윭??留뚮뱾湲?1</t>
  </si>
  <si>
    <t>/archives/tag/?쒗뿕湲곌컙?뱀감</t>
  </si>
  <si>
    <t>/archives/tag/?ㅻ궡?곗씠??1</t>
  </si>
  <si>
    <t>/archives/tag/?묎레??1</t>
  </si>
  <si>
    <t>/archives/tag/?먮꼫吏-?몃옖吏??1</t>
  </si>
  <si>
    <t>/archives/tag/?먮꼫吏?섎궇</t>
  </si>
  <si>
    <t>/archives/tag/?ν깂媛</t>
  </si>
  <si>
    <t>/archives/tag/?몄궛?⑥?</t>
  </si>
  <si>
    <t>/archives/tag/?댁궗??1</t>
  </si>
  <si>
    <t>/archives/tag/?댄썕??1</t>
  </si>
  <si>
    <t>/archives/tag/?몄쿇??숆탳</t>
  </si>
  <si>
    <t>/archives/tag/?몄쿇?낅┰?대룞湲?1</t>
  </si>
  <si>
    <t>/archives/tag/?쇰젆?몃줈??1</t>
  </si>
  <si>
    <t>/archives/tag/?꾧린李?醫낅쪟</t>
  </si>
  <si>
    <t>/archives/tag/?ㅻ꽕??1</t>
  </si>
  <si>
    <t>/archives/tag/利앷텒??由ы룷??1</t>
  </si>
  <si>
    <t>/archives/tag/吏묒쨷?λ넂?대뒗?뚯떇</t>
  </si>
  <si>
    <t>/archives/tag/李쎈┰湲곕뀗??1</t>
  </si>
  <si>
    <t>/archives/tag/移쒗솚寃?罹좏럹??1</t>
  </si>
  <si>
    <t>/archives/tag/移쒗솚寃??뚮씪?ㅽ떛</t>
  </si>
  <si>
    <t>/archives/tag/移대낯-釉뚮━??1</t>
  </si>
  <si>
    <t>/archives/tag/移대낯-??洹몃┛</t>
  </si>
  <si>
    <t>/archives/tag/?몃씪?댄깂</t>
  </si>
  <si>
    <t>/archives/tag/?뚰듃?펣k</t>
  </si>
  <si>
    <t>/archives/tag/?먰뵆?쇱뒪??1</t>
  </si>
  <si>
    <t>/archives/tag/?대━?쇳솕鍮꾨땺pvc</t>
  </si>
  <si>
    <t>/archives/tag/?섎え?덉븘</t>
  </si>
  <si>
    <t>/archives/tag/?섏씠?대끂踰좎씠??1</t>
  </si>
  <si>
    <t>/archives/tag/?쒓뎅?앹쑀怨듭궗</t>
  </si>
  <si>
    <t>/archives/tag/??났??1</t>
  </si>
  <si>
    <t>/archives/tag/?댁뼇?곕젅湲?1</t>
  </si>
  <si>
    <t>/archives/tag/?됰났洹몃┛?붿옄??1</t>
  </si>
  <si>
    <t>/archives/tag/?됰났?붾뵥</t>
  </si>
  <si>
    <t>/archives/tag/?됰났紐⑥쓬</t>
  </si>
  <si>
    <t>/archives/tag/?곸떊???곸떊?섎떎</t>
  </si>
  <si>
    <t>/archives/tag/sk猷⑤툕由ъ빻痢?desktop</t>
  </si>
  <si>
    <t>/archives/tag/sk??mobile</t>
  </si>
  <si>
    <t>/archives/tag/??묒꽍??desktop</t>
  </si>
  <si>
    <t>/archives/tag/?꾨━?釉뚮뱶?뚮씪???쒕씪?댄뵆?쇱썙-李⑥씠??mobile</t>
  </si>
  <si>
    <t>/archives/tag/sk-supex異붽뎄?묒쓽??mobile</t>
  </si>
  <si>
    <t>/archives/tag/sk吏??desktop</t>
  </si>
  <si>
    <t>/archives/tag/怨듭쑀-?ㅽ뵾??mobile</t>
  </si>
  <si>
    <t>/archives/tag/?섏텧????mobile</t>
  </si>
  <si>
    <t>/archives/tag/?꾧렇?꾧렇罹좏럹??desktop</t>
  </si>
  <si>
    <t>/archives/tag/二쇱쑀??desktop</t>
  </si>
  <si>
    <t>/archives/tag/sk-supex異붽뎄?묒쓽??desktop</t>
  </si>
  <si>
    <t>/archives/tag/sk?대끂踰좎씠??mobile</t>
  </si>
  <si>
    <t>/archives/tag/sk?됰났?섎닎-諛붿옄??desktop</t>
  </si>
  <si>
    <t>/archives/tag/?섏텧????desktop</t>
  </si>
  <si>
    <t>/archives/tag/?듭떇遺꾨━留?desktop</t>
  </si>
  <si>
    <t>/archives/tag/?낆궗?댄겢留?desktop</t>
  </si>
  <si>
    <t>/archives/tag/?붿??덉뼱-?명꽣酉?desktop</t>
  </si>
  <si>
    <t>/archives/tag/?몃벑??desktop</t>
  </si>
  <si>
    <t>/archives/tag/?몃뱶?곗??댁뒪留뚮뱾湲?mobile</t>
  </si>
  <si>
    <t>/archives/115416/4-20240425_skbmc_1-sk?섏씠?뚰겕諛고꽣由щ㉧?곕━?쇱뒪李⑥씠??desktop</t>
  </si>
  <si>
    <t>/archives/115416/5-skbmp-sk?섏씠?뚰겕諛고꽣由щ㉧?곕━?쇱뒪?대???desktop</t>
  </si>
  <si>
    <t>/archives/115416/8-skea-sk?붾Т釉뚯븘硫붾━移?desktop</t>
  </si>
  <si>
    <t>/archives/115416/sk?대끂踰좎씠???섍꼍怨쇳븰湲곗닠??desktop</t>
  </si>
  <si>
    <t>/archives/115416/sk?대끂踰좎씠???섍꼍怨쇳븰湲곗닠??mobile</t>
  </si>
  <si>
    <t>/archives/tag/sk?먮꼫吏-異뺢뎄??desktop</t>
  </si>
  <si>
    <t>/archives/tag/sk?붾Т釉?desktop</t>
  </si>
  <si>
    <t>/archives/tag/sk?щ┝?쏀빖?쒕낵寃쎄린??desktop</t>
  </si>
  <si>
    <t>/archives/tag/怨좉툒-?섎컻??mobile</t>
  </si>
  <si>
    <t>/archives/tag/怨좎냼??mobile</t>
  </si>
  <si>
    <t>/archives/tag/怨듭쑀?ㅽ뵾??desktop</t>
  </si>
  <si>
    <t>/archives/tag/援먯쑁?덈젴??mobile</t>
  </si>
  <si>
    <t>/archives/tag/洹몃┛-?듭빱留?desktop</t>
  </si>
  <si>
    <t>/archives/tag/洹몃┛-?몃옖?ㅽ룷硫붿씠??desktop</t>
  </si>
  <si>
    <t>/archives/tag/?몄궗臾명솕???desktop</t>
  </si>
  <si>
    <t>/archives/tag/??닿났?먰븷??desktop</t>
  </si>
  <si>
    <t>/archives/tag/由щ돱???대깽??mobile</t>
  </si>
  <si>
    <t>/archives/tag/踰좎씠吏?mobile</t>
  </si>
  <si>
    <t>/archives/tag/踰좏듃??desktop</t>
  </si>
  <si>
    <t>/archives/tag/?щ궡-?좎튂??mobile</t>
  </si>
  <si>
    <t>/archives/tag/?앷컖?ㅼ쭛湲?desktop</t>
  </si>
  <si>
    <t>/archives/tag/?앺솢-??mobile</t>
  </si>
  <si>
    <t>/archives/tag/?섏냼異⑹쟾??mobile</t>
  </si>
  <si>
    <t>/archives/tag/?щ윭??留뚮뱾湲?mobile</t>
  </si>
  <si>
    <t>/archives/tag/?ㅻ궡?곗씠??mobile</t>
  </si>
  <si>
    <t>/archives/tag/?묎레??desktop</t>
  </si>
  <si>
    <t>/archives/tag/?먮꼫吏-?몃옖吏??mobile</t>
  </si>
  <si>
    <t>/archives/tag/?곗떆??mobile</t>
  </si>
  <si>
    <t>/archives/tag/?댁궗??mobile</t>
  </si>
  <si>
    <t>/archives/tag/?댄썕??mobile</t>
  </si>
  <si>
    <t>/archives/tag/?몄쿇?낅┰?대룞湲?desktop</t>
  </si>
  <si>
    <t>/archives/tag/?쇰젆?몃줈??mobile</t>
  </si>
  <si>
    <t>/archives/tag/?ㅻ꽕??mobile</t>
  </si>
  <si>
    <t>/archives/tag/二쇰땲?댁궗??mobile</t>
  </si>
  <si>
    <t>/archives/tag/二쇱쑀??mobile</t>
  </si>
  <si>
    <t>/archives/tag/利앷텒??由ы룷??desktop</t>
  </si>
  <si>
    <t>/archives/tag/李쎈┰湲곕뀗??desktop</t>
  </si>
  <si>
    <t>/archives/tag/移쒗솚寃?罹좏럹??desktop</t>
  </si>
  <si>
    <t>/archives/tag/移대낯-釉뚮━??mobile</t>
  </si>
  <si>
    <t>/archives/tag/?섏씠?대끂踰좎씠??desktop</t>
  </si>
  <si>
    <t>/archives/tag/??났??desktop</t>
  </si>
  <si>
    <t>/archives/tag/?댁뼇?곕젅湲?desktop</t>
  </si>
  <si>
    <t>/archives/tag/?됰났洹몃┛?붿옄??mobile</t>
  </si>
  <si>
    <t>/archives/tag/?됰났?쇰씪?댁뼵??mobile</t>
  </si>
  <si>
    <t>lm.facebook.com</t>
  </si>
  <si>
    <t>renewableenergyfollowers.org</t>
  </si>
  <si>
    <t>/archives/tag/sk猷⑤툕由ъ빻痢?google</t>
  </si>
  <si>
    <t>/archives/tag/sk??google</t>
  </si>
  <si>
    <t>/archives/tag/??묒꽍??google</t>
  </si>
  <si>
    <t>/archives/tag/?꾨━?釉뚮뱶?뚮씪???쒕씪?댄뵆?쇱썙-李⑥씠??naver.com</t>
  </si>
  <si>
    <t>/archives/tag/洹몃젅?댄봽??naver</t>
  </si>
  <si>
    <t>/archives/tag/二쇱쑀??google</t>
  </si>
  <si>
    <t>link.inpock.co.kr</t>
  </si>
  <si>
    <t>publish.obsidian.md</t>
  </si>
  <si>
    <t>/archives/tag/sk-supex異붽뎄?묒쓽??naver</t>
  </si>
  <si>
    <t>/archives/tag/怨듭쑀-?ㅽ뵾??google</t>
  </si>
  <si>
    <t>/archives/tag/?섏텧????naver.com</t>
  </si>
  <si>
    <t>/archives/tag/?꾧렇?꾧렇罹좏럹??google</t>
  </si>
  <si>
    <t>/archives/tag/?섍꼍怨쇳븰湲곗닠??naver</t>
  </si>
  <si>
    <t>/archives/115416/sk?대끂踰좎씠???섍꼍怨쇳븰湲곗닠??google</t>
  </si>
  <si>
    <t>lnkd.in</t>
  </si>
  <si>
    <t>dailytodaily.com</t>
  </si>
  <si>
    <t>/archives/tag/sk?뷀겕由?naver</t>
  </si>
  <si>
    <t>/archives/tag/sk吏??naver</t>
  </si>
  <si>
    <t>/archives/tag/sk?됰났?섎닎-諛붿옄??google</t>
  </si>
  <si>
    <t>/archives/tag/洹몃┛??google</t>
  </si>
  <si>
    <t>/archives/tag/?앹쑀?섏깋源?naver</t>
  </si>
  <si>
    <t>/archives/tag/?듭떇遺꾨━留?google</t>
  </si>
  <si>
    <t>/archives/tag/?낆궗?댄겢留?google</t>
  </si>
  <si>
    <t>/archives/tag/?붿??덉뼱-?명꽣酉?google</t>
  </si>
  <si>
    <t>/archives/tag/?몃벑??google</t>
  </si>
  <si>
    <t>/archives/tag/?쇰갑??google</t>
  </si>
  <si>
    <t>/archives/tag/?몃뱶?곗??댁뒪留뚮뱾湲?naver</t>
  </si>
  <si>
    <t>skinnovation.recruiter.co.kr</t>
  </si>
  <si>
    <t>xtrafficplus.xyz</t>
  </si>
  <si>
    <t>m.socialvalueconnect.com</t>
  </si>
  <si>
    <t>autowaymail.kia.co.kr</t>
  </si>
  <si>
    <t>statics.teams.cdn.office.net</t>
  </si>
  <si>
    <t>kr-targeting.sentinel.navercorp.com</t>
  </si>
  <si>
    <t>/archives/115416/4-20240425_skbmc_1-sk?섏씠?뚰겕諛고꽣由щ㉧?곕━?쇱뒪李⑥씠??google</t>
  </si>
  <si>
    <t>/archives/115416/5-skbmp-sk?섏씠?뚰겕諛고꽣由щ㉧?곕━?쇱뒪?대???google</t>
  </si>
  <si>
    <t>/archives/115416/8-skea-sk?붾Т釉뚯븘硫붾━移?google</t>
  </si>
  <si>
    <t>app.asana.com</t>
  </si>
  <si>
    <t>t.co</t>
  </si>
  <si>
    <t>janus.co.jp</t>
  </si>
  <si>
    <t>/archives/tag/sk-supex異붽뎄?묒쓽??(direct)</t>
  </si>
  <si>
    <t>/archives/tag/sk-supex異붽뎄?묒쓽??daum</t>
  </si>
  <si>
    <t>/archives/tag/sk-supex異붽뎄?묒쓽??google</t>
  </si>
  <si>
    <t>wad.sentinel.navercorp.com</t>
  </si>
  <si>
    <t>/archives/tag/sk?먮꼫吏-異뺢뎄??naver</t>
  </si>
  <si>
    <t>/archives/tag/sk?붾Т釉?google</t>
  </si>
  <si>
    <t>/archives/tag/sk?щ┝?쏀빖?쒕낵寃쎄린??google</t>
  </si>
  <si>
    <t>/archives/tag/sk?대끂踰좎씠??(direct)</t>
  </si>
  <si>
    <t>/archives/tag/sk吏??google</t>
  </si>
  <si>
    <t>/archives/tag/怨좉툒-?섎컻??naver</t>
  </si>
  <si>
    <t>/archives/tag/怨좎냼??m.search.naver.com</t>
  </si>
  <si>
    <t>/archives/tag/怨듭쑀?ㅽ뵾??google</t>
  </si>
  <si>
    <t>/archives/tag/援먯쑁?덈젴??naver</t>
  </si>
  <si>
    <t>/archives/tag/洹몃┛-?듭빱留?naver</t>
  </si>
  <si>
    <t>/archives/tag/洹몃┛-?몃옖?ㅽ룷硫붿씠??google</t>
  </si>
  <si>
    <t>/archives/tag/?몄궗臾명솕???skenergy.com</t>
  </si>
  <si>
    <t>/archives/tag/??닿났?먰븷??naver</t>
  </si>
  <si>
    <t>/archives/tag/踰좎씠吏?naver</t>
  </si>
  <si>
    <t>/archives/tag/踰좏듃??google</t>
  </si>
  <si>
    <t>/archives/tag/?щ궡-?좎튂??bing</t>
  </si>
  <si>
    <t>/archives/tag/?앷컖?ㅼ쭛湲?youtube.com</t>
  </si>
  <si>
    <t>/archives/tag/?앺솢-??google</t>
  </si>
  <si>
    <t>/archives/tag/?섏텧????(direct)</t>
  </si>
  <si>
    <t>/archives/tag/?섏텧????skenergy.com</t>
  </si>
  <si>
    <t>/archives/tag/?щ윭??留뚮뱾湲?google</t>
  </si>
  <si>
    <t>/archives/tag/?ㅻ궡?곗씠??google</t>
  </si>
  <si>
    <t>/archives/tag/?묎레??(direct)</t>
  </si>
  <si>
    <t>/archives/tag/?먮꼫吏-?몃옖吏??google</t>
  </si>
  <si>
    <t>/archives/tag/?뷀겕由?naver</t>
  </si>
  <si>
    <t>/archives/tag/?댁궗??google</t>
  </si>
  <si>
    <t>/archives/tag/?댄썕??naver.com</t>
  </si>
  <si>
    <t>/archives/tag/?몄쿇?낅┰?대룞湲?google</t>
  </si>
  <si>
    <t>/archives/tag/?쇰젆?몃줈??naver.com</t>
  </si>
  <si>
    <t>/archives/tag/?ㅻ꽕??naver</t>
  </si>
  <si>
    <t>/archives/tag/二쇰땲?댁궗??naver.com</t>
  </si>
  <si>
    <t>/archives/tag/利앷텒??由ы룷??google</t>
  </si>
  <si>
    <t>/archives/tag/李쎈┰湲곕뀗??naver</t>
  </si>
  <si>
    <t>/archives/tag/移쒗솚寃?罹좏럹??google</t>
  </si>
  <si>
    <t>/archives/tag/移대낯-釉뚮━??m.search.naver.com</t>
  </si>
  <si>
    <t>/archives/tag/?섏씠?대끂踰좎씠??google</t>
  </si>
  <si>
    <t>/archives/tag/??났??skenergy.com</t>
  </si>
  <si>
    <t>/archives/tag/?댁뼇?곕젅湲?google</t>
  </si>
  <si>
    <t>/archives/tag/?됰났洹몃┛?붿옄??google</t>
  </si>
  <si>
    <t>/archives/tag/?됰났?쇰씪?댁뼵??(direct)</t>
  </si>
  <si>
    <t>SK이노베이션, 이해관계자 눈높이에 맞춰 ESG 활동 최적화한다</t>
    <phoneticPr fontId="4" type="noConversion"/>
  </si>
  <si>
    <t>https://skinnonews.com/archives/115537</t>
    <phoneticPr fontId="4" type="noConversion"/>
  </si>
  <si>
    <t>https://skinnonews.com/archives/115622</t>
    <phoneticPr fontId="4" type="noConversion"/>
  </si>
  <si>
    <t>https://skinnonews.com/archives/115664</t>
    <phoneticPr fontId="4" type="noConversion"/>
  </si>
  <si>
    <t>SK아이이테크놀로지, K-택소노미·이중 중대성 평가 반영한 지속가능경영보고서 발간</t>
    <phoneticPr fontId="4" type="noConversion"/>
  </si>
  <si>
    <t>SK온, 페라리 2024년 우수 공급사로 선정</t>
    <phoneticPr fontId="4" type="noConversion"/>
  </si>
  <si>
    <t>SK온, 비상경영 선언… 이석희 대표 “자강불식으로 위기극복”</t>
    <phoneticPr fontId="4" type="noConversion"/>
  </si>
  <si>
    <t>[기고] 미국에서 전기차(BEV)의 미래가 여전히 유망한 이유 – 캐나다 ‘비전 모빌리티’ 수석 컨설턴트, 제임스 카터(James Carter)</t>
    <phoneticPr fontId="4" type="noConversion"/>
  </si>
  <si>
    <t>SK지오센트릭 등 7개사, 지속가능 합성섬유 생산… 글로벌 아웃도어 브랜드 제품에 공급</t>
    <phoneticPr fontId="4" type="noConversion"/>
  </si>
  <si>
    <t>‘다같이 함께해 더하는 多가치’ SK인천석유화학, 구성원 자원봉사로 지역상생과 사회문제 해결 앞장선다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</si>
  <si>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</si>
  <si>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</si>
  <si>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</si>
  <si>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https://skinnonews.com/archives/115691</t>
    <phoneticPr fontId="4" type="noConversion"/>
  </si>
  <si>
    <t>https://skinnonews.com/archives/115706</t>
    <phoneticPr fontId="4" type="noConversion"/>
  </si>
  <si>
    <t>https://skinnonews.com/archives/115727</t>
    <phoneticPr fontId="4" type="noConversion"/>
  </si>
  <si>
    <t>https://skinnonews.com/archives/115779</t>
    <phoneticPr fontId="4" type="noConversion"/>
  </si>
  <si>
    <t>https://skinnonews.com/archives/115791</t>
    <phoneticPr fontId="4" type="noConversion"/>
  </si>
  <si>
    <t>https://skinnonews.com/archives/115731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</si>
</sst>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176" formatCode="#,##0_);[Red]\(#,##0\)"/>
    <numFmt numFmtId="177" formatCode="_-* #,##0_-;\-* #,##0_-;_-* &quot;-&quot;_-;_-@"/>
    <numFmt numFmtId="178" formatCode="#,##0_ "/>
    <numFmt numFmtId="179" formatCode="mm&quot;월&quot;\w\w&quot;주&quot;"/>
    <numFmt numFmtId="180" formatCode="m&quot;/&quot;d;@"/>
    <numFmt numFmtId="181" formatCode="yy&quot;/&quot;m&quot;/&quot;d;@"/>
    <numFmt numFmtId="182" formatCode="mm&quot;월&quot;\ dd&quot;일&quot;"/>
    <numFmt numFmtId="183" formatCode="yy\/m\/d"/>
    <numFmt numFmtId="184" formatCode="[Blue]\▲#,###;[Red]\▼#,###;\-"/>
    <numFmt numFmtId="185" formatCode="m\/d"/>
    <numFmt numFmtId="186" formatCode="aaa"/>
    <numFmt numFmtId="187" formatCode="0_);[Red]\(0\)"/>
  </numFmts>
  <fonts count="117">
    <font>
      <sz val="12"/>
      <name val="맑은 고딕"/>
      <family val="1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1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404040"/>
      <name val="나눔고딕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1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1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A7D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  <font>
      <i/>
      <sz val="10"/>
      <color rgb="FF7F7F7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FA7D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3F3F76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9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indexed="12"/>
      <name val="맑은 고딕"/>
      <family val="3"/>
      <charset val="129"/>
    </font>
    <font>
      <b/>
      <sz val="11"/>
      <color rgb="FFFFFFFF"/>
      <name val="나눔고딕"/>
      <family val="3"/>
      <charset val="129"/>
    </font>
    <font>
      <sz val="10"/>
      <color rgb="FF000000"/>
      <name val="나눔고딕"/>
      <family val="3"/>
      <charset val="129"/>
    </font>
    <font>
      <u/>
      <sz val="12"/>
      <color theme="10"/>
      <name val="맑은 고딕"/>
      <family val="1"/>
      <scheme val="minor"/>
    </font>
    <font>
      <b/>
      <sz val="10"/>
      <color rgb="FFFFFFFF"/>
      <name val="나눔고딕"/>
      <family val="3"/>
      <charset val="129"/>
    </font>
    <font>
      <sz val="10"/>
      <color theme="0"/>
      <name val="나눔고딕"/>
      <family val="3"/>
      <charset val="129"/>
    </font>
    <font>
      <sz val="12"/>
      <color rgb="FFFF0000"/>
      <name val="맑은 고딕"/>
      <family val="1"/>
      <scheme val="minor"/>
    </font>
    <font>
      <sz val="12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1"/>
      <scheme val="minor"/>
    </font>
    <font>
      <b/>
      <sz val="9"/>
      <color rgb="FFFFFFFF"/>
      <name val="Pretendard"/>
      <family val="3"/>
      <charset val="129"/>
    </font>
    <font>
      <sz val="9"/>
      <color rgb="FFFCFCFC"/>
      <name val="Pretendard"/>
      <family val="3"/>
      <charset val="129"/>
    </font>
    <font>
      <sz val="11"/>
      <name val="Arial"/>
      <family val="2"/>
    </font>
    <font>
      <sz val="12"/>
      <name val="맑은 고딕"/>
      <family val="1"/>
      <scheme val="minor"/>
    </font>
    <font>
      <b/>
      <sz val="9"/>
      <color theme="1"/>
      <name val="Malgun Gothic"/>
      <family val="3"/>
      <charset val="129"/>
    </font>
    <font>
      <sz val="11"/>
      <name val="Calibri"/>
      <family val="2"/>
    </font>
    <font>
      <b/>
      <sz val="9"/>
      <color rgb="FF000000"/>
      <name val="Century Gothic"/>
      <family val="2"/>
    </font>
    <font>
      <b/>
      <sz val="9"/>
      <color theme="1"/>
      <name val="Century Gothic"/>
      <family val="2"/>
    </font>
    <font>
      <b/>
      <sz val="9"/>
      <color rgb="FF000000"/>
      <name val="Malgun Gothic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rgb="FF000000"/>
      <name val="Pretendard"/>
      <family val="3"/>
      <charset val="129"/>
    </font>
    <font>
      <b/>
      <sz val="12"/>
      <name val="맑은 고딕"/>
      <family val="3"/>
      <charset val="129"/>
      <scheme val="minor"/>
    </font>
    <font>
      <b/>
      <sz val="8"/>
      <color rgb="FFFFFFFF"/>
      <name val="Pretendard"/>
      <family val="3"/>
      <charset val="129"/>
    </font>
    <font>
      <sz val="8"/>
      <color rgb="FF404040"/>
      <name val="Pretendard"/>
      <family val="3"/>
      <charset val="129"/>
    </font>
    <font>
      <sz val="12"/>
      <name val="Pretendard"/>
      <family val="3"/>
      <charset val="129"/>
    </font>
    <font>
      <sz val="12"/>
      <color rgb="FFFF0000"/>
      <name val="Pretendard"/>
      <family val="3"/>
      <charset val="129"/>
    </font>
    <font>
      <b/>
      <sz val="11"/>
      <color rgb="FFFF0000"/>
      <name val="Pretendard"/>
      <family val="3"/>
      <charset val="129"/>
    </font>
    <font>
      <sz val="8"/>
      <color theme="1"/>
      <name val="Pretendard"/>
      <family val="3"/>
      <charset val="129"/>
    </font>
    <font>
      <b/>
      <sz val="20"/>
      <color rgb="FFFF0000"/>
      <name val="Pretendard"/>
      <family val="3"/>
      <charset val="129"/>
    </font>
    <font>
      <b/>
      <sz val="11"/>
      <color theme="0"/>
      <name val="Pretendard"/>
      <family val="3"/>
      <charset val="129"/>
    </font>
    <font>
      <sz val="11"/>
      <name val="Pretendard"/>
      <family val="3"/>
      <charset val="129"/>
    </font>
    <font>
      <sz val="8"/>
      <name val="Pretendard"/>
      <family val="3"/>
      <charset val="129"/>
    </font>
    <font>
      <sz val="12"/>
      <color theme="0"/>
      <name val="Pretendard"/>
      <family val="3"/>
      <charset val="129"/>
    </font>
    <font>
      <b/>
      <sz val="11"/>
      <name val="Pretendard"/>
      <family val="3"/>
      <charset val="129"/>
    </font>
    <font>
      <sz val="11"/>
      <color theme="1"/>
      <name val="맑은 고딕"/>
      <family val="2"/>
      <scheme val="minor"/>
    </font>
    <font>
      <sz val="9"/>
      <color theme="1"/>
      <name val="Pretendard"/>
      <family val="3"/>
      <charset val="129"/>
    </font>
    <font>
      <sz val="9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2"/>
      <color rgb="FFFF0000"/>
      <name val="맑은 고딕"/>
      <family val="3"/>
      <charset val="129"/>
      <scheme val="minor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sz val="9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64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5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rgb="FFF2F2F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DE9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54560">
    <xf numFmtId="0" fontId="0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9" fillId="0" borderId="0"/>
    <xf numFmtId="0" fontId="102" fillId="0" borderId="0"/>
    <xf numFmtId="0" fontId="103" fillId="0" borderId="0"/>
    <xf numFmtId="0" fontId="105" fillId="0" borderId="0"/>
    <xf numFmtId="0" fontId="106" fillId="0" borderId="0"/>
    <xf numFmtId="0" fontId="107" fillId="0" borderId="0"/>
    <xf numFmtId="0" fontId="108" fillId="0" borderId="0"/>
    <xf numFmtId="0" fontId="109" fillId="0" borderId="0"/>
    <xf numFmtId="0" fontId="110" fillId="0" borderId="0"/>
    <xf numFmtId="0" fontId="115" fillId="0" borderId="0"/>
    <xf numFmtId="9" fontId="99" fillId="0" borderId="0" applyFont="0" applyFill="0" applyBorder="0" applyAlignment="0" applyProtection="0">
      <alignment vertical="center"/>
    </xf>
  </cellStyleXfs>
  <cellXfs count="18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 wrapText="1" readingOrder="1"/>
      <protection locked="0"/>
    </xf>
    <xf numFmtId="0" fontId="28" fillId="0" borderId="0" xfId="0" applyFont="1" applyProtection="1">
      <alignment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76" fontId="5" fillId="0" borderId="0" xfId="0" applyNumberFormat="1" applyFont="1" applyAlignment="1" applyProtection="1">
      <alignment horizontal="left" vertical="center"/>
      <protection locked="0"/>
    </xf>
    <xf numFmtId="176" fontId="0" fillId="0" borderId="0" xfId="0" applyNumberFormat="1" applyProtection="1">
      <alignment vertical="center"/>
      <protection locked="0"/>
    </xf>
    <xf numFmtId="0" fontId="31" fillId="0" borderId="0" xfId="0" applyFont="1" applyProtection="1">
      <alignment vertical="center"/>
      <protection locked="0"/>
    </xf>
    <xf numFmtId="176" fontId="26" fillId="0" borderId="0" xfId="0" applyNumberFormat="1" applyFont="1" applyAlignment="1" applyProtection="1">
      <alignment horizontal="center" vertical="center"/>
      <protection locked="0"/>
    </xf>
    <xf numFmtId="176" fontId="5" fillId="0" borderId="0" xfId="0" applyNumberFormat="1" applyFont="1" applyProtection="1">
      <alignment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3" fontId="29" fillId="0" borderId="0" xfId="0" applyNumberFormat="1" applyFont="1" applyAlignment="1" applyProtection="1">
      <alignment horizontal="center" vertical="center" wrapText="1"/>
      <protection locked="0"/>
    </xf>
    <xf numFmtId="3" fontId="0" fillId="0" borderId="0" xfId="0" applyNumberFormat="1" applyAlignment="1" applyProtection="1">
      <alignment horizontal="center" vertical="center" wrapText="1"/>
      <protection locked="0"/>
    </xf>
    <xf numFmtId="176" fontId="71" fillId="0" borderId="0" xfId="0" applyNumberFormat="1" applyFont="1" applyAlignment="1" applyProtection="1">
      <alignment horizontal="center" vertical="center"/>
      <protection locked="0"/>
    </xf>
    <xf numFmtId="14" fontId="25" fillId="0" borderId="0" xfId="0" applyNumberFormat="1" applyFont="1" applyProtection="1">
      <alignment vertical="center"/>
      <protection locked="0"/>
    </xf>
    <xf numFmtId="0" fontId="0" fillId="36" borderId="0" xfId="0" applyFill="1">
      <alignment vertical="center"/>
    </xf>
    <xf numFmtId="176" fontId="26" fillId="37" borderId="1" xfId="0" applyNumberFormat="1" applyFont="1" applyFill="1" applyBorder="1" applyAlignment="1" applyProtection="1">
      <alignment horizontal="center" vertical="center"/>
      <protection locked="0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83" fillId="41" borderId="34" xfId="0" applyNumberFormat="1" applyFont="1" applyFill="1" applyBorder="1" applyAlignment="1">
      <alignment horizontal="center" vertical="center"/>
    </xf>
    <xf numFmtId="0" fontId="81" fillId="39" borderId="34" xfId="0" applyFont="1" applyFill="1" applyBorder="1" applyAlignment="1">
      <alignment horizontal="center" vertical="center"/>
    </xf>
    <xf numFmtId="177" fontId="81" fillId="39" borderId="34" xfId="0" applyNumberFormat="1" applyFont="1" applyFill="1" applyBorder="1" applyAlignment="1">
      <alignment horizontal="center" vertical="center"/>
    </xf>
    <xf numFmtId="177" fontId="82" fillId="39" borderId="34" xfId="0" applyNumberFormat="1" applyFont="1" applyFill="1" applyBorder="1" applyAlignment="1">
      <alignment horizontal="center" vertical="center"/>
    </xf>
    <xf numFmtId="0" fontId="86" fillId="0" borderId="0" xfId="0" applyFont="1">
      <alignment vertical="center"/>
    </xf>
    <xf numFmtId="0" fontId="89" fillId="0" borderId="0" xfId="0" applyFont="1" applyProtection="1">
      <alignment vertical="center"/>
      <protection locked="0"/>
    </xf>
    <xf numFmtId="0" fontId="87" fillId="0" borderId="0" xfId="0" applyFont="1" applyAlignment="1" applyProtection="1">
      <alignment vertical="center" wrapText="1" readingOrder="1"/>
      <protection locked="0"/>
    </xf>
    <xf numFmtId="0" fontId="90" fillId="0" borderId="0" xfId="0" applyFont="1" applyProtection="1">
      <alignment vertical="center"/>
      <protection locked="0"/>
    </xf>
    <xf numFmtId="0" fontId="90" fillId="0" borderId="0" xfId="0" applyFont="1" applyAlignment="1" applyProtection="1">
      <alignment horizontal="right" vertical="center"/>
      <protection locked="0"/>
    </xf>
    <xf numFmtId="0" fontId="87" fillId="33" borderId="0" xfId="0" applyFont="1" applyFill="1" applyAlignment="1" applyProtection="1">
      <alignment horizontal="center" vertical="center" wrapText="1" readingOrder="1"/>
      <protection locked="0"/>
    </xf>
    <xf numFmtId="180" fontId="90" fillId="0" borderId="0" xfId="0" applyNumberFormat="1" applyFont="1" applyProtection="1">
      <alignment vertical="center"/>
      <protection locked="0"/>
    </xf>
    <xf numFmtId="0" fontId="90" fillId="0" borderId="0" xfId="0" applyFont="1" applyAlignment="1" applyProtection="1">
      <alignment horizontal="center" vertical="center" wrapText="1"/>
      <protection locked="0"/>
    </xf>
    <xf numFmtId="179" fontId="90" fillId="0" borderId="0" xfId="0" applyNumberFormat="1" applyFont="1" applyProtection="1">
      <alignment vertical="center"/>
      <protection locked="0"/>
    </xf>
    <xf numFmtId="177" fontId="94" fillId="35" borderId="1" xfId="0" applyNumberFormat="1" applyFont="1" applyFill="1" applyBorder="1" applyAlignment="1" applyProtection="1">
      <alignment horizontal="center" vertical="center"/>
      <protection locked="0"/>
    </xf>
    <xf numFmtId="177" fontId="94" fillId="35" borderId="12" xfId="0" applyNumberFormat="1" applyFont="1" applyFill="1" applyBorder="1" applyAlignment="1" applyProtection="1">
      <alignment horizontal="center" vertical="center"/>
      <protection locked="0"/>
    </xf>
    <xf numFmtId="177" fontId="94" fillId="35" borderId="13" xfId="0" applyNumberFormat="1" applyFont="1" applyFill="1" applyBorder="1" applyAlignment="1" applyProtection="1">
      <alignment horizontal="center" vertical="center"/>
      <protection locked="0"/>
    </xf>
    <xf numFmtId="177" fontId="94" fillId="0" borderId="0" xfId="0" applyNumberFormat="1" applyFont="1" applyAlignment="1" applyProtection="1">
      <alignment horizontal="center" vertical="center"/>
      <protection locked="0"/>
    </xf>
    <xf numFmtId="176" fontId="89" fillId="0" borderId="0" xfId="0" applyNumberFormat="1" applyFont="1" applyAlignment="1" applyProtection="1">
      <alignment horizontal="center" vertical="center"/>
      <protection locked="0"/>
    </xf>
    <xf numFmtId="14" fontId="89" fillId="0" borderId="0" xfId="0" applyNumberFormat="1" applyFont="1" applyProtection="1">
      <alignment vertical="center"/>
      <protection locked="0"/>
    </xf>
    <xf numFmtId="0" fontId="89" fillId="0" borderId="0" xfId="0" applyFont="1" applyAlignment="1" applyProtection="1">
      <alignment horizontal="center" vertical="center" wrapText="1"/>
      <protection locked="0"/>
    </xf>
    <xf numFmtId="179" fontId="89" fillId="0" borderId="0" xfId="0" applyNumberFormat="1" applyFont="1" applyProtection="1">
      <alignment vertical="center"/>
      <protection locked="0"/>
    </xf>
    <xf numFmtId="0" fontId="0" fillId="37" borderId="1" xfId="0" applyFill="1" applyBorder="1" applyProtection="1">
      <alignment vertical="center"/>
      <protection locked="0"/>
    </xf>
    <xf numFmtId="176" fontId="26" fillId="37" borderId="12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3" xfId="0" applyNumberFormat="1" applyFont="1" applyFill="1" applyBorder="1" applyAlignment="1" applyProtection="1">
      <alignment horizontal="center" vertical="center"/>
      <protection locked="0"/>
    </xf>
    <xf numFmtId="0" fontId="0" fillId="37" borderId="12" xfId="0" applyFill="1" applyBorder="1" applyProtection="1">
      <alignment vertical="center"/>
      <protection locked="0"/>
    </xf>
    <xf numFmtId="0" fontId="0" fillId="37" borderId="13" xfId="0" applyFill="1" applyBorder="1" applyProtection="1">
      <alignment vertical="center"/>
      <protection locked="0"/>
    </xf>
    <xf numFmtId="176" fontId="26" fillId="37" borderId="14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1" xfId="0" applyNumberFormat="1" applyFont="1" applyFill="1" applyBorder="1" applyAlignment="1" applyProtection="1">
      <alignment horizontal="center" vertical="center"/>
      <protection locked="0"/>
    </xf>
    <xf numFmtId="176" fontId="26" fillId="37" borderId="15" xfId="0" applyNumberFormat="1" applyFont="1" applyFill="1" applyBorder="1" applyAlignment="1" applyProtection="1">
      <alignment horizontal="center" vertical="center"/>
      <protection locked="0"/>
    </xf>
    <xf numFmtId="177" fontId="24" fillId="0" borderId="0" xfId="0" applyNumberFormat="1" applyFont="1" applyProtection="1">
      <alignment vertical="center"/>
      <protection locked="0"/>
    </xf>
    <xf numFmtId="0" fontId="0" fillId="38" borderId="0" xfId="0" applyFill="1" applyProtection="1">
      <alignment vertical="center"/>
      <protection locked="0"/>
    </xf>
    <xf numFmtId="178" fontId="89" fillId="0" borderId="0" xfId="0" applyNumberFormat="1" applyFont="1" applyProtection="1">
      <alignment vertical="center"/>
      <protection locked="0"/>
    </xf>
    <xf numFmtId="177" fontId="0" fillId="0" borderId="0" xfId="0" applyNumberFormat="1">
      <alignment vertical="center"/>
    </xf>
    <xf numFmtId="0" fontId="93" fillId="42" borderId="0" xfId="0" applyFont="1" applyFill="1" applyProtection="1">
      <alignment vertical="center"/>
      <protection locked="0"/>
    </xf>
    <xf numFmtId="0" fontId="66" fillId="33" borderId="19" xfId="0" applyFont="1" applyFill="1" applyBorder="1" applyAlignment="1" applyProtection="1">
      <alignment horizontal="center" vertical="center" wrapText="1" readingOrder="1"/>
      <protection locked="0"/>
    </xf>
    <xf numFmtId="0" fontId="66" fillId="33" borderId="20" xfId="0" applyFont="1" applyFill="1" applyBorder="1" applyAlignment="1" applyProtection="1">
      <alignment horizontal="center" vertical="center" wrapText="1" readingOrder="1"/>
      <protection locked="0"/>
    </xf>
    <xf numFmtId="0" fontId="66" fillId="33" borderId="21" xfId="0" applyFont="1" applyFill="1" applyBorder="1" applyAlignment="1" applyProtection="1">
      <alignment horizontal="center" vertical="center" wrapText="1" readingOrder="1"/>
      <protection locked="0"/>
    </xf>
    <xf numFmtId="183" fontId="0" fillId="37" borderId="12" xfId="0" applyNumberFormat="1" applyFill="1" applyBorder="1" applyProtection="1">
      <alignment vertical="center"/>
      <protection locked="0"/>
    </xf>
    <xf numFmtId="0" fontId="68" fillId="37" borderId="1" xfId="54544" applyNumberFormat="1" applyFill="1" applyBorder="1" applyProtection="1">
      <alignment vertical="center"/>
      <protection locked="0"/>
    </xf>
    <xf numFmtId="0" fontId="78" fillId="37" borderId="1" xfId="54544" applyNumberFormat="1" applyFont="1" applyFill="1" applyBorder="1" applyProtection="1">
      <alignment vertical="center"/>
      <protection locked="0"/>
    </xf>
    <xf numFmtId="0" fontId="78" fillId="37" borderId="13" xfId="54544" applyNumberFormat="1" applyFont="1" applyFill="1" applyBorder="1" applyProtection="1">
      <alignment vertical="center"/>
      <protection locked="0"/>
    </xf>
    <xf numFmtId="0" fontId="0" fillId="37" borderId="1" xfId="54544" applyNumberFormat="1" applyFont="1" applyFill="1" applyBorder="1" applyProtection="1">
      <alignment vertical="center"/>
      <protection locked="0"/>
    </xf>
    <xf numFmtId="0" fontId="0" fillId="37" borderId="13" xfId="54544" applyNumberFormat="1" applyFont="1" applyFill="1" applyBorder="1" applyProtection="1">
      <alignment vertical="center"/>
      <protection locked="0"/>
    </xf>
    <xf numFmtId="0" fontId="86" fillId="0" borderId="43" xfId="0" applyFont="1" applyBorder="1" applyAlignment="1" applyProtection="1">
      <alignment horizontal="center" vertical="center"/>
      <protection locked="0"/>
    </xf>
    <xf numFmtId="0" fontId="86" fillId="0" borderId="46" xfId="0" applyFont="1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4" xfId="0" applyBorder="1" applyProtection="1">
      <alignment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3" xfId="0" applyBorder="1" applyProtection="1">
      <alignment vertical="center"/>
      <protection locked="0"/>
    </xf>
    <xf numFmtId="183" fontId="0" fillId="37" borderId="1" xfId="0" applyNumberFormat="1" applyFill="1" applyBorder="1" applyProtection="1">
      <alignment vertical="center"/>
      <protection locked="0"/>
    </xf>
    <xf numFmtId="183" fontId="0" fillId="37" borderId="13" xfId="0" applyNumberFormat="1" applyFill="1" applyBorder="1" applyProtection="1">
      <alignment vertical="center"/>
      <protection locked="0"/>
    </xf>
    <xf numFmtId="183" fontId="68" fillId="37" borderId="1" xfId="54544" applyNumberFormat="1" applyFill="1" applyBorder="1" applyProtection="1">
      <alignment vertical="center"/>
      <protection locked="0"/>
    </xf>
    <xf numFmtId="183" fontId="71" fillId="37" borderId="12" xfId="0" applyNumberFormat="1" applyFont="1" applyFill="1" applyBorder="1" applyProtection="1">
      <alignment vertical="center"/>
      <protection locked="0"/>
    </xf>
    <xf numFmtId="0" fontId="71" fillId="37" borderId="1" xfId="54544" applyNumberFormat="1" applyFont="1" applyFill="1" applyBorder="1" applyProtection="1">
      <alignment vertical="center"/>
      <protection locked="0"/>
    </xf>
    <xf numFmtId="0" fontId="71" fillId="37" borderId="13" xfId="54544" applyNumberFormat="1" applyFont="1" applyFill="1" applyBorder="1" applyProtection="1">
      <alignment vertical="center"/>
      <protection locked="0"/>
    </xf>
    <xf numFmtId="183" fontId="0" fillId="38" borderId="0" xfId="0" applyNumberFormat="1" applyFill="1">
      <alignment vertical="center"/>
    </xf>
    <xf numFmtId="0" fontId="0" fillId="38" borderId="0" xfId="0" applyFill="1">
      <alignment vertical="center"/>
    </xf>
    <xf numFmtId="176" fontId="90" fillId="0" borderId="0" xfId="0" applyNumberFormat="1" applyFont="1" applyAlignment="1" applyProtection="1">
      <alignment horizontal="center" vertical="center"/>
      <protection locked="0"/>
    </xf>
    <xf numFmtId="0" fontId="86" fillId="0" borderId="0" xfId="0" applyFont="1" applyProtection="1">
      <alignment vertical="center"/>
      <protection locked="0"/>
    </xf>
    <xf numFmtId="181" fontId="90" fillId="0" borderId="0" xfId="0" applyNumberFormat="1" applyFont="1" applyProtection="1">
      <alignment vertical="center"/>
      <protection locked="0"/>
    </xf>
    <xf numFmtId="0" fontId="91" fillId="0" borderId="0" xfId="0" applyFont="1" applyAlignment="1" applyProtection="1">
      <alignment horizontal="center" vertical="center" wrapText="1"/>
      <protection locked="0"/>
    </xf>
    <xf numFmtId="3" fontId="90" fillId="0" borderId="0" xfId="0" applyNumberFormat="1" applyFont="1" applyProtection="1">
      <alignment vertical="center"/>
      <protection locked="0"/>
    </xf>
    <xf numFmtId="0" fontId="85" fillId="0" borderId="0" xfId="0" applyFont="1" applyAlignment="1" applyProtection="1">
      <alignment horizontal="center" vertical="center" wrapText="1" readingOrder="1"/>
      <protection locked="0"/>
    </xf>
    <xf numFmtId="3" fontId="85" fillId="0" borderId="0" xfId="0" applyNumberFormat="1" applyFont="1" applyAlignment="1" applyProtection="1">
      <alignment horizontal="center" vertical="center" wrapText="1" readingOrder="1"/>
      <protection locked="0"/>
    </xf>
    <xf numFmtId="178" fontId="85" fillId="0" borderId="0" xfId="0" applyNumberFormat="1" applyFont="1" applyAlignment="1" applyProtection="1">
      <alignment horizontal="center" vertical="center" wrapText="1" readingOrder="1"/>
      <protection locked="0"/>
    </xf>
    <xf numFmtId="0" fontId="87" fillId="33" borderId="1" xfId="0" applyFont="1" applyFill="1" applyBorder="1" applyAlignment="1" applyProtection="1">
      <alignment horizontal="center" vertical="center" wrapText="1" readingOrder="1"/>
      <protection locked="0"/>
    </xf>
    <xf numFmtId="0" fontId="87" fillId="34" borderId="1" xfId="0" applyFont="1" applyFill="1" applyBorder="1" applyAlignment="1" applyProtection="1">
      <alignment horizontal="center" vertical="center" wrapText="1" readingOrder="1"/>
      <protection locked="0"/>
    </xf>
    <xf numFmtId="180" fontId="89" fillId="0" borderId="0" xfId="0" applyNumberFormat="1" applyFont="1" applyProtection="1">
      <alignment vertical="center"/>
      <protection locked="0"/>
    </xf>
    <xf numFmtId="176" fontId="97" fillId="0" borderId="0" xfId="0" applyNumberFormat="1" applyFont="1" applyAlignment="1" applyProtection="1">
      <alignment horizontal="center" vertical="center"/>
      <protection locked="0"/>
    </xf>
    <xf numFmtId="0" fontId="97" fillId="0" borderId="0" xfId="0" applyFont="1" applyProtection="1">
      <alignment vertical="center"/>
      <protection locked="0"/>
    </xf>
    <xf numFmtId="0" fontId="98" fillId="0" borderId="0" xfId="0" applyFont="1" applyProtection="1">
      <alignment vertical="center"/>
      <protection locked="0"/>
    </xf>
    <xf numFmtId="3" fontId="85" fillId="38" borderId="1" xfId="0" applyNumberFormat="1" applyFont="1" applyFill="1" applyBorder="1" applyAlignment="1">
      <alignment horizontal="center" vertical="center" wrapText="1" readingOrder="1"/>
    </xf>
    <xf numFmtId="184" fontId="92" fillId="38" borderId="1" xfId="0" applyNumberFormat="1" applyFont="1" applyFill="1" applyBorder="1" applyAlignment="1">
      <alignment horizontal="center" vertical="center" wrapText="1" readingOrder="1"/>
    </xf>
    <xf numFmtId="176" fontId="85" fillId="38" borderId="1" xfId="0" applyNumberFormat="1" applyFont="1" applyFill="1" applyBorder="1" applyAlignment="1">
      <alignment horizontal="center" vertical="center" wrapText="1" readingOrder="1"/>
    </xf>
    <xf numFmtId="178" fontId="85" fillId="38" borderId="1" xfId="0" applyNumberFormat="1" applyFont="1" applyFill="1" applyBorder="1" applyAlignment="1">
      <alignment horizontal="center" vertical="center" wrapText="1" readingOrder="1"/>
    </xf>
    <xf numFmtId="178" fontId="92" fillId="38" borderId="1" xfId="0" applyNumberFormat="1" applyFont="1" applyFill="1" applyBorder="1" applyAlignment="1">
      <alignment horizontal="center" vertical="center" wrapText="1" readingOrder="1"/>
    </xf>
    <xf numFmtId="0" fontId="89" fillId="38" borderId="1" xfId="0" applyFont="1" applyFill="1" applyBorder="1">
      <alignment vertical="center"/>
    </xf>
    <xf numFmtId="14" fontId="95" fillId="38" borderId="1" xfId="54547" applyNumberFormat="1" applyFont="1" applyFill="1" applyBorder="1" applyAlignment="1">
      <alignment horizontal="center" vertical="center"/>
    </xf>
    <xf numFmtId="176" fontId="95" fillId="38" borderId="1" xfId="54547" applyNumberFormat="1" applyFont="1" applyFill="1" applyBorder="1" applyAlignment="1">
      <alignment horizontal="center" vertical="center"/>
    </xf>
    <xf numFmtId="180" fontId="89" fillId="38" borderId="12" xfId="0" applyNumberFormat="1" applyFont="1" applyFill="1" applyBorder="1" applyAlignment="1">
      <alignment horizontal="center" vertical="center"/>
    </xf>
    <xf numFmtId="178" fontId="89" fillId="38" borderId="1" xfId="0" applyNumberFormat="1" applyFont="1" applyFill="1" applyBorder="1" applyAlignment="1">
      <alignment horizontal="center" vertical="center"/>
    </xf>
    <xf numFmtId="178" fontId="89" fillId="38" borderId="13" xfId="0" applyNumberFormat="1" applyFont="1" applyFill="1" applyBorder="1" applyAlignment="1">
      <alignment horizontal="center" vertical="center"/>
    </xf>
    <xf numFmtId="180" fontId="89" fillId="38" borderId="14" xfId="0" applyNumberFormat="1" applyFont="1" applyFill="1" applyBorder="1" applyAlignment="1">
      <alignment horizontal="center" vertical="center"/>
    </xf>
    <xf numFmtId="178" fontId="89" fillId="38" borderId="11" xfId="0" applyNumberFormat="1" applyFont="1" applyFill="1" applyBorder="1" applyAlignment="1">
      <alignment horizontal="center" vertical="center"/>
    </xf>
    <xf numFmtId="178" fontId="89" fillId="38" borderId="15" xfId="0" applyNumberFormat="1" applyFont="1" applyFill="1" applyBorder="1" applyAlignment="1">
      <alignment horizontal="center" vertical="center"/>
    </xf>
    <xf numFmtId="0" fontId="89" fillId="38" borderId="0" xfId="0" applyFont="1" applyFill="1">
      <alignment vertical="center"/>
    </xf>
    <xf numFmtId="0" fontId="88" fillId="38" borderId="1" xfId="0" applyFont="1" applyFill="1" applyBorder="1" applyAlignment="1">
      <alignment horizontal="center" vertical="center" wrapText="1" readingOrder="1"/>
    </xf>
    <xf numFmtId="0" fontId="90" fillId="0" borderId="0" xfId="0" applyFont="1">
      <alignment vertical="center"/>
    </xf>
    <xf numFmtId="176" fontId="90" fillId="0" borderId="0" xfId="0" applyNumberFormat="1" applyFont="1" applyAlignment="1">
      <alignment horizontal="center" vertical="center" wrapText="1"/>
    </xf>
    <xf numFmtId="180" fontId="90" fillId="0" borderId="0" xfId="0" applyNumberFormat="1" applyFont="1">
      <alignment vertical="center"/>
    </xf>
    <xf numFmtId="14" fontId="90" fillId="0" borderId="0" xfId="0" applyNumberFormat="1" applyFont="1">
      <alignment vertical="center"/>
    </xf>
    <xf numFmtId="0" fontId="91" fillId="0" borderId="0" xfId="0" applyFont="1">
      <alignment vertical="center"/>
    </xf>
    <xf numFmtId="181" fontId="90" fillId="0" borderId="0" xfId="0" applyNumberFormat="1" applyFont="1">
      <alignment vertical="center"/>
    </xf>
    <xf numFmtId="14" fontId="71" fillId="0" borderId="0" xfId="0" applyNumberFormat="1" applyFont="1" applyProtection="1">
      <alignment vertical="center"/>
      <protection locked="0"/>
    </xf>
    <xf numFmtId="176" fontId="30" fillId="0" borderId="0" xfId="0" applyNumberFormat="1" applyFont="1" applyAlignment="1" applyProtection="1">
      <alignment horizontal="center" vertical="center" wrapText="1"/>
      <protection locked="0"/>
    </xf>
    <xf numFmtId="0" fontId="87" fillId="0" borderId="0" xfId="0" applyFont="1" applyAlignment="1" applyProtection="1">
      <alignment horizontal="center" vertical="center" wrapText="1" readingOrder="1"/>
      <protection locked="0"/>
    </xf>
    <xf numFmtId="176" fontId="0" fillId="38" borderId="14" xfId="0" applyNumberFormat="1" applyFill="1" applyBorder="1" applyAlignment="1">
      <alignment horizontal="center" vertical="center" wrapText="1"/>
    </xf>
    <xf numFmtId="176" fontId="0" fillId="38" borderId="11" xfId="0" applyNumberFormat="1" applyFill="1" applyBorder="1" applyAlignment="1">
      <alignment horizontal="center" vertical="center"/>
    </xf>
    <xf numFmtId="176" fontId="0" fillId="38" borderId="15" xfId="0" applyNumberFormat="1" applyFill="1" applyBorder="1" applyAlignment="1">
      <alignment horizontal="center" vertical="center"/>
    </xf>
    <xf numFmtId="176" fontId="30" fillId="38" borderId="12" xfId="0" applyNumberFormat="1" applyFont="1" applyFill="1" applyBorder="1" applyAlignment="1">
      <alignment horizontal="center" vertical="center" wrapText="1"/>
    </xf>
    <xf numFmtId="176" fontId="30" fillId="38" borderId="1" xfId="0" applyNumberFormat="1" applyFont="1" applyFill="1" applyBorder="1" applyAlignment="1">
      <alignment horizontal="center" vertical="center" wrapText="1"/>
    </xf>
    <xf numFmtId="176" fontId="30" fillId="38" borderId="13" xfId="0" applyNumberFormat="1" applyFont="1" applyFill="1" applyBorder="1" applyAlignment="1">
      <alignment horizontal="center" vertical="center" wrapText="1"/>
    </xf>
    <xf numFmtId="176" fontId="30" fillId="38" borderId="14" xfId="0" applyNumberFormat="1" applyFont="1" applyFill="1" applyBorder="1" applyAlignment="1">
      <alignment horizontal="center" vertical="center" wrapText="1"/>
    </xf>
    <xf numFmtId="176" fontId="30" fillId="38" borderId="11" xfId="0" applyNumberFormat="1" applyFont="1" applyFill="1" applyBorder="1" applyAlignment="1">
      <alignment horizontal="center" vertical="center" wrapText="1"/>
    </xf>
    <xf numFmtId="176" fontId="30" fillId="38" borderId="15" xfId="0" applyNumberFormat="1" applyFont="1" applyFill="1" applyBorder="1" applyAlignment="1">
      <alignment horizontal="center" vertical="center" wrapText="1"/>
    </xf>
    <xf numFmtId="0" fontId="71" fillId="0" borderId="0" xfId="0" applyFont="1" applyProtection="1">
      <alignment vertical="center"/>
      <protection locked="0"/>
    </xf>
    <xf numFmtId="0" fontId="75" fillId="33" borderId="1" xfId="0" applyFont="1" applyFill="1" applyBorder="1" applyAlignment="1" applyProtection="1">
      <alignment horizontal="center" vertical="center" wrapText="1" readingOrder="1"/>
      <protection locked="0"/>
    </xf>
    <xf numFmtId="187" fontId="76" fillId="38" borderId="1" xfId="0" applyNumberFormat="1" applyFont="1" applyFill="1" applyBorder="1" applyAlignment="1" applyProtection="1">
      <alignment horizontal="center" vertical="center" wrapText="1" readingOrder="1"/>
      <protection locked="0"/>
    </xf>
    <xf numFmtId="185" fontId="100" fillId="38" borderId="1" xfId="0" applyNumberFormat="1" applyFont="1" applyFill="1" applyBorder="1" applyAlignment="1">
      <alignment horizontal="center" vertical="center" wrapText="1" readingOrder="1"/>
    </xf>
    <xf numFmtId="0" fontId="68" fillId="38" borderId="1" xfId="54544" applyFill="1" applyBorder="1" applyAlignment="1" applyProtection="1">
      <alignment horizontal="left" vertical="center" wrapText="1" readingOrder="1"/>
    </xf>
    <xf numFmtId="0" fontId="77" fillId="38" borderId="1" xfId="0" applyFont="1" applyFill="1" applyBorder="1" applyAlignment="1">
      <alignment horizontal="center" vertical="center" wrapText="1"/>
    </xf>
    <xf numFmtId="178" fontId="0" fillId="38" borderId="1" xfId="0" applyNumberFormat="1" applyFill="1" applyBorder="1" applyAlignment="1">
      <alignment horizontal="center" vertical="center"/>
    </xf>
    <xf numFmtId="185" fontId="101" fillId="38" borderId="1" xfId="0" applyNumberFormat="1" applyFont="1" applyFill="1" applyBorder="1" applyAlignment="1">
      <alignment horizontal="center" vertical="center" wrapText="1" readingOrder="1"/>
    </xf>
    <xf numFmtId="185" fontId="76" fillId="38" borderId="1" xfId="0" applyNumberFormat="1" applyFont="1" applyFill="1" applyBorder="1" applyAlignment="1">
      <alignment horizontal="center" vertical="center" wrapText="1" readingOrder="1"/>
    </xf>
    <xf numFmtId="183" fontId="70" fillId="38" borderId="26" xfId="0" applyNumberFormat="1" applyFont="1" applyFill="1" applyBorder="1" applyAlignment="1">
      <alignment horizontal="center" vertical="center" wrapText="1" readingOrder="1"/>
    </xf>
    <xf numFmtId="3" fontId="74" fillId="38" borderId="25" xfId="54544" applyNumberFormat="1" applyFont="1" applyFill="1" applyBorder="1" applyAlignment="1" applyProtection="1">
      <alignment horizontal="left" vertical="center" wrapText="1" readingOrder="1"/>
    </xf>
    <xf numFmtId="3" fontId="67" fillId="38" borderId="25" xfId="0" applyNumberFormat="1" applyFont="1" applyFill="1" applyBorder="1" applyAlignment="1">
      <alignment horizontal="center" vertical="center" wrapText="1" readingOrder="1"/>
    </xf>
    <xf numFmtId="3" fontId="67" fillId="38" borderId="27" xfId="0" applyNumberFormat="1" applyFont="1" applyFill="1" applyBorder="1" applyAlignment="1">
      <alignment horizontal="left" vertical="center" wrapText="1" readingOrder="1"/>
    </xf>
    <xf numFmtId="0" fontId="73" fillId="0" borderId="0" xfId="0" applyFont="1">
      <alignment vertical="center"/>
    </xf>
    <xf numFmtId="14" fontId="73" fillId="0" borderId="0" xfId="0" applyNumberFormat="1" applyFont="1">
      <alignment vertical="center"/>
    </xf>
    <xf numFmtId="3" fontId="74" fillId="38" borderId="28" xfId="54544" applyNumberFormat="1" applyFont="1" applyFill="1" applyBorder="1" applyAlignment="1" applyProtection="1">
      <alignment horizontal="left" vertical="center" wrapText="1" readingOrder="1"/>
    </xf>
    <xf numFmtId="3" fontId="67" fillId="38" borderId="28" xfId="0" applyNumberFormat="1" applyFont="1" applyFill="1" applyBorder="1" applyAlignment="1">
      <alignment horizontal="center" vertical="center" wrapText="1" readingOrder="1"/>
    </xf>
    <xf numFmtId="3" fontId="67" fillId="38" borderId="29" xfId="0" applyNumberFormat="1" applyFont="1" applyFill="1" applyBorder="1" applyAlignment="1">
      <alignment horizontal="left" vertical="center" wrapText="1" readingOrder="1"/>
    </xf>
    <xf numFmtId="0" fontId="66" fillId="33" borderId="30" xfId="0" applyFont="1" applyFill="1" applyBorder="1" applyAlignment="1" applyProtection="1">
      <alignment horizontal="center" vertical="center" wrapText="1" readingOrder="1"/>
      <protection locked="0"/>
    </xf>
    <xf numFmtId="0" fontId="66" fillId="33" borderId="32" xfId="0" applyFont="1" applyFill="1" applyBorder="1" applyAlignment="1" applyProtection="1">
      <alignment horizontal="center" vertical="center" wrapText="1" readingOrder="1"/>
      <protection locked="0"/>
    </xf>
    <xf numFmtId="0" fontId="66" fillId="33" borderId="31" xfId="0" applyFont="1" applyFill="1" applyBorder="1" applyAlignment="1" applyProtection="1">
      <alignment horizontal="center" vertical="center" wrapText="1" readingOrder="1"/>
      <protection locked="0"/>
    </xf>
    <xf numFmtId="182" fontId="69" fillId="0" borderId="0" xfId="0" applyNumberFormat="1" applyFont="1" applyAlignment="1" applyProtection="1">
      <alignment horizontal="center" vertical="center" wrapText="1" readingOrder="1"/>
      <protection locked="0"/>
    </xf>
    <xf numFmtId="14" fontId="69" fillId="0" borderId="0" xfId="0" applyNumberFormat="1" applyFont="1" applyAlignment="1" applyProtection="1">
      <alignment horizontal="center" vertical="center" wrapText="1" readingOrder="1"/>
      <protection locked="0"/>
    </xf>
    <xf numFmtId="0" fontId="29" fillId="0" borderId="0" xfId="0" applyFont="1" applyProtection="1">
      <alignment vertical="center"/>
      <protection locked="0"/>
    </xf>
    <xf numFmtId="0" fontId="67" fillId="0" borderId="0" xfId="0" applyFont="1" applyAlignment="1" applyProtection="1">
      <alignment horizontal="left" vertical="center" wrapText="1" readingOrder="1"/>
      <protection locked="0"/>
    </xf>
    <xf numFmtId="0" fontId="72" fillId="0" borderId="0" xfId="0" applyFont="1" applyProtection="1">
      <alignment vertical="center"/>
      <protection locked="0"/>
    </xf>
    <xf numFmtId="183" fontId="70" fillId="38" borderId="47" xfId="0" applyNumberFormat="1" applyFont="1" applyFill="1" applyBorder="1" applyAlignment="1">
      <alignment horizontal="center" vertical="center" wrapText="1" readingOrder="1"/>
    </xf>
    <xf numFmtId="0" fontId="0" fillId="36" borderId="0" xfId="0" applyFill="1" applyProtection="1">
      <alignment vertical="center"/>
      <protection locked="0"/>
    </xf>
    <xf numFmtId="0" fontId="0" fillId="38" borderId="0" xfId="0" applyFill="1" applyProtection="1">
      <alignment vertical="center"/>
    </xf>
    <xf numFmtId="0" fontId="0" fillId="37" borderId="1" xfId="0" applyFill="1" applyBorder="1" applyAlignment="1" applyProtection="1">
      <alignment vertical="center" wrapText="1"/>
      <protection locked="0"/>
    </xf>
    <xf numFmtId="3" fontId="104" fillId="37" borderId="42" xfId="0" applyNumberFormat="1" applyFont="1" applyFill="1" applyBorder="1" applyAlignment="1">
      <alignment horizontal="center" vertical="center" wrapText="1" readingOrder="1"/>
    </xf>
    <xf numFmtId="0" fontId="104" fillId="37" borderId="42" xfId="0" applyFont="1" applyFill="1" applyBorder="1" applyAlignment="1">
      <alignment horizontal="center" vertical="center" wrapText="1" readingOrder="1"/>
    </xf>
    <xf numFmtId="0" fontId="71" fillId="37" borderId="1" xfId="0" applyFont="1" applyFill="1" applyBorder="1" applyProtection="1">
      <alignment vertical="center"/>
      <protection locked="0"/>
    </xf>
    <xf numFmtId="0" fontId="111" fillId="37" borderId="1" xfId="54544" applyNumberFormat="1" applyFont="1" applyFill="1" applyBorder="1" applyProtection="1">
      <alignment vertical="center"/>
      <protection locked="0"/>
    </xf>
    <xf numFmtId="0" fontId="72" fillId="37" borderId="1" xfId="54544" applyNumberFormat="1" applyFont="1" applyFill="1" applyBorder="1" applyProtection="1">
      <alignment vertical="center"/>
      <protection locked="0"/>
    </xf>
    <xf numFmtId="0" fontId="72" fillId="37" borderId="13" xfId="54544" applyNumberFormat="1" applyFont="1" applyFill="1" applyBorder="1" applyProtection="1">
      <alignment vertical="center"/>
      <protection locked="0"/>
    </xf>
    <xf numFmtId="185" fontId="113" fillId="43" borderId="34" xfId="0" applyNumberFormat="1" applyFont="1" applyFill="1" applyBorder="1" applyAlignment="1">
      <alignment horizontal="center" vertical="center"/>
    </xf>
    <xf numFmtId="186" fontId="114" fillId="43" borderId="35" xfId="0" applyNumberFormat="1" applyFont="1" applyFill="1" applyBorder="1" applyAlignment="1">
      <alignment horizontal="center" vertical="center"/>
    </xf>
    <xf numFmtId="177" fontId="112" fillId="43" borderId="35" xfId="0" applyNumberFormat="1" applyFont="1" applyFill="1" applyBorder="1" applyAlignment="1">
      <alignment horizontal="center" vertical="center"/>
    </xf>
    <xf numFmtId="177" fontId="112" fillId="43" borderId="37" xfId="0" applyNumberFormat="1" applyFont="1" applyFill="1" applyBorder="1" applyAlignment="1">
      <alignment horizontal="center" vertical="center"/>
    </xf>
    <xf numFmtId="0" fontId="72" fillId="37" borderId="1" xfId="0" applyFont="1" applyFill="1" applyBorder="1" applyProtection="1">
      <alignment vertical="center"/>
      <protection locked="0"/>
    </xf>
    <xf numFmtId="0" fontId="79" fillId="39" borderId="36" xfId="0" applyFont="1" applyFill="1" applyBorder="1" applyAlignment="1">
      <alignment horizontal="center" vertical="center"/>
    </xf>
    <xf numFmtId="0" fontId="80" fillId="40" borderId="35" xfId="0" applyFont="1" applyFill="1" applyBorder="1">
      <alignment vertical="center"/>
    </xf>
    <xf numFmtId="0" fontId="81" fillId="41" borderId="36" xfId="0" applyFont="1" applyFill="1" applyBorder="1" applyAlignment="1">
      <alignment horizontal="center" vertical="center"/>
    </xf>
    <xf numFmtId="0" fontId="80" fillId="40" borderId="37" xfId="0" applyFont="1" applyFill="1" applyBorder="1">
      <alignment vertical="center"/>
    </xf>
    <xf numFmtId="185" fontId="81" fillId="39" borderId="36" xfId="0" applyNumberFormat="1" applyFont="1" applyFill="1" applyBorder="1" applyAlignment="1">
      <alignment horizontal="center" vertical="center"/>
    </xf>
    <xf numFmtId="177" fontId="81" fillId="41" borderId="36" xfId="0" applyNumberFormat="1" applyFont="1" applyFill="1" applyBorder="1" applyAlignment="1">
      <alignment horizontal="center" vertical="center"/>
    </xf>
    <xf numFmtId="177" fontId="94" fillId="35" borderId="22" xfId="0" applyNumberFormat="1" applyFont="1" applyFill="1" applyBorder="1" applyAlignment="1" applyProtection="1">
      <alignment horizontal="center" vertical="center"/>
      <protection locked="0"/>
    </xf>
    <xf numFmtId="177" fontId="94" fillId="35" borderId="23" xfId="0" applyNumberFormat="1" applyFont="1" applyFill="1" applyBorder="1" applyAlignment="1" applyProtection="1">
      <alignment horizontal="center" vertical="center"/>
      <protection locked="0"/>
    </xf>
    <xf numFmtId="177" fontId="94" fillId="35" borderId="24" xfId="0" applyNumberFormat="1" applyFont="1" applyFill="1" applyBorder="1" applyAlignment="1" applyProtection="1">
      <alignment horizontal="center" vertical="center"/>
      <protection locked="0"/>
    </xf>
    <xf numFmtId="0" fontId="87" fillId="34" borderId="0" xfId="0" applyFont="1" applyFill="1" applyAlignment="1" applyProtection="1">
      <alignment horizontal="center" vertical="center" wrapText="1" readingOrder="1"/>
      <protection locked="0"/>
    </xf>
    <xf numFmtId="0" fontId="96" fillId="38" borderId="16" xfId="0" applyFont="1" applyFill="1" applyBorder="1" applyAlignment="1">
      <alignment horizontal="center" vertical="center"/>
    </xf>
    <xf numFmtId="0" fontId="96" fillId="38" borderId="17" xfId="0" applyFont="1" applyFill="1" applyBorder="1" applyAlignment="1">
      <alignment horizontal="center" vertical="center"/>
    </xf>
    <xf numFmtId="0" fontId="96" fillId="38" borderId="18" xfId="0" applyFont="1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0" fontId="87" fillId="33" borderId="39" xfId="0" applyFont="1" applyFill="1" applyBorder="1" applyAlignment="1" applyProtection="1">
      <alignment horizontal="center" vertical="center" wrapText="1" readingOrder="1"/>
      <protection locked="0"/>
    </xf>
    <xf numFmtId="0" fontId="87" fillId="33" borderId="40" xfId="0" applyFont="1" applyFill="1" applyBorder="1" applyAlignment="1" applyProtection="1">
      <alignment horizontal="center" vertical="center" wrapText="1" readingOrder="1"/>
      <protection locked="0"/>
    </xf>
    <xf numFmtId="0" fontId="87" fillId="33" borderId="41" xfId="0" applyFont="1" applyFill="1" applyBorder="1" applyAlignment="1" applyProtection="1">
      <alignment horizontal="center" vertical="center" wrapText="1" readingOrder="1"/>
      <protection locked="0"/>
    </xf>
  </cellXfs>
  <cellStyles count="54560">
    <cellStyle name="20% - 강조색1" xfId="17" builtinId="30" customBuiltin="1"/>
    <cellStyle name="20% - 강조색1 10" xfId="178"/>
    <cellStyle name="20% - 강조색1 11" xfId="179"/>
    <cellStyle name="20% - 강조색1 12" xfId="180"/>
    <cellStyle name="20% - 강조색1 13" xfId="181"/>
    <cellStyle name="20% - 강조색1 13 10" xfId="1859"/>
    <cellStyle name="20% - 강조색1 13 10 2" xfId="1860"/>
    <cellStyle name="20% - 강조색1 13 10 3" xfId="1861"/>
    <cellStyle name="20% - 강조색1 13 11" xfId="1862"/>
    <cellStyle name="20% - 강조색1 13 11 2" xfId="1863"/>
    <cellStyle name="20% - 강조색1 13 11 3" xfId="1864"/>
    <cellStyle name="20% - 강조색1 13 12" xfId="1865"/>
    <cellStyle name="20% - 강조색1 13 12 2" xfId="1866"/>
    <cellStyle name="20% - 강조색1 13 12 3" xfId="1867"/>
    <cellStyle name="20% - 강조색1 13 13" xfId="1868"/>
    <cellStyle name="20% - 강조색1 13 14" xfId="1869"/>
    <cellStyle name="20% - 강조색1 13 15" xfId="1870"/>
    <cellStyle name="20% - 강조색1 13 2" xfId="1871"/>
    <cellStyle name="20% - 강조색1 13 2 10" xfId="1872"/>
    <cellStyle name="20% - 강조색1 13 2 11" xfId="1873"/>
    <cellStyle name="20% - 강조색1 13 2 2" xfId="1874"/>
    <cellStyle name="20% - 강조색1 13 2 2 2" xfId="1875"/>
    <cellStyle name="20% - 강조색1 13 2 2 3" xfId="1876"/>
    <cellStyle name="20% - 강조색1 13 2 3" xfId="1877"/>
    <cellStyle name="20% - 강조색1 13 2 3 2" xfId="1878"/>
    <cellStyle name="20% - 강조색1 13 2 3 3" xfId="1879"/>
    <cellStyle name="20% - 강조색1 13 2 4" xfId="1880"/>
    <cellStyle name="20% - 강조색1 13 2 4 2" xfId="1881"/>
    <cellStyle name="20% - 강조색1 13 2 4 3" xfId="1882"/>
    <cellStyle name="20% - 강조색1 13 2 5" xfId="1883"/>
    <cellStyle name="20% - 강조색1 13 2 5 2" xfId="1884"/>
    <cellStyle name="20% - 강조색1 13 2 5 3" xfId="1885"/>
    <cellStyle name="20% - 강조색1 13 2 6" xfId="1886"/>
    <cellStyle name="20% - 강조색1 13 2 6 2" xfId="1887"/>
    <cellStyle name="20% - 강조색1 13 2 6 3" xfId="1888"/>
    <cellStyle name="20% - 강조색1 13 2 7" xfId="1889"/>
    <cellStyle name="20% - 강조색1 13 2 7 2" xfId="1890"/>
    <cellStyle name="20% - 강조색1 13 2 7 3" xfId="1891"/>
    <cellStyle name="20% - 강조색1 13 2 8" xfId="1892"/>
    <cellStyle name="20% - 강조색1 13 2 8 2" xfId="1893"/>
    <cellStyle name="20% - 강조색1 13 2 8 3" xfId="1894"/>
    <cellStyle name="20% - 강조색1 13 2 9" xfId="1895"/>
    <cellStyle name="20% - 강조색1 13 2 9 2" xfId="1896"/>
    <cellStyle name="20% - 강조색1 13 2 9 3" xfId="1897"/>
    <cellStyle name="20% - 강조색1 13 3" xfId="1898"/>
    <cellStyle name="20% - 강조색1 13 3 10" xfId="1899"/>
    <cellStyle name="20% - 강조색1 13 3 11" xfId="1900"/>
    <cellStyle name="20% - 강조색1 13 3 2" xfId="1901"/>
    <cellStyle name="20% - 강조색1 13 3 2 2" xfId="1902"/>
    <cellStyle name="20% - 강조색1 13 3 2 3" xfId="1903"/>
    <cellStyle name="20% - 강조색1 13 3 3" xfId="1904"/>
    <cellStyle name="20% - 강조색1 13 3 3 2" xfId="1905"/>
    <cellStyle name="20% - 강조색1 13 3 3 3" xfId="1906"/>
    <cellStyle name="20% - 강조색1 13 3 4" xfId="1907"/>
    <cellStyle name="20% - 강조색1 13 3 4 2" xfId="1908"/>
    <cellStyle name="20% - 강조색1 13 3 4 3" xfId="1909"/>
    <cellStyle name="20% - 강조색1 13 3 5" xfId="1910"/>
    <cellStyle name="20% - 강조색1 13 3 5 2" xfId="1911"/>
    <cellStyle name="20% - 강조색1 13 3 5 3" xfId="1912"/>
    <cellStyle name="20% - 강조색1 13 3 6" xfId="1913"/>
    <cellStyle name="20% - 강조색1 13 3 6 2" xfId="1914"/>
    <cellStyle name="20% - 강조색1 13 3 6 3" xfId="1915"/>
    <cellStyle name="20% - 강조색1 13 3 7" xfId="1916"/>
    <cellStyle name="20% - 강조색1 13 3 7 2" xfId="1917"/>
    <cellStyle name="20% - 강조색1 13 3 7 3" xfId="1918"/>
    <cellStyle name="20% - 강조색1 13 3 8" xfId="1919"/>
    <cellStyle name="20% - 강조색1 13 3 8 2" xfId="1920"/>
    <cellStyle name="20% - 강조색1 13 3 8 3" xfId="1921"/>
    <cellStyle name="20% - 강조색1 13 3 9" xfId="1922"/>
    <cellStyle name="20% - 강조색1 13 3 9 2" xfId="1923"/>
    <cellStyle name="20% - 강조색1 13 3 9 3" xfId="1924"/>
    <cellStyle name="20% - 강조색1 13 4" xfId="1925"/>
    <cellStyle name="20% - 강조색1 13 4 10" xfId="1926"/>
    <cellStyle name="20% - 강조색1 13 4 11" xfId="1927"/>
    <cellStyle name="20% - 강조색1 13 4 2" xfId="1928"/>
    <cellStyle name="20% - 강조색1 13 4 2 2" xfId="1929"/>
    <cellStyle name="20% - 강조색1 13 4 2 3" xfId="1930"/>
    <cellStyle name="20% - 강조색1 13 4 3" xfId="1931"/>
    <cellStyle name="20% - 강조색1 13 4 3 2" xfId="1932"/>
    <cellStyle name="20% - 강조색1 13 4 3 3" xfId="1933"/>
    <cellStyle name="20% - 강조색1 13 4 4" xfId="1934"/>
    <cellStyle name="20% - 강조색1 13 4 4 2" xfId="1935"/>
    <cellStyle name="20% - 강조색1 13 4 4 3" xfId="1936"/>
    <cellStyle name="20% - 강조색1 13 4 5" xfId="1937"/>
    <cellStyle name="20% - 강조색1 13 4 5 2" xfId="1938"/>
    <cellStyle name="20% - 강조색1 13 4 5 3" xfId="1939"/>
    <cellStyle name="20% - 강조색1 13 4 6" xfId="1940"/>
    <cellStyle name="20% - 강조색1 13 4 6 2" xfId="1941"/>
    <cellStyle name="20% - 강조색1 13 4 6 3" xfId="1942"/>
    <cellStyle name="20% - 강조색1 13 4 7" xfId="1943"/>
    <cellStyle name="20% - 강조색1 13 4 7 2" xfId="1944"/>
    <cellStyle name="20% - 강조색1 13 4 7 3" xfId="1945"/>
    <cellStyle name="20% - 강조색1 13 4 8" xfId="1946"/>
    <cellStyle name="20% - 강조색1 13 4 8 2" xfId="1947"/>
    <cellStyle name="20% - 강조색1 13 4 8 3" xfId="1948"/>
    <cellStyle name="20% - 강조색1 13 4 9" xfId="1949"/>
    <cellStyle name="20% - 강조색1 13 4 9 2" xfId="1950"/>
    <cellStyle name="20% - 강조색1 13 4 9 3" xfId="1951"/>
    <cellStyle name="20% - 강조색1 13 5" xfId="1952"/>
    <cellStyle name="20% - 강조색1 13 5 2" xfId="1953"/>
    <cellStyle name="20% - 강조색1 13 5 3" xfId="1954"/>
    <cellStyle name="20% - 강조색1 13 6" xfId="1955"/>
    <cellStyle name="20% - 강조색1 13 6 2" xfId="1956"/>
    <cellStyle name="20% - 강조색1 13 6 3" xfId="1957"/>
    <cellStyle name="20% - 강조색1 13 7" xfId="1958"/>
    <cellStyle name="20% - 강조색1 13 7 2" xfId="1959"/>
    <cellStyle name="20% - 강조색1 13 7 3" xfId="1960"/>
    <cellStyle name="20% - 강조색1 13 8" xfId="1961"/>
    <cellStyle name="20% - 강조색1 13 8 2" xfId="1962"/>
    <cellStyle name="20% - 강조색1 13 8 3" xfId="1963"/>
    <cellStyle name="20% - 강조색1 13 9" xfId="1964"/>
    <cellStyle name="20% - 강조색1 13 9 2" xfId="1965"/>
    <cellStyle name="20% - 강조색1 13 9 3" xfId="1966"/>
    <cellStyle name="20% - 강조색1 14" xfId="182"/>
    <cellStyle name="20% - 강조색1 14 10" xfId="1967"/>
    <cellStyle name="20% - 강조색1 14 10 2" xfId="1968"/>
    <cellStyle name="20% - 강조색1 14 10 3" xfId="1969"/>
    <cellStyle name="20% - 강조색1 14 11" xfId="1970"/>
    <cellStyle name="20% - 강조색1 14 12" xfId="1971"/>
    <cellStyle name="20% - 강조색1 14 13" xfId="1972"/>
    <cellStyle name="20% - 강조색1 14 2" xfId="1973"/>
    <cellStyle name="20% - 강조색1 14 2 10" xfId="1974"/>
    <cellStyle name="20% - 강조색1 14 2 11" xfId="1975"/>
    <cellStyle name="20% - 강조색1 14 2 2" xfId="1976"/>
    <cellStyle name="20% - 강조색1 14 2 2 2" xfId="1977"/>
    <cellStyle name="20% - 강조색1 14 2 2 3" xfId="1978"/>
    <cellStyle name="20% - 강조색1 14 2 2 4" xfId="1979"/>
    <cellStyle name="20% - 강조색1 14 2 3" xfId="1980"/>
    <cellStyle name="20% - 강조색1 14 2 3 2" xfId="1981"/>
    <cellStyle name="20% - 강조색1 14 2 3 3" xfId="1982"/>
    <cellStyle name="20% - 강조색1 14 2 3 4" xfId="1983"/>
    <cellStyle name="20% - 강조색1 14 2 4" xfId="1984"/>
    <cellStyle name="20% - 강조색1 14 2 4 2" xfId="1985"/>
    <cellStyle name="20% - 강조색1 14 2 4 3" xfId="1986"/>
    <cellStyle name="20% - 강조색1 14 2 4 4" xfId="1987"/>
    <cellStyle name="20% - 강조색1 14 2 5" xfId="1988"/>
    <cellStyle name="20% - 강조색1 14 2 5 2" xfId="1989"/>
    <cellStyle name="20% - 강조색1 14 2 5 3" xfId="1990"/>
    <cellStyle name="20% - 강조색1 14 2 5 4" xfId="1991"/>
    <cellStyle name="20% - 강조색1 14 2 6" xfId="1992"/>
    <cellStyle name="20% - 강조색1 14 2 6 2" xfId="1993"/>
    <cellStyle name="20% - 강조색1 14 2 6 3" xfId="1994"/>
    <cellStyle name="20% - 강조색1 14 2 6 4" xfId="1995"/>
    <cellStyle name="20% - 강조색1 14 2 7" xfId="1996"/>
    <cellStyle name="20% - 강조색1 14 2 7 2" xfId="1997"/>
    <cellStyle name="20% - 강조색1 14 2 7 3" xfId="1998"/>
    <cellStyle name="20% - 강조색1 14 2 7 4" xfId="1999"/>
    <cellStyle name="20% - 강조색1 14 2 8" xfId="2000"/>
    <cellStyle name="20% - 강조색1 14 2 8 2" xfId="2001"/>
    <cellStyle name="20% - 강조색1 14 2 8 3" xfId="2002"/>
    <cellStyle name="20% - 강조색1 14 2 8 4" xfId="2003"/>
    <cellStyle name="20% - 강조색1 14 2 9" xfId="2004"/>
    <cellStyle name="20% - 강조색1 14 2 9 2" xfId="2005"/>
    <cellStyle name="20% - 강조색1 14 2 9 3" xfId="2006"/>
    <cellStyle name="20% - 강조색1 14 2 9 4" xfId="2007"/>
    <cellStyle name="20% - 강조색1 14 3" xfId="2008"/>
    <cellStyle name="20% - 강조색1 14 3 2" xfId="2009"/>
    <cellStyle name="20% - 강조색1 14 3 3" xfId="2010"/>
    <cellStyle name="20% - 강조색1 14 3 4" xfId="2011"/>
    <cellStyle name="20% - 강조색1 14 4" xfId="2012"/>
    <cellStyle name="20% - 강조색1 14 4 2" xfId="2013"/>
    <cellStyle name="20% - 강조색1 14 4 3" xfId="2014"/>
    <cellStyle name="20% - 강조색1 14 4 4" xfId="2015"/>
    <cellStyle name="20% - 강조색1 14 5" xfId="2016"/>
    <cellStyle name="20% - 강조색1 14 5 2" xfId="2017"/>
    <cellStyle name="20% - 강조색1 14 5 3" xfId="2018"/>
    <cellStyle name="20% - 강조색1 14 5 4" xfId="2019"/>
    <cellStyle name="20% - 강조색1 14 6" xfId="2020"/>
    <cellStyle name="20% - 강조색1 14 6 2" xfId="2021"/>
    <cellStyle name="20% - 강조색1 14 6 3" xfId="2022"/>
    <cellStyle name="20% - 강조색1 14 6 4" xfId="2023"/>
    <cellStyle name="20% - 강조색1 14 7" xfId="2024"/>
    <cellStyle name="20% - 강조색1 14 7 2" xfId="2025"/>
    <cellStyle name="20% - 강조색1 14 7 3" xfId="2026"/>
    <cellStyle name="20% - 강조색1 14 7 4" xfId="2027"/>
    <cellStyle name="20% - 강조색1 14 8" xfId="2028"/>
    <cellStyle name="20% - 강조색1 14 8 2" xfId="2029"/>
    <cellStyle name="20% - 강조색1 14 8 3" xfId="2030"/>
    <cellStyle name="20% - 강조색1 14 8 4" xfId="2031"/>
    <cellStyle name="20% - 강조색1 14 9" xfId="2032"/>
    <cellStyle name="20% - 강조색1 14 9 2" xfId="2033"/>
    <cellStyle name="20% - 강조색1 14 9 3" xfId="2034"/>
    <cellStyle name="20% - 강조색1 14 9 4" xfId="2035"/>
    <cellStyle name="20% - 강조색1 15" xfId="183"/>
    <cellStyle name="20% - 강조색1 15 10" xfId="2036"/>
    <cellStyle name="20% - 강조색1 15 11" xfId="2037"/>
    <cellStyle name="20% - 강조색1 15 12" xfId="2038"/>
    <cellStyle name="20% - 강조색1 15 13" xfId="2039"/>
    <cellStyle name="20% - 강조색1 15 14" xfId="2040"/>
    <cellStyle name="20% - 강조색1 15 15" xfId="2041"/>
    <cellStyle name="20% - 강조색1 15 16" xfId="2042"/>
    <cellStyle name="20% - 강조색1 15 17" xfId="2043"/>
    <cellStyle name="20% - 강조색1 15 18" xfId="2044"/>
    <cellStyle name="20% - 강조색1 15 19" xfId="2045"/>
    <cellStyle name="20% - 강조색1 15 2" xfId="2046"/>
    <cellStyle name="20% - 강조색1 15 2 2" xfId="2047"/>
    <cellStyle name="20% - 강조색1 15 2 3" xfId="2048"/>
    <cellStyle name="20% - 강조색1 15 2 4" xfId="2049"/>
    <cellStyle name="20% - 강조색1 15 20" xfId="2050"/>
    <cellStyle name="20% - 강조색1 15 3" xfId="2051"/>
    <cellStyle name="20% - 강조색1 15 3 2" xfId="2052"/>
    <cellStyle name="20% - 강조색1 15 3 3" xfId="2053"/>
    <cellStyle name="20% - 강조색1 15 3 4" xfId="2054"/>
    <cellStyle name="20% - 강조색1 15 4" xfId="2055"/>
    <cellStyle name="20% - 강조색1 15 4 2" xfId="2056"/>
    <cellStyle name="20% - 강조색1 15 4 3" xfId="2057"/>
    <cellStyle name="20% - 강조색1 15 4 4" xfId="2058"/>
    <cellStyle name="20% - 강조색1 15 5" xfId="2059"/>
    <cellStyle name="20% - 강조색1 15 5 2" xfId="2060"/>
    <cellStyle name="20% - 강조색1 15 5 3" xfId="2061"/>
    <cellStyle name="20% - 강조색1 15 5 4" xfId="2062"/>
    <cellStyle name="20% - 강조색1 15 6" xfId="2063"/>
    <cellStyle name="20% - 강조색1 15 6 2" xfId="2064"/>
    <cellStyle name="20% - 강조색1 15 6 3" xfId="2065"/>
    <cellStyle name="20% - 강조색1 15 6 4" xfId="2066"/>
    <cellStyle name="20% - 강조색1 15 7" xfId="2067"/>
    <cellStyle name="20% - 강조색1 15 7 2" xfId="2068"/>
    <cellStyle name="20% - 강조색1 15 7 3" xfId="2069"/>
    <cellStyle name="20% - 강조색1 15 7 4" xfId="2070"/>
    <cellStyle name="20% - 강조색1 15 8" xfId="2071"/>
    <cellStyle name="20% - 강조색1 15 9" xfId="2072"/>
    <cellStyle name="20% - 강조색1 16" xfId="184"/>
    <cellStyle name="20% - 강조색1 16 10" xfId="2073"/>
    <cellStyle name="20% - 강조색1 16 11" xfId="2074"/>
    <cellStyle name="20% - 강조색1 16 12" xfId="2075"/>
    <cellStyle name="20% - 강조색1 16 13" xfId="2076"/>
    <cellStyle name="20% - 강조색1 16 14" xfId="2077"/>
    <cellStyle name="20% - 강조색1 16 15" xfId="2078"/>
    <cellStyle name="20% - 강조색1 16 16" xfId="2079"/>
    <cellStyle name="20% - 강조색1 16 17" xfId="2080"/>
    <cellStyle name="20% - 강조색1 16 2" xfId="2081"/>
    <cellStyle name="20% - 강조색1 16 2 2" xfId="2082"/>
    <cellStyle name="20% - 강조색1 16 2 3" xfId="2083"/>
    <cellStyle name="20% - 강조색1 16 2 4" xfId="2084"/>
    <cellStyle name="20% - 강조색1 16 3" xfId="2085"/>
    <cellStyle name="20% - 강조색1 16 3 2" xfId="2086"/>
    <cellStyle name="20% - 강조색1 16 3 3" xfId="2087"/>
    <cellStyle name="20% - 강조색1 16 3 4" xfId="2088"/>
    <cellStyle name="20% - 강조색1 16 4" xfId="2089"/>
    <cellStyle name="20% - 강조색1 16 4 2" xfId="2090"/>
    <cellStyle name="20% - 강조색1 16 4 3" xfId="2091"/>
    <cellStyle name="20% - 강조색1 16 4 4" xfId="2092"/>
    <cellStyle name="20% - 강조색1 16 5" xfId="2093"/>
    <cellStyle name="20% - 강조색1 16 6" xfId="2094"/>
    <cellStyle name="20% - 강조색1 16 7" xfId="2095"/>
    <cellStyle name="20% - 강조색1 16 8" xfId="2096"/>
    <cellStyle name="20% - 강조색1 16 9" xfId="2097"/>
    <cellStyle name="20% - 강조색1 17" xfId="185"/>
    <cellStyle name="20% - 강조색1 17 10" xfId="2098"/>
    <cellStyle name="20% - 강조색1 17 11" xfId="2099"/>
    <cellStyle name="20% - 강조색1 17 12" xfId="2100"/>
    <cellStyle name="20% - 강조색1 17 13" xfId="2101"/>
    <cellStyle name="20% - 강조색1 17 14" xfId="2102"/>
    <cellStyle name="20% - 강조색1 17 2" xfId="2103"/>
    <cellStyle name="20% - 강조색1 17 3" xfId="2104"/>
    <cellStyle name="20% - 강조색1 17 4" xfId="2105"/>
    <cellStyle name="20% - 강조색1 17 5" xfId="2106"/>
    <cellStyle name="20% - 강조색1 17 6" xfId="2107"/>
    <cellStyle name="20% - 강조색1 17 7" xfId="2108"/>
    <cellStyle name="20% - 강조색1 17 8" xfId="2109"/>
    <cellStyle name="20% - 강조색1 17 9" xfId="2110"/>
    <cellStyle name="20% - 강조색1 18" xfId="186"/>
    <cellStyle name="20% - 강조색1 18 2" xfId="2111"/>
    <cellStyle name="20% - 강조색1 18 3" xfId="2112"/>
    <cellStyle name="20% - 강조색1 18 4" xfId="2113"/>
    <cellStyle name="20% - 강조색1 19" xfId="187"/>
    <cellStyle name="20% - 강조색1 19 2" xfId="2114"/>
    <cellStyle name="20% - 강조색1 19 3" xfId="2115"/>
    <cellStyle name="20% - 강조색1 2" xfId="49"/>
    <cellStyle name="20% - 강조색1 2 10" xfId="2116"/>
    <cellStyle name="20% - 강조색1 2 11" xfId="2117"/>
    <cellStyle name="20% - 강조색1 2 2" xfId="2118"/>
    <cellStyle name="20% - 강조색1 2 2 10" xfId="2119"/>
    <cellStyle name="20% - 강조색1 2 2 10 2" xfId="2120"/>
    <cellStyle name="20% - 강조색1 2 2 10 3" xfId="2121"/>
    <cellStyle name="20% - 강조색1 2 2 10 4" xfId="2122"/>
    <cellStyle name="20% - 강조색1 2 2 11" xfId="2123"/>
    <cellStyle name="20% - 강조색1 2 2 11 2" xfId="2124"/>
    <cellStyle name="20% - 강조색1 2 2 11 3" xfId="2125"/>
    <cellStyle name="20% - 강조색1 2 2 11 4" xfId="2126"/>
    <cellStyle name="20% - 강조색1 2 2 12" xfId="2127"/>
    <cellStyle name="20% - 강조색1 2 2 12 2" xfId="2128"/>
    <cellStyle name="20% - 강조색1 2 2 12 3" xfId="2129"/>
    <cellStyle name="20% - 강조색1 2 2 12 4" xfId="2130"/>
    <cellStyle name="20% - 강조색1 2 2 13" xfId="2131"/>
    <cellStyle name="20% - 강조색1 2 2 13 2" xfId="2132"/>
    <cellStyle name="20% - 강조색1 2 2 13 3" xfId="2133"/>
    <cellStyle name="20% - 강조색1 2 2 13 4" xfId="2134"/>
    <cellStyle name="20% - 강조색1 2 2 14" xfId="2135"/>
    <cellStyle name="20% - 강조색1 2 2 14 2" xfId="2136"/>
    <cellStyle name="20% - 강조색1 2 2 14 3" xfId="2137"/>
    <cellStyle name="20% - 강조색1 2 2 14 4" xfId="2138"/>
    <cellStyle name="20% - 강조색1 2 2 15" xfId="2139"/>
    <cellStyle name="20% - 강조색1 2 2 16" xfId="2140"/>
    <cellStyle name="20% - 강조색1 2 2 17" xfId="2141"/>
    <cellStyle name="20% - 강조색1 2 2 18" xfId="2142"/>
    <cellStyle name="20% - 강조색1 2 2 19" xfId="2143"/>
    <cellStyle name="20% - 강조색1 2 2 2" xfId="2144"/>
    <cellStyle name="20% - 강조색1 2 2 2 10" xfId="2145"/>
    <cellStyle name="20% - 강조색1 2 2 2 10 2" xfId="2146"/>
    <cellStyle name="20% - 강조색1 2 2 2 10 3" xfId="2147"/>
    <cellStyle name="20% - 강조색1 2 2 2 10 4" xfId="2148"/>
    <cellStyle name="20% - 강조색1 2 2 2 11" xfId="2149"/>
    <cellStyle name="20% - 강조색1 2 2 2 11 2" xfId="2150"/>
    <cellStyle name="20% - 강조색1 2 2 2 11 3" xfId="2151"/>
    <cellStyle name="20% - 강조색1 2 2 2 11 4" xfId="2152"/>
    <cellStyle name="20% - 강조색1 2 2 2 12" xfId="2153"/>
    <cellStyle name="20% - 강조색1 2 2 2 12 2" xfId="2154"/>
    <cellStyle name="20% - 강조색1 2 2 2 12 3" xfId="2155"/>
    <cellStyle name="20% - 강조색1 2 2 2 12 4" xfId="2156"/>
    <cellStyle name="20% - 강조색1 2 2 2 13" xfId="2157"/>
    <cellStyle name="20% - 강조색1 2 2 2 13 2" xfId="2158"/>
    <cellStyle name="20% - 강조색1 2 2 2 13 3" xfId="2159"/>
    <cellStyle name="20% - 강조색1 2 2 2 13 4" xfId="2160"/>
    <cellStyle name="20% - 강조색1 2 2 2 14" xfId="2161"/>
    <cellStyle name="20% - 강조색1 2 2 2 15" xfId="2162"/>
    <cellStyle name="20% - 강조색1 2 2 2 16" xfId="2163"/>
    <cellStyle name="20% - 강조색1 2 2 2 17" xfId="2164"/>
    <cellStyle name="20% - 강조색1 2 2 2 18" xfId="2165"/>
    <cellStyle name="20% - 강조색1 2 2 2 19" xfId="2166"/>
    <cellStyle name="20% - 강조색1 2 2 2 2" xfId="2167"/>
    <cellStyle name="20% - 강조색1 2 2 2 2 10" xfId="2168"/>
    <cellStyle name="20% - 강조색1 2 2 2 2 10 2" xfId="2169"/>
    <cellStyle name="20% - 강조색1 2 2 2 2 10 3" xfId="2170"/>
    <cellStyle name="20% - 강조색1 2 2 2 2 10 4" xfId="2171"/>
    <cellStyle name="20% - 강조색1 2 2 2 2 11" xfId="2172"/>
    <cellStyle name="20% - 강조색1 2 2 2 2 11 2" xfId="2173"/>
    <cellStyle name="20% - 강조색1 2 2 2 2 11 3" xfId="2174"/>
    <cellStyle name="20% - 강조색1 2 2 2 2 11 4" xfId="2175"/>
    <cellStyle name="20% - 강조색1 2 2 2 2 12" xfId="2176"/>
    <cellStyle name="20% - 강조색1 2 2 2 2 12 2" xfId="2177"/>
    <cellStyle name="20% - 강조색1 2 2 2 2 12 3" xfId="2178"/>
    <cellStyle name="20% - 강조색1 2 2 2 2 12 4" xfId="2179"/>
    <cellStyle name="20% - 강조색1 2 2 2 2 13" xfId="2180"/>
    <cellStyle name="20% - 강조색1 2 2 2 2 14" xfId="2181"/>
    <cellStyle name="20% - 강조색1 2 2 2 2 15" xfId="2182"/>
    <cellStyle name="20% - 강조색1 2 2 2 2 16" xfId="2183"/>
    <cellStyle name="20% - 강조색1 2 2 2 2 17" xfId="2184"/>
    <cellStyle name="20% - 강조색1 2 2 2 2 18" xfId="2185"/>
    <cellStyle name="20% - 강조색1 2 2 2 2 19" xfId="2186"/>
    <cellStyle name="20% - 강조색1 2 2 2 2 2" xfId="2187"/>
    <cellStyle name="20% - 강조색1 2 2 2 2 2 10" xfId="2188"/>
    <cellStyle name="20% - 강조색1 2 2 2 2 2 11" xfId="2189"/>
    <cellStyle name="20% - 강조색1 2 2 2 2 2 12" xfId="2190"/>
    <cellStyle name="20% - 강조색1 2 2 2 2 2 2" xfId="2191"/>
    <cellStyle name="20% - 강조색1 2 2 2 2 2 2 2" xfId="2192"/>
    <cellStyle name="20% - 강조색1 2 2 2 2 2 2 3" xfId="2193"/>
    <cellStyle name="20% - 강조색1 2 2 2 2 2 2 4" xfId="2194"/>
    <cellStyle name="20% - 강조색1 2 2 2 2 2 3" xfId="2195"/>
    <cellStyle name="20% - 강조색1 2 2 2 2 2 3 2" xfId="2196"/>
    <cellStyle name="20% - 강조색1 2 2 2 2 2 3 3" xfId="2197"/>
    <cellStyle name="20% - 강조색1 2 2 2 2 2 3 4" xfId="2198"/>
    <cellStyle name="20% - 강조색1 2 2 2 2 2 4" xfId="2199"/>
    <cellStyle name="20% - 강조색1 2 2 2 2 2 4 2" xfId="2200"/>
    <cellStyle name="20% - 강조색1 2 2 2 2 2 4 3" xfId="2201"/>
    <cellStyle name="20% - 강조색1 2 2 2 2 2 4 4" xfId="2202"/>
    <cellStyle name="20% - 강조색1 2 2 2 2 2 5" xfId="2203"/>
    <cellStyle name="20% - 강조색1 2 2 2 2 2 5 2" xfId="2204"/>
    <cellStyle name="20% - 강조색1 2 2 2 2 2 5 3" xfId="2205"/>
    <cellStyle name="20% - 강조색1 2 2 2 2 2 5 4" xfId="2206"/>
    <cellStyle name="20% - 강조색1 2 2 2 2 2 6" xfId="2207"/>
    <cellStyle name="20% - 강조색1 2 2 2 2 2 6 2" xfId="2208"/>
    <cellStyle name="20% - 강조색1 2 2 2 2 2 6 3" xfId="2209"/>
    <cellStyle name="20% - 강조색1 2 2 2 2 2 6 4" xfId="2210"/>
    <cellStyle name="20% - 강조색1 2 2 2 2 2 7" xfId="2211"/>
    <cellStyle name="20% - 강조색1 2 2 2 2 2 7 2" xfId="2212"/>
    <cellStyle name="20% - 강조색1 2 2 2 2 2 7 3" xfId="2213"/>
    <cellStyle name="20% - 강조색1 2 2 2 2 2 7 4" xfId="2214"/>
    <cellStyle name="20% - 강조색1 2 2 2 2 2 8" xfId="2215"/>
    <cellStyle name="20% - 강조색1 2 2 2 2 2 8 2" xfId="2216"/>
    <cellStyle name="20% - 강조색1 2 2 2 2 2 8 3" xfId="2217"/>
    <cellStyle name="20% - 강조색1 2 2 2 2 2 8 4" xfId="2218"/>
    <cellStyle name="20% - 강조색1 2 2 2 2 2 9" xfId="2219"/>
    <cellStyle name="20% - 강조색1 2 2 2 2 2 9 2" xfId="2220"/>
    <cellStyle name="20% - 강조색1 2 2 2 2 2 9 3" xfId="2221"/>
    <cellStyle name="20% - 강조색1 2 2 2 2 2 9 4" xfId="2222"/>
    <cellStyle name="20% - 강조색1 2 2 2 2 20" xfId="2223"/>
    <cellStyle name="20% - 강조색1 2 2 2 2 21" xfId="2224"/>
    <cellStyle name="20% - 강조색1 2 2 2 2 22" xfId="2225"/>
    <cellStyle name="20% - 강조색1 2 2 2 2 23" xfId="2226"/>
    <cellStyle name="20% - 강조색1 2 2 2 2 24" xfId="2227"/>
    <cellStyle name="20% - 강조색1 2 2 2 2 25" xfId="2228"/>
    <cellStyle name="20% - 강조색1 2 2 2 2 3" xfId="2229"/>
    <cellStyle name="20% - 강조색1 2 2 2 2 3 10" xfId="2230"/>
    <cellStyle name="20% - 강조색1 2 2 2 2 3 11" xfId="2231"/>
    <cellStyle name="20% - 강조색1 2 2 2 2 3 12" xfId="2232"/>
    <cellStyle name="20% - 강조색1 2 2 2 2 3 2" xfId="2233"/>
    <cellStyle name="20% - 강조색1 2 2 2 2 3 2 2" xfId="2234"/>
    <cellStyle name="20% - 강조색1 2 2 2 2 3 2 3" xfId="2235"/>
    <cellStyle name="20% - 강조색1 2 2 2 2 3 2 4" xfId="2236"/>
    <cellStyle name="20% - 강조색1 2 2 2 2 3 3" xfId="2237"/>
    <cellStyle name="20% - 강조색1 2 2 2 2 3 3 2" xfId="2238"/>
    <cellStyle name="20% - 강조색1 2 2 2 2 3 3 3" xfId="2239"/>
    <cellStyle name="20% - 강조색1 2 2 2 2 3 3 4" xfId="2240"/>
    <cellStyle name="20% - 강조색1 2 2 2 2 3 4" xfId="2241"/>
    <cellStyle name="20% - 강조색1 2 2 2 2 3 4 2" xfId="2242"/>
    <cellStyle name="20% - 강조색1 2 2 2 2 3 4 3" xfId="2243"/>
    <cellStyle name="20% - 강조색1 2 2 2 2 3 4 4" xfId="2244"/>
    <cellStyle name="20% - 강조색1 2 2 2 2 3 5" xfId="2245"/>
    <cellStyle name="20% - 강조색1 2 2 2 2 3 5 2" xfId="2246"/>
    <cellStyle name="20% - 강조색1 2 2 2 2 3 5 3" xfId="2247"/>
    <cellStyle name="20% - 강조색1 2 2 2 2 3 5 4" xfId="2248"/>
    <cellStyle name="20% - 강조색1 2 2 2 2 3 6" xfId="2249"/>
    <cellStyle name="20% - 강조색1 2 2 2 2 3 6 2" xfId="2250"/>
    <cellStyle name="20% - 강조색1 2 2 2 2 3 6 3" xfId="2251"/>
    <cellStyle name="20% - 강조색1 2 2 2 2 3 6 4" xfId="2252"/>
    <cellStyle name="20% - 강조색1 2 2 2 2 3 7" xfId="2253"/>
    <cellStyle name="20% - 강조색1 2 2 2 2 3 7 2" xfId="2254"/>
    <cellStyle name="20% - 강조색1 2 2 2 2 3 7 3" xfId="2255"/>
    <cellStyle name="20% - 강조색1 2 2 2 2 3 7 4" xfId="2256"/>
    <cellStyle name="20% - 강조색1 2 2 2 2 3 8" xfId="2257"/>
    <cellStyle name="20% - 강조색1 2 2 2 2 3 8 2" xfId="2258"/>
    <cellStyle name="20% - 강조색1 2 2 2 2 3 8 3" xfId="2259"/>
    <cellStyle name="20% - 강조색1 2 2 2 2 3 8 4" xfId="2260"/>
    <cellStyle name="20% - 강조색1 2 2 2 2 3 9" xfId="2261"/>
    <cellStyle name="20% - 강조색1 2 2 2 2 3 9 2" xfId="2262"/>
    <cellStyle name="20% - 강조색1 2 2 2 2 3 9 3" xfId="2263"/>
    <cellStyle name="20% - 강조색1 2 2 2 2 3 9 4" xfId="2264"/>
    <cellStyle name="20% - 강조색1 2 2 2 2 4" xfId="2265"/>
    <cellStyle name="20% - 강조색1 2 2 2 2 4 10" xfId="2266"/>
    <cellStyle name="20% - 강조색1 2 2 2 2 4 11" xfId="2267"/>
    <cellStyle name="20% - 강조색1 2 2 2 2 4 12" xfId="2268"/>
    <cellStyle name="20% - 강조색1 2 2 2 2 4 2" xfId="2269"/>
    <cellStyle name="20% - 강조색1 2 2 2 2 4 2 2" xfId="2270"/>
    <cellStyle name="20% - 강조색1 2 2 2 2 4 2 3" xfId="2271"/>
    <cellStyle name="20% - 강조색1 2 2 2 2 4 2 4" xfId="2272"/>
    <cellStyle name="20% - 강조색1 2 2 2 2 4 3" xfId="2273"/>
    <cellStyle name="20% - 강조색1 2 2 2 2 4 3 2" xfId="2274"/>
    <cellStyle name="20% - 강조색1 2 2 2 2 4 3 3" xfId="2275"/>
    <cellStyle name="20% - 강조색1 2 2 2 2 4 3 4" xfId="2276"/>
    <cellStyle name="20% - 강조색1 2 2 2 2 4 4" xfId="2277"/>
    <cellStyle name="20% - 강조색1 2 2 2 2 4 4 2" xfId="2278"/>
    <cellStyle name="20% - 강조색1 2 2 2 2 4 4 3" xfId="2279"/>
    <cellStyle name="20% - 강조색1 2 2 2 2 4 4 4" xfId="2280"/>
    <cellStyle name="20% - 강조색1 2 2 2 2 4 5" xfId="2281"/>
    <cellStyle name="20% - 강조색1 2 2 2 2 4 5 2" xfId="2282"/>
    <cellStyle name="20% - 강조색1 2 2 2 2 4 5 3" xfId="2283"/>
    <cellStyle name="20% - 강조색1 2 2 2 2 4 5 4" xfId="2284"/>
    <cellStyle name="20% - 강조색1 2 2 2 2 4 6" xfId="2285"/>
    <cellStyle name="20% - 강조색1 2 2 2 2 4 6 2" xfId="2286"/>
    <cellStyle name="20% - 강조색1 2 2 2 2 4 6 3" xfId="2287"/>
    <cellStyle name="20% - 강조색1 2 2 2 2 4 6 4" xfId="2288"/>
    <cellStyle name="20% - 강조색1 2 2 2 2 4 7" xfId="2289"/>
    <cellStyle name="20% - 강조색1 2 2 2 2 4 7 2" xfId="2290"/>
    <cellStyle name="20% - 강조색1 2 2 2 2 4 7 3" xfId="2291"/>
    <cellStyle name="20% - 강조색1 2 2 2 2 4 7 4" xfId="2292"/>
    <cellStyle name="20% - 강조색1 2 2 2 2 4 8" xfId="2293"/>
    <cellStyle name="20% - 강조색1 2 2 2 2 4 8 2" xfId="2294"/>
    <cellStyle name="20% - 강조색1 2 2 2 2 4 8 3" xfId="2295"/>
    <cellStyle name="20% - 강조색1 2 2 2 2 4 8 4" xfId="2296"/>
    <cellStyle name="20% - 강조색1 2 2 2 2 4 9" xfId="2297"/>
    <cellStyle name="20% - 강조색1 2 2 2 2 4 9 2" xfId="2298"/>
    <cellStyle name="20% - 강조색1 2 2 2 2 4 9 3" xfId="2299"/>
    <cellStyle name="20% - 강조색1 2 2 2 2 4 9 4" xfId="2300"/>
    <cellStyle name="20% - 강조색1 2 2 2 2 5" xfId="2301"/>
    <cellStyle name="20% - 강조색1 2 2 2 2 5 2" xfId="2302"/>
    <cellStyle name="20% - 강조색1 2 2 2 2 5 3" xfId="2303"/>
    <cellStyle name="20% - 강조색1 2 2 2 2 5 4" xfId="2304"/>
    <cellStyle name="20% - 강조색1 2 2 2 2 6" xfId="2305"/>
    <cellStyle name="20% - 강조색1 2 2 2 2 6 2" xfId="2306"/>
    <cellStyle name="20% - 강조색1 2 2 2 2 6 3" xfId="2307"/>
    <cellStyle name="20% - 강조색1 2 2 2 2 6 4" xfId="2308"/>
    <cellStyle name="20% - 강조색1 2 2 2 2 7" xfId="2309"/>
    <cellStyle name="20% - 강조색1 2 2 2 2 7 2" xfId="2310"/>
    <cellStyle name="20% - 강조색1 2 2 2 2 7 3" xfId="2311"/>
    <cellStyle name="20% - 강조색1 2 2 2 2 7 4" xfId="2312"/>
    <cellStyle name="20% - 강조색1 2 2 2 2 8" xfId="2313"/>
    <cellStyle name="20% - 강조색1 2 2 2 2 8 2" xfId="2314"/>
    <cellStyle name="20% - 강조색1 2 2 2 2 8 3" xfId="2315"/>
    <cellStyle name="20% - 강조색1 2 2 2 2 8 4" xfId="2316"/>
    <cellStyle name="20% - 강조색1 2 2 2 2 9" xfId="2317"/>
    <cellStyle name="20% - 강조색1 2 2 2 2 9 2" xfId="2318"/>
    <cellStyle name="20% - 강조색1 2 2 2 2 9 3" xfId="2319"/>
    <cellStyle name="20% - 강조색1 2 2 2 2 9 4" xfId="2320"/>
    <cellStyle name="20% - 강조색1 2 2 2 20" xfId="2321"/>
    <cellStyle name="20% - 강조색1 2 2 2 21" xfId="2322"/>
    <cellStyle name="20% - 강조색1 2 2 2 22" xfId="2323"/>
    <cellStyle name="20% - 강조색1 2 2 2 23" xfId="2324"/>
    <cellStyle name="20% - 강조색1 2 2 2 24" xfId="2325"/>
    <cellStyle name="20% - 강조색1 2 2 2 25" xfId="2326"/>
    <cellStyle name="20% - 강조색1 2 2 2 26" xfId="2327"/>
    <cellStyle name="20% - 강조색1 2 2 2 3" xfId="2328"/>
    <cellStyle name="20% - 강조색1 2 2 2 3 10" xfId="2329"/>
    <cellStyle name="20% - 강조색1 2 2 2 3 11" xfId="2330"/>
    <cellStyle name="20% - 강조색1 2 2 2 3 12" xfId="2331"/>
    <cellStyle name="20% - 강조색1 2 2 2 3 2" xfId="2332"/>
    <cellStyle name="20% - 강조색1 2 2 2 3 2 2" xfId="2333"/>
    <cellStyle name="20% - 강조색1 2 2 2 3 2 3" xfId="2334"/>
    <cellStyle name="20% - 강조색1 2 2 2 3 2 4" xfId="2335"/>
    <cellStyle name="20% - 강조색1 2 2 2 3 3" xfId="2336"/>
    <cellStyle name="20% - 강조색1 2 2 2 3 3 2" xfId="2337"/>
    <cellStyle name="20% - 강조색1 2 2 2 3 3 3" xfId="2338"/>
    <cellStyle name="20% - 강조색1 2 2 2 3 3 4" xfId="2339"/>
    <cellStyle name="20% - 강조색1 2 2 2 3 4" xfId="2340"/>
    <cellStyle name="20% - 강조색1 2 2 2 3 4 2" xfId="2341"/>
    <cellStyle name="20% - 강조색1 2 2 2 3 4 3" xfId="2342"/>
    <cellStyle name="20% - 강조색1 2 2 2 3 4 4" xfId="2343"/>
    <cellStyle name="20% - 강조색1 2 2 2 3 5" xfId="2344"/>
    <cellStyle name="20% - 강조색1 2 2 2 3 5 2" xfId="2345"/>
    <cellStyle name="20% - 강조색1 2 2 2 3 5 3" xfId="2346"/>
    <cellStyle name="20% - 강조색1 2 2 2 3 5 4" xfId="2347"/>
    <cellStyle name="20% - 강조색1 2 2 2 3 6" xfId="2348"/>
    <cellStyle name="20% - 강조색1 2 2 2 3 6 2" xfId="2349"/>
    <cellStyle name="20% - 강조색1 2 2 2 3 6 3" xfId="2350"/>
    <cellStyle name="20% - 강조색1 2 2 2 3 6 4" xfId="2351"/>
    <cellStyle name="20% - 강조색1 2 2 2 3 7" xfId="2352"/>
    <cellStyle name="20% - 강조색1 2 2 2 3 7 2" xfId="2353"/>
    <cellStyle name="20% - 강조색1 2 2 2 3 7 3" xfId="2354"/>
    <cellStyle name="20% - 강조색1 2 2 2 3 7 4" xfId="2355"/>
    <cellStyle name="20% - 강조색1 2 2 2 3 8" xfId="2356"/>
    <cellStyle name="20% - 강조색1 2 2 2 3 8 2" xfId="2357"/>
    <cellStyle name="20% - 강조색1 2 2 2 3 8 3" xfId="2358"/>
    <cellStyle name="20% - 강조색1 2 2 2 3 8 4" xfId="2359"/>
    <cellStyle name="20% - 강조색1 2 2 2 3 9" xfId="2360"/>
    <cellStyle name="20% - 강조색1 2 2 2 3 9 2" xfId="2361"/>
    <cellStyle name="20% - 강조색1 2 2 2 3 9 3" xfId="2362"/>
    <cellStyle name="20% - 강조색1 2 2 2 3 9 4" xfId="2363"/>
    <cellStyle name="20% - 강조색1 2 2 2 4" xfId="2364"/>
    <cellStyle name="20% - 강조색1 2 2 2 4 10" xfId="2365"/>
    <cellStyle name="20% - 강조색1 2 2 2 4 11" xfId="2366"/>
    <cellStyle name="20% - 강조색1 2 2 2 4 12" xfId="2367"/>
    <cellStyle name="20% - 강조색1 2 2 2 4 2" xfId="2368"/>
    <cellStyle name="20% - 강조색1 2 2 2 4 2 2" xfId="2369"/>
    <cellStyle name="20% - 강조색1 2 2 2 4 2 3" xfId="2370"/>
    <cellStyle name="20% - 강조색1 2 2 2 4 2 4" xfId="2371"/>
    <cellStyle name="20% - 강조색1 2 2 2 4 3" xfId="2372"/>
    <cellStyle name="20% - 강조색1 2 2 2 4 3 2" xfId="2373"/>
    <cellStyle name="20% - 강조색1 2 2 2 4 3 3" xfId="2374"/>
    <cellStyle name="20% - 강조색1 2 2 2 4 3 4" xfId="2375"/>
    <cellStyle name="20% - 강조색1 2 2 2 4 4" xfId="2376"/>
    <cellStyle name="20% - 강조색1 2 2 2 4 4 2" xfId="2377"/>
    <cellStyle name="20% - 강조색1 2 2 2 4 4 3" xfId="2378"/>
    <cellStyle name="20% - 강조색1 2 2 2 4 4 4" xfId="2379"/>
    <cellStyle name="20% - 강조색1 2 2 2 4 5" xfId="2380"/>
    <cellStyle name="20% - 강조색1 2 2 2 4 5 2" xfId="2381"/>
    <cellStyle name="20% - 강조색1 2 2 2 4 5 3" xfId="2382"/>
    <cellStyle name="20% - 강조색1 2 2 2 4 5 4" xfId="2383"/>
    <cellStyle name="20% - 강조색1 2 2 2 4 6" xfId="2384"/>
    <cellStyle name="20% - 강조색1 2 2 2 4 6 2" xfId="2385"/>
    <cellStyle name="20% - 강조색1 2 2 2 4 6 3" xfId="2386"/>
    <cellStyle name="20% - 강조색1 2 2 2 4 6 4" xfId="2387"/>
    <cellStyle name="20% - 강조색1 2 2 2 4 7" xfId="2388"/>
    <cellStyle name="20% - 강조색1 2 2 2 4 7 2" xfId="2389"/>
    <cellStyle name="20% - 강조색1 2 2 2 4 7 3" xfId="2390"/>
    <cellStyle name="20% - 강조색1 2 2 2 4 7 4" xfId="2391"/>
    <cellStyle name="20% - 강조색1 2 2 2 4 8" xfId="2392"/>
    <cellStyle name="20% - 강조색1 2 2 2 4 8 2" xfId="2393"/>
    <cellStyle name="20% - 강조색1 2 2 2 4 8 3" xfId="2394"/>
    <cellStyle name="20% - 강조색1 2 2 2 4 8 4" xfId="2395"/>
    <cellStyle name="20% - 강조색1 2 2 2 4 9" xfId="2396"/>
    <cellStyle name="20% - 강조색1 2 2 2 4 9 2" xfId="2397"/>
    <cellStyle name="20% - 강조색1 2 2 2 4 9 3" xfId="2398"/>
    <cellStyle name="20% - 강조색1 2 2 2 4 9 4" xfId="2399"/>
    <cellStyle name="20% - 강조색1 2 2 2 5" xfId="2400"/>
    <cellStyle name="20% - 강조색1 2 2 2 5 10" xfId="2401"/>
    <cellStyle name="20% - 강조색1 2 2 2 5 11" xfId="2402"/>
    <cellStyle name="20% - 강조색1 2 2 2 5 12" xfId="2403"/>
    <cellStyle name="20% - 강조색1 2 2 2 5 2" xfId="2404"/>
    <cellStyle name="20% - 강조색1 2 2 2 5 2 2" xfId="2405"/>
    <cellStyle name="20% - 강조색1 2 2 2 5 2 3" xfId="2406"/>
    <cellStyle name="20% - 강조색1 2 2 2 5 2 4" xfId="2407"/>
    <cellStyle name="20% - 강조색1 2 2 2 5 3" xfId="2408"/>
    <cellStyle name="20% - 강조색1 2 2 2 5 3 2" xfId="2409"/>
    <cellStyle name="20% - 강조색1 2 2 2 5 3 3" xfId="2410"/>
    <cellStyle name="20% - 강조색1 2 2 2 5 3 4" xfId="2411"/>
    <cellStyle name="20% - 강조색1 2 2 2 5 4" xfId="2412"/>
    <cellStyle name="20% - 강조색1 2 2 2 5 4 2" xfId="2413"/>
    <cellStyle name="20% - 강조색1 2 2 2 5 4 3" xfId="2414"/>
    <cellStyle name="20% - 강조색1 2 2 2 5 4 4" xfId="2415"/>
    <cellStyle name="20% - 강조색1 2 2 2 5 5" xfId="2416"/>
    <cellStyle name="20% - 강조색1 2 2 2 5 5 2" xfId="2417"/>
    <cellStyle name="20% - 강조색1 2 2 2 5 5 3" xfId="2418"/>
    <cellStyle name="20% - 강조색1 2 2 2 5 5 4" xfId="2419"/>
    <cellStyle name="20% - 강조색1 2 2 2 5 6" xfId="2420"/>
    <cellStyle name="20% - 강조색1 2 2 2 5 6 2" xfId="2421"/>
    <cellStyle name="20% - 강조색1 2 2 2 5 6 3" xfId="2422"/>
    <cellStyle name="20% - 강조색1 2 2 2 5 6 4" xfId="2423"/>
    <cellStyle name="20% - 강조색1 2 2 2 5 7" xfId="2424"/>
    <cellStyle name="20% - 강조색1 2 2 2 5 7 2" xfId="2425"/>
    <cellStyle name="20% - 강조색1 2 2 2 5 7 3" xfId="2426"/>
    <cellStyle name="20% - 강조색1 2 2 2 5 7 4" xfId="2427"/>
    <cellStyle name="20% - 강조색1 2 2 2 5 8" xfId="2428"/>
    <cellStyle name="20% - 강조색1 2 2 2 5 8 2" xfId="2429"/>
    <cellStyle name="20% - 강조색1 2 2 2 5 8 3" xfId="2430"/>
    <cellStyle name="20% - 강조색1 2 2 2 5 8 4" xfId="2431"/>
    <cellStyle name="20% - 강조색1 2 2 2 5 9" xfId="2432"/>
    <cellStyle name="20% - 강조색1 2 2 2 5 9 2" xfId="2433"/>
    <cellStyle name="20% - 강조색1 2 2 2 5 9 3" xfId="2434"/>
    <cellStyle name="20% - 강조색1 2 2 2 5 9 4" xfId="2435"/>
    <cellStyle name="20% - 강조색1 2 2 2 6" xfId="2436"/>
    <cellStyle name="20% - 강조색1 2 2 2 6 2" xfId="2437"/>
    <cellStyle name="20% - 강조색1 2 2 2 6 3" xfId="2438"/>
    <cellStyle name="20% - 강조색1 2 2 2 6 4" xfId="2439"/>
    <cellStyle name="20% - 강조색1 2 2 2 7" xfId="2440"/>
    <cellStyle name="20% - 강조색1 2 2 2 7 2" xfId="2441"/>
    <cellStyle name="20% - 강조색1 2 2 2 7 3" xfId="2442"/>
    <cellStyle name="20% - 강조색1 2 2 2 7 4" xfId="2443"/>
    <cellStyle name="20% - 강조색1 2 2 2 8" xfId="2444"/>
    <cellStyle name="20% - 강조색1 2 2 2 8 2" xfId="2445"/>
    <cellStyle name="20% - 강조색1 2 2 2 8 3" xfId="2446"/>
    <cellStyle name="20% - 강조색1 2 2 2 8 4" xfId="2447"/>
    <cellStyle name="20% - 강조색1 2 2 2 9" xfId="2448"/>
    <cellStyle name="20% - 강조색1 2 2 2 9 2" xfId="2449"/>
    <cellStyle name="20% - 강조색1 2 2 2 9 3" xfId="2450"/>
    <cellStyle name="20% - 강조색1 2 2 2 9 4" xfId="2451"/>
    <cellStyle name="20% - 강조색1 2 2 20" xfId="2452"/>
    <cellStyle name="20% - 강조색1 2 2 21" xfId="2453"/>
    <cellStyle name="20% - 강조색1 2 2 22" xfId="2454"/>
    <cellStyle name="20% - 강조색1 2 2 23" xfId="2455"/>
    <cellStyle name="20% - 강조색1 2 2 24" xfId="2456"/>
    <cellStyle name="20% - 강조색1 2 2 25" xfId="2457"/>
    <cellStyle name="20% - 강조색1 2 2 26" xfId="2458"/>
    <cellStyle name="20% - 강조색1 2 2 3" xfId="2459"/>
    <cellStyle name="20% - 강조색1 2 2 3 10" xfId="2460"/>
    <cellStyle name="20% - 강조색1 2 2 3 10 2" xfId="2461"/>
    <cellStyle name="20% - 강조색1 2 2 3 10 3" xfId="2462"/>
    <cellStyle name="20% - 강조색1 2 2 3 10 4" xfId="2463"/>
    <cellStyle name="20% - 강조색1 2 2 3 11" xfId="2464"/>
    <cellStyle name="20% - 강조색1 2 2 3 11 2" xfId="2465"/>
    <cellStyle name="20% - 강조색1 2 2 3 11 3" xfId="2466"/>
    <cellStyle name="20% - 강조색1 2 2 3 11 4" xfId="2467"/>
    <cellStyle name="20% - 강조색1 2 2 3 12" xfId="2468"/>
    <cellStyle name="20% - 강조색1 2 2 3 12 2" xfId="2469"/>
    <cellStyle name="20% - 강조색1 2 2 3 12 3" xfId="2470"/>
    <cellStyle name="20% - 강조색1 2 2 3 12 4" xfId="2471"/>
    <cellStyle name="20% - 강조색1 2 2 3 13" xfId="2472"/>
    <cellStyle name="20% - 강조색1 2 2 3 14" xfId="2473"/>
    <cellStyle name="20% - 강조색1 2 2 3 15" xfId="2474"/>
    <cellStyle name="20% - 강조색1 2 2 3 16" xfId="2475"/>
    <cellStyle name="20% - 강조색1 2 2 3 17" xfId="2476"/>
    <cellStyle name="20% - 강조색1 2 2 3 18" xfId="2477"/>
    <cellStyle name="20% - 강조색1 2 2 3 19" xfId="2478"/>
    <cellStyle name="20% - 강조색1 2 2 3 2" xfId="2479"/>
    <cellStyle name="20% - 강조색1 2 2 3 2 10" xfId="2480"/>
    <cellStyle name="20% - 강조색1 2 2 3 2 11" xfId="2481"/>
    <cellStyle name="20% - 강조색1 2 2 3 2 12" xfId="2482"/>
    <cellStyle name="20% - 강조색1 2 2 3 2 2" xfId="2483"/>
    <cellStyle name="20% - 강조색1 2 2 3 2 2 2" xfId="2484"/>
    <cellStyle name="20% - 강조색1 2 2 3 2 2 3" xfId="2485"/>
    <cellStyle name="20% - 강조색1 2 2 3 2 2 4" xfId="2486"/>
    <cellStyle name="20% - 강조색1 2 2 3 2 3" xfId="2487"/>
    <cellStyle name="20% - 강조색1 2 2 3 2 3 2" xfId="2488"/>
    <cellStyle name="20% - 강조색1 2 2 3 2 3 3" xfId="2489"/>
    <cellStyle name="20% - 강조색1 2 2 3 2 3 4" xfId="2490"/>
    <cellStyle name="20% - 강조색1 2 2 3 2 4" xfId="2491"/>
    <cellStyle name="20% - 강조색1 2 2 3 2 4 2" xfId="2492"/>
    <cellStyle name="20% - 강조색1 2 2 3 2 4 3" xfId="2493"/>
    <cellStyle name="20% - 강조색1 2 2 3 2 4 4" xfId="2494"/>
    <cellStyle name="20% - 강조색1 2 2 3 2 5" xfId="2495"/>
    <cellStyle name="20% - 강조색1 2 2 3 2 5 2" xfId="2496"/>
    <cellStyle name="20% - 강조색1 2 2 3 2 5 3" xfId="2497"/>
    <cellStyle name="20% - 강조색1 2 2 3 2 5 4" xfId="2498"/>
    <cellStyle name="20% - 강조색1 2 2 3 2 6" xfId="2499"/>
    <cellStyle name="20% - 강조색1 2 2 3 2 6 2" xfId="2500"/>
    <cellStyle name="20% - 강조색1 2 2 3 2 6 3" xfId="2501"/>
    <cellStyle name="20% - 강조색1 2 2 3 2 6 4" xfId="2502"/>
    <cellStyle name="20% - 강조색1 2 2 3 2 7" xfId="2503"/>
    <cellStyle name="20% - 강조색1 2 2 3 2 7 2" xfId="2504"/>
    <cellStyle name="20% - 강조색1 2 2 3 2 7 3" xfId="2505"/>
    <cellStyle name="20% - 강조색1 2 2 3 2 7 4" xfId="2506"/>
    <cellStyle name="20% - 강조색1 2 2 3 2 8" xfId="2507"/>
    <cellStyle name="20% - 강조색1 2 2 3 2 8 2" xfId="2508"/>
    <cellStyle name="20% - 강조색1 2 2 3 2 8 3" xfId="2509"/>
    <cellStyle name="20% - 강조색1 2 2 3 2 8 4" xfId="2510"/>
    <cellStyle name="20% - 강조색1 2 2 3 2 9" xfId="2511"/>
    <cellStyle name="20% - 강조색1 2 2 3 2 9 2" xfId="2512"/>
    <cellStyle name="20% - 강조색1 2 2 3 2 9 3" xfId="2513"/>
    <cellStyle name="20% - 강조색1 2 2 3 2 9 4" xfId="2514"/>
    <cellStyle name="20% - 강조색1 2 2 3 20" xfId="2515"/>
    <cellStyle name="20% - 강조색1 2 2 3 21" xfId="2516"/>
    <cellStyle name="20% - 강조색1 2 2 3 22" xfId="2517"/>
    <cellStyle name="20% - 강조색1 2 2 3 23" xfId="2518"/>
    <cellStyle name="20% - 강조색1 2 2 3 24" xfId="2519"/>
    <cellStyle name="20% - 강조색1 2 2 3 25" xfId="2520"/>
    <cellStyle name="20% - 강조색1 2 2 3 3" xfId="2521"/>
    <cellStyle name="20% - 강조색1 2 2 3 3 10" xfId="2522"/>
    <cellStyle name="20% - 강조색1 2 2 3 3 11" xfId="2523"/>
    <cellStyle name="20% - 강조색1 2 2 3 3 12" xfId="2524"/>
    <cellStyle name="20% - 강조색1 2 2 3 3 2" xfId="2525"/>
    <cellStyle name="20% - 강조색1 2 2 3 3 2 2" xfId="2526"/>
    <cellStyle name="20% - 강조색1 2 2 3 3 2 3" xfId="2527"/>
    <cellStyle name="20% - 강조색1 2 2 3 3 2 4" xfId="2528"/>
    <cellStyle name="20% - 강조색1 2 2 3 3 3" xfId="2529"/>
    <cellStyle name="20% - 강조색1 2 2 3 3 3 2" xfId="2530"/>
    <cellStyle name="20% - 강조색1 2 2 3 3 3 3" xfId="2531"/>
    <cellStyle name="20% - 강조색1 2 2 3 3 3 4" xfId="2532"/>
    <cellStyle name="20% - 강조색1 2 2 3 3 4" xfId="2533"/>
    <cellStyle name="20% - 강조색1 2 2 3 3 4 2" xfId="2534"/>
    <cellStyle name="20% - 강조색1 2 2 3 3 4 3" xfId="2535"/>
    <cellStyle name="20% - 강조색1 2 2 3 3 4 4" xfId="2536"/>
    <cellStyle name="20% - 강조색1 2 2 3 3 5" xfId="2537"/>
    <cellStyle name="20% - 강조색1 2 2 3 3 5 2" xfId="2538"/>
    <cellStyle name="20% - 강조색1 2 2 3 3 5 3" xfId="2539"/>
    <cellStyle name="20% - 강조색1 2 2 3 3 5 4" xfId="2540"/>
    <cellStyle name="20% - 강조색1 2 2 3 3 6" xfId="2541"/>
    <cellStyle name="20% - 강조색1 2 2 3 3 6 2" xfId="2542"/>
    <cellStyle name="20% - 강조색1 2 2 3 3 6 3" xfId="2543"/>
    <cellStyle name="20% - 강조색1 2 2 3 3 6 4" xfId="2544"/>
    <cellStyle name="20% - 강조색1 2 2 3 3 7" xfId="2545"/>
    <cellStyle name="20% - 강조색1 2 2 3 3 7 2" xfId="2546"/>
    <cellStyle name="20% - 강조색1 2 2 3 3 7 3" xfId="2547"/>
    <cellStyle name="20% - 강조색1 2 2 3 3 7 4" xfId="2548"/>
    <cellStyle name="20% - 강조색1 2 2 3 3 8" xfId="2549"/>
    <cellStyle name="20% - 강조색1 2 2 3 3 8 2" xfId="2550"/>
    <cellStyle name="20% - 강조색1 2 2 3 3 8 3" xfId="2551"/>
    <cellStyle name="20% - 강조색1 2 2 3 3 8 4" xfId="2552"/>
    <cellStyle name="20% - 강조색1 2 2 3 3 9" xfId="2553"/>
    <cellStyle name="20% - 강조색1 2 2 3 3 9 2" xfId="2554"/>
    <cellStyle name="20% - 강조색1 2 2 3 3 9 3" xfId="2555"/>
    <cellStyle name="20% - 강조색1 2 2 3 3 9 4" xfId="2556"/>
    <cellStyle name="20% - 강조색1 2 2 3 4" xfId="2557"/>
    <cellStyle name="20% - 강조색1 2 2 3 4 10" xfId="2558"/>
    <cellStyle name="20% - 강조색1 2 2 3 4 11" xfId="2559"/>
    <cellStyle name="20% - 강조색1 2 2 3 4 12" xfId="2560"/>
    <cellStyle name="20% - 강조색1 2 2 3 4 2" xfId="2561"/>
    <cellStyle name="20% - 강조색1 2 2 3 4 2 2" xfId="2562"/>
    <cellStyle name="20% - 강조색1 2 2 3 4 2 3" xfId="2563"/>
    <cellStyle name="20% - 강조색1 2 2 3 4 2 4" xfId="2564"/>
    <cellStyle name="20% - 강조색1 2 2 3 4 3" xfId="2565"/>
    <cellStyle name="20% - 강조색1 2 2 3 4 3 2" xfId="2566"/>
    <cellStyle name="20% - 강조색1 2 2 3 4 3 3" xfId="2567"/>
    <cellStyle name="20% - 강조색1 2 2 3 4 3 4" xfId="2568"/>
    <cellStyle name="20% - 강조색1 2 2 3 4 4" xfId="2569"/>
    <cellStyle name="20% - 강조색1 2 2 3 4 4 2" xfId="2570"/>
    <cellStyle name="20% - 강조색1 2 2 3 4 4 3" xfId="2571"/>
    <cellStyle name="20% - 강조색1 2 2 3 4 4 4" xfId="2572"/>
    <cellStyle name="20% - 강조색1 2 2 3 4 5" xfId="2573"/>
    <cellStyle name="20% - 강조색1 2 2 3 4 5 2" xfId="2574"/>
    <cellStyle name="20% - 강조색1 2 2 3 4 5 3" xfId="2575"/>
    <cellStyle name="20% - 강조색1 2 2 3 4 5 4" xfId="2576"/>
    <cellStyle name="20% - 강조색1 2 2 3 4 6" xfId="2577"/>
    <cellStyle name="20% - 강조색1 2 2 3 4 6 2" xfId="2578"/>
    <cellStyle name="20% - 강조색1 2 2 3 4 6 3" xfId="2579"/>
    <cellStyle name="20% - 강조색1 2 2 3 4 6 4" xfId="2580"/>
    <cellStyle name="20% - 강조색1 2 2 3 4 7" xfId="2581"/>
    <cellStyle name="20% - 강조색1 2 2 3 4 7 2" xfId="2582"/>
    <cellStyle name="20% - 강조색1 2 2 3 4 7 3" xfId="2583"/>
    <cellStyle name="20% - 강조색1 2 2 3 4 7 4" xfId="2584"/>
    <cellStyle name="20% - 강조색1 2 2 3 4 8" xfId="2585"/>
    <cellStyle name="20% - 강조색1 2 2 3 4 8 2" xfId="2586"/>
    <cellStyle name="20% - 강조색1 2 2 3 4 8 3" xfId="2587"/>
    <cellStyle name="20% - 강조색1 2 2 3 4 8 4" xfId="2588"/>
    <cellStyle name="20% - 강조색1 2 2 3 4 9" xfId="2589"/>
    <cellStyle name="20% - 강조색1 2 2 3 4 9 2" xfId="2590"/>
    <cellStyle name="20% - 강조색1 2 2 3 4 9 3" xfId="2591"/>
    <cellStyle name="20% - 강조색1 2 2 3 4 9 4" xfId="2592"/>
    <cellStyle name="20% - 강조색1 2 2 3 5" xfId="2593"/>
    <cellStyle name="20% - 강조색1 2 2 3 5 2" xfId="2594"/>
    <cellStyle name="20% - 강조색1 2 2 3 5 3" xfId="2595"/>
    <cellStyle name="20% - 강조색1 2 2 3 5 4" xfId="2596"/>
    <cellStyle name="20% - 강조색1 2 2 3 6" xfId="2597"/>
    <cellStyle name="20% - 강조색1 2 2 3 6 2" xfId="2598"/>
    <cellStyle name="20% - 강조색1 2 2 3 6 3" xfId="2599"/>
    <cellStyle name="20% - 강조색1 2 2 3 6 4" xfId="2600"/>
    <cellStyle name="20% - 강조색1 2 2 3 7" xfId="2601"/>
    <cellStyle name="20% - 강조색1 2 2 3 7 2" xfId="2602"/>
    <cellStyle name="20% - 강조색1 2 2 3 7 3" xfId="2603"/>
    <cellStyle name="20% - 강조색1 2 2 3 7 4" xfId="2604"/>
    <cellStyle name="20% - 강조색1 2 2 3 8" xfId="2605"/>
    <cellStyle name="20% - 강조색1 2 2 3 8 2" xfId="2606"/>
    <cellStyle name="20% - 강조색1 2 2 3 8 3" xfId="2607"/>
    <cellStyle name="20% - 강조색1 2 2 3 8 4" xfId="2608"/>
    <cellStyle name="20% - 강조색1 2 2 3 9" xfId="2609"/>
    <cellStyle name="20% - 강조색1 2 2 3 9 2" xfId="2610"/>
    <cellStyle name="20% - 강조색1 2 2 3 9 3" xfId="2611"/>
    <cellStyle name="20% - 강조색1 2 2 3 9 4" xfId="2612"/>
    <cellStyle name="20% - 강조색1 2 2 4" xfId="2613"/>
    <cellStyle name="20% - 강조색1 2 2 4 10" xfId="2614"/>
    <cellStyle name="20% - 강조색1 2 2 4 11" xfId="2615"/>
    <cellStyle name="20% - 강조색1 2 2 4 12" xfId="2616"/>
    <cellStyle name="20% - 강조색1 2 2 4 2" xfId="2617"/>
    <cellStyle name="20% - 강조색1 2 2 4 2 2" xfId="2618"/>
    <cellStyle name="20% - 강조색1 2 2 4 2 3" xfId="2619"/>
    <cellStyle name="20% - 강조색1 2 2 4 2 4" xfId="2620"/>
    <cellStyle name="20% - 강조색1 2 2 4 3" xfId="2621"/>
    <cellStyle name="20% - 강조색1 2 2 4 3 2" xfId="2622"/>
    <cellStyle name="20% - 강조색1 2 2 4 3 3" xfId="2623"/>
    <cellStyle name="20% - 강조색1 2 2 4 3 4" xfId="2624"/>
    <cellStyle name="20% - 강조색1 2 2 4 4" xfId="2625"/>
    <cellStyle name="20% - 강조색1 2 2 4 4 2" xfId="2626"/>
    <cellStyle name="20% - 강조색1 2 2 4 4 3" xfId="2627"/>
    <cellStyle name="20% - 강조색1 2 2 4 4 4" xfId="2628"/>
    <cellStyle name="20% - 강조색1 2 2 4 5" xfId="2629"/>
    <cellStyle name="20% - 강조색1 2 2 4 5 2" xfId="2630"/>
    <cellStyle name="20% - 강조색1 2 2 4 5 3" xfId="2631"/>
    <cellStyle name="20% - 강조색1 2 2 4 5 4" xfId="2632"/>
    <cellStyle name="20% - 강조색1 2 2 4 6" xfId="2633"/>
    <cellStyle name="20% - 강조색1 2 2 4 6 2" xfId="2634"/>
    <cellStyle name="20% - 강조색1 2 2 4 6 3" xfId="2635"/>
    <cellStyle name="20% - 강조색1 2 2 4 6 4" xfId="2636"/>
    <cellStyle name="20% - 강조색1 2 2 4 7" xfId="2637"/>
    <cellStyle name="20% - 강조색1 2 2 4 7 2" xfId="2638"/>
    <cellStyle name="20% - 강조색1 2 2 4 7 3" xfId="2639"/>
    <cellStyle name="20% - 강조색1 2 2 4 7 4" xfId="2640"/>
    <cellStyle name="20% - 강조색1 2 2 4 8" xfId="2641"/>
    <cellStyle name="20% - 강조색1 2 2 4 8 2" xfId="2642"/>
    <cellStyle name="20% - 강조색1 2 2 4 8 3" xfId="2643"/>
    <cellStyle name="20% - 강조색1 2 2 4 8 4" xfId="2644"/>
    <cellStyle name="20% - 강조색1 2 2 4 9" xfId="2645"/>
    <cellStyle name="20% - 강조색1 2 2 4 9 2" xfId="2646"/>
    <cellStyle name="20% - 강조색1 2 2 4 9 3" xfId="2647"/>
    <cellStyle name="20% - 강조색1 2 2 4 9 4" xfId="2648"/>
    <cellStyle name="20% - 강조색1 2 2 5" xfId="2649"/>
    <cellStyle name="20% - 강조색1 2 2 5 10" xfId="2650"/>
    <cellStyle name="20% - 강조색1 2 2 5 11" xfId="2651"/>
    <cellStyle name="20% - 강조색1 2 2 5 12" xfId="2652"/>
    <cellStyle name="20% - 강조색1 2 2 5 2" xfId="2653"/>
    <cellStyle name="20% - 강조색1 2 2 5 2 2" xfId="2654"/>
    <cellStyle name="20% - 강조색1 2 2 5 2 3" xfId="2655"/>
    <cellStyle name="20% - 강조색1 2 2 5 2 4" xfId="2656"/>
    <cellStyle name="20% - 강조색1 2 2 5 3" xfId="2657"/>
    <cellStyle name="20% - 강조색1 2 2 5 3 2" xfId="2658"/>
    <cellStyle name="20% - 강조색1 2 2 5 3 3" xfId="2659"/>
    <cellStyle name="20% - 강조색1 2 2 5 3 4" xfId="2660"/>
    <cellStyle name="20% - 강조색1 2 2 5 4" xfId="2661"/>
    <cellStyle name="20% - 강조색1 2 2 5 4 2" xfId="2662"/>
    <cellStyle name="20% - 강조색1 2 2 5 4 3" xfId="2663"/>
    <cellStyle name="20% - 강조색1 2 2 5 4 4" xfId="2664"/>
    <cellStyle name="20% - 강조색1 2 2 5 5" xfId="2665"/>
    <cellStyle name="20% - 강조색1 2 2 5 5 2" xfId="2666"/>
    <cellStyle name="20% - 강조색1 2 2 5 5 3" xfId="2667"/>
    <cellStyle name="20% - 강조색1 2 2 5 5 4" xfId="2668"/>
    <cellStyle name="20% - 강조색1 2 2 5 6" xfId="2669"/>
    <cellStyle name="20% - 강조색1 2 2 5 6 2" xfId="2670"/>
    <cellStyle name="20% - 강조색1 2 2 5 6 3" xfId="2671"/>
    <cellStyle name="20% - 강조색1 2 2 5 6 4" xfId="2672"/>
    <cellStyle name="20% - 강조색1 2 2 5 7" xfId="2673"/>
    <cellStyle name="20% - 강조색1 2 2 5 7 2" xfId="2674"/>
    <cellStyle name="20% - 강조색1 2 2 5 7 3" xfId="2675"/>
    <cellStyle name="20% - 강조색1 2 2 5 7 4" xfId="2676"/>
    <cellStyle name="20% - 강조색1 2 2 5 8" xfId="2677"/>
    <cellStyle name="20% - 강조색1 2 2 5 8 2" xfId="2678"/>
    <cellStyle name="20% - 강조색1 2 2 5 8 3" xfId="2679"/>
    <cellStyle name="20% - 강조색1 2 2 5 8 4" xfId="2680"/>
    <cellStyle name="20% - 강조색1 2 2 5 9" xfId="2681"/>
    <cellStyle name="20% - 강조색1 2 2 5 9 2" xfId="2682"/>
    <cellStyle name="20% - 강조색1 2 2 5 9 3" xfId="2683"/>
    <cellStyle name="20% - 강조색1 2 2 5 9 4" xfId="2684"/>
    <cellStyle name="20% - 강조색1 2 2 6" xfId="2685"/>
    <cellStyle name="20% - 강조색1 2 2 6 10" xfId="2686"/>
    <cellStyle name="20% - 강조색1 2 2 6 11" xfId="2687"/>
    <cellStyle name="20% - 강조색1 2 2 6 12" xfId="2688"/>
    <cellStyle name="20% - 강조색1 2 2 6 2" xfId="2689"/>
    <cellStyle name="20% - 강조색1 2 2 6 2 2" xfId="2690"/>
    <cellStyle name="20% - 강조색1 2 2 6 2 3" xfId="2691"/>
    <cellStyle name="20% - 강조색1 2 2 6 2 4" xfId="2692"/>
    <cellStyle name="20% - 강조색1 2 2 6 3" xfId="2693"/>
    <cellStyle name="20% - 강조색1 2 2 6 3 2" xfId="2694"/>
    <cellStyle name="20% - 강조색1 2 2 6 3 3" xfId="2695"/>
    <cellStyle name="20% - 강조색1 2 2 6 3 4" xfId="2696"/>
    <cellStyle name="20% - 강조색1 2 2 6 4" xfId="2697"/>
    <cellStyle name="20% - 강조색1 2 2 6 4 2" xfId="2698"/>
    <cellStyle name="20% - 강조색1 2 2 6 4 3" xfId="2699"/>
    <cellStyle name="20% - 강조색1 2 2 6 4 4" xfId="2700"/>
    <cellStyle name="20% - 강조색1 2 2 6 5" xfId="2701"/>
    <cellStyle name="20% - 강조색1 2 2 6 5 2" xfId="2702"/>
    <cellStyle name="20% - 강조색1 2 2 6 5 3" xfId="2703"/>
    <cellStyle name="20% - 강조색1 2 2 6 5 4" xfId="2704"/>
    <cellStyle name="20% - 강조색1 2 2 6 6" xfId="2705"/>
    <cellStyle name="20% - 강조색1 2 2 6 6 2" xfId="2706"/>
    <cellStyle name="20% - 강조색1 2 2 6 6 3" xfId="2707"/>
    <cellStyle name="20% - 강조색1 2 2 6 6 4" xfId="2708"/>
    <cellStyle name="20% - 강조색1 2 2 6 7" xfId="2709"/>
    <cellStyle name="20% - 강조색1 2 2 6 7 2" xfId="2710"/>
    <cellStyle name="20% - 강조색1 2 2 6 7 3" xfId="2711"/>
    <cellStyle name="20% - 강조색1 2 2 6 7 4" xfId="2712"/>
    <cellStyle name="20% - 강조색1 2 2 6 8" xfId="2713"/>
    <cellStyle name="20% - 강조색1 2 2 6 8 2" xfId="2714"/>
    <cellStyle name="20% - 강조색1 2 2 6 8 3" xfId="2715"/>
    <cellStyle name="20% - 강조색1 2 2 6 8 4" xfId="2716"/>
    <cellStyle name="20% - 강조색1 2 2 6 9" xfId="2717"/>
    <cellStyle name="20% - 강조색1 2 2 6 9 2" xfId="2718"/>
    <cellStyle name="20% - 강조색1 2 2 6 9 3" xfId="2719"/>
    <cellStyle name="20% - 강조색1 2 2 6 9 4" xfId="2720"/>
    <cellStyle name="20% - 강조색1 2 2 7" xfId="2721"/>
    <cellStyle name="20% - 강조색1 2 2 7 2" xfId="2722"/>
    <cellStyle name="20% - 강조색1 2 2 7 3" xfId="2723"/>
    <cellStyle name="20% - 강조색1 2 2 7 4" xfId="2724"/>
    <cellStyle name="20% - 강조색1 2 2 8" xfId="2725"/>
    <cellStyle name="20% - 강조색1 2 2 8 2" xfId="2726"/>
    <cellStyle name="20% - 강조색1 2 2 8 3" xfId="2727"/>
    <cellStyle name="20% - 강조색1 2 2 8 4" xfId="2728"/>
    <cellStyle name="20% - 강조색1 2 2 9" xfId="2729"/>
    <cellStyle name="20% - 강조색1 2 2 9 2" xfId="2730"/>
    <cellStyle name="20% - 강조색1 2 2 9 3" xfId="2731"/>
    <cellStyle name="20% - 강조색1 2 2 9 4" xfId="2732"/>
    <cellStyle name="20% - 강조색1 2 3" xfId="2733"/>
    <cellStyle name="20% - 강조색1 2 3 10" xfId="2734"/>
    <cellStyle name="20% - 강조색1 2 3 10 2" xfId="2735"/>
    <cellStyle name="20% - 강조색1 2 3 10 3" xfId="2736"/>
    <cellStyle name="20% - 강조색1 2 3 10 4" xfId="2737"/>
    <cellStyle name="20% - 강조색1 2 3 11" xfId="2738"/>
    <cellStyle name="20% - 강조색1 2 3 11 2" xfId="2739"/>
    <cellStyle name="20% - 강조색1 2 3 11 3" xfId="2740"/>
    <cellStyle name="20% - 강조색1 2 3 11 4" xfId="2741"/>
    <cellStyle name="20% - 강조색1 2 3 12" xfId="2742"/>
    <cellStyle name="20% - 강조색1 2 3 12 2" xfId="2743"/>
    <cellStyle name="20% - 강조색1 2 3 12 3" xfId="2744"/>
    <cellStyle name="20% - 강조색1 2 3 12 4" xfId="2745"/>
    <cellStyle name="20% - 강조색1 2 3 13" xfId="2746"/>
    <cellStyle name="20% - 강조색1 2 3 14" xfId="2747"/>
    <cellStyle name="20% - 강조색1 2 3 15" xfId="2748"/>
    <cellStyle name="20% - 강조색1 2 3 16" xfId="2749"/>
    <cellStyle name="20% - 강조색1 2 3 17" xfId="2750"/>
    <cellStyle name="20% - 강조색1 2 3 18" xfId="2751"/>
    <cellStyle name="20% - 강조색1 2 3 19" xfId="2752"/>
    <cellStyle name="20% - 강조색1 2 3 2" xfId="2753"/>
    <cellStyle name="20% - 강조색1 2 3 2 10" xfId="2754"/>
    <cellStyle name="20% - 강조색1 2 3 2 11" xfId="2755"/>
    <cellStyle name="20% - 강조색1 2 3 2 12" xfId="2756"/>
    <cellStyle name="20% - 강조색1 2 3 2 2" xfId="2757"/>
    <cellStyle name="20% - 강조색1 2 3 2 2 2" xfId="2758"/>
    <cellStyle name="20% - 강조색1 2 3 2 2 3" xfId="2759"/>
    <cellStyle name="20% - 강조색1 2 3 2 2 4" xfId="2760"/>
    <cellStyle name="20% - 강조색1 2 3 2 3" xfId="2761"/>
    <cellStyle name="20% - 강조색1 2 3 2 3 2" xfId="2762"/>
    <cellStyle name="20% - 강조색1 2 3 2 3 3" xfId="2763"/>
    <cellStyle name="20% - 강조색1 2 3 2 3 4" xfId="2764"/>
    <cellStyle name="20% - 강조색1 2 3 2 4" xfId="2765"/>
    <cellStyle name="20% - 강조색1 2 3 2 4 2" xfId="2766"/>
    <cellStyle name="20% - 강조색1 2 3 2 4 3" xfId="2767"/>
    <cellStyle name="20% - 강조색1 2 3 2 4 4" xfId="2768"/>
    <cellStyle name="20% - 강조색1 2 3 2 5" xfId="2769"/>
    <cellStyle name="20% - 강조색1 2 3 2 5 2" xfId="2770"/>
    <cellStyle name="20% - 강조색1 2 3 2 5 3" xfId="2771"/>
    <cellStyle name="20% - 강조색1 2 3 2 5 4" xfId="2772"/>
    <cellStyle name="20% - 강조색1 2 3 2 6" xfId="2773"/>
    <cellStyle name="20% - 강조색1 2 3 2 6 2" xfId="2774"/>
    <cellStyle name="20% - 강조색1 2 3 2 6 3" xfId="2775"/>
    <cellStyle name="20% - 강조색1 2 3 2 6 4" xfId="2776"/>
    <cellStyle name="20% - 강조색1 2 3 2 7" xfId="2777"/>
    <cellStyle name="20% - 강조색1 2 3 2 7 2" xfId="2778"/>
    <cellStyle name="20% - 강조색1 2 3 2 7 3" xfId="2779"/>
    <cellStyle name="20% - 강조색1 2 3 2 7 4" xfId="2780"/>
    <cellStyle name="20% - 강조색1 2 3 2 8" xfId="2781"/>
    <cellStyle name="20% - 강조색1 2 3 2 8 2" xfId="2782"/>
    <cellStyle name="20% - 강조색1 2 3 2 8 3" xfId="2783"/>
    <cellStyle name="20% - 강조색1 2 3 2 8 4" xfId="2784"/>
    <cellStyle name="20% - 강조색1 2 3 2 9" xfId="2785"/>
    <cellStyle name="20% - 강조색1 2 3 2 9 2" xfId="2786"/>
    <cellStyle name="20% - 강조색1 2 3 2 9 3" xfId="2787"/>
    <cellStyle name="20% - 강조색1 2 3 2 9 4" xfId="2788"/>
    <cellStyle name="20% - 강조색1 2 3 20" xfId="2789"/>
    <cellStyle name="20% - 강조색1 2 3 21" xfId="2790"/>
    <cellStyle name="20% - 강조색1 2 3 22" xfId="2791"/>
    <cellStyle name="20% - 강조색1 2 3 23" xfId="2792"/>
    <cellStyle name="20% - 강조색1 2 3 24" xfId="2793"/>
    <cellStyle name="20% - 강조색1 2 3 25" xfId="2794"/>
    <cellStyle name="20% - 강조색1 2 3 3" xfId="2795"/>
    <cellStyle name="20% - 강조색1 2 3 3 10" xfId="2796"/>
    <cellStyle name="20% - 강조색1 2 3 3 11" xfId="2797"/>
    <cellStyle name="20% - 강조색1 2 3 3 12" xfId="2798"/>
    <cellStyle name="20% - 강조색1 2 3 3 2" xfId="2799"/>
    <cellStyle name="20% - 강조색1 2 3 3 2 2" xfId="2800"/>
    <cellStyle name="20% - 강조색1 2 3 3 2 3" xfId="2801"/>
    <cellStyle name="20% - 강조색1 2 3 3 2 4" xfId="2802"/>
    <cellStyle name="20% - 강조색1 2 3 3 3" xfId="2803"/>
    <cellStyle name="20% - 강조색1 2 3 3 3 2" xfId="2804"/>
    <cellStyle name="20% - 강조색1 2 3 3 3 3" xfId="2805"/>
    <cellStyle name="20% - 강조색1 2 3 3 3 4" xfId="2806"/>
    <cellStyle name="20% - 강조색1 2 3 3 4" xfId="2807"/>
    <cellStyle name="20% - 강조색1 2 3 3 4 2" xfId="2808"/>
    <cellStyle name="20% - 강조색1 2 3 3 4 3" xfId="2809"/>
    <cellStyle name="20% - 강조색1 2 3 3 4 4" xfId="2810"/>
    <cellStyle name="20% - 강조색1 2 3 3 5" xfId="2811"/>
    <cellStyle name="20% - 강조색1 2 3 3 5 2" xfId="2812"/>
    <cellStyle name="20% - 강조색1 2 3 3 5 3" xfId="2813"/>
    <cellStyle name="20% - 강조색1 2 3 3 5 4" xfId="2814"/>
    <cellStyle name="20% - 강조색1 2 3 3 6" xfId="2815"/>
    <cellStyle name="20% - 강조색1 2 3 3 6 2" xfId="2816"/>
    <cellStyle name="20% - 강조색1 2 3 3 6 3" xfId="2817"/>
    <cellStyle name="20% - 강조색1 2 3 3 6 4" xfId="2818"/>
    <cellStyle name="20% - 강조색1 2 3 3 7" xfId="2819"/>
    <cellStyle name="20% - 강조색1 2 3 3 7 2" xfId="2820"/>
    <cellStyle name="20% - 강조색1 2 3 3 7 3" xfId="2821"/>
    <cellStyle name="20% - 강조색1 2 3 3 7 4" xfId="2822"/>
    <cellStyle name="20% - 강조색1 2 3 3 8" xfId="2823"/>
    <cellStyle name="20% - 강조색1 2 3 3 8 2" xfId="2824"/>
    <cellStyle name="20% - 강조색1 2 3 3 8 3" xfId="2825"/>
    <cellStyle name="20% - 강조색1 2 3 3 8 4" xfId="2826"/>
    <cellStyle name="20% - 강조색1 2 3 3 9" xfId="2827"/>
    <cellStyle name="20% - 강조색1 2 3 3 9 2" xfId="2828"/>
    <cellStyle name="20% - 강조색1 2 3 3 9 3" xfId="2829"/>
    <cellStyle name="20% - 강조색1 2 3 3 9 4" xfId="2830"/>
    <cellStyle name="20% - 강조색1 2 3 4" xfId="2831"/>
    <cellStyle name="20% - 강조색1 2 3 4 10" xfId="2832"/>
    <cellStyle name="20% - 강조색1 2 3 4 11" xfId="2833"/>
    <cellStyle name="20% - 강조색1 2 3 4 12" xfId="2834"/>
    <cellStyle name="20% - 강조색1 2 3 4 2" xfId="2835"/>
    <cellStyle name="20% - 강조색1 2 3 4 2 2" xfId="2836"/>
    <cellStyle name="20% - 강조색1 2 3 4 2 3" xfId="2837"/>
    <cellStyle name="20% - 강조색1 2 3 4 2 4" xfId="2838"/>
    <cellStyle name="20% - 강조색1 2 3 4 3" xfId="2839"/>
    <cellStyle name="20% - 강조색1 2 3 4 3 2" xfId="2840"/>
    <cellStyle name="20% - 강조색1 2 3 4 3 3" xfId="2841"/>
    <cellStyle name="20% - 강조색1 2 3 4 3 4" xfId="2842"/>
    <cellStyle name="20% - 강조색1 2 3 4 4" xfId="2843"/>
    <cellStyle name="20% - 강조색1 2 3 4 4 2" xfId="2844"/>
    <cellStyle name="20% - 강조색1 2 3 4 4 3" xfId="2845"/>
    <cellStyle name="20% - 강조색1 2 3 4 4 4" xfId="2846"/>
    <cellStyle name="20% - 강조색1 2 3 4 5" xfId="2847"/>
    <cellStyle name="20% - 강조색1 2 3 4 5 2" xfId="2848"/>
    <cellStyle name="20% - 강조색1 2 3 4 5 3" xfId="2849"/>
    <cellStyle name="20% - 강조색1 2 3 4 5 4" xfId="2850"/>
    <cellStyle name="20% - 강조색1 2 3 4 6" xfId="2851"/>
    <cellStyle name="20% - 강조색1 2 3 4 6 2" xfId="2852"/>
    <cellStyle name="20% - 강조색1 2 3 4 6 3" xfId="2853"/>
    <cellStyle name="20% - 강조색1 2 3 4 6 4" xfId="2854"/>
    <cellStyle name="20% - 강조색1 2 3 4 7" xfId="2855"/>
    <cellStyle name="20% - 강조색1 2 3 4 7 2" xfId="2856"/>
    <cellStyle name="20% - 강조색1 2 3 4 7 3" xfId="2857"/>
    <cellStyle name="20% - 강조색1 2 3 4 7 4" xfId="2858"/>
    <cellStyle name="20% - 강조색1 2 3 4 8" xfId="2859"/>
    <cellStyle name="20% - 강조색1 2 3 4 8 2" xfId="2860"/>
    <cellStyle name="20% - 강조색1 2 3 4 8 3" xfId="2861"/>
    <cellStyle name="20% - 강조색1 2 3 4 8 4" xfId="2862"/>
    <cellStyle name="20% - 강조색1 2 3 4 9" xfId="2863"/>
    <cellStyle name="20% - 강조색1 2 3 4 9 2" xfId="2864"/>
    <cellStyle name="20% - 강조색1 2 3 4 9 3" xfId="2865"/>
    <cellStyle name="20% - 강조색1 2 3 4 9 4" xfId="2866"/>
    <cellStyle name="20% - 강조색1 2 3 5" xfId="2867"/>
    <cellStyle name="20% - 강조색1 2 3 5 2" xfId="2868"/>
    <cellStyle name="20% - 강조색1 2 3 5 3" xfId="2869"/>
    <cellStyle name="20% - 강조색1 2 3 5 4" xfId="2870"/>
    <cellStyle name="20% - 강조색1 2 3 6" xfId="2871"/>
    <cellStyle name="20% - 강조색1 2 3 6 2" xfId="2872"/>
    <cellStyle name="20% - 강조색1 2 3 6 3" xfId="2873"/>
    <cellStyle name="20% - 강조색1 2 3 6 4" xfId="2874"/>
    <cellStyle name="20% - 강조색1 2 3 7" xfId="2875"/>
    <cellStyle name="20% - 강조색1 2 3 7 2" xfId="2876"/>
    <cellStyle name="20% - 강조색1 2 3 7 3" xfId="2877"/>
    <cellStyle name="20% - 강조색1 2 3 7 4" xfId="2878"/>
    <cellStyle name="20% - 강조색1 2 3 8" xfId="2879"/>
    <cellStyle name="20% - 강조색1 2 3 8 2" xfId="2880"/>
    <cellStyle name="20% - 강조색1 2 3 8 3" xfId="2881"/>
    <cellStyle name="20% - 강조색1 2 3 8 4" xfId="2882"/>
    <cellStyle name="20% - 강조색1 2 3 9" xfId="2883"/>
    <cellStyle name="20% - 강조색1 2 3 9 2" xfId="2884"/>
    <cellStyle name="20% - 강조색1 2 3 9 3" xfId="2885"/>
    <cellStyle name="20% - 강조색1 2 3 9 4" xfId="2886"/>
    <cellStyle name="20% - 강조색1 2 4" xfId="2887"/>
    <cellStyle name="20% - 강조색1 2 4 10" xfId="2888"/>
    <cellStyle name="20% - 강조색1 2 4 10 2" xfId="2889"/>
    <cellStyle name="20% - 강조색1 2 4 10 3" xfId="2890"/>
    <cellStyle name="20% - 강조색1 2 4 10 4" xfId="2891"/>
    <cellStyle name="20% - 강조색1 2 4 11" xfId="2892"/>
    <cellStyle name="20% - 강조색1 2 4 12" xfId="2893"/>
    <cellStyle name="20% - 강조색1 2 4 13" xfId="2894"/>
    <cellStyle name="20% - 강조색1 2 4 14" xfId="2895"/>
    <cellStyle name="20% - 강조색1 2 4 15" xfId="2896"/>
    <cellStyle name="20% - 강조색1 2 4 16" xfId="2897"/>
    <cellStyle name="20% - 강조색1 2 4 17" xfId="2898"/>
    <cellStyle name="20% - 강조색1 2 4 18" xfId="2899"/>
    <cellStyle name="20% - 강조색1 2 4 19" xfId="2900"/>
    <cellStyle name="20% - 강조색1 2 4 2" xfId="2901"/>
    <cellStyle name="20% - 강조색1 2 4 2 10" xfId="2902"/>
    <cellStyle name="20% - 강조색1 2 4 2 11" xfId="2903"/>
    <cellStyle name="20% - 강조색1 2 4 2 12" xfId="2904"/>
    <cellStyle name="20% - 강조색1 2 4 2 2" xfId="2905"/>
    <cellStyle name="20% - 강조색1 2 4 2 2 2" xfId="2906"/>
    <cellStyle name="20% - 강조색1 2 4 2 2 3" xfId="2907"/>
    <cellStyle name="20% - 강조색1 2 4 2 2 4" xfId="2908"/>
    <cellStyle name="20% - 강조색1 2 4 2 3" xfId="2909"/>
    <cellStyle name="20% - 강조색1 2 4 2 3 2" xfId="2910"/>
    <cellStyle name="20% - 강조색1 2 4 2 3 3" xfId="2911"/>
    <cellStyle name="20% - 강조색1 2 4 2 3 4" xfId="2912"/>
    <cellStyle name="20% - 강조색1 2 4 2 4" xfId="2913"/>
    <cellStyle name="20% - 강조색1 2 4 2 4 2" xfId="2914"/>
    <cellStyle name="20% - 강조색1 2 4 2 4 3" xfId="2915"/>
    <cellStyle name="20% - 강조색1 2 4 2 4 4" xfId="2916"/>
    <cellStyle name="20% - 강조색1 2 4 2 5" xfId="2917"/>
    <cellStyle name="20% - 강조색1 2 4 2 5 2" xfId="2918"/>
    <cellStyle name="20% - 강조색1 2 4 2 5 3" xfId="2919"/>
    <cellStyle name="20% - 강조색1 2 4 2 5 4" xfId="2920"/>
    <cellStyle name="20% - 강조색1 2 4 2 6" xfId="2921"/>
    <cellStyle name="20% - 강조색1 2 4 2 6 2" xfId="2922"/>
    <cellStyle name="20% - 강조색1 2 4 2 6 3" xfId="2923"/>
    <cellStyle name="20% - 강조색1 2 4 2 6 4" xfId="2924"/>
    <cellStyle name="20% - 강조색1 2 4 2 7" xfId="2925"/>
    <cellStyle name="20% - 강조색1 2 4 2 7 2" xfId="2926"/>
    <cellStyle name="20% - 강조색1 2 4 2 7 3" xfId="2927"/>
    <cellStyle name="20% - 강조색1 2 4 2 7 4" xfId="2928"/>
    <cellStyle name="20% - 강조색1 2 4 2 8" xfId="2929"/>
    <cellStyle name="20% - 강조색1 2 4 2 8 2" xfId="2930"/>
    <cellStyle name="20% - 강조색1 2 4 2 8 3" xfId="2931"/>
    <cellStyle name="20% - 강조색1 2 4 2 8 4" xfId="2932"/>
    <cellStyle name="20% - 강조색1 2 4 2 9" xfId="2933"/>
    <cellStyle name="20% - 강조색1 2 4 2 9 2" xfId="2934"/>
    <cellStyle name="20% - 강조색1 2 4 2 9 3" xfId="2935"/>
    <cellStyle name="20% - 강조색1 2 4 2 9 4" xfId="2936"/>
    <cellStyle name="20% - 강조색1 2 4 20" xfId="2937"/>
    <cellStyle name="20% - 강조색1 2 4 21" xfId="2938"/>
    <cellStyle name="20% - 강조색1 2 4 22" xfId="2939"/>
    <cellStyle name="20% - 강조색1 2 4 23" xfId="2940"/>
    <cellStyle name="20% - 강조색1 2 4 3" xfId="2941"/>
    <cellStyle name="20% - 강조색1 2 4 3 2" xfId="2942"/>
    <cellStyle name="20% - 강조색1 2 4 3 3" xfId="2943"/>
    <cellStyle name="20% - 강조색1 2 4 3 4" xfId="2944"/>
    <cellStyle name="20% - 강조색1 2 4 4" xfId="2945"/>
    <cellStyle name="20% - 강조색1 2 4 4 2" xfId="2946"/>
    <cellStyle name="20% - 강조색1 2 4 4 3" xfId="2947"/>
    <cellStyle name="20% - 강조색1 2 4 4 4" xfId="2948"/>
    <cellStyle name="20% - 강조색1 2 4 5" xfId="2949"/>
    <cellStyle name="20% - 강조색1 2 4 5 2" xfId="2950"/>
    <cellStyle name="20% - 강조색1 2 4 5 3" xfId="2951"/>
    <cellStyle name="20% - 강조색1 2 4 5 4" xfId="2952"/>
    <cellStyle name="20% - 강조색1 2 4 6" xfId="2953"/>
    <cellStyle name="20% - 강조색1 2 4 6 2" xfId="2954"/>
    <cellStyle name="20% - 강조색1 2 4 6 3" xfId="2955"/>
    <cellStyle name="20% - 강조색1 2 4 6 4" xfId="2956"/>
    <cellStyle name="20% - 강조색1 2 4 7" xfId="2957"/>
    <cellStyle name="20% - 강조색1 2 4 7 2" xfId="2958"/>
    <cellStyle name="20% - 강조색1 2 4 7 3" xfId="2959"/>
    <cellStyle name="20% - 강조색1 2 4 7 4" xfId="2960"/>
    <cellStyle name="20% - 강조색1 2 4 8" xfId="2961"/>
    <cellStyle name="20% - 강조색1 2 4 8 2" xfId="2962"/>
    <cellStyle name="20% - 강조색1 2 4 8 3" xfId="2963"/>
    <cellStyle name="20% - 강조색1 2 4 8 4" xfId="2964"/>
    <cellStyle name="20% - 강조색1 2 4 9" xfId="2965"/>
    <cellStyle name="20% - 강조색1 2 4 9 2" xfId="2966"/>
    <cellStyle name="20% - 강조색1 2 4 9 3" xfId="2967"/>
    <cellStyle name="20% - 강조색1 2 4 9 4" xfId="2968"/>
    <cellStyle name="20% - 강조색1 2 5" xfId="2969"/>
    <cellStyle name="20% - 강조색1 2 5 10" xfId="2970"/>
    <cellStyle name="20% - 강조색1 2 5 11" xfId="2971"/>
    <cellStyle name="20% - 강조색1 2 5 12" xfId="2972"/>
    <cellStyle name="20% - 강조색1 2 5 13" xfId="2973"/>
    <cellStyle name="20% - 강조색1 2 5 14" xfId="2974"/>
    <cellStyle name="20% - 강조색1 2 5 15" xfId="2975"/>
    <cellStyle name="20% - 강조색1 2 5 16" xfId="2976"/>
    <cellStyle name="20% - 강조색1 2 5 17" xfId="2977"/>
    <cellStyle name="20% - 강조색1 2 5 18" xfId="2978"/>
    <cellStyle name="20% - 강조색1 2 5 19" xfId="2979"/>
    <cellStyle name="20% - 강조색1 2 5 2" xfId="2980"/>
    <cellStyle name="20% - 강조색1 2 5 2 2" xfId="2981"/>
    <cellStyle name="20% - 강조색1 2 5 2 3" xfId="2982"/>
    <cellStyle name="20% - 강조색1 2 5 2 4" xfId="2983"/>
    <cellStyle name="20% - 강조색1 2 5 20" xfId="2984"/>
    <cellStyle name="20% - 강조색1 2 5 3" xfId="2985"/>
    <cellStyle name="20% - 강조색1 2 5 3 2" xfId="2986"/>
    <cellStyle name="20% - 강조색1 2 5 3 3" xfId="2987"/>
    <cellStyle name="20% - 강조색1 2 5 3 4" xfId="2988"/>
    <cellStyle name="20% - 강조색1 2 5 4" xfId="2989"/>
    <cellStyle name="20% - 강조색1 2 5 4 2" xfId="2990"/>
    <cellStyle name="20% - 강조색1 2 5 4 3" xfId="2991"/>
    <cellStyle name="20% - 강조색1 2 5 4 4" xfId="2992"/>
    <cellStyle name="20% - 강조색1 2 5 5" xfId="2993"/>
    <cellStyle name="20% - 강조색1 2 5 5 2" xfId="2994"/>
    <cellStyle name="20% - 강조색1 2 5 5 3" xfId="2995"/>
    <cellStyle name="20% - 강조색1 2 5 5 4" xfId="2996"/>
    <cellStyle name="20% - 강조색1 2 5 6" xfId="2997"/>
    <cellStyle name="20% - 강조색1 2 5 6 2" xfId="2998"/>
    <cellStyle name="20% - 강조색1 2 5 6 3" xfId="2999"/>
    <cellStyle name="20% - 강조색1 2 5 6 4" xfId="3000"/>
    <cellStyle name="20% - 강조색1 2 5 7" xfId="3001"/>
    <cellStyle name="20% - 강조색1 2 5 7 2" xfId="3002"/>
    <cellStyle name="20% - 강조색1 2 5 7 3" xfId="3003"/>
    <cellStyle name="20% - 강조색1 2 5 7 4" xfId="3004"/>
    <cellStyle name="20% - 강조색1 2 5 8" xfId="3005"/>
    <cellStyle name="20% - 강조색1 2 5 9" xfId="3006"/>
    <cellStyle name="20% - 강조색1 2 6" xfId="3007"/>
    <cellStyle name="20% - 강조색1 2 6 10" xfId="3008"/>
    <cellStyle name="20% - 강조색1 2 6 11" xfId="3009"/>
    <cellStyle name="20% - 강조색1 2 6 12" xfId="3010"/>
    <cellStyle name="20% - 강조색1 2 6 13" xfId="3011"/>
    <cellStyle name="20% - 강조색1 2 6 14" xfId="3012"/>
    <cellStyle name="20% - 강조색1 2 6 15" xfId="3013"/>
    <cellStyle name="20% - 강조색1 2 6 16" xfId="3014"/>
    <cellStyle name="20% - 강조색1 2 6 17" xfId="3015"/>
    <cellStyle name="20% - 강조색1 2 6 2" xfId="3016"/>
    <cellStyle name="20% - 강조색1 2 6 2 2" xfId="3017"/>
    <cellStyle name="20% - 강조색1 2 6 2 3" xfId="3018"/>
    <cellStyle name="20% - 강조색1 2 6 2 4" xfId="3019"/>
    <cellStyle name="20% - 강조색1 2 6 3" xfId="3020"/>
    <cellStyle name="20% - 강조색1 2 6 3 2" xfId="3021"/>
    <cellStyle name="20% - 강조색1 2 6 3 3" xfId="3022"/>
    <cellStyle name="20% - 강조색1 2 6 3 4" xfId="3023"/>
    <cellStyle name="20% - 강조색1 2 6 4" xfId="3024"/>
    <cellStyle name="20% - 강조색1 2 6 4 2" xfId="3025"/>
    <cellStyle name="20% - 강조색1 2 6 4 3" xfId="3026"/>
    <cellStyle name="20% - 강조색1 2 6 4 4" xfId="3027"/>
    <cellStyle name="20% - 강조색1 2 6 5" xfId="3028"/>
    <cellStyle name="20% - 강조색1 2 6 6" xfId="3029"/>
    <cellStyle name="20% - 강조색1 2 6 7" xfId="3030"/>
    <cellStyle name="20% - 강조색1 2 6 8" xfId="3031"/>
    <cellStyle name="20% - 강조색1 2 6 9" xfId="3032"/>
    <cellStyle name="20% - 강조색1 2 7" xfId="3033"/>
    <cellStyle name="20% - 강조색1 2 7 10" xfId="3034"/>
    <cellStyle name="20% - 강조색1 2 7 11" xfId="3035"/>
    <cellStyle name="20% - 강조색1 2 7 12" xfId="3036"/>
    <cellStyle name="20% - 강조색1 2 7 13" xfId="3037"/>
    <cellStyle name="20% - 강조색1 2 7 14" xfId="3038"/>
    <cellStyle name="20% - 강조색1 2 7 2" xfId="3039"/>
    <cellStyle name="20% - 강조색1 2 7 3" xfId="3040"/>
    <cellStyle name="20% - 강조색1 2 7 4" xfId="3041"/>
    <cellStyle name="20% - 강조색1 2 7 5" xfId="3042"/>
    <cellStyle name="20% - 강조색1 2 7 6" xfId="3043"/>
    <cellStyle name="20% - 강조색1 2 7 7" xfId="3044"/>
    <cellStyle name="20% - 강조색1 2 7 8" xfId="3045"/>
    <cellStyle name="20% - 강조색1 2 7 9" xfId="3046"/>
    <cellStyle name="20% - 강조색1 2 8" xfId="3047"/>
    <cellStyle name="20% - 강조색1 2 8 2" xfId="3048"/>
    <cellStyle name="20% - 강조색1 2 8 3" xfId="3049"/>
    <cellStyle name="20% - 강조색1 2 8 4" xfId="3050"/>
    <cellStyle name="20% - 강조색1 2 9" xfId="3051"/>
    <cellStyle name="20% - 강조색1 2 9 2" xfId="3052"/>
    <cellStyle name="20% - 강조색1 2 9 3" xfId="3053"/>
    <cellStyle name="20% - 강조색1 20" xfId="188"/>
    <cellStyle name="20% - 강조색1 21" xfId="189"/>
    <cellStyle name="20% - 강조색1 22" xfId="190"/>
    <cellStyle name="20% - 강조색1 23" xfId="191"/>
    <cellStyle name="20% - 강조색1 24" xfId="192"/>
    <cellStyle name="20% - 강조색1 25" xfId="193"/>
    <cellStyle name="20% - 강조색1 26" xfId="194"/>
    <cellStyle name="20% - 강조색1 27" xfId="195"/>
    <cellStyle name="20% - 강조색1 28" xfId="196"/>
    <cellStyle name="20% - 강조색1 29" xfId="197"/>
    <cellStyle name="20% - 강조색1 3" xfId="56"/>
    <cellStyle name="20% - 강조색1 3 10" xfId="3054"/>
    <cellStyle name="20% - 강조색1 3 10 2" xfId="3055"/>
    <cellStyle name="20% - 강조색1 3 10 3" xfId="3056"/>
    <cellStyle name="20% - 강조색1 3 10 4" xfId="3057"/>
    <cellStyle name="20% - 강조색1 3 11" xfId="3058"/>
    <cellStyle name="20% - 강조색1 3 11 2" xfId="3059"/>
    <cellStyle name="20% - 강조색1 3 11 3" xfId="3060"/>
    <cellStyle name="20% - 강조색1 3 11 4" xfId="3061"/>
    <cellStyle name="20% - 강조색1 3 12" xfId="3062"/>
    <cellStyle name="20% - 강조색1 3 12 2" xfId="3063"/>
    <cellStyle name="20% - 강조색1 3 12 3" xfId="3064"/>
    <cellStyle name="20% - 강조색1 3 12 4" xfId="3065"/>
    <cellStyle name="20% - 강조색1 3 13" xfId="3066"/>
    <cellStyle name="20% - 강조색1 3 13 2" xfId="3067"/>
    <cellStyle name="20% - 강조색1 3 13 3" xfId="3068"/>
    <cellStyle name="20% - 강조색1 3 13 4" xfId="3069"/>
    <cellStyle name="20% - 강조색1 3 14" xfId="3070"/>
    <cellStyle name="20% - 강조색1 3 14 2" xfId="3071"/>
    <cellStyle name="20% - 강조색1 3 14 3" xfId="3072"/>
    <cellStyle name="20% - 강조색1 3 14 4" xfId="3073"/>
    <cellStyle name="20% - 강조색1 3 15" xfId="3074"/>
    <cellStyle name="20% - 강조색1 3 16" xfId="3075"/>
    <cellStyle name="20% - 강조색1 3 17" xfId="3076"/>
    <cellStyle name="20% - 강조색1 3 18" xfId="3077"/>
    <cellStyle name="20% - 강조색1 3 19" xfId="3078"/>
    <cellStyle name="20% - 강조색1 3 2" xfId="3079"/>
    <cellStyle name="20% - 강조색1 3 2 10" xfId="3080"/>
    <cellStyle name="20% - 강조색1 3 2 10 2" xfId="3081"/>
    <cellStyle name="20% - 강조색1 3 2 10 3" xfId="3082"/>
    <cellStyle name="20% - 강조색1 3 2 10 4" xfId="3083"/>
    <cellStyle name="20% - 강조색1 3 2 11" xfId="3084"/>
    <cellStyle name="20% - 강조색1 3 2 11 2" xfId="3085"/>
    <cellStyle name="20% - 강조색1 3 2 11 3" xfId="3086"/>
    <cellStyle name="20% - 강조색1 3 2 11 4" xfId="3087"/>
    <cellStyle name="20% - 강조색1 3 2 12" xfId="3088"/>
    <cellStyle name="20% - 강조색1 3 2 12 2" xfId="3089"/>
    <cellStyle name="20% - 강조색1 3 2 12 3" xfId="3090"/>
    <cellStyle name="20% - 강조색1 3 2 12 4" xfId="3091"/>
    <cellStyle name="20% - 강조색1 3 2 13" xfId="3092"/>
    <cellStyle name="20% - 강조색1 3 2 13 2" xfId="3093"/>
    <cellStyle name="20% - 강조색1 3 2 13 3" xfId="3094"/>
    <cellStyle name="20% - 강조색1 3 2 13 4" xfId="3095"/>
    <cellStyle name="20% - 강조색1 3 2 14" xfId="3096"/>
    <cellStyle name="20% - 강조색1 3 2 15" xfId="3097"/>
    <cellStyle name="20% - 강조색1 3 2 16" xfId="3098"/>
    <cellStyle name="20% - 강조색1 3 2 17" xfId="3099"/>
    <cellStyle name="20% - 강조색1 3 2 18" xfId="3100"/>
    <cellStyle name="20% - 강조색1 3 2 19" xfId="3101"/>
    <cellStyle name="20% - 강조색1 3 2 2" xfId="3102"/>
    <cellStyle name="20% - 강조색1 3 2 2 10" xfId="3103"/>
    <cellStyle name="20% - 강조색1 3 2 2 10 2" xfId="3104"/>
    <cellStyle name="20% - 강조색1 3 2 2 10 3" xfId="3105"/>
    <cellStyle name="20% - 강조색1 3 2 2 10 4" xfId="3106"/>
    <cellStyle name="20% - 강조색1 3 2 2 11" xfId="3107"/>
    <cellStyle name="20% - 강조색1 3 2 2 11 2" xfId="3108"/>
    <cellStyle name="20% - 강조색1 3 2 2 11 3" xfId="3109"/>
    <cellStyle name="20% - 강조색1 3 2 2 11 4" xfId="3110"/>
    <cellStyle name="20% - 강조색1 3 2 2 12" xfId="3111"/>
    <cellStyle name="20% - 강조색1 3 2 2 12 2" xfId="3112"/>
    <cellStyle name="20% - 강조색1 3 2 2 12 3" xfId="3113"/>
    <cellStyle name="20% - 강조색1 3 2 2 12 4" xfId="3114"/>
    <cellStyle name="20% - 강조색1 3 2 2 13" xfId="3115"/>
    <cellStyle name="20% - 강조색1 3 2 2 14" xfId="3116"/>
    <cellStyle name="20% - 강조색1 3 2 2 15" xfId="3117"/>
    <cellStyle name="20% - 강조색1 3 2 2 16" xfId="3118"/>
    <cellStyle name="20% - 강조색1 3 2 2 17" xfId="3119"/>
    <cellStyle name="20% - 강조색1 3 2 2 18" xfId="3120"/>
    <cellStyle name="20% - 강조색1 3 2 2 19" xfId="3121"/>
    <cellStyle name="20% - 강조색1 3 2 2 2" xfId="3122"/>
    <cellStyle name="20% - 강조색1 3 2 2 2 10" xfId="3123"/>
    <cellStyle name="20% - 강조색1 3 2 2 2 11" xfId="3124"/>
    <cellStyle name="20% - 강조색1 3 2 2 2 12" xfId="3125"/>
    <cellStyle name="20% - 강조색1 3 2 2 2 2" xfId="3126"/>
    <cellStyle name="20% - 강조색1 3 2 2 2 2 2" xfId="3127"/>
    <cellStyle name="20% - 강조색1 3 2 2 2 2 3" xfId="3128"/>
    <cellStyle name="20% - 강조색1 3 2 2 2 2 4" xfId="3129"/>
    <cellStyle name="20% - 강조색1 3 2 2 2 3" xfId="3130"/>
    <cellStyle name="20% - 강조색1 3 2 2 2 3 2" xfId="3131"/>
    <cellStyle name="20% - 강조색1 3 2 2 2 3 3" xfId="3132"/>
    <cellStyle name="20% - 강조색1 3 2 2 2 3 4" xfId="3133"/>
    <cellStyle name="20% - 강조색1 3 2 2 2 4" xfId="3134"/>
    <cellStyle name="20% - 강조색1 3 2 2 2 4 2" xfId="3135"/>
    <cellStyle name="20% - 강조색1 3 2 2 2 4 3" xfId="3136"/>
    <cellStyle name="20% - 강조색1 3 2 2 2 4 4" xfId="3137"/>
    <cellStyle name="20% - 강조색1 3 2 2 2 5" xfId="3138"/>
    <cellStyle name="20% - 강조색1 3 2 2 2 5 2" xfId="3139"/>
    <cellStyle name="20% - 강조색1 3 2 2 2 5 3" xfId="3140"/>
    <cellStyle name="20% - 강조색1 3 2 2 2 5 4" xfId="3141"/>
    <cellStyle name="20% - 강조색1 3 2 2 2 6" xfId="3142"/>
    <cellStyle name="20% - 강조색1 3 2 2 2 6 2" xfId="3143"/>
    <cellStyle name="20% - 강조색1 3 2 2 2 6 3" xfId="3144"/>
    <cellStyle name="20% - 강조색1 3 2 2 2 6 4" xfId="3145"/>
    <cellStyle name="20% - 강조색1 3 2 2 2 7" xfId="3146"/>
    <cellStyle name="20% - 강조색1 3 2 2 2 7 2" xfId="3147"/>
    <cellStyle name="20% - 강조색1 3 2 2 2 7 3" xfId="3148"/>
    <cellStyle name="20% - 강조색1 3 2 2 2 7 4" xfId="3149"/>
    <cellStyle name="20% - 강조색1 3 2 2 2 8" xfId="3150"/>
    <cellStyle name="20% - 강조색1 3 2 2 2 8 2" xfId="3151"/>
    <cellStyle name="20% - 강조색1 3 2 2 2 8 3" xfId="3152"/>
    <cellStyle name="20% - 강조색1 3 2 2 2 8 4" xfId="3153"/>
    <cellStyle name="20% - 강조색1 3 2 2 2 9" xfId="3154"/>
    <cellStyle name="20% - 강조색1 3 2 2 2 9 2" xfId="3155"/>
    <cellStyle name="20% - 강조색1 3 2 2 2 9 3" xfId="3156"/>
    <cellStyle name="20% - 강조색1 3 2 2 2 9 4" xfId="3157"/>
    <cellStyle name="20% - 강조색1 3 2 2 20" xfId="3158"/>
    <cellStyle name="20% - 강조색1 3 2 2 21" xfId="3159"/>
    <cellStyle name="20% - 강조색1 3 2 2 22" xfId="3160"/>
    <cellStyle name="20% - 강조색1 3 2 2 23" xfId="3161"/>
    <cellStyle name="20% - 강조색1 3 2 2 24" xfId="3162"/>
    <cellStyle name="20% - 강조색1 3 2 2 25" xfId="3163"/>
    <cellStyle name="20% - 강조색1 3 2 2 3" xfId="3164"/>
    <cellStyle name="20% - 강조색1 3 2 2 3 10" xfId="3165"/>
    <cellStyle name="20% - 강조색1 3 2 2 3 11" xfId="3166"/>
    <cellStyle name="20% - 강조색1 3 2 2 3 12" xfId="3167"/>
    <cellStyle name="20% - 강조색1 3 2 2 3 2" xfId="3168"/>
    <cellStyle name="20% - 강조색1 3 2 2 3 2 2" xfId="3169"/>
    <cellStyle name="20% - 강조색1 3 2 2 3 2 3" xfId="3170"/>
    <cellStyle name="20% - 강조색1 3 2 2 3 2 4" xfId="3171"/>
    <cellStyle name="20% - 강조색1 3 2 2 3 3" xfId="3172"/>
    <cellStyle name="20% - 강조색1 3 2 2 3 3 2" xfId="3173"/>
    <cellStyle name="20% - 강조색1 3 2 2 3 3 3" xfId="3174"/>
    <cellStyle name="20% - 강조색1 3 2 2 3 3 4" xfId="3175"/>
    <cellStyle name="20% - 강조색1 3 2 2 3 4" xfId="3176"/>
    <cellStyle name="20% - 강조색1 3 2 2 3 4 2" xfId="3177"/>
    <cellStyle name="20% - 강조색1 3 2 2 3 4 3" xfId="3178"/>
    <cellStyle name="20% - 강조색1 3 2 2 3 4 4" xfId="3179"/>
    <cellStyle name="20% - 강조색1 3 2 2 3 5" xfId="3180"/>
    <cellStyle name="20% - 강조색1 3 2 2 3 5 2" xfId="3181"/>
    <cellStyle name="20% - 강조색1 3 2 2 3 5 3" xfId="3182"/>
    <cellStyle name="20% - 강조색1 3 2 2 3 5 4" xfId="3183"/>
    <cellStyle name="20% - 강조색1 3 2 2 3 6" xfId="3184"/>
    <cellStyle name="20% - 강조색1 3 2 2 3 6 2" xfId="3185"/>
    <cellStyle name="20% - 강조색1 3 2 2 3 6 3" xfId="3186"/>
    <cellStyle name="20% - 강조색1 3 2 2 3 6 4" xfId="3187"/>
    <cellStyle name="20% - 강조색1 3 2 2 3 7" xfId="3188"/>
    <cellStyle name="20% - 강조색1 3 2 2 3 7 2" xfId="3189"/>
    <cellStyle name="20% - 강조색1 3 2 2 3 7 3" xfId="3190"/>
    <cellStyle name="20% - 강조색1 3 2 2 3 7 4" xfId="3191"/>
    <cellStyle name="20% - 강조색1 3 2 2 3 8" xfId="3192"/>
    <cellStyle name="20% - 강조색1 3 2 2 3 8 2" xfId="3193"/>
    <cellStyle name="20% - 강조색1 3 2 2 3 8 3" xfId="3194"/>
    <cellStyle name="20% - 강조색1 3 2 2 3 8 4" xfId="3195"/>
    <cellStyle name="20% - 강조색1 3 2 2 3 9" xfId="3196"/>
    <cellStyle name="20% - 강조색1 3 2 2 3 9 2" xfId="3197"/>
    <cellStyle name="20% - 강조색1 3 2 2 3 9 3" xfId="3198"/>
    <cellStyle name="20% - 강조색1 3 2 2 3 9 4" xfId="3199"/>
    <cellStyle name="20% - 강조색1 3 2 2 4" xfId="3200"/>
    <cellStyle name="20% - 강조색1 3 2 2 4 10" xfId="3201"/>
    <cellStyle name="20% - 강조색1 3 2 2 4 11" xfId="3202"/>
    <cellStyle name="20% - 강조색1 3 2 2 4 12" xfId="3203"/>
    <cellStyle name="20% - 강조색1 3 2 2 4 2" xfId="3204"/>
    <cellStyle name="20% - 강조색1 3 2 2 4 2 2" xfId="3205"/>
    <cellStyle name="20% - 강조색1 3 2 2 4 2 3" xfId="3206"/>
    <cellStyle name="20% - 강조색1 3 2 2 4 2 4" xfId="3207"/>
    <cellStyle name="20% - 강조색1 3 2 2 4 3" xfId="3208"/>
    <cellStyle name="20% - 강조색1 3 2 2 4 3 2" xfId="3209"/>
    <cellStyle name="20% - 강조색1 3 2 2 4 3 3" xfId="3210"/>
    <cellStyle name="20% - 강조색1 3 2 2 4 3 4" xfId="3211"/>
    <cellStyle name="20% - 강조색1 3 2 2 4 4" xfId="3212"/>
    <cellStyle name="20% - 강조색1 3 2 2 4 4 2" xfId="3213"/>
    <cellStyle name="20% - 강조색1 3 2 2 4 4 3" xfId="3214"/>
    <cellStyle name="20% - 강조색1 3 2 2 4 4 4" xfId="3215"/>
    <cellStyle name="20% - 강조색1 3 2 2 4 5" xfId="3216"/>
    <cellStyle name="20% - 강조색1 3 2 2 4 5 2" xfId="3217"/>
    <cellStyle name="20% - 강조색1 3 2 2 4 5 3" xfId="3218"/>
    <cellStyle name="20% - 강조색1 3 2 2 4 5 4" xfId="3219"/>
    <cellStyle name="20% - 강조색1 3 2 2 4 6" xfId="3220"/>
    <cellStyle name="20% - 강조색1 3 2 2 4 6 2" xfId="3221"/>
    <cellStyle name="20% - 강조색1 3 2 2 4 6 3" xfId="3222"/>
    <cellStyle name="20% - 강조색1 3 2 2 4 6 4" xfId="3223"/>
    <cellStyle name="20% - 강조색1 3 2 2 4 7" xfId="3224"/>
    <cellStyle name="20% - 강조색1 3 2 2 4 7 2" xfId="3225"/>
    <cellStyle name="20% - 강조색1 3 2 2 4 7 3" xfId="3226"/>
    <cellStyle name="20% - 강조색1 3 2 2 4 7 4" xfId="3227"/>
    <cellStyle name="20% - 강조색1 3 2 2 4 8" xfId="3228"/>
    <cellStyle name="20% - 강조색1 3 2 2 4 8 2" xfId="3229"/>
    <cellStyle name="20% - 강조색1 3 2 2 4 8 3" xfId="3230"/>
    <cellStyle name="20% - 강조색1 3 2 2 4 8 4" xfId="3231"/>
    <cellStyle name="20% - 강조색1 3 2 2 4 9" xfId="3232"/>
    <cellStyle name="20% - 강조색1 3 2 2 4 9 2" xfId="3233"/>
    <cellStyle name="20% - 강조색1 3 2 2 4 9 3" xfId="3234"/>
    <cellStyle name="20% - 강조색1 3 2 2 4 9 4" xfId="3235"/>
    <cellStyle name="20% - 강조색1 3 2 2 5" xfId="3236"/>
    <cellStyle name="20% - 강조색1 3 2 2 5 2" xfId="3237"/>
    <cellStyle name="20% - 강조색1 3 2 2 5 3" xfId="3238"/>
    <cellStyle name="20% - 강조색1 3 2 2 5 4" xfId="3239"/>
    <cellStyle name="20% - 강조색1 3 2 2 6" xfId="3240"/>
    <cellStyle name="20% - 강조색1 3 2 2 6 2" xfId="3241"/>
    <cellStyle name="20% - 강조색1 3 2 2 6 3" xfId="3242"/>
    <cellStyle name="20% - 강조색1 3 2 2 6 4" xfId="3243"/>
    <cellStyle name="20% - 강조색1 3 2 2 7" xfId="3244"/>
    <cellStyle name="20% - 강조색1 3 2 2 7 2" xfId="3245"/>
    <cellStyle name="20% - 강조색1 3 2 2 7 3" xfId="3246"/>
    <cellStyle name="20% - 강조색1 3 2 2 7 4" xfId="3247"/>
    <cellStyle name="20% - 강조색1 3 2 2 8" xfId="3248"/>
    <cellStyle name="20% - 강조색1 3 2 2 8 2" xfId="3249"/>
    <cellStyle name="20% - 강조색1 3 2 2 8 3" xfId="3250"/>
    <cellStyle name="20% - 강조색1 3 2 2 8 4" xfId="3251"/>
    <cellStyle name="20% - 강조색1 3 2 2 9" xfId="3252"/>
    <cellStyle name="20% - 강조색1 3 2 2 9 2" xfId="3253"/>
    <cellStyle name="20% - 강조색1 3 2 2 9 3" xfId="3254"/>
    <cellStyle name="20% - 강조색1 3 2 2 9 4" xfId="3255"/>
    <cellStyle name="20% - 강조색1 3 2 20" xfId="3256"/>
    <cellStyle name="20% - 강조색1 3 2 21" xfId="3257"/>
    <cellStyle name="20% - 강조색1 3 2 22" xfId="3258"/>
    <cellStyle name="20% - 강조색1 3 2 23" xfId="3259"/>
    <cellStyle name="20% - 강조색1 3 2 24" xfId="3260"/>
    <cellStyle name="20% - 강조색1 3 2 25" xfId="3261"/>
    <cellStyle name="20% - 강조색1 3 2 26" xfId="3262"/>
    <cellStyle name="20% - 강조색1 3 2 3" xfId="3263"/>
    <cellStyle name="20% - 강조색1 3 2 3 10" xfId="3264"/>
    <cellStyle name="20% - 강조색1 3 2 3 11" xfId="3265"/>
    <cellStyle name="20% - 강조색1 3 2 3 12" xfId="3266"/>
    <cellStyle name="20% - 강조색1 3 2 3 2" xfId="3267"/>
    <cellStyle name="20% - 강조색1 3 2 3 2 2" xfId="3268"/>
    <cellStyle name="20% - 강조색1 3 2 3 2 3" xfId="3269"/>
    <cellStyle name="20% - 강조색1 3 2 3 2 4" xfId="3270"/>
    <cellStyle name="20% - 강조색1 3 2 3 3" xfId="3271"/>
    <cellStyle name="20% - 강조색1 3 2 3 3 2" xfId="3272"/>
    <cellStyle name="20% - 강조색1 3 2 3 3 3" xfId="3273"/>
    <cellStyle name="20% - 강조색1 3 2 3 3 4" xfId="3274"/>
    <cellStyle name="20% - 강조색1 3 2 3 4" xfId="3275"/>
    <cellStyle name="20% - 강조색1 3 2 3 4 2" xfId="3276"/>
    <cellStyle name="20% - 강조색1 3 2 3 4 3" xfId="3277"/>
    <cellStyle name="20% - 강조색1 3 2 3 4 4" xfId="3278"/>
    <cellStyle name="20% - 강조색1 3 2 3 5" xfId="3279"/>
    <cellStyle name="20% - 강조색1 3 2 3 5 2" xfId="3280"/>
    <cellStyle name="20% - 강조색1 3 2 3 5 3" xfId="3281"/>
    <cellStyle name="20% - 강조색1 3 2 3 5 4" xfId="3282"/>
    <cellStyle name="20% - 강조색1 3 2 3 6" xfId="3283"/>
    <cellStyle name="20% - 강조색1 3 2 3 6 2" xfId="3284"/>
    <cellStyle name="20% - 강조색1 3 2 3 6 3" xfId="3285"/>
    <cellStyle name="20% - 강조색1 3 2 3 6 4" xfId="3286"/>
    <cellStyle name="20% - 강조색1 3 2 3 7" xfId="3287"/>
    <cellStyle name="20% - 강조색1 3 2 3 7 2" xfId="3288"/>
    <cellStyle name="20% - 강조색1 3 2 3 7 3" xfId="3289"/>
    <cellStyle name="20% - 강조색1 3 2 3 7 4" xfId="3290"/>
    <cellStyle name="20% - 강조색1 3 2 3 8" xfId="3291"/>
    <cellStyle name="20% - 강조색1 3 2 3 8 2" xfId="3292"/>
    <cellStyle name="20% - 강조색1 3 2 3 8 3" xfId="3293"/>
    <cellStyle name="20% - 강조색1 3 2 3 8 4" xfId="3294"/>
    <cellStyle name="20% - 강조색1 3 2 3 9" xfId="3295"/>
    <cellStyle name="20% - 강조색1 3 2 3 9 2" xfId="3296"/>
    <cellStyle name="20% - 강조색1 3 2 3 9 3" xfId="3297"/>
    <cellStyle name="20% - 강조색1 3 2 3 9 4" xfId="3298"/>
    <cellStyle name="20% - 강조색1 3 2 4" xfId="3299"/>
    <cellStyle name="20% - 강조색1 3 2 4 10" xfId="3300"/>
    <cellStyle name="20% - 강조색1 3 2 4 11" xfId="3301"/>
    <cellStyle name="20% - 강조색1 3 2 4 12" xfId="3302"/>
    <cellStyle name="20% - 강조색1 3 2 4 2" xfId="3303"/>
    <cellStyle name="20% - 강조색1 3 2 4 2 2" xfId="3304"/>
    <cellStyle name="20% - 강조색1 3 2 4 2 3" xfId="3305"/>
    <cellStyle name="20% - 강조색1 3 2 4 2 4" xfId="3306"/>
    <cellStyle name="20% - 강조색1 3 2 4 3" xfId="3307"/>
    <cellStyle name="20% - 강조색1 3 2 4 3 2" xfId="3308"/>
    <cellStyle name="20% - 강조색1 3 2 4 3 3" xfId="3309"/>
    <cellStyle name="20% - 강조색1 3 2 4 3 4" xfId="3310"/>
    <cellStyle name="20% - 강조색1 3 2 4 4" xfId="3311"/>
    <cellStyle name="20% - 강조색1 3 2 4 4 2" xfId="3312"/>
    <cellStyle name="20% - 강조색1 3 2 4 4 3" xfId="3313"/>
    <cellStyle name="20% - 강조색1 3 2 4 4 4" xfId="3314"/>
    <cellStyle name="20% - 강조색1 3 2 4 5" xfId="3315"/>
    <cellStyle name="20% - 강조색1 3 2 4 5 2" xfId="3316"/>
    <cellStyle name="20% - 강조색1 3 2 4 5 3" xfId="3317"/>
    <cellStyle name="20% - 강조색1 3 2 4 5 4" xfId="3318"/>
    <cellStyle name="20% - 강조색1 3 2 4 6" xfId="3319"/>
    <cellStyle name="20% - 강조색1 3 2 4 6 2" xfId="3320"/>
    <cellStyle name="20% - 강조색1 3 2 4 6 3" xfId="3321"/>
    <cellStyle name="20% - 강조색1 3 2 4 6 4" xfId="3322"/>
    <cellStyle name="20% - 강조색1 3 2 4 7" xfId="3323"/>
    <cellStyle name="20% - 강조색1 3 2 4 7 2" xfId="3324"/>
    <cellStyle name="20% - 강조색1 3 2 4 7 3" xfId="3325"/>
    <cellStyle name="20% - 강조색1 3 2 4 7 4" xfId="3326"/>
    <cellStyle name="20% - 강조색1 3 2 4 8" xfId="3327"/>
    <cellStyle name="20% - 강조색1 3 2 4 8 2" xfId="3328"/>
    <cellStyle name="20% - 강조색1 3 2 4 8 3" xfId="3329"/>
    <cellStyle name="20% - 강조색1 3 2 4 8 4" xfId="3330"/>
    <cellStyle name="20% - 강조색1 3 2 4 9" xfId="3331"/>
    <cellStyle name="20% - 강조색1 3 2 4 9 2" xfId="3332"/>
    <cellStyle name="20% - 강조색1 3 2 4 9 3" xfId="3333"/>
    <cellStyle name="20% - 강조색1 3 2 4 9 4" xfId="3334"/>
    <cellStyle name="20% - 강조색1 3 2 5" xfId="3335"/>
    <cellStyle name="20% - 강조색1 3 2 5 10" xfId="3336"/>
    <cellStyle name="20% - 강조색1 3 2 5 11" xfId="3337"/>
    <cellStyle name="20% - 강조색1 3 2 5 12" xfId="3338"/>
    <cellStyle name="20% - 강조색1 3 2 5 2" xfId="3339"/>
    <cellStyle name="20% - 강조색1 3 2 5 2 2" xfId="3340"/>
    <cellStyle name="20% - 강조색1 3 2 5 2 3" xfId="3341"/>
    <cellStyle name="20% - 강조색1 3 2 5 2 4" xfId="3342"/>
    <cellStyle name="20% - 강조색1 3 2 5 3" xfId="3343"/>
    <cellStyle name="20% - 강조색1 3 2 5 3 2" xfId="3344"/>
    <cellStyle name="20% - 강조색1 3 2 5 3 3" xfId="3345"/>
    <cellStyle name="20% - 강조색1 3 2 5 3 4" xfId="3346"/>
    <cellStyle name="20% - 강조색1 3 2 5 4" xfId="3347"/>
    <cellStyle name="20% - 강조색1 3 2 5 4 2" xfId="3348"/>
    <cellStyle name="20% - 강조색1 3 2 5 4 3" xfId="3349"/>
    <cellStyle name="20% - 강조색1 3 2 5 4 4" xfId="3350"/>
    <cellStyle name="20% - 강조색1 3 2 5 5" xfId="3351"/>
    <cellStyle name="20% - 강조색1 3 2 5 5 2" xfId="3352"/>
    <cellStyle name="20% - 강조색1 3 2 5 5 3" xfId="3353"/>
    <cellStyle name="20% - 강조색1 3 2 5 5 4" xfId="3354"/>
    <cellStyle name="20% - 강조색1 3 2 5 6" xfId="3355"/>
    <cellStyle name="20% - 강조색1 3 2 5 6 2" xfId="3356"/>
    <cellStyle name="20% - 강조색1 3 2 5 6 3" xfId="3357"/>
    <cellStyle name="20% - 강조색1 3 2 5 6 4" xfId="3358"/>
    <cellStyle name="20% - 강조색1 3 2 5 7" xfId="3359"/>
    <cellStyle name="20% - 강조색1 3 2 5 7 2" xfId="3360"/>
    <cellStyle name="20% - 강조색1 3 2 5 7 3" xfId="3361"/>
    <cellStyle name="20% - 강조색1 3 2 5 7 4" xfId="3362"/>
    <cellStyle name="20% - 강조색1 3 2 5 8" xfId="3363"/>
    <cellStyle name="20% - 강조색1 3 2 5 8 2" xfId="3364"/>
    <cellStyle name="20% - 강조색1 3 2 5 8 3" xfId="3365"/>
    <cellStyle name="20% - 강조색1 3 2 5 8 4" xfId="3366"/>
    <cellStyle name="20% - 강조색1 3 2 5 9" xfId="3367"/>
    <cellStyle name="20% - 강조색1 3 2 5 9 2" xfId="3368"/>
    <cellStyle name="20% - 강조색1 3 2 5 9 3" xfId="3369"/>
    <cellStyle name="20% - 강조색1 3 2 5 9 4" xfId="3370"/>
    <cellStyle name="20% - 강조색1 3 2 6" xfId="3371"/>
    <cellStyle name="20% - 강조색1 3 2 6 2" xfId="3372"/>
    <cellStyle name="20% - 강조색1 3 2 6 3" xfId="3373"/>
    <cellStyle name="20% - 강조색1 3 2 6 4" xfId="3374"/>
    <cellStyle name="20% - 강조색1 3 2 7" xfId="3375"/>
    <cellStyle name="20% - 강조색1 3 2 7 2" xfId="3376"/>
    <cellStyle name="20% - 강조색1 3 2 7 3" xfId="3377"/>
    <cellStyle name="20% - 강조색1 3 2 7 4" xfId="3378"/>
    <cellStyle name="20% - 강조색1 3 2 8" xfId="3379"/>
    <cellStyle name="20% - 강조색1 3 2 8 2" xfId="3380"/>
    <cellStyle name="20% - 강조색1 3 2 8 3" xfId="3381"/>
    <cellStyle name="20% - 강조색1 3 2 8 4" xfId="3382"/>
    <cellStyle name="20% - 강조색1 3 2 9" xfId="3383"/>
    <cellStyle name="20% - 강조색1 3 2 9 2" xfId="3384"/>
    <cellStyle name="20% - 강조색1 3 2 9 3" xfId="3385"/>
    <cellStyle name="20% - 강조색1 3 2 9 4" xfId="3386"/>
    <cellStyle name="20% - 강조색1 3 20" xfId="3387"/>
    <cellStyle name="20% - 강조색1 3 21" xfId="3388"/>
    <cellStyle name="20% - 강조색1 3 22" xfId="3389"/>
    <cellStyle name="20% - 강조색1 3 23" xfId="3390"/>
    <cellStyle name="20% - 강조색1 3 24" xfId="3391"/>
    <cellStyle name="20% - 강조색1 3 25" xfId="3392"/>
    <cellStyle name="20% - 강조색1 3 26" xfId="3393"/>
    <cellStyle name="20% - 강조색1 3 27" xfId="3394"/>
    <cellStyle name="20% - 강조색1 3 3" xfId="3395"/>
    <cellStyle name="20% - 강조색1 3 3 10" xfId="3396"/>
    <cellStyle name="20% - 강조색1 3 3 10 2" xfId="3397"/>
    <cellStyle name="20% - 강조색1 3 3 10 3" xfId="3398"/>
    <cellStyle name="20% - 강조색1 3 3 10 4" xfId="3399"/>
    <cellStyle name="20% - 강조색1 3 3 11" xfId="3400"/>
    <cellStyle name="20% - 강조색1 3 3 11 2" xfId="3401"/>
    <cellStyle name="20% - 강조색1 3 3 11 3" xfId="3402"/>
    <cellStyle name="20% - 강조색1 3 3 11 4" xfId="3403"/>
    <cellStyle name="20% - 강조색1 3 3 12" xfId="3404"/>
    <cellStyle name="20% - 강조색1 3 3 12 2" xfId="3405"/>
    <cellStyle name="20% - 강조색1 3 3 12 3" xfId="3406"/>
    <cellStyle name="20% - 강조색1 3 3 12 4" xfId="3407"/>
    <cellStyle name="20% - 강조색1 3 3 13" xfId="3408"/>
    <cellStyle name="20% - 강조색1 3 3 14" xfId="3409"/>
    <cellStyle name="20% - 강조색1 3 3 15" xfId="3410"/>
    <cellStyle name="20% - 강조색1 3 3 16" xfId="3411"/>
    <cellStyle name="20% - 강조색1 3 3 17" xfId="3412"/>
    <cellStyle name="20% - 강조색1 3 3 18" xfId="3413"/>
    <cellStyle name="20% - 강조색1 3 3 19" xfId="3414"/>
    <cellStyle name="20% - 강조색1 3 3 2" xfId="3415"/>
    <cellStyle name="20% - 강조색1 3 3 2 10" xfId="3416"/>
    <cellStyle name="20% - 강조색1 3 3 2 11" xfId="3417"/>
    <cellStyle name="20% - 강조색1 3 3 2 12" xfId="3418"/>
    <cellStyle name="20% - 강조색1 3 3 2 2" xfId="3419"/>
    <cellStyle name="20% - 강조색1 3 3 2 2 2" xfId="3420"/>
    <cellStyle name="20% - 강조색1 3 3 2 2 3" xfId="3421"/>
    <cellStyle name="20% - 강조색1 3 3 2 2 4" xfId="3422"/>
    <cellStyle name="20% - 강조색1 3 3 2 3" xfId="3423"/>
    <cellStyle name="20% - 강조색1 3 3 2 3 2" xfId="3424"/>
    <cellStyle name="20% - 강조색1 3 3 2 3 3" xfId="3425"/>
    <cellStyle name="20% - 강조색1 3 3 2 3 4" xfId="3426"/>
    <cellStyle name="20% - 강조색1 3 3 2 4" xfId="3427"/>
    <cellStyle name="20% - 강조색1 3 3 2 4 2" xfId="3428"/>
    <cellStyle name="20% - 강조색1 3 3 2 4 3" xfId="3429"/>
    <cellStyle name="20% - 강조색1 3 3 2 4 4" xfId="3430"/>
    <cellStyle name="20% - 강조색1 3 3 2 5" xfId="3431"/>
    <cellStyle name="20% - 강조색1 3 3 2 5 2" xfId="3432"/>
    <cellStyle name="20% - 강조색1 3 3 2 5 3" xfId="3433"/>
    <cellStyle name="20% - 강조색1 3 3 2 5 4" xfId="3434"/>
    <cellStyle name="20% - 강조색1 3 3 2 6" xfId="3435"/>
    <cellStyle name="20% - 강조색1 3 3 2 6 2" xfId="3436"/>
    <cellStyle name="20% - 강조색1 3 3 2 6 3" xfId="3437"/>
    <cellStyle name="20% - 강조색1 3 3 2 6 4" xfId="3438"/>
    <cellStyle name="20% - 강조색1 3 3 2 7" xfId="3439"/>
    <cellStyle name="20% - 강조색1 3 3 2 7 2" xfId="3440"/>
    <cellStyle name="20% - 강조색1 3 3 2 7 3" xfId="3441"/>
    <cellStyle name="20% - 강조색1 3 3 2 7 4" xfId="3442"/>
    <cellStyle name="20% - 강조색1 3 3 2 8" xfId="3443"/>
    <cellStyle name="20% - 강조색1 3 3 2 8 2" xfId="3444"/>
    <cellStyle name="20% - 강조색1 3 3 2 8 3" xfId="3445"/>
    <cellStyle name="20% - 강조색1 3 3 2 8 4" xfId="3446"/>
    <cellStyle name="20% - 강조색1 3 3 2 9" xfId="3447"/>
    <cellStyle name="20% - 강조색1 3 3 2 9 2" xfId="3448"/>
    <cellStyle name="20% - 강조색1 3 3 2 9 3" xfId="3449"/>
    <cellStyle name="20% - 강조색1 3 3 2 9 4" xfId="3450"/>
    <cellStyle name="20% - 강조색1 3 3 20" xfId="3451"/>
    <cellStyle name="20% - 강조색1 3 3 21" xfId="3452"/>
    <cellStyle name="20% - 강조색1 3 3 22" xfId="3453"/>
    <cellStyle name="20% - 강조색1 3 3 23" xfId="3454"/>
    <cellStyle name="20% - 강조색1 3 3 24" xfId="3455"/>
    <cellStyle name="20% - 강조색1 3 3 25" xfId="3456"/>
    <cellStyle name="20% - 강조색1 3 3 3" xfId="3457"/>
    <cellStyle name="20% - 강조색1 3 3 3 10" xfId="3458"/>
    <cellStyle name="20% - 강조색1 3 3 3 11" xfId="3459"/>
    <cellStyle name="20% - 강조색1 3 3 3 12" xfId="3460"/>
    <cellStyle name="20% - 강조색1 3 3 3 2" xfId="3461"/>
    <cellStyle name="20% - 강조색1 3 3 3 2 2" xfId="3462"/>
    <cellStyle name="20% - 강조색1 3 3 3 2 3" xfId="3463"/>
    <cellStyle name="20% - 강조색1 3 3 3 2 4" xfId="3464"/>
    <cellStyle name="20% - 강조색1 3 3 3 3" xfId="3465"/>
    <cellStyle name="20% - 강조색1 3 3 3 3 2" xfId="3466"/>
    <cellStyle name="20% - 강조색1 3 3 3 3 3" xfId="3467"/>
    <cellStyle name="20% - 강조색1 3 3 3 3 4" xfId="3468"/>
    <cellStyle name="20% - 강조색1 3 3 3 4" xfId="3469"/>
    <cellStyle name="20% - 강조색1 3 3 3 4 2" xfId="3470"/>
    <cellStyle name="20% - 강조색1 3 3 3 4 3" xfId="3471"/>
    <cellStyle name="20% - 강조색1 3 3 3 4 4" xfId="3472"/>
    <cellStyle name="20% - 강조색1 3 3 3 5" xfId="3473"/>
    <cellStyle name="20% - 강조색1 3 3 3 5 2" xfId="3474"/>
    <cellStyle name="20% - 강조색1 3 3 3 5 3" xfId="3475"/>
    <cellStyle name="20% - 강조색1 3 3 3 5 4" xfId="3476"/>
    <cellStyle name="20% - 강조색1 3 3 3 6" xfId="3477"/>
    <cellStyle name="20% - 강조색1 3 3 3 6 2" xfId="3478"/>
    <cellStyle name="20% - 강조색1 3 3 3 6 3" xfId="3479"/>
    <cellStyle name="20% - 강조색1 3 3 3 6 4" xfId="3480"/>
    <cellStyle name="20% - 강조색1 3 3 3 7" xfId="3481"/>
    <cellStyle name="20% - 강조색1 3 3 3 7 2" xfId="3482"/>
    <cellStyle name="20% - 강조색1 3 3 3 7 3" xfId="3483"/>
    <cellStyle name="20% - 강조색1 3 3 3 7 4" xfId="3484"/>
    <cellStyle name="20% - 강조색1 3 3 3 8" xfId="3485"/>
    <cellStyle name="20% - 강조색1 3 3 3 8 2" xfId="3486"/>
    <cellStyle name="20% - 강조색1 3 3 3 8 3" xfId="3487"/>
    <cellStyle name="20% - 강조색1 3 3 3 8 4" xfId="3488"/>
    <cellStyle name="20% - 강조색1 3 3 3 9" xfId="3489"/>
    <cellStyle name="20% - 강조색1 3 3 3 9 2" xfId="3490"/>
    <cellStyle name="20% - 강조색1 3 3 3 9 3" xfId="3491"/>
    <cellStyle name="20% - 강조색1 3 3 3 9 4" xfId="3492"/>
    <cellStyle name="20% - 강조색1 3 3 4" xfId="3493"/>
    <cellStyle name="20% - 강조색1 3 3 4 10" xfId="3494"/>
    <cellStyle name="20% - 강조색1 3 3 4 11" xfId="3495"/>
    <cellStyle name="20% - 강조색1 3 3 4 12" xfId="3496"/>
    <cellStyle name="20% - 강조색1 3 3 4 2" xfId="3497"/>
    <cellStyle name="20% - 강조색1 3 3 4 2 2" xfId="3498"/>
    <cellStyle name="20% - 강조색1 3 3 4 2 3" xfId="3499"/>
    <cellStyle name="20% - 강조색1 3 3 4 2 4" xfId="3500"/>
    <cellStyle name="20% - 강조색1 3 3 4 3" xfId="3501"/>
    <cellStyle name="20% - 강조색1 3 3 4 3 2" xfId="3502"/>
    <cellStyle name="20% - 강조색1 3 3 4 3 3" xfId="3503"/>
    <cellStyle name="20% - 강조색1 3 3 4 3 4" xfId="3504"/>
    <cellStyle name="20% - 강조색1 3 3 4 4" xfId="3505"/>
    <cellStyle name="20% - 강조색1 3 3 4 4 2" xfId="3506"/>
    <cellStyle name="20% - 강조색1 3 3 4 4 3" xfId="3507"/>
    <cellStyle name="20% - 강조색1 3 3 4 4 4" xfId="3508"/>
    <cellStyle name="20% - 강조색1 3 3 4 5" xfId="3509"/>
    <cellStyle name="20% - 강조색1 3 3 4 5 2" xfId="3510"/>
    <cellStyle name="20% - 강조색1 3 3 4 5 3" xfId="3511"/>
    <cellStyle name="20% - 강조색1 3 3 4 5 4" xfId="3512"/>
    <cellStyle name="20% - 강조색1 3 3 4 6" xfId="3513"/>
    <cellStyle name="20% - 강조색1 3 3 4 6 2" xfId="3514"/>
    <cellStyle name="20% - 강조색1 3 3 4 6 3" xfId="3515"/>
    <cellStyle name="20% - 강조색1 3 3 4 6 4" xfId="3516"/>
    <cellStyle name="20% - 강조색1 3 3 4 7" xfId="3517"/>
    <cellStyle name="20% - 강조색1 3 3 4 7 2" xfId="3518"/>
    <cellStyle name="20% - 강조색1 3 3 4 7 3" xfId="3519"/>
    <cellStyle name="20% - 강조색1 3 3 4 7 4" xfId="3520"/>
    <cellStyle name="20% - 강조색1 3 3 4 8" xfId="3521"/>
    <cellStyle name="20% - 강조색1 3 3 4 8 2" xfId="3522"/>
    <cellStyle name="20% - 강조색1 3 3 4 8 3" xfId="3523"/>
    <cellStyle name="20% - 강조색1 3 3 4 8 4" xfId="3524"/>
    <cellStyle name="20% - 강조색1 3 3 4 9" xfId="3525"/>
    <cellStyle name="20% - 강조색1 3 3 4 9 2" xfId="3526"/>
    <cellStyle name="20% - 강조색1 3 3 4 9 3" xfId="3527"/>
    <cellStyle name="20% - 강조색1 3 3 4 9 4" xfId="3528"/>
    <cellStyle name="20% - 강조색1 3 3 5" xfId="3529"/>
    <cellStyle name="20% - 강조색1 3 3 5 2" xfId="3530"/>
    <cellStyle name="20% - 강조색1 3 3 5 3" xfId="3531"/>
    <cellStyle name="20% - 강조색1 3 3 5 4" xfId="3532"/>
    <cellStyle name="20% - 강조색1 3 3 6" xfId="3533"/>
    <cellStyle name="20% - 강조색1 3 3 6 2" xfId="3534"/>
    <cellStyle name="20% - 강조색1 3 3 6 3" xfId="3535"/>
    <cellStyle name="20% - 강조색1 3 3 6 4" xfId="3536"/>
    <cellStyle name="20% - 강조색1 3 3 7" xfId="3537"/>
    <cellStyle name="20% - 강조색1 3 3 7 2" xfId="3538"/>
    <cellStyle name="20% - 강조색1 3 3 7 3" xfId="3539"/>
    <cellStyle name="20% - 강조색1 3 3 7 4" xfId="3540"/>
    <cellStyle name="20% - 강조색1 3 3 8" xfId="3541"/>
    <cellStyle name="20% - 강조색1 3 3 8 2" xfId="3542"/>
    <cellStyle name="20% - 강조색1 3 3 8 3" xfId="3543"/>
    <cellStyle name="20% - 강조색1 3 3 8 4" xfId="3544"/>
    <cellStyle name="20% - 강조색1 3 3 9" xfId="3545"/>
    <cellStyle name="20% - 강조색1 3 3 9 2" xfId="3546"/>
    <cellStyle name="20% - 강조색1 3 3 9 3" xfId="3547"/>
    <cellStyle name="20% - 강조색1 3 3 9 4" xfId="3548"/>
    <cellStyle name="20% - 강조색1 3 4" xfId="3549"/>
    <cellStyle name="20% - 강조색1 3 4 10" xfId="3550"/>
    <cellStyle name="20% - 강조색1 3 4 11" xfId="3551"/>
    <cellStyle name="20% - 강조색1 3 4 12" xfId="3552"/>
    <cellStyle name="20% - 강조색1 3 4 2" xfId="3553"/>
    <cellStyle name="20% - 강조색1 3 4 2 2" xfId="3554"/>
    <cellStyle name="20% - 강조색1 3 4 2 3" xfId="3555"/>
    <cellStyle name="20% - 강조색1 3 4 2 4" xfId="3556"/>
    <cellStyle name="20% - 강조색1 3 4 3" xfId="3557"/>
    <cellStyle name="20% - 강조색1 3 4 3 2" xfId="3558"/>
    <cellStyle name="20% - 강조색1 3 4 3 3" xfId="3559"/>
    <cellStyle name="20% - 강조색1 3 4 3 4" xfId="3560"/>
    <cellStyle name="20% - 강조색1 3 4 4" xfId="3561"/>
    <cellStyle name="20% - 강조색1 3 4 4 2" xfId="3562"/>
    <cellStyle name="20% - 강조색1 3 4 4 3" xfId="3563"/>
    <cellStyle name="20% - 강조색1 3 4 4 4" xfId="3564"/>
    <cellStyle name="20% - 강조색1 3 4 5" xfId="3565"/>
    <cellStyle name="20% - 강조색1 3 4 5 2" xfId="3566"/>
    <cellStyle name="20% - 강조색1 3 4 5 3" xfId="3567"/>
    <cellStyle name="20% - 강조색1 3 4 5 4" xfId="3568"/>
    <cellStyle name="20% - 강조색1 3 4 6" xfId="3569"/>
    <cellStyle name="20% - 강조색1 3 4 6 2" xfId="3570"/>
    <cellStyle name="20% - 강조색1 3 4 6 3" xfId="3571"/>
    <cellStyle name="20% - 강조색1 3 4 6 4" xfId="3572"/>
    <cellStyle name="20% - 강조색1 3 4 7" xfId="3573"/>
    <cellStyle name="20% - 강조색1 3 4 7 2" xfId="3574"/>
    <cellStyle name="20% - 강조색1 3 4 7 3" xfId="3575"/>
    <cellStyle name="20% - 강조색1 3 4 7 4" xfId="3576"/>
    <cellStyle name="20% - 강조색1 3 4 8" xfId="3577"/>
    <cellStyle name="20% - 강조색1 3 4 8 2" xfId="3578"/>
    <cellStyle name="20% - 강조색1 3 4 8 3" xfId="3579"/>
    <cellStyle name="20% - 강조색1 3 4 8 4" xfId="3580"/>
    <cellStyle name="20% - 강조색1 3 4 9" xfId="3581"/>
    <cellStyle name="20% - 강조색1 3 4 9 2" xfId="3582"/>
    <cellStyle name="20% - 강조색1 3 4 9 3" xfId="3583"/>
    <cellStyle name="20% - 강조색1 3 4 9 4" xfId="3584"/>
    <cellStyle name="20% - 강조색1 3 5" xfId="3585"/>
    <cellStyle name="20% - 강조색1 3 5 10" xfId="3586"/>
    <cellStyle name="20% - 강조색1 3 5 11" xfId="3587"/>
    <cellStyle name="20% - 강조색1 3 5 12" xfId="3588"/>
    <cellStyle name="20% - 강조색1 3 5 2" xfId="3589"/>
    <cellStyle name="20% - 강조색1 3 5 2 2" xfId="3590"/>
    <cellStyle name="20% - 강조색1 3 5 2 3" xfId="3591"/>
    <cellStyle name="20% - 강조색1 3 5 2 4" xfId="3592"/>
    <cellStyle name="20% - 강조색1 3 5 3" xfId="3593"/>
    <cellStyle name="20% - 강조색1 3 5 3 2" xfId="3594"/>
    <cellStyle name="20% - 강조색1 3 5 3 3" xfId="3595"/>
    <cellStyle name="20% - 강조색1 3 5 3 4" xfId="3596"/>
    <cellStyle name="20% - 강조색1 3 5 4" xfId="3597"/>
    <cellStyle name="20% - 강조색1 3 5 4 2" xfId="3598"/>
    <cellStyle name="20% - 강조색1 3 5 4 3" xfId="3599"/>
    <cellStyle name="20% - 강조색1 3 5 4 4" xfId="3600"/>
    <cellStyle name="20% - 강조색1 3 5 5" xfId="3601"/>
    <cellStyle name="20% - 강조색1 3 5 5 2" xfId="3602"/>
    <cellStyle name="20% - 강조색1 3 5 5 3" xfId="3603"/>
    <cellStyle name="20% - 강조색1 3 5 5 4" xfId="3604"/>
    <cellStyle name="20% - 강조색1 3 5 6" xfId="3605"/>
    <cellStyle name="20% - 강조색1 3 5 6 2" xfId="3606"/>
    <cellStyle name="20% - 강조색1 3 5 6 3" xfId="3607"/>
    <cellStyle name="20% - 강조색1 3 5 6 4" xfId="3608"/>
    <cellStyle name="20% - 강조색1 3 5 7" xfId="3609"/>
    <cellStyle name="20% - 강조색1 3 5 7 2" xfId="3610"/>
    <cellStyle name="20% - 강조색1 3 5 7 3" xfId="3611"/>
    <cellStyle name="20% - 강조색1 3 5 7 4" xfId="3612"/>
    <cellStyle name="20% - 강조색1 3 5 8" xfId="3613"/>
    <cellStyle name="20% - 강조색1 3 5 8 2" xfId="3614"/>
    <cellStyle name="20% - 강조색1 3 5 8 3" xfId="3615"/>
    <cellStyle name="20% - 강조색1 3 5 8 4" xfId="3616"/>
    <cellStyle name="20% - 강조색1 3 5 9" xfId="3617"/>
    <cellStyle name="20% - 강조색1 3 5 9 2" xfId="3618"/>
    <cellStyle name="20% - 강조색1 3 5 9 3" xfId="3619"/>
    <cellStyle name="20% - 강조색1 3 5 9 4" xfId="3620"/>
    <cellStyle name="20% - 강조색1 3 6" xfId="3621"/>
    <cellStyle name="20% - 강조색1 3 6 10" xfId="3622"/>
    <cellStyle name="20% - 강조색1 3 6 11" xfId="3623"/>
    <cellStyle name="20% - 강조색1 3 6 12" xfId="3624"/>
    <cellStyle name="20% - 강조색1 3 6 2" xfId="3625"/>
    <cellStyle name="20% - 강조색1 3 6 2 2" xfId="3626"/>
    <cellStyle name="20% - 강조색1 3 6 2 3" xfId="3627"/>
    <cellStyle name="20% - 강조색1 3 6 2 4" xfId="3628"/>
    <cellStyle name="20% - 강조색1 3 6 3" xfId="3629"/>
    <cellStyle name="20% - 강조색1 3 6 3 2" xfId="3630"/>
    <cellStyle name="20% - 강조색1 3 6 3 3" xfId="3631"/>
    <cellStyle name="20% - 강조색1 3 6 3 4" xfId="3632"/>
    <cellStyle name="20% - 강조색1 3 6 4" xfId="3633"/>
    <cellStyle name="20% - 강조색1 3 6 4 2" xfId="3634"/>
    <cellStyle name="20% - 강조색1 3 6 4 3" xfId="3635"/>
    <cellStyle name="20% - 강조색1 3 6 4 4" xfId="3636"/>
    <cellStyle name="20% - 강조색1 3 6 5" xfId="3637"/>
    <cellStyle name="20% - 강조색1 3 6 5 2" xfId="3638"/>
    <cellStyle name="20% - 강조색1 3 6 5 3" xfId="3639"/>
    <cellStyle name="20% - 강조색1 3 6 5 4" xfId="3640"/>
    <cellStyle name="20% - 강조색1 3 6 6" xfId="3641"/>
    <cellStyle name="20% - 강조색1 3 6 6 2" xfId="3642"/>
    <cellStyle name="20% - 강조색1 3 6 6 3" xfId="3643"/>
    <cellStyle name="20% - 강조색1 3 6 6 4" xfId="3644"/>
    <cellStyle name="20% - 강조색1 3 6 7" xfId="3645"/>
    <cellStyle name="20% - 강조색1 3 6 7 2" xfId="3646"/>
    <cellStyle name="20% - 강조색1 3 6 7 3" xfId="3647"/>
    <cellStyle name="20% - 강조색1 3 6 7 4" xfId="3648"/>
    <cellStyle name="20% - 강조색1 3 6 8" xfId="3649"/>
    <cellStyle name="20% - 강조색1 3 6 8 2" xfId="3650"/>
    <cellStyle name="20% - 강조색1 3 6 8 3" xfId="3651"/>
    <cellStyle name="20% - 강조색1 3 6 8 4" xfId="3652"/>
    <cellStyle name="20% - 강조색1 3 6 9" xfId="3653"/>
    <cellStyle name="20% - 강조색1 3 6 9 2" xfId="3654"/>
    <cellStyle name="20% - 강조색1 3 6 9 3" xfId="3655"/>
    <cellStyle name="20% - 강조색1 3 6 9 4" xfId="3656"/>
    <cellStyle name="20% - 강조색1 3 7" xfId="3657"/>
    <cellStyle name="20% - 강조색1 3 7 2" xfId="3658"/>
    <cellStyle name="20% - 강조색1 3 7 3" xfId="3659"/>
    <cellStyle name="20% - 강조색1 3 7 4" xfId="3660"/>
    <cellStyle name="20% - 강조색1 3 8" xfId="3661"/>
    <cellStyle name="20% - 강조색1 3 8 2" xfId="3662"/>
    <cellStyle name="20% - 강조색1 3 8 3" xfId="3663"/>
    <cellStyle name="20% - 강조색1 3 8 4" xfId="3664"/>
    <cellStyle name="20% - 강조색1 3 9" xfId="3665"/>
    <cellStyle name="20% - 강조색1 3 9 2" xfId="3666"/>
    <cellStyle name="20% - 강조색1 3 9 3" xfId="3667"/>
    <cellStyle name="20% - 강조색1 3 9 4" xfId="3668"/>
    <cellStyle name="20% - 강조색1 30" xfId="198"/>
    <cellStyle name="20% - 강조색1 31" xfId="199"/>
    <cellStyle name="20% - 강조색1 32" xfId="200"/>
    <cellStyle name="20% - 강조색1 33" xfId="201"/>
    <cellStyle name="20% - 강조색1 34" xfId="202"/>
    <cellStyle name="20% - 강조색1 35" xfId="203"/>
    <cellStyle name="20% - 강조색1 36" xfId="204"/>
    <cellStyle name="20% - 강조색1 37" xfId="205"/>
    <cellStyle name="20% - 강조색1 38" xfId="206"/>
    <cellStyle name="20% - 강조색1 39" xfId="207"/>
    <cellStyle name="20% - 강조색1 4" xfId="51"/>
    <cellStyle name="20% - 강조색1 40" xfId="208"/>
    <cellStyle name="20% - 강조색1 41" xfId="209"/>
    <cellStyle name="20% - 강조색1 42" xfId="210"/>
    <cellStyle name="20% - 강조색1 43" xfId="211"/>
    <cellStyle name="20% - 강조색1 44" xfId="1817"/>
    <cellStyle name="20% - 강조색1 44 10" xfId="3669"/>
    <cellStyle name="20% - 강조색1 44 11" xfId="3670"/>
    <cellStyle name="20% - 강조색1 44 2" xfId="3671"/>
    <cellStyle name="20% - 강조색1 44 2 10" xfId="3672"/>
    <cellStyle name="20% - 강조색1 44 2 10 2" xfId="3673"/>
    <cellStyle name="20% - 강조색1 44 2 10 3" xfId="3674"/>
    <cellStyle name="20% - 강조색1 44 2 10 4" xfId="3675"/>
    <cellStyle name="20% - 강조색1 44 2 11" xfId="3676"/>
    <cellStyle name="20% - 강조색1 44 2 11 2" xfId="3677"/>
    <cellStyle name="20% - 강조색1 44 2 11 3" xfId="3678"/>
    <cellStyle name="20% - 강조색1 44 2 11 4" xfId="3679"/>
    <cellStyle name="20% - 강조색1 44 2 12" xfId="3680"/>
    <cellStyle name="20% - 강조색1 44 2 12 2" xfId="3681"/>
    <cellStyle name="20% - 강조색1 44 2 12 3" xfId="3682"/>
    <cellStyle name="20% - 강조색1 44 2 12 4" xfId="3683"/>
    <cellStyle name="20% - 강조색1 44 2 13" xfId="3684"/>
    <cellStyle name="20% - 강조색1 44 2 13 2" xfId="3685"/>
    <cellStyle name="20% - 강조색1 44 2 13 3" xfId="3686"/>
    <cellStyle name="20% - 강조색1 44 2 13 4" xfId="3687"/>
    <cellStyle name="20% - 강조색1 44 2 14" xfId="3688"/>
    <cellStyle name="20% - 강조색1 44 2 14 2" xfId="3689"/>
    <cellStyle name="20% - 강조색1 44 2 14 3" xfId="3690"/>
    <cellStyle name="20% - 강조색1 44 2 14 4" xfId="3691"/>
    <cellStyle name="20% - 강조색1 44 2 15" xfId="3692"/>
    <cellStyle name="20% - 강조색1 44 2 16" xfId="3693"/>
    <cellStyle name="20% - 강조색1 44 2 17" xfId="3694"/>
    <cellStyle name="20% - 강조색1 44 2 18" xfId="3695"/>
    <cellStyle name="20% - 강조색1 44 2 19" xfId="3696"/>
    <cellStyle name="20% - 강조색1 44 2 2" xfId="3697"/>
    <cellStyle name="20% - 강조색1 44 2 2 10" xfId="3698"/>
    <cellStyle name="20% - 강조색1 44 2 2 10 2" xfId="3699"/>
    <cellStyle name="20% - 강조색1 44 2 2 10 3" xfId="3700"/>
    <cellStyle name="20% - 강조색1 44 2 2 10 4" xfId="3701"/>
    <cellStyle name="20% - 강조색1 44 2 2 11" xfId="3702"/>
    <cellStyle name="20% - 강조색1 44 2 2 11 2" xfId="3703"/>
    <cellStyle name="20% - 강조색1 44 2 2 11 3" xfId="3704"/>
    <cellStyle name="20% - 강조색1 44 2 2 11 4" xfId="3705"/>
    <cellStyle name="20% - 강조색1 44 2 2 12" xfId="3706"/>
    <cellStyle name="20% - 강조색1 44 2 2 12 2" xfId="3707"/>
    <cellStyle name="20% - 강조색1 44 2 2 12 3" xfId="3708"/>
    <cellStyle name="20% - 강조색1 44 2 2 12 4" xfId="3709"/>
    <cellStyle name="20% - 강조색1 44 2 2 13" xfId="3710"/>
    <cellStyle name="20% - 강조색1 44 2 2 13 2" xfId="3711"/>
    <cellStyle name="20% - 강조색1 44 2 2 13 3" xfId="3712"/>
    <cellStyle name="20% - 강조색1 44 2 2 13 4" xfId="3713"/>
    <cellStyle name="20% - 강조색1 44 2 2 14" xfId="3714"/>
    <cellStyle name="20% - 강조색1 44 2 2 15" xfId="3715"/>
    <cellStyle name="20% - 강조색1 44 2 2 16" xfId="3716"/>
    <cellStyle name="20% - 강조색1 44 2 2 17" xfId="3717"/>
    <cellStyle name="20% - 강조색1 44 2 2 18" xfId="3718"/>
    <cellStyle name="20% - 강조색1 44 2 2 19" xfId="3719"/>
    <cellStyle name="20% - 강조색1 44 2 2 2" xfId="3720"/>
    <cellStyle name="20% - 강조색1 44 2 2 2 10" xfId="3721"/>
    <cellStyle name="20% - 강조색1 44 2 2 2 10 2" xfId="3722"/>
    <cellStyle name="20% - 강조색1 44 2 2 2 10 3" xfId="3723"/>
    <cellStyle name="20% - 강조색1 44 2 2 2 10 4" xfId="3724"/>
    <cellStyle name="20% - 강조색1 44 2 2 2 11" xfId="3725"/>
    <cellStyle name="20% - 강조색1 44 2 2 2 11 2" xfId="3726"/>
    <cellStyle name="20% - 강조색1 44 2 2 2 11 3" xfId="3727"/>
    <cellStyle name="20% - 강조색1 44 2 2 2 11 4" xfId="3728"/>
    <cellStyle name="20% - 강조색1 44 2 2 2 12" xfId="3729"/>
    <cellStyle name="20% - 강조색1 44 2 2 2 12 2" xfId="3730"/>
    <cellStyle name="20% - 강조색1 44 2 2 2 12 3" xfId="3731"/>
    <cellStyle name="20% - 강조색1 44 2 2 2 12 4" xfId="3732"/>
    <cellStyle name="20% - 강조색1 44 2 2 2 13" xfId="3733"/>
    <cellStyle name="20% - 강조색1 44 2 2 2 14" xfId="3734"/>
    <cellStyle name="20% - 강조색1 44 2 2 2 15" xfId="3735"/>
    <cellStyle name="20% - 강조색1 44 2 2 2 16" xfId="3736"/>
    <cellStyle name="20% - 강조색1 44 2 2 2 17" xfId="3737"/>
    <cellStyle name="20% - 강조색1 44 2 2 2 18" xfId="3738"/>
    <cellStyle name="20% - 강조색1 44 2 2 2 19" xfId="3739"/>
    <cellStyle name="20% - 강조색1 44 2 2 2 2" xfId="3740"/>
    <cellStyle name="20% - 강조색1 44 2 2 2 2 10" xfId="3741"/>
    <cellStyle name="20% - 강조색1 44 2 2 2 2 11" xfId="3742"/>
    <cellStyle name="20% - 강조색1 44 2 2 2 2 12" xfId="3743"/>
    <cellStyle name="20% - 강조색1 44 2 2 2 2 2" xfId="3744"/>
    <cellStyle name="20% - 강조색1 44 2 2 2 2 2 2" xfId="3745"/>
    <cellStyle name="20% - 강조색1 44 2 2 2 2 2 3" xfId="3746"/>
    <cellStyle name="20% - 강조색1 44 2 2 2 2 2 4" xfId="3747"/>
    <cellStyle name="20% - 강조색1 44 2 2 2 2 3" xfId="3748"/>
    <cellStyle name="20% - 강조색1 44 2 2 2 2 3 2" xfId="3749"/>
    <cellStyle name="20% - 강조색1 44 2 2 2 2 3 3" xfId="3750"/>
    <cellStyle name="20% - 강조색1 44 2 2 2 2 3 4" xfId="3751"/>
    <cellStyle name="20% - 강조색1 44 2 2 2 2 4" xfId="3752"/>
    <cellStyle name="20% - 강조색1 44 2 2 2 2 4 2" xfId="3753"/>
    <cellStyle name="20% - 강조색1 44 2 2 2 2 4 3" xfId="3754"/>
    <cellStyle name="20% - 강조색1 44 2 2 2 2 4 4" xfId="3755"/>
    <cellStyle name="20% - 강조색1 44 2 2 2 2 5" xfId="3756"/>
    <cellStyle name="20% - 강조색1 44 2 2 2 2 5 2" xfId="3757"/>
    <cellStyle name="20% - 강조색1 44 2 2 2 2 5 3" xfId="3758"/>
    <cellStyle name="20% - 강조색1 44 2 2 2 2 5 4" xfId="3759"/>
    <cellStyle name="20% - 강조색1 44 2 2 2 2 6" xfId="3760"/>
    <cellStyle name="20% - 강조색1 44 2 2 2 2 6 2" xfId="3761"/>
    <cellStyle name="20% - 강조색1 44 2 2 2 2 6 3" xfId="3762"/>
    <cellStyle name="20% - 강조색1 44 2 2 2 2 6 4" xfId="3763"/>
    <cellStyle name="20% - 강조색1 44 2 2 2 2 7" xfId="3764"/>
    <cellStyle name="20% - 강조색1 44 2 2 2 2 7 2" xfId="3765"/>
    <cellStyle name="20% - 강조색1 44 2 2 2 2 7 3" xfId="3766"/>
    <cellStyle name="20% - 강조색1 44 2 2 2 2 7 4" xfId="3767"/>
    <cellStyle name="20% - 강조색1 44 2 2 2 2 8" xfId="3768"/>
    <cellStyle name="20% - 강조색1 44 2 2 2 2 8 2" xfId="3769"/>
    <cellStyle name="20% - 강조색1 44 2 2 2 2 8 3" xfId="3770"/>
    <cellStyle name="20% - 강조색1 44 2 2 2 2 8 4" xfId="3771"/>
    <cellStyle name="20% - 강조색1 44 2 2 2 2 9" xfId="3772"/>
    <cellStyle name="20% - 강조색1 44 2 2 2 2 9 2" xfId="3773"/>
    <cellStyle name="20% - 강조색1 44 2 2 2 2 9 3" xfId="3774"/>
    <cellStyle name="20% - 강조색1 44 2 2 2 2 9 4" xfId="3775"/>
    <cellStyle name="20% - 강조색1 44 2 2 2 20" xfId="3776"/>
    <cellStyle name="20% - 강조색1 44 2 2 2 21" xfId="3777"/>
    <cellStyle name="20% - 강조색1 44 2 2 2 22" xfId="3778"/>
    <cellStyle name="20% - 강조색1 44 2 2 2 23" xfId="3779"/>
    <cellStyle name="20% - 강조색1 44 2 2 2 24" xfId="3780"/>
    <cellStyle name="20% - 강조색1 44 2 2 2 25" xfId="3781"/>
    <cellStyle name="20% - 강조색1 44 2 2 2 3" xfId="3782"/>
    <cellStyle name="20% - 강조색1 44 2 2 2 3 10" xfId="3783"/>
    <cellStyle name="20% - 강조색1 44 2 2 2 3 11" xfId="3784"/>
    <cellStyle name="20% - 강조색1 44 2 2 2 3 12" xfId="3785"/>
    <cellStyle name="20% - 강조색1 44 2 2 2 3 2" xfId="3786"/>
    <cellStyle name="20% - 강조색1 44 2 2 2 3 2 2" xfId="3787"/>
    <cellStyle name="20% - 강조색1 44 2 2 2 3 2 3" xfId="3788"/>
    <cellStyle name="20% - 강조색1 44 2 2 2 3 2 4" xfId="3789"/>
    <cellStyle name="20% - 강조색1 44 2 2 2 3 3" xfId="3790"/>
    <cellStyle name="20% - 강조색1 44 2 2 2 3 3 2" xfId="3791"/>
    <cellStyle name="20% - 강조색1 44 2 2 2 3 3 3" xfId="3792"/>
    <cellStyle name="20% - 강조색1 44 2 2 2 3 3 4" xfId="3793"/>
    <cellStyle name="20% - 강조색1 44 2 2 2 3 4" xfId="3794"/>
    <cellStyle name="20% - 강조색1 44 2 2 2 3 4 2" xfId="3795"/>
    <cellStyle name="20% - 강조색1 44 2 2 2 3 4 3" xfId="3796"/>
    <cellStyle name="20% - 강조색1 44 2 2 2 3 4 4" xfId="3797"/>
    <cellStyle name="20% - 강조색1 44 2 2 2 3 5" xfId="3798"/>
    <cellStyle name="20% - 강조색1 44 2 2 2 3 5 2" xfId="3799"/>
    <cellStyle name="20% - 강조색1 44 2 2 2 3 5 3" xfId="3800"/>
    <cellStyle name="20% - 강조색1 44 2 2 2 3 5 4" xfId="3801"/>
    <cellStyle name="20% - 강조색1 44 2 2 2 3 6" xfId="3802"/>
    <cellStyle name="20% - 강조색1 44 2 2 2 3 6 2" xfId="3803"/>
    <cellStyle name="20% - 강조색1 44 2 2 2 3 6 3" xfId="3804"/>
    <cellStyle name="20% - 강조색1 44 2 2 2 3 6 4" xfId="3805"/>
    <cellStyle name="20% - 강조색1 44 2 2 2 3 7" xfId="3806"/>
    <cellStyle name="20% - 강조색1 44 2 2 2 3 7 2" xfId="3807"/>
    <cellStyle name="20% - 강조색1 44 2 2 2 3 7 3" xfId="3808"/>
    <cellStyle name="20% - 강조색1 44 2 2 2 3 7 4" xfId="3809"/>
    <cellStyle name="20% - 강조색1 44 2 2 2 3 8" xfId="3810"/>
    <cellStyle name="20% - 강조색1 44 2 2 2 3 8 2" xfId="3811"/>
    <cellStyle name="20% - 강조색1 44 2 2 2 3 8 3" xfId="3812"/>
    <cellStyle name="20% - 강조색1 44 2 2 2 3 8 4" xfId="3813"/>
    <cellStyle name="20% - 강조색1 44 2 2 2 3 9" xfId="3814"/>
    <cellStyle name="20% - 강조색1 44 2 2 2 3 9 2" xfId="3815"/>
    <cellStyle name="20% - 강조색1 44 2 2 2 3 9 3" xfId="3816"/>
    <cellStyle name="20% - 강조색1 44 2 2 2 3 9 4" xfId="3817"/>
    <cellStyle name="20% - 강조색1 44 2 2 2 4" xfId="3818"/>
    <cellStyle name="20% - 강조색1 44 2 2 2 4 10" xfId="3819"/>
    <cellStyle name="20% - 강조색1 44 2 2 2 4 11" xfId="3820"/>
    <cellStyle name="20% - 강조색1 44 2 2 2 4 12" xfId="3821"/>
    <cellStyle name="20% - 강조색1 44 2 2 2 4 2" xfId="3822"/>
    <cellStyle name="20% - 강조색1 44 2 2 2 4 2 2" xfId="3823"/>
    <cellStyle name="20% - 강조색1 44 2 2 2 4 2 3" xfId="3824"/>
    <cellStyle name="20% - 강조색1 44 2 2 2 4 2 4" xfId="3825"/>
    <cellStyle name="20% - 강조색1 44 2 2 2 4 3" xfId="3826"/>
    <cellStyle name="20% - 강조색1 44 2 2 2 4 3 2" xfId="3827"/>
    <cellStyle name="20% - 강조색1 44 2 2 2 4 3 3" xfId="3828"/>
    <cellStyle name="20% - 강조색1 44 2 2 2 4 3 4" xfId="3829"/>
    <cellStyle name="20% - 강조색1 44 2 2 2 4 4" xfId="3830"/>
    <cellStyle name="20% - 강조색1 44 2 2 2 4 4 2" xfId="3831"/>
    <cellStyle name="20% - 강조색1 44 2 2 2 4 4 3" xfId="3832"/>
    <cellStyle name="20% - 강조색1 44 2 2 2 4 4 4" xfId="3833"/>
    <cellStyle name="20% - 강조색1 44 2 2 2 4 5" xfId="3834"/>
    <cellStyle name="20% - 강조색1 44 2 2 2 4 5 2" xfId="3835"/>
    <cellStyle name="20% - 강조색1 44 2 2 2 4 5 3" xfId="3836"/>
    <cellStyle name="20% - 강조색1 44 2 2 2 4 5 4" xfId="3837"/>
    <cellStyle name="20% - 강조색1 44 2 2 2 4 6" xfId="3838"/>
    <cellStyle name="20% - 강조색1 44 2 2 2 4 6 2" xfId="3839"/>
    <cellStyle name="20% - 강조색1 44 2 2 2 4 6 3" xfId="3840"/>
    <cellStyle name="20% - 강조색1 44 2 2 2 4 6 4" xfId="3841"/>
    <cellStyle name="20% - 강조색1 44 2 2 2 4 7" xfId="3842"/>
    <cellStyle name="20% - 강조색1 44 2 2 2 4 7 2" xfId="3843"/>
    <cellStyle name="20% - 강조색1 44 2 2 2 4 7 3" xfId="3844"/>
    <cellStyle name="20% - 강조색1 44 2 2 2 4 7 4" xfId="3845"/>
    <cellStyle name="20% - 강조색1 44 2 2 2 4 8" xfId="3846"/>
    <cellStyle name="20% - 강조색1 44 2 2 2 4 8 2" xfId="3847"/>
    <cellStyle name="20% - 강조색1 44 2 2 2 4 8 3" xfId="3848"/>
    <cellStyle name="20% - 강조색1 44 2 2 2 4 8 4" xfId="3849"/>
    <cellStyle name="20% - 강조색1 44 2 2 2 4 9" xfId="3850"/>
    <cellStyle name="20% - 강조색1 44 2 2 2 4 9 2" xfId="3851"/>
    <cellStyle name="20% - 강조색1 44 2 2 2 4 9 3" xfId="3852"/>
    <cellStyle name="20% - 강조색1 44 2 2 2 4 9 4" xfId="3853"/>
    <cellStyle name="20% - 강조색1 44 2 2 2 5" xfId="3854"/>
    <cellStyle name="20% - 강조색1 44 2 2 2 5 2" xfId="3855"/>
    <cellStyle name="20% - 강조색1 44 2 2 2 5 3" xfId="3856"/>
    <cellStyle name="20% - 강조색1 44 2 2 2 5 4" xfId="3857"/>
    <cellStyle name="20% - 강조색1 44 2 2 2 6" xfId="3858"/>
    <cellStyle name="20% - 강조색1 44 2 2 2 6 2" xfId="3859"/>
    <cellStyle name="20% - 강조색1 44 2 2 2 6 3" xfId="3860"/>
    <cellStyle name="20% - 강조색1 44 2 2 2 6 4" xfId="3861"/>
    <cellStyle name="20% - 강조색1 44 2 2 2 7" xfId="3862"/>
    <cellStyle name="20% - 강조색1 44 2 2 2 7 2" xfId="3863"/>
    <cellStyle name="20% - 강조색1 44 2 2 2 7 3" xfId="3864"/>
    <cellStyle name="20% - 강조색1 44 2 2 2 7 4" xfId="3865"/>
    <cellStyle name="20% - 강조색1 44 2 2 2 8" xfId="3866"/>
    <cellStyle name="20% - 강조색1 44 2 2 2 8 2" xfId="3867"/>
    <cellStyle name="20% - 강조색1 44 2 2 2 8 3" xfId="3868"/>
    <cellStyle name="20% - 강조색1 44 2 2 2 8 4" xfId="3869"/>
    <cellStyle name="20% - 강조색1 44 2 2 2 9" xfId="3870"/>
    <cellStyle name="20% - 강조색1 44 2 2 2 9 2" xfId="3871"/>
    <cellStyle name="20% - 강조색1 44 2 2 2 9 3" xfId="3872"/>
    <cellStyle name="20% - 강조색1 44 2 2 2 9 4" xfId="3873"/>
    <cellStyle name="20% - 강조색1 44 2 2 20" xfId="3874"/>
    <cellStyle name="20% - 강조색1 44 2 2 21" xfId="3875"/>
    <cellStyle name="20% - 강조색1 44 2 2 22" xfId="3876"/>
    <cellStyle name="20% - 강조색1 44 2 2 23" xfId="3877"/>
    <cellStyle name="20% - 강조색1 44 2 2 24" xfId="3878"/>
    <cellStyle name="20% - 강조색1 44 2 2 25" xfId="3879"/>
    <cellStyle name="20% - 강조색1 44 2 2 26" xfId="3880"/>
    <cellStyle name="20% - 강조색1 44 2 2 3" xfId="3881"/>
    <cellStyle name="20% - 강조색1 44 2 2 3 10" xfId="3882"/>
    <cellStyle name="20% - 강조색1 44 2 2 3 11" xfId="3883"/>
    <cellStyle name="20% - 강조색1 44 2 2 3 12" xfId="3884"/>
    <cellStyle name="20% - 강조색1 44 2 2 3 2" xfId="3885"/>
    <cellStyle name="20% - 강조색1 44 2 2 3 2 2" xfId="3886"/>
    <cellStyle name="20% - 강조색1 44 2 2 3 2 3" xfId="3887"/>
    <cellStyle name="20% - 강조색1 44 2 2 3 2 4" xfId="3888"/>
    <cellStyle name="20% - 강조색1 44 2 2 3 3" xfId="3889"/>
    <cellStyle name="20% - 강조색1 44 2 2 3 3 2" xfId="3890"/>
    <cellStyle name="20% - 강조색1 44 2 2 3 3 3" xfId="3891"/>
    <cellStyle name="20% - 강조색1 44 2 2 3 3 4" xfId="3892"/>
    <cellStyle name="20% - 강조색1 44 2 2 3 4" xfId="3893"/>
    <cellStyle name="20% - 강조색1 44 2 2 3 4 2" xfId="3894"/>
    <cellStyle name="20% - 강조색1 44 2 2 3 4 3" xfId="3895"/>
    <cellStyle name="20% - 강조색1 44 2 2 3 4 4" xfId="3896"/>
    <cellStyle name="20% - 강조색1 44 2 2 3 5" xfId="3897"/>
    <cellStyle name="20% - 강조색1 44 2 2 3 5 2" xfId="3898"/>
    <cellStyle name="20% - 강조색1 44 2 2 3 5 3" xfId="3899"/>
    <cellStyle name="20% - 강조색1 44 2 2 3 5 4" xfId="3900"/>
    <cellStyle name="20% - 강조색1 44 2 2 3 6" xfId="3901"/>
    <cellStyle name="20% - 강조색1 44 2 2 3 6 2" xfId="3902"/>
    <cellStyle name="20% - 강조색1 44 2 2 3 6 3" xfId="3903"/>
    <cellStyle name="20% - 강조색1 44 2 2 3 6 4" xfId="3904"/>
    <cellStyle name="20% - 강조색1 44 2 2 3 7" xfId="3905"/>
    <cellStyle name="20% - 강조색1 44 2 2 3 7 2" xfId="3906"/>
    <cellStyle name="20% - 강조색1 44 2 2 3 7 3" xfId="3907"/>
    <cellStyle name="20% - 강조색1 44 2 2 3 7 4" xfId="3908"/>
    <cellStyle name="20% - 강조색1 44 2 2 3 8" xfId="3909"/>
    <cellStyle name="20% - 강조색1 44 2 2 3 8 2" xfId="3910"/>
    <cellStyle name="20% - 강조색1 44 2 2 3 8 3" xfId="3911"/>
    <cellStyle name="20% - 강조색1 44 2 2 3 8 4" xfId="3912"/>
    <cellStyle name="20% - 강조색1 44 2 2 3 9" xfId="3913"/>
    <cellStyle name="20% - 강조색1 44 2 2 3 9 2" xfId="3914"/>
    <cellStyle name="20% - 강조색1 44 2 2 3 9 3" xfId="3915"/>
    <cellStyle name="20% - 강조색1 44 2 2 3 9 4" xfId="3916"/>
    <cellStyle name="20% - 강조색1 44 2 2 4" xfId="3917"/>
    <cellStyle name="20% - 강조색1 44 2 2 4 10" xfId="3918"/>
    <cellStyle name="20% - 강조색1 44 2 2 4 11" xfId="3919"/>
    <cellStyle name="20% - 강조색1 44 2 2 4 12" xfId="3920"/>
    <cellStyle name="20% - 강조색1 44 2 2 4 2" xfId="3921"/>
    <cellStyle name="20% - 강조색1 44 2 2 4 2 2" xfId="3922"/>
    <cellStyle name="20% - 강조색1 44 2 2 4 2 3" xfId="3923"/>
    <cellStyle name="20% - 강조색1 44 2 2 4 2 4" xfId="3924"/>
    <cellStyle name="20% - 강조색1 44 2 2 4 3" xfId="3925"/>
    <cellStyle name="20% - 강조색1 44 2 2 4 3 2" xfId="3926"/>
    <cellStyle name="20% - 강조색1 44 2 2 4 3 3" xfId="3927"/>
    <cellStyle name="20% - 강조색1 44 2 2 4 3 4" xfId="3928"/>
    <cellStyle name="20% - 강조색1 44 2 2 4 4" xfId="3929"/>
    <cellStyle name="20% - 강조색1 44 2 2 4 4 2" xfId="3930"/>
    <cellStyle name="20% - 강조색1 44 2 2 4 4 3" xfId="3931"/>
    <cellStyle name="20% - 강조색1 44 2 2 4 4 4" xfId="3932"/>
    <cellStyle name="20% - 강조색1 44 2 2 4 5" xfId="3933"/>
    <cellStyle name="20% - 강조색1 44 2 2 4 5 2" xfId="3934"/>
    <cellStyle name="20% - 강조색1 44 2 2 4 5 3" xfId="3935"/>
    <cellStyle name="20% - 강조색1 44 2 2 4 5 4" xfId="3936"/>
    <cellStyle name="20% - 강조색1 44 2 2 4 6" xfId="3937"/>
    <cellStyle name="20% - 강조색1 44 2 2 4 6 2" xfId="3938"/>
    <cellStyle name="20% - 강조색1 44 2 2 4 6 3" xfId="3939"/>
    <cellStyle name="20% - 강조색1 44 2 2 4 6 4" xfId="3940"/>
    <cellStyle name="20% - 강조색1 44 2 2 4 7" xfId="3941"/>
    <cellStyle name="20% - 강조색1 44 2 2 4 7 2" xfId="3942"/>
    <cellStyle name="20% - 강조색1 44 2 2 4 7 3" xfId="3943"/>
    <cellStyle name="20% - 강조색1 44 2 2 4 7 4" xfId="3944"/>
    <cellStyle name="20% - 강조색1 44 2 2 4 8" xfId="3945"/>
    <cellStyle name="20% - 강조색1 44 2 2 4 8 2" xfId="3946"/>
    <cellStyle name="20% - 강조색1 44 2 2 4 8 3" xfId="3947"/>
    <cellStyle name="20% - 강조색1 44 2 2 4 8 4" xfId="3948"/>
    <cellStyle name="20% - 강조색1 44 2 2 4 9" xfId="3949"/>
    <cellStyle name="20% - 강조색1 44 2 2 4 9 2" xfId="3950"/>
    <cellStyle name="20% - 강조색1 44 2 2 4 9 3" xfId="3951"/>
    <cellStyle name="20% - 강조색1 44 2 2 4 9 4" xfId="3952"/>
    <cellStyle name="20% - 강조색1 44 2 2 5" xfId="3953"/>
    <cellStyle name="20% - 강조색1 44 2 2 5 10" xfId="3954"/>
    <cellStyle name="20% - 강조색1 44 2 2 5 11" xfId="3955"/>
    <cellStyle name="20% - 강조색1 44 2 2 5 12" xfId="3956"/>
    <cellStyle name="20% - 강조색1 44 2 2 5 2" xfId="3957"/>
    <cellStyle name="20% - 강조색1 44 2 2 5 2 2" xfId="3958"/>
    <cellStyle name="20% - 강조색1 44 2 2 5 2 3" xfId="3959"/>
    <cellStyle name="20% - 강조색1 44 2 2 5 2 4" xfId="3960"/>
    <cellStyle name="20% - 강조색1 44 2 2 5 3" xfId="3961"/>
    <cellStyle name="20% - 강조색1 44 2 2 5 3 2" xfId="3962"/>
    <cellStyle name="20% - 강조색1 44 2 2 5 3 3" xfId="3963"/>
    <cellStyle name="20% - 강조색1 44 2 2 5 3 4" xfId="3964"/>
    <cellStyle name="20% - 강조색1 44 2 2 5 4" xfId="3965"/>
    <cellStyle name="20% - 강조색1 44 2 2 5 4 2" xfId="3966"/>
    <cellStyle name="20% - 강조색1 44 2 2 5 4 3" xfId="3967"/>
    <cellStyle name="20% - 강조색1 44 2 2 5 4 4" xfId="3968"/>
    <cellStyle name="20% - 강조색1 44 2 2 5 5" xfId="3969"/>
    <cellStyle name="20% - 강조색1 44 2 2 5 5 2" xfId="3970"/>
    <cellStyle name="20% - 강조색1 44 2 2 5 5 3" xfId="3971"/>
    <cellStyle name="20% - 강조색1 44 2 2 5 5 4" xfId="3972"/>
    <cellStyle name="20% - 강조색1 44 2 2 5 6" xfId="3973"/>
    <cellStyle name="20% - 강조색1 44 2 2 5 6 2" xfId="3974"/>
    <cellStyle name="20% - 강조색1 44 2 2 5 6 3" xfId="3975"/>
    <cellStyle name="20% - 강조색1 44 2 2 5 6 4" xfId="3976"/>
    <cellStyle name="20% - 강조색1 44 2 2 5 7" xfId="3977"/>
    <cellStyle name="20% - 강조색1 44 2 2 5 7 2" xfId="3978"/>
    <cellStyle name="20% - 강조색1 44 2 2 5 7 3" xfId="3979"/>
    <cellStyle name="20% - 강조색1 44 2 2 5 7 4" xfId="3980"/>
    <cellStyle name="20% - 강조색1 44 2 2 5 8" xfId="3981"/>
    <cellStyle name="20% - 강조색1 44 2 2 5 8 2" xfId="3982"/>
    <cellStyle name="20% - 강조색1 44 2 2 5 8 3" xfId="3983"/>
    <cellStyle name="20% - 강조색1 44 2 2 5 8 4" xfId="3984"/>
    <cellStyle name="20% - 강조색1 44 2 2 5 9" xfId="3985"/>
    <cellStyle name="20% - 강조색1 44 2 2 5 9 2" xfId="3986"/>
    <cellStyle name="20% - 강조색1 44 2 2 5 9 3" xfId="3987"/>
    <cellStyle name="20% - 강조색1 44 2 2 5 9 4" xfId="3988"/>
    <cellStyle name="20% - 강조색1 44 2 2 6" xfId="3989"/>
    <cellStyle name="20% - 강조색1 44 2 2 6 2" xfId="3990"/>
    <cellStyle name="20% - 강조색1 44 2 2 6 3" xfId="3991"/>
    <cellStyle name="20% - 강조색1 44 2 2 6 4" xfId="3992"/>
    <cellStyle name="20% - 강조색1 44 2 2 7" xfId="3993"/>
    <cellStyle name="20% - 강조색1 44 2 2 7 2" xfId="3994"/>
    <cellStyle name="20% - 강조색1 44 2 2 7 3" xfId="3995"/>
    <cellStyle name="20% - 강조색1 44 2 2 7 4" xfId="3996"/>
    <cellStyle name="20% - 강조색1 44 2 2 8" xfId="3997"/>
    <cellStyle name="20% - 강조색1 44 2 2 8 2" xfId="3998"/>
    <cellStyle name="20% - 강조색1 44 2 2 8 3" xfId="3999"/>
    <cellStyle name="20% - 강조색1 44 2 2 8 4" xfId="4000"/>
    <cellStyle name="20% - 강조색1 44 2 2 9" xfId="4001"/>
    <cellStyle name="20% - 강조색1 44 2 2 9 2" xfId="4002"/>
    <cellStyle name="20% - 강조색1 44 2 2 9 3" xfId="4003"/>
    <cellStyle name="20% - 강조색1 44 2 2 9 4" xfId="4004"/>
    <cellStyle name="20% - 강조색1 44 2 20" xfId="4005"/>
    <cellStyle name="20% - 강조색1 44 2 21" xfId="4006"/>
    <cellStyle name="20% - 강조색1 44 2 22" xfId="4007"/>
    <cellStyle name="20% - 강조색1 44 2 23" xfId="4008"/>
    <cellStyle name="20% - 강조색1 44 2 24" xfId="4009"/>
    <cellStyle name="20% - 강조색1 44 2 25" xfId="4010"/>
    <cellStyle name="20% - 강조색1 44 2 26" xfId="4011"/>
    <cellStyle name="20% - 강조색1 44 2 3" xfId="4012"/>
    <cellStyle name="20% - 강조색1 44 2 3 10" xfId="4013"/>
    <cellStyle name="20% - 강조색1 44 2 3 10 2" xfId="4014"/>
    <cellStyle name="20% - 강조색1 44 2 3 10 3" xfId="4015"/>
    <cellStyle name="20% - 강조색1 44 2 3 10 4" xfId="4016"/>
    <cellStyle name="20% - 강조색1 44 2 3 11" xfId="4017"/>
    <cellStyle name="20% - 강조색1 44 2 3 11 2" xfId="4018"/>
    <cellStyle name="20% - 강조색1 44 2 3 11 3" xfId="4019"/>
    <cellStyle name="20% - 강조색1 44 2 3 11 4" xfId="4020"/>
    <cellStyle name="20% - 강조색1 44 2 3 12" xfId="4021"/>
    <cellStyle name="20% - 강조색1 44 2 3 12 2" xfId="4022"/>
    <cellStyle name="20% - 강조색1 44 2 3 12 3" xfId="4023"/>
    <cellStyle name="20% - 강조색1 44 2 3 12 4" xfId="4024"/>
    <cellStyle name="20% - 강조색1 44 2 3 13" xfId="4025"/>
    <cellStyle name="20% - 강조색1 44 2 3 14" xfId="4026"/>
    <cellStyle name="20% - 강조색1 44 2 3 15" xfId="4027"/>
    <cellStyle name="20% - 강조색1 44 2 3 16" xfId="4028"/>
    <cellStyle name="20% - 강조색1 44 2 3 17" xfId="4029"/>
    <cellStyle name="20% - 강조색1 44 2 3 18" xfId="4030"/>
    <cellStyle name="20% - 강조색1 44 2 3 19" xfId="4031"/>
    <cellStyle name="20% - 강조색1 44 2 3 2" xfId="4032"/>
    <cellStyle name="20% - 강조색1 44 2 3 2 10" xfId="4033"/>
    <cellStyle name="20% - 강조색1 44 2 3 2 11" xfId="4034"/>
    <cellStyle name="20% - 강조색1 44 2 3 2 12" xfId="4035"/>
    <cellStyle name="20% - 강조색1 44 2 3 2 2" xfId="4036"/>
    <cellStyle name="20% - 강조색1 44 2 3 2 2 2" xfId="4037"/>
    <cellStyle name="20% - 강조색1 44 2 3 2 2 3" xfId="4038"/>
    <cellStyle name="20% - 강조색1 44 2 3 2 2 4" xfId="4039"/>
    <cellStyle name="20% - 강조색1 44 2 3 2 3" xfId="4040"/>
    <cellStyle name="20% - 강조색1 44 2 3 2 3 2" xfId="4041"/>
    <cellStyle name="20% - 강조색1 44 2 3 2 3 3" xfId="4042"/>
    <cellStyle name="20% - 강조색1 44 2 3 2 3 4" xfId="4043"/>
    <cellStyle name="20% - 강조색1 44 2 3 2 4" xfId="4044"/>
    <cellStyle name="20% - 강조색1 44 2 3 2 4 2" xfId="4045"/>
    <cellStyle name="20% - 강조색1 44 2 3 2 4 3" xfId="4046"/>
    <cellStyle name="20% - 강조색1 44 2 3 2 4 4" xfId="4047"/>
    <cellStyle name="20% - 강조색1 44 2 3 2 5" xfId="4048"/>
    <cellStyle name="20% - 강조색1 44 2 3 2 5 2" xfId="4049"/>
    <cellStyle name="20% - 강조색1 44 2 3 2 5 3" xfId="4050"/>
    <cellStyle name="20% - 강조색1 44 2 3 2 5 4" xfId="4051"/>
    <cellStyle name="20% - 강조색1 44 2 3 2 6" xfId="4052"/>
    <cellStyle name="20% - 강조색1 44 2 3 2 6 2" xfId="4053"/>
    <cellStyle name="20% - 강조색1 44 2 3 2 6 3" xfId="4054"/>
    <cellStyle name="20% - 강조색1 44 2 3 2 6 4" xfId="4055"/>
    <cellStyle name="20% - 강조색1 44 2 3 2 7" xfId="4056"/>
    <cellStyle name="20% - 강조색1 44 2 3 2 7 2" xfId="4057"/>
    <cellStyle name="20% - 강조색1 44 2 3 2 7 3" xfId="4058"/>
    <cellStyle name="20% - 강조색1 44 2 3 2 7 4" xfId="4059"/>
    <cellStyle name="20% - 강조색1 44 2 3 2 8" xfId="4060"/>
    <cellStyle name="20% - 강조색1 44 2 3 2 8 2" xfId="4061"/>
    <cellStyle name="20% - 강조색1 44 2 3 2 8 3" xfId="4062"/>
    <cellStyle name="20% - 강조색1 44 2 3 2 8 4" xfId="4063"/>
    <cellStyle name="20% - 강조색1 44 2 3 2 9" xfId="4064"/>
    <cellStyle name="20% - 강조색1 44 2 3 2 9 2" xfId="4065"/>
    <cellStyle name="20% - 강조색1 44 2 3 2 9 3" xfId="4066"/>
    <cellStyle name="20% - 강조색1 44 2 3 2 9 4" xfId="4067"/>
    <cellStyle name="20% - 강조색1 44 2 3 20" xfId="4068"/>
    <cellStyle name="20% - 강조색1 44 2 3 21" xfId="4069"/>
    <cellStyle name="20% - 강조색1 44 2 3 22" xfId="4070"/>
    <cellStyle name="20% - 강조색1 44 2 3 23" xfId="4071"/>
    <cellStyle name="20% - 강조색1 44 2 3 24" xfId="4072"/>
    <cellStyle name="20% - 강조색1 44 2 3 25" xfId="4073"/>
    <cellStyle name="20% - 강조색1 44 2 3 3" xfId="4074"/>
    <cellStyle name="20% - 강조색1 44 2 3 3 10" xfId="4075"/>
    <cellStyle name="20% - 강조색1 44 2 3 3 11" xfId="4076"/>
    <cellStyle name="20% - 강조색1 44 2 3 3 12" xfId="4077"/>
    <cellStyle name="20% - 강조색1 44 2 3 3 2" xfId="4078"/>
    <cellStyle name="20% - 강조색1 44 2 3 3 2 2" xfId="4079"/>
    <cellStyle name="20% - 강조색1 44 2 3 3 2 3" xfId="4080"/>
    <cellStyle name="20% - 강조색1 44 2 3 3 2 4" xfId="4081"/>
    <cellStyle name="20% - 강조색1 44 2 3 3 3" xfId="4082"/>
    <cellStyle name="20% - 강조색1 44 2 3 3 3 2" xfId="4083"/>
    <cellStyle name="20% - 강조색1 44 2 3 3 3 3" xfId="4084"/>
    <cellStyle name="20% - 강조색1 44 2 3 3 3 4" xfId="4085"/>
    <cellStyle name="20% - 강조색1 44 2 3 3 4" xfId="4086"/>
    <cellStyle name="20% - 강조색1 44 2 3 3 4 2" xfId="4087"/>
    <cellStyle name="20% - 강조색1 44 2 3 3 4 3" xfId="4088"/>
    <cellStyle name="20% - 강조색1 44 2 3 3 4 4" xfId="4089"/>
    <cellStyle name="20% - 강조색1 44 2 3 3 5" xfId="4090"/>
    <cellStyle name="20% - 강조색1 44 2 3 3 5 2" xfId="4091"/>
    <cellStyle name="20% - 강조색1 44 2 3 3 5 3" xfId="4092"/>
    <cellStyle name="20% - 강조색1 44 2 3 3 5 4" xfId="4093"/>
    <cellStyle name="20% - 강조색1 44 2 3 3 6" xfId="4094"/>
    <cellStyle name="20% - 강조색1 44 2 3 3 6 2" xfId="4095"/>
    <cellStyle name="20% - 강조색1 44 2 3 3 6 3" xfId="4096"/>
    <cellStyle name="20% - 강조색1 44 2 3 3 6 4" xfId="4097"/>
    <cellStyle name="20% - 강조색1 44 2 3 3 7" xfId="4098"/>
    <cellStyle name="20% - 강조색1 44 2 3 3 7 2" xfId="4099"/>
    <cellStyle name="20% - 강조색1 44 2 3 3 7 3" xfId="4100"/>
    <cellStyle name="20% - 강조색1 44 2 3 3 7 4" xfId="4101"/>
    <cellStyle name="20% - 강조색1 44 2 3 3 8" xfId="4102"/>
    <cellStyle name="20% - 강조색1 44 2 3 3 8 2" xfId="4103"/>
    <cellStyle name="20% - 강조색1 44 2 3 3 8 3" xfId="4104"/>
    <cellStyle name="20% - 강조색1 44 2 3 3 8 4" xfId="4105"/>
    <cellStyle name="20% - 강조색1 44 2 3 3 9" xfId="4106"/>
    <cellStyle name="20% - 강조색1 44 2 3 3 9 2" xfId="4107"/>
    <cellStyle name="20% - 강조색1 44 2 3 3 9 3" xfId="4108"/>
    <cellStyle name="20% - 강조색1 44 2 3 3 9 4" xfId="4109"/>
    <cellStyle name="20% - 강조색1 44 2 3 4" xfId="4110"/>
    <cellStyle name="20% - 강조색1 44 2 3 4 10" xfId="4111"/>
    <cellStyle name="20% - 강조색1 44 2 3 4 11" xfId="4112"/>
    <cellStyle name="20% - 강조색1 44 2 3 4 12" xfId="4113"/>
    <cellStyle name="20% - 강조색1 44 2 3 4 2" xfId="4114"/>
    <cellStyle name="20% - 강조색1 44 2 3 4 2 2" xfId="4115"/>
    <cellStyle name="20% - 강조색1 44 2 3 4 2 3" xfId="4116"/>
    <cellStyle name="20% - 강조색1 44 2 3 4 2 4" xfId="4117"/>
    <cellStyle name="20% - 강조색1 44 2 3 4 3" xfId="4118"/>
    <cellStyle name="20% - 강조색1 44 2 3 4 3 2" xfId="4119"/>
    <cellStyle name="20% - 강조색1 44 2 3 4 3 3" xfId="4120"/>
    <cellStyle name="20% - 강조색1 44 2 3 4 3 4" xfId="4121"/>
    <cellStyle name="20% - 강조색1 44 2 3 4 4" xfId="4122"/>
    <cellStyle name="20% - 강조색1 44 2 3 4 4 2" xfId="4123"/>
    <cellStyle name="20% - 강조색1 44 2 3 4 4 3" xfId="4124"/>
    <cellStyle name="20% - 강조색1 44 2 3 4 4 4" xfId="4125"/>
    <cellStyle name="20% - 강조색1 44 2 3 4 5" xfId="4126"/>
    <cellStyle name="20% - 강조색1 44 2 3 4 5 2" xfId="4127"/>
    <cellStyle name="20% - 강조색1 44 2 3 4 5 3" xfId="4128"/>
    <cellStyle name="20% - 강조색1 44 2 3 4 5 4" xfId="4129"/>
    <cellStyle name="20% - 강조색1 44 2 3 4 6" xfId="4130"/>
    <cellStyle name="20% - 강조색1 44 2 3 4 6 2" xfId="4131"/>
    <cellStyle name="20% - 강조색1 44 2 3 4 6 3" xfId="4132"/>
    <cellStyle name="20% - 강조색1 44 2 3 4 6 4" xfId="4133"/>
    <cellStyle name="20% - 강조색1 44 2 3 4 7" xfId="4134"/>
    <cellStyle name="20% - 강조색1 44 2 3 4 7 2" xfId="4135"/>
    <cellStyle name="20% - 강조색1 44 2 3 4 7 3" xfId="4136"/>
    <cellStyle name="20% - 강조색1 44 2 3 4 7 4" xfId="4137"/>
    <cellStyle name="20% - 강조색1 44 2 3 4 8" xfId="4138"/>
    <cellStyle name="20% - 강조색1 44 2 3 4 8 2" xfId="4139"/>
    <cellStyle name="20% - 강조색1 44 2 3 4 8 3" xfId="4140"/>
    <cellStyle name="20% - 강조색1 44 2 3 4 8 4" xfId="4141"/>
    <cellStyle name="20% - 강조색1 44 2 3 4 9" xfId="4142"/>
    <cellStyle name="20% - 강조색1 44 2 3 4 9 2" xfId="4143"/>
    <cellStyle name="20% - 강조색1 44 2 3 4 9 3" xfId="4144"/>
    <cellStyle name="20% - 강조색1 44 2 3 4 9 4" xfId="4145"/>
    <cellStyle name="20% - 강조색1 44 2 3 5" xfId="4146"/>
    <cellStyle name="20% - 강조색1 44 2 3 5 2" xfId="4147"/>
    <cellStyle name="20% - 강조색1 44 2 3 5 3" xfId="4148"/>
    <cellStyle name="20% - 강조색1 44 2 3 5 4" xfId="4149"/>
    <cellStyle name="20% - 강조색1 44 2 3 6" xfId="4150"/>
    <cellStyle name="20% - 강조색1 44 2 3 6 2" xfId="4151"/>
    <cellStyle name="20% - 강조색1 44 2 3 6 3" xfId="4152"/>
    <cellStyle name="20% - 강조색1 44 2 3 6 4" xfId="4153"/>
    <cellStyle name="20% - 강조색1 44 2 3 7" xfId="4154"/>
    <cellStyle name="20% - 강조색1 44 2 3 7 2" xfId="4155"/>
    <cellStyle name="20% - 강조색1 44 2 3 7 3" xfId="4156"/>
    <cellStyle name="20% - 강조색1 44 2 3 7 4" xfId="4157"/>
    <cellStyle name="20% - 강조색1 44 2 3 8" xfId="4158"/>
    <cellStyle name="20% - 강조색1 44 2 3 8 2" xfId="4159"/>
    <cellStyle name="20% - 강조색1 44 2 3 8 3" xfId="4160"/>
    <cellStyle name="20% - 강조색1 44 2 3 8 4" xfId="4161"/>
    <cellStyle name="20% - 강조색1 44 2 3 9" xfId="4162"/>
    <cellStyle name="20% - 강조색1 44 2 3 9 2" xfId="4163"/>
    <cellStyle name="20% - 강조색1 44 2 3 9 3" xfId="4164"/>
    <cellStyle name="20% - 강조색1 44 2 3 9 4" xfId="4165"/>
    <cellStyle name="20% - 강조색1 44 2 4" xfId="4166"/>
    <cellStyle name="20% - 강조색1 44 2 4 10" xfId="4167"/>
    <cellStyle name="20% - 강조색1 44 2 4 11" xfId="4168"/>
    <cellStyle name="20% - 강조색1 44 2 4 12" xfId="4169"/>
    <cellStyle name="20% - 강조색1 44 2 4 2" xfId="4170"/>
    <cellStyle name="20% - 강조색1 44 2 4 2 2" xfId="4171"/>
    <cellStyle name="20% - 강조색1 44 2 4 2 3" xfId="4172"/>
    <cellStyle name="20% - 강조색1 44 2 4 2 4" xfId="4173"/>
    <cellStyle name="20% - 강조색1 44 2 4 3" xfId="4174"/>
    <cellStyle name="20% - 강조색1 44 2 4 3 2" xfId="4175"/>
    <cellStyle name="20% - 강조색1 44 2 4 3 3" xfId="4176"/>
    <cellStyle name="20% - 강조색1 44 2 4 3 4" xfId="4177"/>
    <cellStyle name="20% - 강조색1 44 2 4 4" xfId="4178"/>
    <cellStyle name="20% - 강조색1 44 2 4 4 2" xfId="4179"/>
    <cellStyle name="20% - 강조색1 44 2 4 4 3" xfId="4180"/>
    <cellStyle name="20% - 강조색1 44 2 4 4 4" xfId="4181"/>
    <cellStyle name="20% - 강조색1 44 2 4 5" xfId="4182"/>
    <cellStyle name="20% - 강조색1 44 2 4 5 2" xfId="4183"/>
    <cellStyle name="20% - 강조색1 44 2 4 5 3" xfId="4184"/>
    <cellStyle name="20% - 강조색1 44 2 4 5 4" xfId="4185"/>
    <cellStyle name="20% - 강조색1 44 2 4 6" xfId="4186"/>
    <cellStyle name="20% - 강조색1 44 2 4 6 2" xfId="4187"/>
    <cellStyle name="20% - 강조색1 44 2 4 6 3" xfId="4188"/>
    <cellStyle name="20% - 강조색1 44 2 4 6 4" xfId="4189"/>
    <cellStyle name="20% - 강조색1 44 2 4 7" xfId="4190"/>
    <cellStyle name="20% - 강조색1 44 2 4 7 2" xfId="4191"/>
    <cellStyle name="20% - 강조색1 44 2 4 7 3" xfId="4192"/>
    <cellStyle name="20% - 강조색1 44 2 4 7 4" xfId="4193"/>
    <cellStyle name="20% - 강조색1 44 2 4 8" xfId="4194"/>
    <cellStyle name="20% - 강조색1 44 2 4 8 2" xfId="4195"/>
    <cellStyle name="20% - 강조색1 44 2 4 8 3" xfId="4196"/>
    <cellStyle name="20% - 강조색1 44 2 4 8 4" xfId="4197"/>
    <cellStyle name="20% - 강조색1 44 2 4 9" xfId="4198"/>
    <cellStyle name="20% - 강조색1 44 2 4 9 2" xfId="4199"/>
    <cellStyle name="20% - 강조색1 44 2 4 9 3" xfId="4200"/>
    <cellStyle name="20% - 강조색1 44 2 4 9 4" xfId="4201"/>
    <cellStyle name="20% - 강조색1 44 2 5" xfId="4202"/>
    <cellStyle name="20% - 강조색1 44 2 5 10" xfId="4203"/>
    <cellStyle name="20% - 강조색1 44 2 5 11" xfId="4204"/>
    <cellStyle name="20% - 강조색1 44 2 5 12" xfId="4205"/>
    <cellStyle name="20% - 강조색1 44 2 5 2" xfId="4206"/>
    <cellStyle name="20% - 강조색1 44 2 5 2 2" xfId="4207"/>
    <cellStyle name="20% - 강조색1 44 2 5 2 3" xfId="4208"/>
    <cellStyle name="20% - 강조색1 44 2 5 2 4" xfId="4209"/>
    <cellStyle name="20% - 강조색1 44 2 5 3" xfId="4210"/>
    <cellStyle name="20% - 강조색1 44 2 5 3 2" xfId="4211"/>
    <cellStyle name="20% - 강조색1 44 2 5 3 3" xfId="4212"/>
    <cellStyle name="20% - 강조색1 44 2 5 3 4" xfId="4213"/>
    <cellStyle name="20% - 강조색1 44 2 5 4" xfId="4214"/>
    <cellStyle name="20% - 강조색1 44 2 5 4 2" xfId="4215"/>
    <cellStyle name="20% - 강조색1 44 2 5 4 3" xfId="4216"/>
    <cellStyle name="20% - 강조색1 44 2 5 4 4" xfId="4217"/>
    <cellStyle name="20% - 강조색1 44 2 5 5" xfId="4218"/>
    <cellStyle name="20% - 강조색1 44 2 5 5 2" xfId="4219"/>
    <cellStyle name="20% - 강조색1 44 2 5 5 3" xfId="4220"/>
    <cellStyle name="20% - 강조색1 44 2 5 5 4" xfId="4221"/>
    <cellStyle name="20% - 강조색1 44 2 5 6" xfId="4222"/>
    <cellStyle name="20% - 강조색1 44 2 5 6 2" xfId="4223"/>
    <cellStyle name="20% - 강조색1 44 2 5 6 3" xfId="4224"/>
    <cellStyle name="20% - 강조색1 44 2 5 6 4" xfId="4225"/>
    <cellStyle name="20% - 강조색1 44 2 5 7" xfId="4226"/>
    <cellStyle name="20% - 강조색1 44 2 5 7 2" xfId="4227"/>
    <cellStyle name="20% - 강조색1 44 2 5 7 3" xfId="4228"/>
    <cellStyle name="20% - 강조색1 44 2 5 7 4" xfId="4229"/>
    <cellStyle name="20% - 강조색1 44 2 5 8" xfId="4230"/>
    <cellStyle name="20% - 강조색1 44 2 5 8 2" xfId="4231"/>
    <cellStyle name="20% - 강조색1 44 2 5 8 3" xfId="4232"/>
    <cellStyle name="20% - 강조색1 44 2 5 8 4" xfId="4233"/>
    <cellStyle name="20% - 강조색1 44 2 5 9" xfId="4234"/>
    <cellStyle name="20% - 강조색1 44 2 5 9 2" xfId="4235"/>
    <cellStyle name="20% - 강조색1 44 2 5 9 3" xfId="4236"/>
    <cellStyle name="20% - 강조색1 44 2 5 9 4" xfId="4237"/>
    <cellStyle name="20% - 강조색1 44 2 6" xfId="4238"/>
    <cellStyle name="20% - 강조색1 44 2 6 10" xfId="4239"/>
    <cellStyle name="20% - 강조색1 44 2 6 11" xfId="4240"/>
    <cellStyle name="20% - 강조색1 44 2 6 12" xfId="4241"/>
    <cellStyle name="20% - 강조색1 44 2 6 2" xfId="4242"/>
    <cellStyle name="20% - 강조색1 44 2 6 2 2" xfId="4243"/>
    <cellStyle name="20% - 강조색1 44 2 6 2 3" xfId="4244"/>
    <cellStyle name="20% - 강조색1 44 2 6 2 4" xfId="4245"/>
    <cellStyle name="20% - 강조색1 44 2 6 3" xfId="4246"/>
    <cellStyle name="20% - 강조색1 44 2 6 3 2" xfId="4247"/>
    <cellStyle name="20% - 강조색1 44 2 6 3 3" xfId="4248"/>
    <cellStyle name="20% - 강조색1 44 2 6 3 4" xfId="4249"/>
    <cellStyle name="20% - 강조색1 44 2 6 4" xfId="4250"/>
    <cellStyle name="20% - 강조색1 44 2 6 4 2" xfId="4251"/>
    <cellStyle name="20% - 강조색1 44 2 6 4 3" xfId="4252"/>
    <cellStyle name="20% - 강조색1 44 2 6 4 4" xfId="4253"/>
    <cellStyle name="20% - 강조색1 44 2 6 5" xfId="4254"/>
    <cellStyle name="20% - 강조색1 44 2 6 5 2" xfId="4255"/>
    <cellStyle name="20% - 강조색1 44 2 6 5 3" xfId="4256"/>
    <cellStyle name="20% - 강조색1 44 2 6 5 4" xfId="4257"/>
    <cellStyle name="20% - 강조색1 44 2 6 6" xfId="4258"/>
    <cellStyle name="20% - 강조색1 44 2 6 6 2" xfId="4259"/>
    <cellStyle name="20% - 강조색1 44 2 6 6 3" xfId="4260"/>
    <cellStyle name="20% - 강조색1 44 2 6 6 4" xfId="4261"/>
    <cellStyle name="20% - 강조색1 44 2 6 7" xfId="4262"/>
    <cellStyle name="20% - 강조색1 44 2 6 7 2" xfId="4263"/>
    <cellStyle name="20% - 강조색1 44 2 6 7 3" xfId="4264"/>
    <cellStyle name="20% - 강조색1 44 2 6 7 4" xfId="4265"/>
    <cellStyle name="20% - 강조색1 44 2 6 8" xfId="4266"/>
    <cellStyle name="20% - 강조색1 44 2 6 8 2" xfId="4267"/>
    <cellStyle name="20% - 강조색1 44 2 6 8 3" xfId="4268"/>
    <cellStyle name="20% - 강조색1 44 2 6 8 4" xfId="4269"/>
    <cellStyle name="20% - 강조색1 44 2 6 9" xfId="4270"/>
    <cellStyle name="20% - 강조색1 44 2 6 9 2" xfId="4271"/>
    <cellStyle name="20% - 강조색1 44 2 6 9 3" xfId="4272"/>
    <cellStyle name="20% - 강조색1 44 2 6 9 4" xfId="4273"/>
    <cellStyle name="20% - 강조색1 44 2 7" xfId="4274"/>
    <cellStyle name="20% - 강조색1 44 2 7 2" xfId="4275"/>
    <cellStyle name="20% - 강조색1 44 2 7 3" xfId="4276"/>
    <cellStyle name="20% - 강조색1 44 2 7 4" xfId="4277"/>
    <cellStyle name="20% - 강조색1 44 2 8" xfId="4278"/>
    <cellStyle name="20% - 강조색1 44 2 8 2" xfId="4279"/>
    <cellStyle name="20% - 강조색1 44 2 8 3" xfId="4280"/>
    <cellStyle name="20% - 강조색1 44 2 8 4" xfId="4281"/>
    <cellStyle name="20% - 강조색1 44 2 9" xfId="4282"/>
    <cellStyle name="20% - 강조색1 44 2 9 2" xfId="4283"/>
    <cellStyle name="20% - 강조색1 44 2 9 3" xfId="4284"/>
    <cellStyle name="20% - 강조색1 44 2 9 4" xfId="4285"/>
    <cellStyle name="20% - 강조색1 44 3" xfId="4286"/>
    <cellStyle name="20% - 강조색1 44 3 10" xfId="4287"/>
    <cellStyle name="20% - 강조색1 44 3 10 2" xfId="4288"/>
    <cellStyle name="20% - 강조색1 44 3 10 3" xfId="4289"/>
    <cellStyle name="20% - 강조색1 44 3 10 4" xfId="4290"/>
    <cellStyle name="20% - 강조색1 44 3 11" xfId="4291"/>
    <cellStyle name="20% - 강조색1 44 3 11 2" xfId="4292"/>
    <cellStyle name="20% - 강조색1 44 3 11 3" xfId="4293"/>
    <cellStyle name="20% - 강조색1 44 3 11 4" xfId="4294"/>
    <cellStyle name="20% - 강조색1 44 3 12" xfId="4295"/>
    <cellStyle name="20% - 강조색1 44 3 12 2" xfId="4296"/>
    <cellStyle name="20% - 강조색1 44 3 12 3" xfId="4297"/>
    <cellStyle name="20% - 강조색1 44 3 12 4" xfId="4298"/>
    <cellStyle name="20% - 강조색1 44 3 13" xfId="4299"/>
    <cellStyle name="20% - 강조색1 44 3 14" xfId="4300"/>
    <cellStyle name="20% - 강조색1 44 3 15" xfId="4301"/>
    <cellStyle name="20% - 강조색1 44 3 16" xfId="4302"/>
    <cellStyle name="20% - 강조색1 44 3 17" xfId="4303"/>
    <cellStyle name="20% - 강조색1 44 3 18" xfId="4304"/>
    <cellStyle name="20% - 강조색1 44 3 19" xfId="4305"/>
    <cellStyle name="20% - 강조색1 44 3 2" xfId="4306"/>
    <cellStyle name="20% - 강조색1 44 3 2 10" xfId="4307"/>
    <cellStyle name="20% - 강조색1 44 3 2 11" xfId="4308"/>
    <cellStyle name="20% - 강조색1 44 3 2 12" xfId="4309"/>
    <cellStyle name="20% - 강조색1 44 3 2 2" xfId="4310"/>
    <cellStyle name="20% - 강조색1 44 3 2 2 2" xfId="4311"/>
    <cellStyle name="20% - 강조색1 44 3 2 2 3" xfId="4312"/>
    <cellStyle name="20% - 강조색1 44 3 2 2 4" xfId="4313"/>
    <cellStyle name="20% - 강조색1 44 3 2 3" xfId="4314"/>
    <cellStyle name="20% - 강조색1 44 3 2 3 2" xfId="4315"/>
    <cellStyle name="20% - 강조색1 44 3 2 3 3" xfId="4316"/>
    <cellStyle name="20% - 강조색1 44 3 2 3 4" xfId="4317"/>
    <cellStyle name="20% - 강조색1 44 3 2 4" xfId="4318"/>
    <cellStyle name="20% - 강조색1 44 3 2 4 2" xfId="4319"/>
    <cellStyle name="20% - 강조색1 44 3 2 4 3" xfId="4320"/>
    <cellStyle name="20% - 강조색1 44 3 2 4 4" xfId="4321"/>
    <cellStyle name="20% - 강조색1 44 3 2 5" xfId="4322"/>
    <cellStyle name="20% - 강조색1 44 3 2 5 2" xfId="4323"/>
    <cellStyle name="20% - 강조색1 44 3 2 5 3" xfId="4324"/>
    <cellStyle name="20% - 강조색1 44 3 2 5 4" xfId="4325"/>
    <cellStyle name="20% - 강조색1 44 3 2 6" xfId="4326"/>
    <cellStyle name="20% - 강조색1 44 3 2 6 2" xfId="4327"/>
    <cellStyle name="20% - 강조색1 44 3 2 6 3" xfId="4328"/>
    <cellStyle name="20% - 강조색1 44 3 2 6 4" xfId="4329"/>
    <cellStyle name="20% - 강조색1 44 3 2 7" xfId="4330"/>
    <cellStyle name="20% - 강조색1 44 3 2 7 2" xfId="4331"/>
    <cellStyle name="20% - 강조색1 44 3 2 7 3" xfId="4332"/>
    <cellStyle name="20% - 강조색1 44 3 2 7 4" xfId="4333"/>
    <cellStyle name="20% - 강조색1 44 3 2 8" xfId="4334"/>
    <cellStyle name="20% - 강조색1 44 3 2 8 2" xfId="4335"/>
    <cellStyle name="20% - 강조색1 44 3 2 8 3" xfId="4336"/>
    <cellStyle name="20% - 강조색1 44 3 2 8 4" xfId="4337"/>
    <cellStyle name="20% - 강조색1 44 3 2 9" xfId="4338"/>
    <cellStyle name="20% - 강조색1 44 3 2 9 2" xfId="4339"/>
    <cellStyle name="20% - 강조색1 44 3 2 9 3" xfId="4340"/>
    <cellStyle name="20% - 강조색1 44 3 2 9 4" xfId="4341"/>
    <cellStyle name="20% - 강조색1 44 3 20" xfId="4342"/>
    <cellStyle name="20% - 강조색1 44 3 21" xfId="4343"/>
    <cellStyle name="20% - 강조색1 44 3 22" xfId="4344"/>
    <cellStyle name="20% - 강조색1 44 3 23" xfId="4345"/>
    <cellStyle name="20% - 강조색1 44 3 24" xfId="4346"/>
    <cellStyle name="20% - 강조색1 44 3 25" xfId="4347"/>
    <cellStyle name="20% - 강조색1 44 3 3" xfId="4348"/>
    <cellStyle name="20% - 강조색1 44 3 3 10" xfId="4349"/>
    <cellStyle name="20% - 강조색1 44 3 3 11" xfId="4350"/>
    <cellStyle name="20% - 강조색1 44 3 3 12" xfId="4351"/>
    <cellStyle name="20% - 강조색1 44 3 3 2" xfId="4352"/>
    <cellStyle name="20% - 강조색1 44 3 3 2 2" xfId="4353"/>
    <cellStyle name="20% - 강조색1 44 3 3 2 3" xfId="4354"/>
    <cellStyle name="20% - 강조색1 44 3 3 2 4" xfId="4355"/>
    <cellStyle name="20% - 강조색1 44 3 3 3" xfId="4356"/>
    <cellStyle name="20% - 강조색1 44 3 3 3 2" xfId="4357"/>
    <cellStyle name="20% - 강조색1 44 3 3 3 3" xfId="4358"/>
    <cellStyle name="20% - 강조색1 44 3 3 3 4" xfId="4359"/>
    <cellStyle name="20% - 강조색1 44 3 3 4" xfId="4360"/>
    <cellStyle name="20% - 강조색1 44 3 3 4 2" xfId="4361"/>
    <cellStyle name="20% - 강조색1 44 3 3 4 3" xfId="4362"/>
    <cellStyle name="20% - 강조색1 44 3 3 4 4" xfId="4363"/>
    <cellStyle name="20% - 강조색1 44 3 3 5" xfId="4364"/>
    <cellStyle name="20% - 강조색1 44 3 3 5 2" xfId="4365"/>
    <cellStyle name="20% - 강조색1 44 3 3 5 3" xfId="4366"/>
    <cellStyle name="20% - 강조색1 44 3 3 5 4" xfId="4367"/>
    <cellStyle name="20% - 강조색1 44 3 3 6" xfId="4368"/>
    <cellStyle name="20% - 강조색1 44 3 3 6 2" xfId="4369"/>
    <cellStyle name="20% - 강조색1 44 3 3 6 3" xfId="4370"/>
    <cellStyle name="20% - 강조색1 44 3 3 6 4" xfId="4371"/>
    <cellStyle name="20% - 강조색1 44 3 3 7" xfId="4372"/>
    <cellStyle name="20% - 강조색1 44 3 3 7 2" xfId="4373"/>
    <cellStyle name="20% - 강조색1 44 3 3 7 3" xfId="4374"/>
    <cellStyle name="20% - 강조색1 44 3 3 7 4" xfId="4375"/>
    <cellStyle name="20% - 강조색1 44 3 3 8" xfId="4376"/>
    <cellStyle name="20% - 강조색1 44 3 3 8 2" xfId="4377"/>
    <cellStyle name="20% - 강조색1 44 3 3 8 3" xfId="4378"/>
    <cellStyle name="20% - 강조색1 44 3 3 8 4" xfId="4379"/>
    <cellStyle name="20% - 강조색1 44 3 3 9" xfId="4380"/>
    <cellStyle name="20% - 강조색1 44 3 3 9 2" xfId="4381"/>
    <cellStyle name="20% - 강조색1 44 3 3 9 3" xfId="4382"/>
    <cellStyle name="20% - 강조색1 44 3 3 9 4" xfId="4383"/>
    <cellStyle name="20% - 강조색1 44 3 4" xfId="4384"/>
    <cellStyle name="20% - 강조색1 44 3 4 10" xfId="4385"/>
    <cellStyle name="20% - 강조색1 44 3 4 11" xfId="4386"/>
    <cellStyle name="20% - 강조색1 44 3 4 12" xfId="4387"/>
    <cellStyle name="20% - 강조색1 44 3 4 2" xfId="4388"/>
    <cellStyle name="20% - 강조색1 44 3 4 2 2" xfId="4389"/>
    <cellStyle name="20% - 강조색1 44 3 4 2 3" xfId="4390"/>
    <cellStyle name="20% - 강조색1 44 3 4 2 4" xfId="4391"/>
    <cellStyle name="20% - 강조색1 44 3 4 3" xfId="4392"/>
    <cellStyle name="20% - 강조색1 44 3 4 3 2" xfId="4393"/>
    <cellStyle name="20% - 강조색1 44 3 4 3 3" xfId="4394"/>
    <cellStyle name="20% - 강조색1 44 3 4 3 4" xfId="4395"/>
    <cellStyle name="20% - 강조색1 44 3 4 4" xfId="4396"/>
    <cellStyle name="20% - 강조색1 44 3 4 4 2" xfId="4397"/>
    <cellStyle name="20% - 강조색1 44 3 4 4 3" xfId="4398"/>
    <cellStyle name="20% - 강조색1 44 3 4 4 4" xfId="4399"/>
    <cellStyle name="20% - 강조색1 44 3 4 5" xfId="4400"/>
    <cellStyle name="20% - 강조색1 44 3 4 5 2" xfId="4401"/>
    <cellStyle name="20% - 강조색1 44 3 4 5 3" xfId="4402"/>
    <cellStyle name="20% - 강조색1 44 3 4 5 4" xfId="4403"/>
    <cellStyle name="20% - 강조색1 44 3 4 6" xfId="4404"/>
    <cellStyle name="20% - 강조색1 44 3 4 6 2" xfId="4405"/>
    <cellStyle name="20% - 강조색1 44 3 4 6 3" xfId="4406"/>
    <cellStyle name="20% - 강조색1 44 3 4 6 4" xfId="4407"/>
    <cellStyle name="20% - 강조색1 44 3 4 7" xfId="4408"/>
    <cellStyle name="20% - 강조색1 44 3 4 7 2" xfId="4409"/>
    <cellStyle name="20% - 강조색1 44 3 4 7 3" xfId="4410"/>
    <cellStyle name="20% - 강조색1 44 3 4 7 4" xfId="4411"/>
    <cellStyle name="20% - 강조색1 44 3 4 8" xfId="4412"/>
    <cellStyle name="20% - 강조색1 44 3 4 8 2" xfId="4413"/>
    <cellStyle name="20% - 강조색1 44 3 4 8 3" xfId="4414"/>
    <cellStyle name="20% - 강조색1 44 3 4 8 4" xfId="4415"/>
    <cellStyle name="20% - 강조색1 44 3 4 9" xfId="4416"/>
    <cellStyle name="20% - 강조색1 44 3 4 9 2" xfId="4417"/>
    <cellStyle name="20% - 강조색1 44 3 4 9 3" xfId="4418"/>
    <cellStyle name="20% - 강조색1 44 3 4 9 4" xfId="4419"/>
    <cellStyle name="20% - 강조색1 44 3 5" xfId="4420"/>
    <cellStyle name="20% - 강조색1 44 3 5 2" xfId="4421"/>
    <cellStyle name="20% - 강조색1 44 3 5 3" xfId="4422"/>
    <cellStyle name="20% - 강조색1 44 3 5 4" xfId="4423"/>
    <cellStyle name="20% - 강조색1 44 3 6" xfId="4424"/>
    <cellStyle name="20% - 강조색1 44 3 6 2" xfId="4425"/>
    <cellStyle name="20% - 강조색1 44 3 6 3" xfId="4426"/>
    <cellStyle name="20% - 강조색1 44 3 6 4" xfId="4427"/>
    <cellStyle name="20% - 강조색1 44 3 7" xfId="4428"/>
    <cellStyle name="20% - 강조색1 44 3 7 2" xfId="4429"/>
    <cellStyle name="20% - 강조색1 44 3 7 3" xfId="4430"/>
    <cellStyle name="20% - 강조색1 44 3 7 4" xfId="4431"/>
    <cellStyle name="20% - 강조색1 44 3 8" xfId="4432"/>
    <cellStyle name="20% - 강조색1 44 3 8 2" xfId="4433"/>
    <cellStyle name="20% - 강조색1 44 3 8 3" xfId="4434"/>
    <cellStyle name="20% - 강조색1 44 3 8 4" xfId="4435"/>
    <cellStyle name="20% - 강조색1 44 3 9" xfId="4436"/>
    <cellStyle name="20% - 강조색1 44 3 9 2" xfId="4437"/>
    <cellStyle name="20% - 강조색1 44 3 9 3" xfId="4438"/>
    <cellStyle name="20% - 강조색1 44 3 9 4" xfId="4439"/>
    <cellStyle name="20% - 강조색1 44 4" xfId="4440"/>
    <cellStyle name="20% - 강조색1 44 4 10" xfId="4441"/>
    <cellStyle name="20% - 강조색1 44 4 10 2" xfId="4442"/>
    <cellStyle name="20% - 강조색1 44 4 10 3" xfId="4443"/>
    <cellStyle name="20% - 강조색1 44 4 10 4" xfId="4444"/>
    <cellStyle name="20% - 강조색1 44 4 11" xfId="4445"/>
    <cellStyle name="20% - 강조색1 44 4 12" xfId="4446"/>
    <cellStyle name="20% - 강조색1 44 4 13" xfId="4447"/>
    <cellStyle name="20% - 강조색1 44 4 14" xfId="4448"/>
    <cellStyle name="20% - 강조색1 44 4 15" xfId="4449"/>
    <cellStyle name="20% - 강조색1 44 4 16" xfId="4450"/>
    <cellStyle name="20% - 강조색1 44 4 17" xfId="4451"/>
    <cellStyle name="20% - 강조색1 44 4 18" xfId="4452"/>
    <cellStyle name="20% - 강조색1 44 4 19" xfId="4453"/>
    <cellStyle name="20% - 강조색1 44 4 2" xfId="4454"/>
    <cellStyle name="20% - 강조색1 44 4 2 10" xfId="4455"/>
    <cellStyle name="20% - 강조색1 44 4 2 11" xfId="4456"/>
    <cellStyle name="20% - 강조색1 44 4 2 12" xfId="4457"/>
    <cellStyle name="20% - 강조색1 44 4 2 2" xfId="4458"/>
    <cellStyle name="20% - 강조색1 44 4 2 2 2" xfId="4459"/>
    <cellStyle name="20% - 강조색1 44 4 2 2 3" xfId="4460"/>
    <cellStyle name="20% - 강조색1 44 4 2 2 4" xfId="4461"/>
    <cellStyle name="20% - 강조색1 44 4 2 3" xfId="4462"/>
    <cellStyle name="20% - 강조색1 44 4 2 3 2" xfId="4463"/>
    <cellStyle name="20% - 강조색1 44 4 2 3 3" xfId="4464"/>
    <cellStyle name="20% - 강조색1 44 4 2 3 4" xfId="4465"/>
    <cellStyle name="20% - 강조색1 44 4 2 4" xfId="4466"/>
    <cellStyle name="20% - 강조색1 44 4 2 4 2" xfId="4467"/>
    <cellStyle name="20% - 강조색1 44 4 2 4 3" xfId="4468"/>
    <cellStyle name="20% - 강조색1 44 4 2 4 4" xfId="4469"/>
    <cellStyle name="20% - 강조색1 44 4 2 5" xfId="4470"/>
    <cellStyle name="20% - 강조색1 44 4 2 5 2" xfId="4471"/>
    <cellStyle name="20% - 강조색1 44 4 2 5 3" xfId="4472"/>
    <cellStyle name="20% - 강조색1 44 4 2 5 4" xfId="4473"/>
    <cellStyle name="20% - 강조색1 44 4 2 6" xfId="4474"/>
    <cellStyle name="20% - 강조색1 44 4 2 6 2" xfId="4475"/>
    <cellStyle name="20% - 강조색1 44 4 2 6 3" xfId="4476"/>
    <cellStyle name="20% - 강조색1 44 4 2 6 4" xfId="4477"/>
    <cellStyle name="20% - 강조색1 44 4 2 7" xfId="4478"/>
    <cellStyle name="20% - 강조색1 44 4 2 7 2" xfId="4479"/>
    <cellStyle name="20% - 강조색1 44 4 2 7 3" xfId="4480"/>
    <cellStyle name="20% - 강조색1 44 4 2 7 4" xfId="4481"/>
    <cellStyle name="20% - 강조색1 44 4 2 8" xfId="4482"/>
    <cellStyle name="20% - 강조색1 44 4 2 8 2" xfId="4483"/>
    <cellStyle name="20% - 강조색1 44 4 2 8 3" xfId="4484"/>
    <cellStyle name="20% - 강조색1 44 4 2 8 4" xfId="4485"/>
    <cellStyle name="20% - 강조색1 44 4 2 9" xfId="4486"/>
    <cellStyle name="20% - 강조색1 44 4 2 9 2" xfId="4487"/>
    <cellStyle name="20% - 강조색1 44 4 2 9 3" xfId="4488"/>
    <cellStyle name="20% - 강조색1 44 4 2 9 4" xfId="4489"/>
    <cellStyle name="20% - 강조색1 44 4 20" xfId="4490"/>
    <cellStyle name="20% - 강조색1 44 4 21" xfId="4491"/>
    <cellStyle name="20% - 강조색1 44 4 22" xfId="4492"/>
    <cellStyle name="20% - 강조색1 44 4 23" xfId="4493"/>
    <cellStyle name="20% - 강조색1 44 4 3" xfId="4494"/>
    <cellStyle name="20% - 강조색1 44 4 3 2" xfId="4495"/>
    <cellStyle name="20% - 강조색1 44 4 3 3" xfId="4496"/>
    <cellStyle name="20% - 강조색1 44 4 3 4" xfId="4497"/>
    <cellStyle name="20% - 강조색1 44 4 4" xfId="4498"/>
    <cellStyle name="20% - 강조색1 44 4 4 2" xfId="4499"/>
    <cellStyle name="20% - 강조색1 44 4 4 3" xfId="4500"/>
    <cellStyle name="20% - 강조색1 44 4 4 4" xfId="4501"/>
    <cellStyle name="20% - 강조색1 44 4 5" xfId="4502"/>
    <cellStyle name="20% - 강조색1 44 4 5 2" xfId="4503"/>
    <cellStyle name="20% - 강조색1 44 4 5 3" xfId="4504"/>
    <cellStyle name="20% - 강조색1 44 4 5 4" xfId="4505"/>
    <cellStyle name="20% - 강조색1 44 4 6" xfId="4506"/>
    <cellStyle name="20% - 강조색1 44 4 6 2" xfId="4507"/>
    <cellStyle name="20% - 강조색1 44 4 6 3" xfId="4508"/>
    <cellStyle name="20% - 강조색1 44 4 6 4" xfId="4509"/>
    <cellStyle name="20% - 강조색1 44 4 7" xfId="4510"/>
    <cellStyle name="20% - 강조색1 44 4 7 2" xfId="4511"/>
    <cellStyle name="20% - 강조색1 44 4 7 3" xfId="4512"/>
    <cellStyle name="20% - 강조색1 44 4 7 4" xfId="4513"/>
    <cellStyle name="20% - 강조색1 44 4 8" xfId="4514"/>
    <cellStyle name="20% - 강조색1 44 4 8 2" xfId="4515"/>
    <cellStyle name="20% - 강조색1 44 4 8 3" xfId="4516"/>
    <cellStyle name="20% - 강조색1 44 4 8 4" xfId="4517"/>
    <cellStyle name="20% - 강조색1 44 4 9" xfId="4518"/>
    <cellStyle name="20% - 강조색1 44 4 9 2" xfId="4519"/>
    <cellStyle name="20% - 강조색1 44 4 9 3" xfId="4520"/>
    <cellStyle name="20% - 강조색1 44 4 9 4" xfId="4521"/>
    <cellStyle name="20% - 강조색1 44 5" xfId="4522"/>
    <cellStyle name="20% - 강조색1 44 5 10" xfId="4523"/>
    <cellStyle name="20% - 강조색1 44 5 11" xfId="4524"/>
    <cellStyle name="20% - 강조색1 44 5 12" xfId="4525"/>
    <cellStyle name="20% - 강조색1 44 5 13" xfId="4526"/>
    <cellStyle name="20% - 강조색1 44 5 14" xfId="4527"/>
    <cellStyle name="20% - 강조색1 44 5 15" xfId="4528"/>
    <cellStyle name="20% - 강조색1 44 5 16" xfId="4529"/>
    <cellStyle name="20% - 강조색1 44 5 17" xfId="4530"/>
    <cellStyle name="20% - 강조색1 44 5 18" xfId="4531"/>
    <cellStyle name="20% - 강조색1 44 5 19" xfId="4532"/>
    <cellStyle name="20% - 강조색1 44 5 2" xfId="4533"/>
    <cellStyle name="20% - 강조색1 44 5 2 2" xfId="4534"/>
    <cellStyle name="20% - 강조색1 44 5 2 3" xfId="4535"/>
    <cellStyle name="20% - 강조색1 44 5 2 4" xfId="4536"/>
    <cellStyle name="20% - 강조색1 44 5 20" xfId="4537"/>
    <cellStyle name="20% - 강조색1 44 5 3" xfId="4538"/>
    <cellStyle name="20% - 강조색1 44 5 3 2" xfId="4539"/>
    <cellStyle name="20% - 강조색1 44 5 3 3" xfId="4540"/>
    <cellStyle name="20% - 강조색1 44 5 3 4" xfId="4541"/>
    <cellStyle name="20% - 강조색1 44 5 4" xfId="4542"/>
    <cellStyle name="20% - 강조색1 44 5 4 2" xfId="4543"/>
    <cellStyle name="20% - 강조색1 44 5 4 3" xfId="4544"/>
    <cellStyle name="20% - 강조색1 44 5 4 4" xfId="4545"/>
    <cellStyle name="20% - 강조색1 44 5 5" xfId="4546"/>
    <cellStyle name="20% - 강조색1 44 5 5 2" xfId="4547"/>
    <cellStyle name="20% - 강조색1 44 5 5 3" xfId="4548"/>
    <cellStyle name="20% - 강조색1 44 5 5 4" xfId="4549"/>
    <cellStyle name="20% - 강조색1 44 5 6" xfId="4550"/>
    <cellStyle name="20% - 강조색1 44 5 6 2" xfId="4551"/>
    <cellStyle name="20% - 강조색1 44 5 6 3" xfId="4552"/>
    <cellStyle name="20% - 강조색1 44 5 6 4" xfId="4553"/>
    <cellStyle name="20% - 강조색1 44 5 7" xfId="4554"/>
    <cellStyle name="20% - 강조색1 44 5 7 2" xfId="4555"/>
    <cellStyle name="20% - 강조색1 44 5 7 3" xfId="4556"/>
    <cellStyle name="20% - 강조색1 44 5 7 4" xfId="4557"/>
    <cellStyle name="20% - 강조색1 44 5 8" xfId="4558"/>
    <cellStyle name="20% - 강조색1 44 5 9" xfId="4559"/>
    <cellStyle name="20% - 강조색1 44 6" xfId="4560"/>
    <cellStyle name="20% - 강조색1 44 6 10" xfId="4561"/>
    <cellStyle name="20% - 강조색1 44 6 11" xfId="4562"/>
    <cellStyle name="20% - 강조색1 44 6 12" xfId="4563"/>
    <cellStyle name="20% - 강조색1 44 6 13" xfId="4564"/>
    <cellStyle name="20% - 강조색1 44 6 14" xfId="4565"/>
    <cellStyle name="20% - 강조색1 44 6 15" xfId="4566"/>
    <cellStyle name="20% - 강조색1 44 6 16" xfId="4567"/>
    <cellStyle name="20% - 강조색1 44 6 17" xfId="4568"/>
    <cellStyle name="20% - 강조색1 44 6 2" xfId="4569"/>
    <cellStyle name="20% - 강조색1 44 6 2 2" xfId="4570"/>
    <cellStyle name="20% - 강조색1 44 6 2 3" xfId="4571"/>
    <cellStyle name="20% - 강조색1 44 6 2 4" xfId="4572"/>
    <cellStyle name="20% - 강조색1 44 6 3" xfId="4573"/>
    <cellStyle name="20% - 강조색1 44 6 3 2" xfId="4574"/>
    <cellStyle name="20% - 강조색1 44 6 3 3" xfId="4575"/>
    <cellStyle name="20% - 강조색1 44 6 3 4" xfId="4576"/>
    <cellStyle name="20% - 강조색1 44 6 4" xfId="4577"/>
    <cellStyle name="20% - 강조색1 44 6 4 2" xfId="4578"/>
    <cellStyle name="20% - 강조색1 44 6 4 3" xfId="4579"/>
    <cellStyle name="20% - 강조색1 44 6 4 4" xfId="4580"/>
    <cellStyle name="20% - 강조색1 44 6 5" xfId="4581"/>
    <cellStyle name="20% - 강조색1 44 6 6" xfId="4582"/>
    <cellStyle name="20% - 강조색1 44 6 7" xfId="4583"/>
    <cellStyle name="20% - 강조색1 44 6 8" xfId="4584"/>
    <cellStyle name="20% - 강조색1 44 6 9" xfId="4585"/>
    <cellStyle name="20% - 강조색1 44 7" xfId="4586"/>
    <cellStyle name="20% - 강조색1 44 7 10" xfId="4587"/>
    <cellStyle name="20% - 강조색1 44 7 11" xfId="4588"/>
    <cellStyle name="20% - 강조색1 44 7 12" xfId="4589"/>
    <cellStyle name="20% - 강조색1 44 7 13" xfId="4590"/>
    <cellStyle name="20% - 강조색1 44 7 14" xfId="4591"/>
    <cellStyle name="20% - 강조색1 44 7 2" xfId="4592"/>
    <cellStyle name="20% - 강조색1 44 7 3" xfId="4593"/>
    <cellStyle name="20% - 강조색1 44 7 4" xfId="4594"/>
    <cellStyle name="20% - 강조색1 44 7 5" xfId="4595"/>
    <cellStyle name="20% - 강조색1 44 7 6" xfId="4596"/>
    <cellStyle name="20% - 강조색1 44 7 7" xfId="4597"/>
    <cellStyle name="20% - 강조색1 44 7 8" xfId="4598"/>
    <cellStyle name="20% - 강조색1 44 7 9" xfId="4599"/>
    <cellStyle name="20% - 강조색1 44 8" xfId="4600"/>
    <cellStyle name="20% - 강조색1 44 8 2" xfId="4601"/>
    <cellStyle name="20% - 강조색1 44 8 3" xfId="4602"/>
    <cellStyle name="20% - 강조색1 44 8 4" xfId="4603"/>
    <cellStyle name="20% - 강조색1 44 9" xfId="4604"/>
    <cellStyle name="20% - 강조색1 44 9 2" xfId="4605"/>
    <cellStyle name="20% - 강조색1 44 9 3" xfId="4606"/>
    <cellStyle name="20% - 강조색1 5" xfId="212"/>
    <cellStyle name="20% - 강조색1 6" xfId="213"/>
    <cellStyle name="20% - 강조색1 7" xfId="214"/>
    <cellStyle name="20% - 강조색1 8" xfId="215"/>
    <cellStyle name="20% - 강조색1 9" xfId="216"/>
    <cellStyle name="20% - 강조색2" xfId="21" builtinId="34" customBuiltin="1"/>
    <cellStyle name="20% - 강조색2 10" xfId="217"/>
    <cellStyle name="20% - 강조색2 11" xfId="218"/>
    <cellStyle name="20% - 강조색2 12" xfId="219"/>
    <cellStyle name="20% - 강조색2 13" xfId="220"/>
    <cellStyle name="20% - 강조색2 14" xfId="221"/>
    <cellStyle name="20% - 강조색2 15" xfId="222"/>
    <cellStyle name="20% - 강조색2 16" xfId="223"/>
    <cellStyle name="20% - 강조색2 17" xfId="224"/>
    <cellStyle name="20% - 강조색2 18" xfId="225"/>
    <cellStyle name="20% - 강조색2 19" xfId="226"/>
    <cellStyle name="20% - 강조색2 2" xfId="52"/>
    <cellStyle name="20% - 강조색2 20" xfId="227"/>
    <cellStyle name="20% - 강조색2 21" xfId="228"/>
    <cellStyle name="20% - 강조색2 22" xfId="229"/>
    <cellStyle name="20% - 강조색2 23" xfId="230"/>
    <cellStyle name="20% - 강조색2 24" xfId="231"/>
    <cellStyle name="20% - 강조색2 25" xfId="232"/>
    <cellStyle name="20% - 강조색2 26" xfId="233"/>
    <cellStyle name="20% - 강조색2 27" xfId="234"/>
    <cellStyle name="20% - 강조색2 28" xfId="235"/>
    <cellStyle name="20% - 강조색2 29" xfId="236"/>
    <cellStyle name="20% - 강조색2 3" xfId="55"/>
    <cellStyle name="20% - 강조색2 30" xfId="237"/>
    <cellStyle name="20% - 강조색2 31" xfId="238"/>
    <cellStyle name="20% - 강조색2 32" xfId="239"/>
    <cellStyle name="20% - 강조색2 33" xfId="240"/>
    <cellStyle name="20% - 강조색2 34" xfId="241"/>
    <cellStyle name="20% - 강조색2 35" xfId="242"/>
    <cellStyle name="20% - 강조색2 36" xfId="243"/>
    <cellStyle name="20% - 강조색2 37" xfId="244"/>
    <cellStyle name="20% - 강조색2 38" xfId="245"/>
    <cellStyle name="20% - 강조색2 39" xfId="246"/>
    <cellStyle name="20% - 강조색2 4" xfId="48"/>
    <cellStyle name="20% - 강조색2 40" xfId="247"/>
    <cellStyle name="20% - 강조색2 41" xfId="248"/>
    <cellStyle name="20% - 강조색2 42" xfId="249"/>
    <cellStyle name="20% - 강조색2 43" xfId="250"/>
    <cellStyle name="20% - 강조색2 44" xfId="1818"/>
    <cellStyle name="20% - 강조색2 44 10" xfId="4607"/>
    <cellStyle name="20% - 강조색2 44 11" xfId="4608"/>
    <cellStyle name="20% - 강조색2 44 2" xfId="4609"/>
    <cellStyle name="20% - 강조색2 44 2 10" xfId="4610"/>
    <cellStyle name="20% - 강조색2 44 2 10 2" xfId="4611"/>
    <cellStyle name="20% - 강조색2 44 2 10 3" xfId="4612"/>
    <cellStyle name="20% - 강조색2 44 2 10 4" xfId="4613"/>
    <cellStyle name="20% - 강조색2 44 2 11" xfId="4614"/>
    <cellStyle name="20% - 강조색2 44 2 11 2" xfId="4615"/>
    <cellStyle name="20% - 강조색2 44 2 11 3" xfId="4616"/>
    <cellStyle name="20% - 강조색2 44 2 11 4" xfId="4617"/>
    <cellStyle name="20% - 강조색2 44 2 12" xfId="4618"/>
    <cellStyle name="20% - 강조색2 44 2 12 2" xfId="4619"/>
    <cellStyle name="20% - 강조색2 44 2 12 3" xfId="4620"/>
    <cellStyle name="20% - 강조색2 44 2 12 4" xfId="4621"/>
    <cellStyle name="20% - 강조색2 44 2 13" xfId="4622"/>
    <cellStyle name="20% - 강조색2 44 2 13 2" xfId="4623"/>
    <cellStyle name="20% - 강조색2 44 2 13 3" xfId="4624"/>
    <cellStyle name="20% - 강조색2 44 2 13 4" xfId="4625"/>
    <cellStyle name="20% - 강조색2 44 2 14" xfId="4626"/>
    <cellStyle name="20% - 강조색2 44 2 14 2" xfId="4627"/>
    <cellStyle name="20% - 강조색2 44 2 14 3" xfId="4628"/>
    <cellStyle name="20% - 강조색2 44 2 14 4" xfId="4629"/>
    <cellStyle name="20% - 강조색2 44 2 15" xfId="4630"/>
    <cellStyle name="20% - 강조색2 44 2 16" xfId="4631"/>
    <cellStyle name="20% - 강조색2 44 2 17" xfId="4632"/>
    <cellStyle name="20% - 강조색2 44 2 18" xfId="4633"/>
    <cellStyle name="20% - 강조색2 44 2 19" xfId="4634"/>
    <cellStyle name="20% - 강조색2 44 2 2" xfId="4635"/>
    <cellStyle name="20% - 강조색2 44 2 2 10" xfId="4636"/>
    <cellStyle name="20% - 강조색2 44 2 2 10 2" xfId="4637"/>
    <cellStyle name="20% - 강조색2 44 2 2 10 3" xfId="4638"/>
    <cellStyle name="20% - 강조색2 44 2 2 10 4" xfId="4639"/>
    <cellStyle name="20% - 강조색2 44 2 2 11" xfId="4640"/>
    <cellStyle name="20% - 강조색2 44 2 2 11 2" xfId="4641"/>
    <cellStyle name="20% - 강조색2 44 2 2 11 3" xfId="4642"/>
    <cellStyle name="20% - 강조색2 44 2 2 11 4" xfId="4643"/>
    <cellStyle name="20% - 강조색2 44 2 2 12" xfId="4644"/>
    <cellStyle name="20% - 강조색2 44 2 2 12 2" xfId="4645"/>
    <cellStyle name="20% - 강조색2 44 2 2 12 3" xfId="4646"/>
    <cellStyle name="20% - 강조색2 44 2 2 12 4" xfId="4647"/>
    <cellStyle name="20% - 강조색2 44 2 2 13" xfId="4648"/>
    <cellStyle name="20% - 강조색2 44 2 2 13 2" xfId="4649"/>
    <cellStyle name="20% - 강조색2 44 2 2 13 3" xfId="4650"/>
    <cellStyle name="20% - 강조색2 44 2 2 13 4" xfId="4651"/>
    <cellStyle name="20% - 강조색2 44 2 2 14" xfId="4652"/>
    <cellStyle name="20% - 강조색2 44 2 2 15" xfId="4653"/>
    <cellStyle name="20% - 강조색2 44 2 2 16" xfId="4654"/>
    <cellStyle name="20% - 강조색2 44 2 2 17" xfId="4655"/>
    <cellStyle name="20% - 강조색2 44 2 2 18" xfId="4656"/>
    <cellStyle name="20% - 강조색2 44 2 2 19" xfId="4657"/>
    <cellStyle name="20% - 강조색2 44 2 2 2" xfId="4658"/>
    <cellStyle name="20% - 강조색2 44 2 2 2 10" xfId="4659"/>
    <cellStyle name="20% - 강조색2 44 2 2 2 10 2" xfId="4660"/>
    <cellStyle name="20% - 강조색2 44 2 2 2 10 3" xfId="4661"/>
    <cellStyle name="20% - 강조색2 44 2 2 2 10 4" xfId="4662"/>
    <cellStyle name="20% - 강조색2 44 2 2 2 11" xfId="4663"/>
    <cellStyle name="20% - 강조색2 44 2 2 2 11 2" xfId="4664"/>
    <cellStyle name="20% - 강조색2 44 2 2 2 11 3" xfId="4665"/>
    <cellStyle name="20% - 강조색2 44 2 2 2 11 4" xfId="4666"/>
    <cellStyle name="20% - 강조색2 44 2 2 2 12" xfId="4667"/>
    <cellStyle name="20% - 강조색2 44 2 2 2 12 2" xfId="4668"/>
    <cellStyle name="20% - 강조색2 44 2 2 2 12 3" xfId="4669"/>
    <cellStyle name="20% - 강조색2 44 2 2 2 12 4" xfId="4670"/>
    <cellStyle name="20% - 강조색2 44 2 2 2 13" xfId="4671"/>
    <cellStyle name="20% - 강조색2 44 2 2 2 14" xfId="4672"/>
    <cellStyle name="20% - 강조색2 44 2 2 2 15" xfId="4673"/>
    <cellStyle name="20% - 강조색2 44 2 2 2 16" xfId="4674"/>
    <cellStyle name="20% - 강조색2 44 2 2 2 17" xfId="4675"/>
    <cellStyle name="20% - 강조색2 44 2 2 2 18" xfId="4676"/>
    <cellStyle name="20% - 강조색2 44 2 2 2 19" xfId="4677"/>
    <cellStyle name="20% - 강조색2 44 2 2 2 2" xfId="4678"/>
    <cellStyle name="20% - 강조색2 44 2 2 2 2 10" xfId="4679"/>
    <cellStyle name="20% - 강조색2 44 2 2 2 2 11" xfId="4680"/>
    <cellStyle name="20% - 강조색2 44 2 2 2 2 12" xfId="4681"/>
    <cellStyle name="20% - 강조색2 44 2 2 2 2 2" xfId="4682"/>
    <cellStyle name="20% - 강조색2 44 2 2 2 2 2 2" xfId="4683"/>
    <cellStyle name="20% - 강조색2 44 2 2 2 2 2 3" xfId="4684"/>
    <cellStyle name="20% - 강조색2 44 2 2 2 2 2 4" xfId="4685"/>
    <cellStyle name="20% - 강조색2 44 2 2 2 2 3" xfId="4686"/>
    <cellStyle name="20% - 강조색2 44 2 2 2 2 3 2" xfId="4687"/>
    <cellStyle name="20% - 강조색2 44 2 2 2 2 3 3" xfId="4688"/>
    <cellStyle name="20% - 강조색2 44 2 2 2 2 3 4" xfId="4689"/>
    <cellStyle name="20% - 강조색2 44 2 2 2 2 4" xfId="4690"/>
    <cellStyle name="20% - 강조색2 44 2 2 2 2 4 2" xfId="4691"/>
    <cellStyle name="20% - 강조색2 44 2 2 2 2 4 3" xfId="4692"/>
    <cellStyle name="20% - 강조색2 44 2 2 2 2 4 4" xfId="4693"/>
    <cellStyle name="20% - 강조색2 44 2 2 2 2 5" xfId="4694"/>
    <cellStyle name="20% - 강조색2 44 2 2 2 2 5 2" xfId="4695"/>
    <cellStyle name="20% - 강조색2 44 2 2 2 2 5 3" xfId="4696"/>
    <cellStyle name="20% - 강조색2 44 2 2 2 2 5 4" xfId="4697"/>
    <cellStyle name="20% - 강조색2 44 2 2 2 2 6" xfId="4698"/>
    <cellStyle name="20% - 강조색2 44 2 2 2 2 6 2" xfId="4699"/>
    <cellStyle name="20% - 강조색2 44 2 2 2 2 6 3" xfId="4700"/>
    <cellStyle name="20% - 강조색2 44 2 2 2 2 6 4" xfId="4701"/>
    <cellStyle name="20% - 강조색2 44 2 2 2 2 7" xfId="4702"/>
    <cellStyle name="20% - 강조색2 44 2 2 2 2 7 2" xfId="4703"/>
    <cellStyle name="20% - 강조색2 44 2 2 2 2 7 3" xfId="4704"/>
    <cellStyle name="20% - 강조색2 44 2 2 2 2 7 4" xfId="4705"/>
    <cellStyle name="20% - 강조색2 44 2 2 2 2 8" xfId="4706"/>
    <cellStyle name="20% - 강조색2 44 2 2 2 2 8 2" xfId="4707"/>
    <cellStyle name="20% - 강조색2 44 2 2 2 2 8 3" xfId="4708"/>
    <cellStyle name="20% - 강조색2 44 2 2 2 2 8 4" xfId="4709"/>
    <cellStyle name="20% - 강조색2 44 2 2 2 2 9" xfId="4710"/>
    <cellStyle name="20% - 강조색2 44 2 2 2 2 9 2" xfId="4711"/>
    <cellStyle name="20% - 강조색2 44 2 2 2 2 9 3" xfId="4712"/>
    <cellStyle name="20% - 강조색2 44 2 2 2 2 9 4" xfId="4713"/>
    <cellStyle name="20% - 강조색2 44 2 2 2 20" xfId="4714"/>
    <cellStyle name="20% - 강조색2 44 2 2 2 21" xfId="4715"/>
    <cellStyle name="20% - 강조색2 44 2 2 2 22" xfId="4716"/>
    <cellStyle name="20% - 강조색2 44 2 2 2 23" xfId="4717"/>
    <cellStyle name="20% - 강조색2 44 2 2 2 24" xfId="4718"/>
    <cellStyle name="20% - 강조색2 44 2 2 2 25" xfId="4719"/>
    <cellStyle name="20% - 강조색2 44 2 2 2 3" xfId="4720"/>
    <cellStyle name="20% - 강조색2 44 2 2 2 3 10" xfId="4721"/>
    <cellStyle name="20% - 강조색2 44 2 2 2 3 11" xfId="4722"/>
    <cellStyle name="20% - 강조색2 44 2 2 2 3 12" xfId="4723"/>
    <cellStyle name="20% - 강조색2 44 2 2 2 3 2" xfId="4724"/>
    <cellStyle name="20% - 강조색2 44 2 2 2 3 2 2" xfId="4725"/>
    <cellStyle name="20% - 강조색2 44 2 2 2 3 2 3" xfId="4726"/>
    <cellStyle name="20% - 강조색2 44 2 2 2 3 2 4" xfId="4727"/>
    <cellStyle name="20% - 강조색2 44 2 2 2 3 3" xfId="4728"/>
    <cellStyle name="20% - 강조색2 44 2 2 2 3 3 2" xfId="4729"/>
    <cellStyle name="20% - 강조색2 44 2 2 2 3 3 3" xfId="4730"/>
    <cellStyle name="20% - 강조색2 44 2 2 2 3 3 4" xfId="4731"/>
    <cellStyle name="20% - 강조색2 44 2 2 2 3 4" xfId="4732"/>
    <cellStyle name="20% - 강조색2 44 2 2 2 3 4 2" xfId="4733"/>
    <cellStyle name="20% - 강조색2 44 2 2 2 3 4 3" xfId="4734"/>
    <cellStyle name="20% - 강조색2 44 2 2 2 3 4 4" xfId="4735"/>
    <cellStyle name="20% - 강조색2 44 2 2 2 3 5" xfId="4736"/>
    <cellStyle name="20% - 강조색2 44 2 2 2 3 5 2" xfId="4737"/>
    <cellStyle name="20% - 강조색2 44 2 2 2 3 5 3" xfId="4738"/>
    <cellStyle name="20% - 강조색2 44 2 2 2 3 5 4" xfId="4739"/>
    <cellStyle name="20% - 강조색2 44 2 2 2 3 6" xfId="4740"/>
    <cellStyle name="20% - 강조색2 44 2 2 2 3 6 2" xfId="4741"/>
    <cellStyle name="20% - 강조색2 44 2 2 2 3 6 3" xfId="4742"/>
    <cellStyle name="20% - 강조색2 44 2 2 2 3 6 4" xfId="4743"/>
    <cellStyle name="20% - 강조색2 44 2 2 2 3 7" xfId="4744"/>
    <cellStyle name="20% - 강조색2 44 2 2 2 3 7 2" xfId="4745"/>
    <cellStyle name="20% - 강조색2 44 2 2 2 3 7 3" xfId="4746"/>
    <cellStyle name="20% - 강조색2 44 2 2 2 3 7 4" xfId="4747"/>
    <cellStyle name="20% - 강조색2 44 2 2 2 3 8" xfId="4748"/>
    <cellStyle name="20% - 강조색2 44 2 2 2 3 8 2" xfId="4749"/>
    <cellStyle name="20% - 강조색2 44 2 2 2 3 8 3" xfId="4750"/>
    <cellStyle name="20% - 강조색2 44 2 2 2 3 8 4" xfId="4751"/>
    <cellStyle name="20% - 강조색2 44 2 2 2 3 9" xfId="4752"/>
    <cellStyle name="20% - 강조색2 44 2 2 2 3 9 2" xfId="4753"/>
    <cellStyle name="20% - 강조색2 44 2 2 2 3 9 3" xfId="4754"/>
    <cellStyle name="20% - 강조색2 44 2 2 2 3 9 4" xfId="4755"/>
    <cellStyle name="20% - 강조색2 44 2 2 2 4" xfId="4756"/>
    <cellStyle name="20% - 강조색2 44 2 2 2 4 10" xfId="4757"/>
    <cellStyle name="20% - 강조색2 44 2 2 2 4 11" xfId="4758"/>
    <cellStyle name="20% - 강조색2 44 2 2 2 4 12" xfId="4759"/>
    <cellStyle name="20% - 강조색2 44 2 2 2 4 2" xfId="4760"/>
    <cellStyle name="20% - 강조색2 44 2 2 2 4 2 2" xfId="4761"/>
    <cellStyle name="20% - 강조색2 44 2 2 2 4 2 3" xfId="4762"/>
    <cellStyle name="20% - 강조색2 44 2 2 2 4 2 4" xfId="4763"/>
    <cellStyle name="20% - 강조색2 44 2 2 2 4 3" xfId="4764"/>
    <cellStyle name="20% - 강조색2 44 2 2 2 4 3 2" xfId="4765"/>
    <cellStyle name="20% - 강조색2 44 2 2 2 4 3 3" xfId="4766"/>
    <cellStyle name="20% - 강조색2 44 2 2 2 4 3 4" xfId="4767"/>
    <cellStyle name="20% - 강조색2 44 2 2 2 4 4" xfId="4768"/>
    <cellStyle name="20% - 강조색2 44 2 2 2 4 4 2" xfId="4769"/>
    <cellStyle name="20% - 강조색2 44 2 2 2 4 4 3" xfId="4770"/>
    <cellStyle name="20% - 강조색2 44 2 2 2 4 4 4" xfId="4771"/>
    <cellStyle name="20% - 강조색2 44 2 2 2 4 5" xfId="4772"/>
    <cellStyle name="20% - 강조색2 44 2 2 2 4 5 2" xfId="4773"/>
    <cellStyle name="20% - 강조색2 44 2 2 2 4 5 3" xfId="4774"/>
    <cellStyle name="20% - 강조색2 44 2 2 2 4 5 4" xfId="4775"/>
    <cellStyle name="20% - 강조색2 44 2 2 2 4 6" xfId="4776"/>
    <cellStyle name="20% - 강조색2 44 2 2 2 4 6 2" xfId="4777"/>
    <cellStyle name="20% - 강조색2 44 2 2 2 4 6 3" xfId="4778"/>
    <cellStyle name="20% - 강조색2 44 2 2 2 4 6 4" xfId="4779"/>
    <cellStyle name="20% - 강조색2 44 2 2 2 4 7" xfId="4780"/>
    <cellStyle name="20% - 강조색2 44 2 2 2 4 7 2" xfId="4781"/>
    <cellStyle name="20% - 강조색2 44 2 2 2 4 7 3" xfId="4782"/>
    <cellStyle name="20% - 강조색2 44 2 2 2 4 7 4" xfId="4783"/>
    <cellStyle name="20% - 강조색2 44 2 2 2 4 8" xfId="4784"/>
    <cellStyle name="20% - 강조색2 44 2 2 2 4 8 2" xfId="4785"/>
    <cellStyle name="20% - 강조색2 44 2 2 2 4 8 3" xfId="4786"/>
    <cellStyle name="20% - 강조색2 44 2 2 2 4 8 4" xfId="4787"/>
    <cellStyle name="20% - 강조색2 44 2 2 2 4 9" xfId="4788"/>
    <cellStyle name="20% - 강조색2 44 2 2 2 4 9 2" xfId="4789"/>
    <cellStyle name="20% - 강조색2 44 2 2 2 4 9 3" xfId="4790"/>
    <cellStyle name="20% - 강조색2 44 2 2 2 4 9 4" xfId="4791"/>
    <cellStyle name="20% - 강조색2 44 2 2 2 5" xfId="4792"/>
    <cellStyle name="20% - 강조색2 44 2 2 2 5 2" xfId="4793"/>
    <cellStyle name="20% - 강조색2 44 2 2 2 5 3" xfId="4794"/>
    <cellStyle name="20% - 강조색2 44 2 2 2 5 4" xfId="4795"/>
    <cellStyle name="20% - 강조색2 44 2 2 2 6" xfId="4796"/>
    <cellStyle name="20% - 강조색2 44 2 2 2 6 2" xfId="4797"/>
    <cellStyle name="20% - 강조색2 44 2 2 2 6 3" xfId="4798"/>
    <cellStyle name="20% - 강조색2 44 2 2 2 6 4" xfId="4799"/>
    <cellStyle name="20% - 강조색2 44 2 2 2 7" xfId="4800"/>
    <cellStyle name="20% - 강조색2 44 2 2 2 7 2" xfId="4801"/>
    <cellStyle name="20% - 강조색2 44 2 2 2 7 3" xfId="4802"/>
    <cellStyle name="20% - 강조색2 44 2 2 2 7 4" xfId="4803"/>
    <cellStyle name="20% - 강조색2 44 2 2 2 8" xfId="4804"/>
    <cellStyle name="20% - 강조색2 44 2 2 2 8 2" xfId="4805"/>
    <cellStyle name="20% - 강조색2 44 2 2 2 8 3" xfId="4806"/>
    <cellStyle name="20% - 강조색2 44 2 2 2 8 4" xfId="4807"/>
    <cellStyle name="20% - 강조색2 44 2 2 2 9" xfId="4808"/>
    <cellStyle name="20% - 강조색2 44 2 2 2 9 2" xfId="4809"/>
    <cellStyle name="20% - 강조색2 44 2 2 2 9 3" xfId="4810"/>
    <cellStyle name="20% - 강조색2 44 2 2 2 9 4" xfId="4811"/>
    <cellStyle name="20% - 강조색2 44 2 2 20" xfId="4812"/>
    <cellStyle name="20% - 강조색2 44 2 2 21" xfId="4813"/>
    <cellStyle name="20% - 강조색2 44 2 2 22" xfId="4814"/>
    <cellStyle name="20% - 강조색2 44 2 2 23" xfId="4815"/>
    <cellStyle name="20% - 강조색2 44 2 2 24" xfId="4816"/>
    <cellStyle name="20% - 강조색2 44 2 2 25" xfId="4817"/>
    <cellStyle name="20% - 강조색2 44 2 2 26" xfId="4818"/>
    <cellStyle name="20% - 강조색2 44 2 2 3" xfId="4819"/>
    <cellStyle name="20% - 강조색2 44 2 2 3 10" xfId="4820"/>
    <cellStyle name="20% - 강조색2 44 2 2 3 11" xfId="4821"/>
    <cellStyle name="20% - 강조색2 44 2 2 3 12" xfId="4822"/>
    <cellStyle name="20% - 강조색2 44 2 2 3 2" xfId="4823"/>
    <cellStyle name="20% - 강조색2 44 2 2 3 2 2" xfId="4824"/>
    <cellStyle name="20% - 강조색2 44 2 2 3 2 3" xfId="4825"/>
    <cellStyle name="20% - 강조색2 44 2 2 3 2 4" xfId="4826"/>
    <cellStyle name="20% - 강조색2 44 2 2 3 3" xfId="4827"/>
    <cellStyle name="20% - 강조색2 44 2 2 3 3 2" xfId="4828"/>
    <cellStyle name="20% - 강조색2 44 2 2 3 3 3" xfId="4829"/>
    <cellStyle name="20% - 강조색2 44 2 2 3 3 4" xfId="4830"/>
    <cellStyle name="20% - 강조색2 44 2 2 3 4" xfId="4831"/>
    <cellStyle name="20% - 강조색2 44 2 2 3 4 2" xfId="4832"/>
    <cellStyle name="20% - 강조색2 44 2 2 3 4 3" xfId="4833"/>
    <cellStyle name="20% - 강조색2 44 2 2 3 4 4" xfId="4834"/>
    <cellStyle name="20% - 강조색2 44 2 2 3 5" xfId="4835"/>
    <cellStyle name="20% - 강조색2 44 2 2 3 5 2" xfId="4836"/>
    <cellStyle name="20% - 강조색2 44 2 2 3 5 3" xfId="4837"/>
    <cellStyle name="20% - 강조색2 44 2 2 3 5 4" xfId="4838"/>
    <cellStyle name="20% - 강조색2 44 2 2 3 6" xfId="4839"/>
    <cellStyle name="20% - 강조색2 44 2 2 3 6 2" xfId="4840"/>
    <cellStyle name="20% - 강조색2 44 2 2 3 6 3" xfId="4841"/>
    <cellStyle name="20% - 강조색2 44 2 2 3 6 4" xfId="4842"/>
    <cellStyle name="20% - 강조색2 44 2 2 3 7" xfId="4843"/>
    <cellStyle name="20% - 강조색2 44 2 2 3 7 2" xfId="4844"/>
    <cellStyle name="20% - 강조색2 44 2 2 3 7 3" xfId="4845"/>
    <cellStyle name="20% - 강조색2 44 2 2 3 7 4" xfId="4846"/>
    <cellStyle name="20% - 강조색2 44 2 2 3 8" xfId="4847"/>
    <cellStyle name="20% - 강조색2 44 2 2 3 8 2" xfId="4848"/>
    <cellStyle name="20% - 강조색2 44 2 2 3 8 3" xfId="4849"/>
    <cellStyle name="20% - 강조색2 44 2 2 3 8 4" xfId="4850"/>
    <cellStyle name="20% - 강조색2 44 2 2 3 9" xfId="4851"/>
    <cellStyle name="20% - 강조색2 44 2 2 3 9 2" xfId="4852"/>
    <cellStyle name="20% - 강조색2 44 2 2 3 9 3" xfId="4853"/>
    <cellStyle name="20% - 강조색2 44 2 2 3 9 4" xfId="4854"/>
    <cellStyle name="20% - 강조색2 44 2 2 4" xfId="4855"/>
    <cellStyle name="20% - 강조색2 44 2 2 4 10" xfId="4856"/>
    <cellStyle name="20% - 강조색2 44 2 2 4 11" xfId="4857"/>
    <cellStyle name="20% - 강조색2 44 2 2 4 12" xfId="4858"/>
    <cellStyle name="20% - 강조색2 44 2 2 4 2" xfId="4859"/>
    <cellStyle name="20% - 강조색2 44 2 2 4 2 2" xfId="4860"/>
    <cellStyle name="20% - 강조색2 44 2 2 4 2 3" xfId="4861"/>
    <cellStyle name="20% - 강조색2 44 2 2 4 2 4" xfId="4862"/>
    <cellStyle name="20% - 강조색2 44 2 2 4 3" xfId="4863"/>
    <cellStyle name="20% - 강조색2 44 2 2 4 3 2" xfId="4864"/>
    <cellStyle name="20% - 강조색2 44 2 2 4 3 3" xfId="4865"/>
    <cellStyle name="20% - 강조색2 44 2 2 4 3 4" xfId="4866"/>
    <cellStyle name="20% - 강조색2 44 2 2 4 4" xfId="4867"/>
    <cellStyle name="20% - 강조색2 44 2 2 4 4 2" xfId="4868"/>
    <cellStyle name="20% - 강조색2 44 2 2 4 4 3" xfId="4869"/>
    <cellStyle name="20% - 강조색2 44 2 2 4 4 4" xfId="4870"/>
    <cellStyle name="20% - 강조색2 44 2 2 4 5" xfId="4871"/>
    <cellStyle name="20% - 강조색2 44 2 2 4 5 2" xfId="4872"/>
    <cellStyle name="20% - 강조색2 44 2 2 4 5 3" xfId="4873"/>
    <cellStyle name="20% - 강조색2 44 2 2 4 5 4" xfId="4874"/>
    <cellStyle name="20% - 강조색2 44 2 2 4 6" xfId="4875"/>
    <cellStyle name="20% - 강조색2 44 2 2 4 6 2" xfId="4876"/>
    <cellStyle name="20% - 강조색2 44 2 2 4 6 3" xfId="4877"/>
    <cellStyle name="20% - 강조색2 44 2 2 4 6 4" xfId="4878"/>
    <cellStyle name="20% - 강조색2 44 2 2 4 7" xfId="4879"/>
    <cellStyle name="20% - 강조색2 44 2 2 4 7 2" xfId="4880"/>
    <cellStyle name="20% - 강조색2 44 2 2 4 7 3" xfId="4881"/>
    <cellStyle name="20% - 강조색2 44 2 2 4 7 4" xfId="4882"/>
    <cellStyle name="20% - 강조색2 44 2 2 4 8" xfId="4883"/>
    <cellStyle name="20% - 강조색2 44 2 2 4 8 2" xfId="4884"/>
    <cellStyle name="20% - 강조색2 44 2 2 4 8 3" xfId="4885"/>
    <cellStyle name="20% - 강조색2 44 2 2 4 8 4" xfId="4886"/>
    <cellStyle name="20% - 강조색2 44 2 2 4 9" xfId="4887"/>
    <cellStyle name="20% - 강조색2 44 2 2 4 9 2" xfId="4888"/>
    <cellStyle name="20% - 강조색2 44 2 2 4 9 3" xfId="4889"/>
    <cellStyle name="20% - 강조색2 44 2 2 4 9 4" xfId="4890"/>
    <cellStyle name="20% - 강조색2 44 2 2 5" xfId="4891"/>
    <cellStyle name="20% - 강조색2 44 2 2 5 10" xfId="4892"/>
    <cellStyle name="20% - 강조색2 44 2 2 5 11" xfId="4893"/>
    <cellStyle name="20% - 강조색2 44 2 2 5 12" xfId="4894"/>
    <cellStyle name="20% - 강조색2 44 2 2 5 2" xfId="4895"/>
    <cellStyle name="20% - 강조색2 44 2 2 5 2 2" xfId="4896"/>
    <cellStyle name="20% - 강조색2 44 2 2 5 2 3" xfId="4897"/>
    <cellStyle name="20% - 강조색2 44 2 2 5 2 4" xfId="4898"/>
    <cellStyle name="20% - 강조색2 44 2 2 5 3" xfId="4899"/>
    <cellStyle name="20% - 강조색2 44 2 2 5 3 2" xfId="4900"/>
    <cellStyle name="20% - 강조색2 44 2 2 5 3 3" xfId="4901"/>
    <cellStyle name="20% - 강조색2 44 2 2 5 3 4" xfId="4902"/>
    <cellStyle name="20% - 강조색2 44 2 2 5 4" xfId="4903"/>
    <cellStyle name="20% - 강조색2 44 2 2 5 4 2" xfId="4904"/>
    <cellStyle name="20% - 강조색2 44 2 2 5 4 3" xfId="4905"/>
    <cellStyle name="20% - 강조색2 44 2 2 5 4 4" xfId="4906"/>
    <cellStyle name="20% - 강조색2 44 2 2 5 5" xfId="4907"/>
    <cellStyle name="20% - 강조색2 44 2 2 5 5 2" xfId="4908"/>
    <cellStyle name="20% - 강조색2 44 2 2 5 5 3" xfId="4909"/>
    <cellStyle name="20% - 강조색2 44 2 2 5 5 4" xfId="4910"/>
    <cellStyle name="20% - 강조색2 44 2 2 5 6" xfId="4911"/>
    <cellStyle name="20% - 강조색2 44 2 2 5 6 2" xfId="4912"/>
    <cellStyle name="20% - 강조색2 44 2 2 5 6 3" xfId="4913"/>
    <cellStyle name="20% - 강조색2 44 2 2 5 6 4" xfId="4914"/>
    <cellStyle name="20% - 강조색2 44 2 2 5 7" xfId="4915"/>
    <cellStyle name="20% - 강조색2 44 2 2 5 7 2" xfId="4916"/>
    <cellStyle name="20% - 강조색2 44 2 2 5 7 3" xfId="4917"/>
    <cellStyle name="20% - 강조색2 44 2 2 5 7 4" xfId="4918"/>
    <cellStyle name="20% - 강조색2 44 2 2 5 8" xfId="4919"/>
    <cellStyle name="20% - 강조색2 44 2 2 5 8 2" xfId="4920"/>
    <cellStyle name="20% - 강조색2 44 2 2 5 8 3" xfId="4921"/>
    <cellStyle name="20% - 강조색2 44 2 2 5 8 4" xfId="4922"/>
    <cellStyle name="20% - 강조색2 44 2 2 5 9" xfId="4923"/>
    <cellStyle name="20% - 강조색2 44 2 2 5 9 2" xfId="4924"/>
    <cellStyle name="20% - 강조색2 44 2 2 5 9 3" xfId="4925"/>
    <cellStyle name="20% - 강조색2 44 2 2 5 9 4" xfId="4926"/>
    <cellStyle name="20% - 강조색2 44 2 2 6" xfId="4927"/>
    <cellStyle name="20% - 강조색2 44 2 2 6 2" xfId="4928"/>
    <cellStyle name="20% - 강조색2 44 2 2 6 3" xfId="4929"/>
    <cellStyle name="20% - 강조색2 44 2 2 6 4" xfId="4930"/>
    <cellStyle name="20% - 강조색2 44 2 2 7" xfId="4931"/>
    <cellStyle name="20% - 강조색2 44 2 2 7 2" xfId="4932"/>
    <cellStyle name="20% - 강조색2 44 2 2 7 3" xfId="4933"/>
    <cellStyle name="20% - 강조색2 44 2 2 7 4" xfId="4934"/>
    <cellStyle name="20% - 강조색2 44 2 2 8" xfId="4935"/>
    <cellStyle name="20% - 강조색2 44 2 2 8 2" xfId="4936"/>
    <cellStyle name="20% - 강조색2 44 2 2 8 3" xfId="4937"/>
    <cellStyle name="20% - 강조색2 44 2 2 8 4" xfId="4938"/>
    <cellStyle name="20% - 강조색2 44 2 2 9" xfId="4939"/>
    <cellStyle name="20% - 강조색2 44 2 2 9 2" xfId="4940"/>
    <cellStyle name="20% - 강조색2 44 2 2 9 3" xfId="4941"/>
    <cellStyle name="20% - 강조색2 44 2 2 9 4" xfId="4942"/>
    <cellStyle name="20% - 강조색2 44 2 20" xfId="4943"/>
    <cellStyle name="20% - 강조색2 44 2 21" xfId="4944"/>
    <cellStyle name="20% - 강조색2 44 2 22" xfId="4945"/>
    <cellStyle name="20% - 강조색2 44 2 23" xfId="4946"/>
    <cellStyle name="20% - 강조색2 44 2 24" xfId="4947"/>
    <cellStyle name="20% - 강조색2 44 2 25" xfId="4948"/>
    <cellStyle name="20% - 강조색2 44 2 26" xfId="4949"/>
    <cellStyle name="20% - 강조색2 44 2 3" xfId="4950"/>
    <cellStyle name="20% - 강조색2 44 2 3 10" xfId="4951"/>
    <cellStyle name="20% - 강조색2 44 2 3 10 2" xfId="4952"/>
    <cellStyle name="20% - 강조색2 44 2 3 10 3" xfId="4953"/>
    <cellStyle name="20% - 강조색2 44 2 3 10 4" xfId="4954"/>
    <cellStyle name="20% - 강조색2 44 2 3 11" xfId="4955"/>
    <cellStyle name="20% - 강조색2 44 2 3 11 2" xfId="4956"/>
    <cellStyle name="20% - 강조색2 44 2 3 11 3" xfId="4957"/>
    <cellStyle name="20% - 강조색2 44 2 3 11 4" xfId="4958"/>
    <cellStyle name="20% - 강조색2 44 2 3 12" xfId="4959"/>
    <cellStyle name="20% - 강조색2 44 2 3 12 2" xfId="4960"/>
    <cellStyle name="20% - 강조색2 44 2 3 12 3" xfId="4961"/>
    <cellStyle name="20% - 강조색2 44 2 3 12 4" xfId="4962"/>
    <cellStyle name="20% - 강조색2 44 2 3 13" xfId="4963"/>
    <cellStyle name="20% - 강조색2 44 2 3 14" xfId="4964"/>
    <cellStyle name="20% - 강조색2 44 2 3 15" xfId="4965"/>
    <cellStyle name="20% - 강조색2 44 2 3 16" xfId="4966"/>
    <cellStyle name="20% - 강조색2 44 2 3 17" xfId="4967"/>
    <cellStyle name="20% - 강조색2 44 2 3 18" xfId="4968"/>
    <cellStyle name="20% - 강조색2 44 2 3 19" xfId="4969"/>
    <cellStyle name="20% - 강조색2 44 2 3 2" xfId="4970"/>
    <cellStyle name="20% - 강조색2 44 2 3 2 10" xfId="4971"/>
    <cellStyle name="20% - 강조색2 44 2 3 2 11" xfId="4972"/>
    <cellStyle name="20% - 강조색2 44 2 3 2 12" xfId="4973"/>
    <cellStyle name="20% - 강조색2 44 2 3 2 2" xfId="4974"/>
    <cellStyle name="20% - 강조색2 44 2 3 2 2 2" xfId="4975"/>
    <cellStyle name="20% - 강조색2 44 2 3 2 2 3" xfId="4976"/>
    <cellStyle name="20% - 강조색2 44 2 3 2 2 4" xfId="4977"/>
    <cellStyle name="20% - 강조색2 44 2 3 2 3" xfId="4978"/>
    <cellStyle name="20% - 강조색2 44 2 3 2 3 2" xfId="4979"/>
    <cellStyle name="20% - 강조색2 44 2 3 2 3 3" xfId="4980"/>
    <cellStyle name="20% - 강조색2 44 2 3 2 3 4" xfId="4981"/>
    <cellStyle name="20% - 강조색2 44 2 3 2 4" xfId="4982"/>
    <cellStyle name="20% - 강조색2 44 2 3 2 4 2" xfId="4983"/>
    <cellStyle name="20% - 강조색2 44 2 3 2 4 3" xfId="4984"/>
    <cellStyle name="20% - 강조색2 44 2 3 2 4 4" xfId="4985"/>
    <cellStyle name="20% - 강조색2 44 2 3 2 5" xfId="4986"/>
    <cellStyle name="20% - 강조색2 44 2 3 2 5 2" xfId="4987"/>
    <cellStyle name="20% - 강조색2 44 2 3 2 5 3" xfId="4988"/>
    <cellStyle name="20% - 강조색2 44 2 3 2 5 4" xfId="4989"/>
    <cellStyle name="20% - 강조색2 44 2 3 2 6" xfId="4990"/>
    <cellStyle name="20% - 강조색2 44 2 3 2 6 2" xfId="4991"/>
    <cellStyle name="20% - 강조색2 44 2 3 2 6 3" xfId="4992"/>
    <cellStyle name="20% - 강조색2 44 2 3 2 6 4" xfId="4993"/>
    <cellStyle name="20% - 강조색2 44 2 3 2 7" xfId="4994"/>
    <cellStyle name="20% - 강조색2 44 2 3 2 7 2" xfId="4995"/>
    <cellStyle name="20% - 강조색2 44 2 3 2 7 3" xfId="4996"/>
    <cellStyle name="20% - 강조색2 44 2 3 2 7 4" xfId="4997"/>
    <cellStyle name="20% - 강조색2 44 2 3 2 8" xfId="4998"/>
    <cellStyle name="20% - 강조색2 44 2 3 2 8 2" xfId="4999"/>
    <cellStyle name="20% - 강조색2 44 2 3 2 8 3" xfId="5000"/>
    <cellStyle name="20% - 강조색2 44 2 3 2 8 4" xfId="5001"/>
    <cellStyle name="20% - 강조색2 44 2 3 2 9" xfId="5002"/>
    <cellStyle name="20% - 강조색2 44 2 3 2 9 2" xfId="5003"/>
    <cellStyle name="20% - 강조색2 44 2 3 2 9 3" xfId="5004"/>
    <cellStyle name="20% - 강조색2 44 2 3 2 9 4" xfId="5005"/>
    <cellStyle name="20% - 강조색2 44 2 3 20" xfId="5006"/>
    <cellStyle name="20% - 강조색2 44 2 3 21" xfId="5007"/>
    <cellStyle name="20% - 강조색2 44 2 3 22" xfId="5008"/>
    <cellStyle name="20% - 강조색2 44 2 3 23" xfId="5009"/>
    <cellStyle name="20% - 강조색2 44 2 3 24" xfId="5010"/>
    <cellStyle name="20% - 강조색2 44 2 3 25" xfId="5011"/>
    <cellStyle name="20% - 강조색2 44 2 3 3" xfId="5012"/>
    <cellStyle name="20% - 강조색2 44 2 3 3 10" xfId="5013"/>
    <cellStyle name="20% - 강조색2 44 2 3 3 11" xfId="5014"/>
    <cellStyle name="20% - 강조색2 44 2 3 3 12" xfId="5015"/>
    <cellStyle name="20% - 강조색2 44 2 3 3 2" xfId="5016"/>
    <cellStyle name="20% - 강조색2 44 2 3 3 2 2" xfId="5017"/>
    <cellStyle name="20% - 강조색2 44 2 3 3 2 3" xfId="5018"/>
    <cellStyle name="20% - 강조색2 44 2 3 3 2 4" xfId="5019"/>
    <cellStyle name="20% - 강조색2 44 2 3 3 3" xfId="5020"/>
    <cellStyle name="20% - 강조색2 44 2 3 3 3 2" xfId="5021"/>
    <cellStyle name="20% - 강조색2 44 2 3 3 3 3" xfId="5022"/>
    <cellStyle name="20% - 강조색2 44 2 3 3 3 4" xfId="5023"/>
    <cellStyle name="20% - 강조색2 44 2 3 3 4" xfId="5024"/>
    <cellStyle name="20% - 강조색2 44 2 3 3 4 2" xfId="5025"/>
    <cellStyle name="20% - 강조색2 44 2 3 3 4 3" xfId="5026"/>
    <cellStyle name="20% - 강조색2 44 2 3 3 4 4" xfId="5027"/>
    <cellStyle name="20% - 강조색2 44 2 3 3 5" xfId="5028"/>
    <cellStyle name="20% - 강조색2 44 2 3 3 5 2" xfId="5029"/>
    <cellStyle name="20% - 강조색2 44 2 3 3 5 3" xfId="5030"/>
    <cellStyle name="20% - 강조색2 44 2 3 3 5 4" xfId="5031"/>
    <cellStyle name="20% - 강조색2 44 2 3 3 6" xfId="5032"/>
    <cellStyle name="20% - 강조색2 44 2 3 3 6 2" xfId="5033"/>
    <cellStyle name="20% - 강조색2 44 2 3 3 6 3" xfId="5034"/>
    <cellStyle name="20% - 강조색2 44 2 3 3 6 4" xfId="5035"/>
    <cellStyle name="20% - 강조색2 44 2 3 3 7" xfId="5036"/>
    <cellStyle name="20% - 강조색2 44 2 3 3 7 2" xfId="5037"/>
    <cellStyle name="20% - 강조색2 44 2 3 3 7 3" xfId="5038"/>
    <cellStyle name="20% - 강조색2 44 2 3 3 7 4" xfId="5039"/>
    <cellStyle name="20% - 강조색2 44 2 3 3 8" xfId="5040"/>
    <cellStyle name="20% - 강조색2 44 2 3 3 8 2" xfId="5041"/>
    <cellStyle name="20% - 강조색2 44 2 3 3 8 3" xfId="5042"/>
    <cellStyle name="20% - 강조색2 44 2 3 3 8 4" xfId="5043"/>
    <cellStyle name="20% - 강조색2 44 2 3 3 9" xfId="5044"/>
    <cellStyle name="20% - 강조색2 44 2 3 3 9 2" xfId="5045"/>
    <cellStyle name="20% - 강조색2 44 2 3 3 9 3" xfId="5046"/>
    <cellStyle name="20% - 강조색2 44 2 3 3 9 4" xfId="5047"/>
    <cellStyle name="20% - 강조색2 44 2 3 4" xfId="5048"/>
    <cellStyle name="20% - 강조색2 44 2 3 4 10" xfId="5049"/>
    <cellStyle name="20% - 강조색2 44 2 3 4 11" xfId="5050"/>
    <cellStyle name="20% - 강조색2 44 2 3 4 12" xfId="5051"/>
    <cellStyle name="20% - 강조색2 44 2 3 4 2" xfId="5052"/>
    <cellStyle name="20% - 강조색2 44 2 3 4 2 2" xfId="5053"/>
    <cellStyle name="20% - 강조색2 44 2 3 4 2 3" xfId="5054"/>
    <cellStyle name="20% - 강조색2 44 2 3 4 2 4" xfId="5055"/>
    <cellStyle name="20% - 강조색2 44 2 3 4 3" xfId="5056"/>
    <cellStyle name="20% - 강조색2 44 2 3 4 3 2" xfId="5057"/>
    <cellStyle name="20% - 강조색2 44 2 3 4 3 3" xfId="5058"/>
    <cellStyle name="20% - 강조색2 44 2 3 4 3 4" xfId="5059"/>
    <cellStyle name="20% - 강조색2 44 2 3 4 4" xfId="5060"/>
    <cellStyle name="20% - 강조색2 44 2 3 4 4 2" xfId="5061"/>
    <cellStyle name="20% - 강조색2 44 2 3 4 4 3" xfId="5062"/>
    <cellStyle name="20% - 강조색2 44 2 3 4 4 4" xfId="5063"/>
    <cellStyle name="20% - 강조색2 44 2 3 4 5" xfId="5064"/>
    <cellStyle name="20% - 강조색2 44 2 3 4 5 2" xfId="5065"/>
    <cellStyle name="20% - 강조색2 44 2 3 4 5 3" xfId="5066"/>
    <cellStyle name="20% - 강조색2 44 2 3 4 5 4" xfId="5067"/>
    <cellStyle name="20% - 강조색2 44 2 3 4 6" xfId="5068"/>
    <cellStyle name="20% - 강조색2 44 2 3 4 6 2" xfId="5069"/>
    <cellStyle name="20% - 강조색2 44 2 3 4 6 3" xfId="5070"/>
    <cellStyle name="20% - 강조색2 44 2 3 4 6 4" xfId="5071"/>
    <cellStyle name="20% - 강조색2 44 2 3 4 7" xfId="5072"/>
    <cellStyle name="20% - 강조색2 44 2 3 4 7 2" xfId="5073"/>
    <cellStyle name="20% - 강조색2 44 2 3 4 7 3" xfId="5074"/>
    <cellStyle name="20% - 강조색2 44 2 3 4 7 4" xfId="5075"/>
    <cellStyle name="20% - 강조색2 44 2 3 4 8" xfId="5076"/>
    <cellStyle name="20% - 강조색2 44 2 3 4 8 2" xfId="5077"/>
    <cellStyle name="20% - 강조색2 44 2 3 4 8 3" xfId="5078"/>
    <cellStyle name="20% - 강조색2 44 2 3 4 8 4" xfId="5079"/>
    <cellStyle name="20% - 강조색2 44 2 3 4 9" xfId="5080"/>
    <cellStyle name="20% - 강조색2 44 2 3 4 9 2" xfId="5081"/>
    <cellStyle name="20% - 강조색2 44 2 3 4 9 3" xfId="5082"/>
    <cellStyle name="20% - 강조색2 44 2 3 4 9 4" xfId="5083"/>
    <cellStyle name="20% - 강조색2 44 2 3 5" xfId="5084"/>
    <cellStyle name="20% - 강조색2 44 2 3 5 2" xfId="5085"/>
    <cellStyle name="20% - 강조색2 44 2 3 5 3" xfId="5086"/>
    <cellStyle name="20% - 강조색2 44 2 3 5 4" xfId="5087"/>
    <cellStyle name="20% - 강조색2 44 2 3 6" xfId="5088"/>
    <cellStyle name="20% - 강조색2 44 2 3 6 2" xfId="5089"/>
    <cellStyle name="20% - 강조색2 44 2 3 6 3" xfId="5090"/>
    <cellStyle name="20% - 강조색2 44 2 3 6 4" xfId="5091"/>
    <cellStyle name="20% - 강조색2 44 2 3 7" xfId="5092"/>
    <cellStyle name="20% - 강조색2 44 2 3 7 2" xfId="5093"/>
    <cellStyle name="20% - 강조색2 44 2 3 7 3" xfId="5094"/>
    <cellStyle name="20% - 강조색2 44 2 3 7 4" xfId="5095"/>
    <cellStyle name="20% - 강조색2 44 2 3 8" xfId="5096"/>
    <cellStyle name="20% - 강조색2 44 2 3 8 2" xfId="5097"/>
    <cellStyle name="20% - 강조색2 44 2 3 8 3" xfId="5098"/>
    <cellStyle name="20% - 강조색2 44 2 3 8 4" xfId="5099"/>
    <cellStyle name="20% - 강조색2 44 2 3 9" xfId="5100"/>
    <cellStyle name="20% - 강조색2 44 2 3 9 2" xfId="5101"/>
    <cellStyle name="20% - 강조색2 44 2 3 9 3" xfId="5102"/>
    <cellStyle name="20% - 강조색2 44 2 3 9 4" xfId="5103"/>
    <cellStyle name="20% - 강조색2 44 2 4" xfId="5104"/>
    <cellStyle name="20% - 강조색2 44 2 4 10" xfId="5105"/>
    <cellStyle name="20% - 강조색2 44 2 4 11" xfId="5106"/>
    <cellStyle name="20% - 강조색2 44 2 4 12" xfId="5107"/>
    <cellStyle name="20% - 강조색2 44 2 4 2" xfId="5108"/>
    <cellStyle name="20% - 강조색2 44 2 4 2 2" xfId="5109"/>
    <cellStyle name="20% - 강조색2 44 2 4 2 3" xfId="5110"/>
    <cellStyle name="20% - 강조색2 44 2 4 2 4" xfId="5111"/>
    <cellStyle name="20% - 강조색2 44 2 4 3" xfId="5112"/>
    <cellStyle name="20% - 강조색2 44 2 4 3 2" xfId="5113"/>
    <cellStyle name="20% - 강조색2 44 2 4 3 3" xfId="5114"/>
    <cellStyle name="20% - 강조색2 44 2 4 3 4" xfId="5115"/>
    <cellStyle name="20% - 강조색2 44 2 4 4" xfId="5116"/>
    <cellStyle name="20% - 강조색2 44 2 4 4 2" xfId="5117"/>
    <cellStyle name="20% - 강조색2 44 2 4 4 3" xfId="5118"/>
    <cellStyle name="20% - 강조색2 44 2 4 4 4" xfId="5119"/>
    <cellStyle name="20% - 강조색2 44 2 4 5" xfId="5120"/>
    <cellStyle name="20% - 강조색2 44 2 4 5 2" xfId="5121"/>
    <cellStyle name="20% - 강조색2 44 2 4 5 3" xfId="5122"/>
    <cellStyle name="20% - 강조색2 44 2 4 5 4" xfId="5123"/>
    <cellStyle name="20% - 강조색2 44 2 4 6" xfId="5124"/>
    <cellStyle name="20% - 강조색2 44 2 4 6 2" xfId="5125"/>
    <cellStyle name="20% - 강조색2 44 2 4 6 3" xfId="5126"/>
    <cellStyle name="20% - 강조색2 44 2 4 6 4" xfId="5127"/>
    <cellStyle name="20% - 강조색2 44 2 4 7" xfId="5128"/>
    <cellStyle name="20% - 강조색2 44 2 4 7 2" xfId="5129"/>
    <cellStyle name="20% - 강조색2 44 2 4 7 3" xfId="5130"/>
    <cellStyle name="20% - 강조색2 44 2 4 7 4" xfId="5131"/>
    <cellStyle name="20% - 강조색2 44 2 4 8" xfId="5132"/>
    <cellStyle name="20% - 강조색2 44 2 4 8 2" xfId="5133"/>
    <cellStyle name="20% - 강조색2 44 2 4 8 3" xfId="5134"/>
    <cellStyle name="20% - 강조색2 44 2 4 8 4" xfId="5135"/>
    <cellStyle name="20% - 강조색2 44 2 4 9" xfId="5136"/>
    <cellStyle name="20% - 강조색2 44 2 4 9 2" xfId="5137"/>
    <cellStyle name="20% - 강조색2 44 2 4 9 3" xfId="5138"/>
    <cellStyle name="20% - 강조색2 44 2 4 9 4" xfId="5139"/>
    <cellStyle name="20% - 강조색2 44 2 5" xfId="5140"/>
    <cellStyle name="20% - 강조색2 44 2 5 10" xfId="5141"/>
    <cellStyle name="20% - 강조색2 44 2 5 11" xfId="5142"/>
    <cellStyle name="20% - 강조색2 44 2 5 12" xfId="5143"/>
    <cellStyle name="20% - 강조색2 44 2 5 2" xfId="5144"/>
    <cellStyle name="20% - 강조색2 44 2 5 2 2" xfId="5145"/>
    <cellStyle name="20% - 강조색2 44 2 5 2 3" xfId="5146"/>
    <cellStyle name="20% - 강조색2 44 2 5 2 4" xfId="5147"/>
    <cellStyle name="20% - 강조색2 44 2 5 3" xfId="5148"/>
    <cellStyle name="20% - 강조색2 44 2 5 3 2" xfId="5149"/>
    <cellStyle name="20% - 강조색2 44 2 5 3 3" xfId="5150"/>
    <cellStyle name="20% - 강조색2 44 2 5 3 4" xfId="5151"/>
    <cellStyle name="20% - 강조색2 44 2 5 4" xfId="5152"/>
    <cellStyle name="20% - 강조색2 44 2 5 4 2" xfId="5153"/>
    <cellStyle name="20% - 강조색2 44 2 5 4 3" xfId="5154"/>
    <cellStyle name="20% - 강조색2 44 2 5 4 4" xfId="5155"/>
    <cellStyle name="20% - 강조색2 44 2 5 5" xfId="5156"/>
    <cellStyle name="20% - 강조색2 44 2 5 5 2" xfId="5157"/>
    <cellStyle name="20% - 강조색2 44 2 5 5 3" xfId="5158"/>
    <cellStyle name="20% - 강조색2 44 2 5 5 4" xfId="5159"/>
    <cellStyle name="20% - 강조색2 44 2 5 6" xfId="5160"/>
    <cellStyle name="20% - 강조색2 44 2 5 6 2" xfId="5161"/>
    <cellStyle name="20% - 강조색2 44 2 5 6 3" xfId="5162"/>
    <cellStyle name="20% - 강조색2 44 2 5 6 4" xfId="5163"/>
    <cellStyle name="20% - 강조색2 44 2 5 7" xfId="5164"/>
    <cellStyle name="20% - 강조색2 44 2 5 7 2" xfId="5165"/>
    <cellStyle name="20% - 강조색2 44 2 5 7 3" xfId="5166"/>
    <cellStyle name="20% - 강조색2 44 2 5 7 4" xfId="5167"/>
    <cellStyle name="20% - 강조색2 44 2 5 8" xfId="5168"/>
    <cellStyle name="20% - 강조색2 44 2 5 8 2" xfId="5169"/>
    <cellStyle name="20% - 강조색2 44 2 5 8 3" xfId="5170"/>
    <cellStyle name="20% - 강조색2 44 2 5 8 4" xfId="5171"/>
    <cellStyle name="20% - 강조색2 44 2 5 9" xfId="5172"/>
    <cellStyle name="20% - 강조색2 44 2 5 9 2" xfId="5173"/>
    <cellStyle name="20% - 강조색2 44 2 5 9 3" xfId="5174"/>
    <cellStyle name="20% - 강조색2 44 2 5 9 4" xfId="5175"/>
    <cellStyle name="20% - 강조색2 44 2 6" xfId="5176"/>
    <cellStyle name="20% - 강조색2 44 2 6 10" xfId="5177"/>
    <cellStyle name="20% - 강조색2 44 2 6 11" xfId="5178"/>
    <cellStyle name="20% - 강조색2 44 2 6 12" xfId="5179"/>
    <cellStyle name="20% - 강조색2 44 2 6 2" xfId="5180"/>
    <cellStyle name="20% - 강조색2 44 2 6 2 2" xfId="5181"/>
    <cellStyle name="20% - 강조색2 44 2 6 2 3" xfId="5182"/>
    <cellStyle name="20% - 강조색2 44 2 6 2 4" xfId="5183"/>
    <cellStyle name="20% - 강조색2 44 2 6 3" xfId="5184"/>
    <cellStyle name="20% - 강조색2 44 2 6 3 2" xfId="5185"/>
    <cellStyle name="20% - 강조색2 44 2 6 3 3" xfId="5186"/>
    <cellStyle name="20% - 강조색2 44 2 6 3 4" xfId="5187"/>
    <cellStyle name="20% - 강조색2 44 2 6 4" xfId="5188"/>
    <cellStyle name="20% - 강조색2 44 2 6 4 2" xfId="5189"/>
    <cellStyle name="20% - 강조색2 44 2 6 4 3" xfId="5190"/>
    <cellStyle name="20% - 강조색2 44 2 6 4 4" xfId="5191"/>
    <cellStyle name="20% - 강조색2 44 2 6 5" xfId="5192"/>
    <cellStyle name="20% - 강조색2 44 2 6 5 2" xfId="5193"/>
    <cellStyle name="20% - 강조색2 44 2 6 5 3" xfId="5194"/>
    <cellStyle name="20% - 강조색2 44 2 6 5 4" xfId="5195"/>
    <cellStyle name="20% - 강조색2 44 2 6 6" xfId="5196"/>
    <cellStyle name="20% - 강조색2 44 2 6 6 2" xfId="5197"/>
    <cellStyle name="20% - 강조색2 44 2 6 6 3" xfId="5198"/>
    <cellStyle name="20% - 강조색2 44 2 6 6 4" xfId="5199"/>
    <cellStyle name="20% - 강조색2 44 2 6 7" xfId="5200"/>
    <cellStyle name="20% - 강조색2 44 2 6 7 2" xfId="5201"/>
    <cellStyle name="20% - 강조색2 44 2 6 7 3" xfId="5202"/>
    <cellStyle name="20% - 강조색2 44 2 6 7 4" xfId="5203"/>
    <cellStyle name="20% - 강조색2 44 2 6 8" xfId="5204"/>
    <cellStyle name="20% - 강조색2 44 2 6 8 2" xfId="5205"/>
    <cellStyle name="20% - 강조색2 44 2 6 8 3" xfId="5206"/>
    <cellStyle name="20% - 강조색2 44 2 6 8 4" xfId="5207"/>
    <cellStyle name="20% - 강조색2 44 2 6 9" xfId="5208"/>
    <cellStyle name="20% - 강조색2 44 2 6 9 2" xfId="5209"/>
    <cellStyle name="20% - 강조색2 44 2 6 9 3" xfId="5210"/>
    <cellStyle name="20% - 강조색2 44 2 6 9 4" xfId="5211"/>
    <cellStyle name="20% - 강조색2 44 2 7" xfId="5212"/>
    <cellStyle name="20% - 강조색2 44 2 7 2" xfId="5213"/>
    <cellStyle name="20% - 강조색2 44 2 7 3" xfId="5214"/>
    <cellStyle name="20% - 강조색2 44 2 7 4" xfId="5215"/>
    <cellStyle name="20% - 강조색2 44 2 8" xfId="5216"/>
    <cellStyle name="20% - 강조색2 44 2 8 2" xfId="5217"/>
    <cellStyle name="20% - 강조색2 44 2 8 3" xfId="5218"/>
    <cellStyle name="20% - 강조색2 44 2 8 4" xfId="5219"/>
    <cellStyle name="20% - 강조색2 44 2 9" xfId="5220"/>
    <cellStyle name="20% - 강조색2 44 2 9 2" xfId="5221"/>
    <cellStyle name="20% - 강조색2 44 2 9 3" xfId="5222"/>
    <cellStyle name="20% - 강조색2 44 2 9 4" xfId="5223"/>
    <cellStyle name="20% - 강조색2 44 3" xfId="5224"/>
    <cellStyle name="20% - 강조색2 44 3 10" xfId="5225"/>
    <cellStyle name="20% - 강조색2 44 3 10 2" xfId="5226"/>
    <cellStyle name="20% - 강조색2 44 3 10 3" xfId="5227"/>
    <cellStyle name="20% - 강조색2 44 3 10 4" xfId="5228"/>
    <cellStyle name="20% - 강조색2 44 3 11" xfId="5229"/>
    <cellStyle name="20% - 강조색2 44 3 11 2" xfId="5230"/>
    <cellStyle name="20% - 강조색2 44 3 11 3" xfId="5231"/>
    <cellStyle name="20% - 강조색2 44 3 11 4" xfId="5232"/>
    <cellStyle name="20% - 강조색2 44 3 12" xfId="5233"/>
    <cellStyle name="20% - 강조색2 44 3 12 2" xfId="5234"/>
    <cellStyle name="20% - 강조색2 44 3 12 3" xfId="5235"/>
    <cellStyle name="20% - 강조색2 44 3 12 4" xfId="5236"/>
    <cellStyle name="20% - 강조색2 44 3 13" xfId="5237"/>
    <cellStyle name="20% - 강조색2 44 3 14" xfId="5238"/>
    <cellStyle name="20% - 강조색2 44 3 15" xfId="5239"/>
    <cellStyle name="20% - 강조색2 44 3 16" xfId="5240"/>
    <cellStyle name="20% - 강조색2 44 3 17" xfId="5241"/>
    <cellStyle name="20% - 강조색2 44 3 18" xfId="5242"/>
    <cellStyle name="20% - 강조색2 44 3 19" xfId="5243"/>
    <cellStyle name="20% - 강조색2 44 3 2" xfId="5244"/>
    <cellStyle name="20% - 강조색2 44 3 2 10" xfId="5245"/>
    <cellStyle name="20% - 강조색2 44 3 2 11" xfId="5246"/>
    <cellStyle name="20% - 강조색2 44 3 2 12" xfId="5247"/>
    <cellStyle name="20% - 강조색2 44 3 2 2" xfId="5248"/>
    <cellStyle name="20% - 강조색2 44 3 2 2 2" xfId="5249"/>
    <cellStyle name="20% - 강조색2 44 3 2 2 3" xfId="5250"/>
    <cellStyle name="20% - 강조색2 44 3 2 2 4" xfId="5251"/>
    <cellStyle name="20% - 강조색2 44 3 2 3" xfId="5252"/>
    <cellStyle name="20% - 강조색2 44 3 2 3 2" xfId="5253"/>
    <cellStyle name="20% - 강조색2 44 3 2 3 3" xfId="5254"/>
    <cellStyle name="20% - 강조색2 44 3 2 3 4" xfId="5255"/>
    <cellStyle name="20% - 강조색2 44 3 2 4" xfId="5256"/>
    <cellStyle name="20% - 강조색2 44 3 2 4 2" xfId="5257"/>
    <cellStyle name="20% - 강조색2 44 3 2 4 3" xfId="5258"/>
    <cellStyle name="20% - 강조색2 44 3 2 4 4" xfId="5259"/>
    <cellStyle name="20% - 강조색2 44 3 2 5" xfId="5260"/>
    <cellStyle name="20% - 강조색2 44 3 2 5 2" xfId="5261"/>
    <cellStyle name="20% - 강조색2 44 3 2 5 3" xfId="5262"/>
    <cellStyle name="20% - 강조색2 44 3 2 5 4" xfId="5263"/>
    <cellStyle name="20% - 강조색2 44 3 2 6" xfId="5264"/>
    <cellStyle name="20% - 강조색2 44 3 2 6 2" xfId="5265"/>
    <cellStyle name="20% - 강조색2 44 3 2 6 3" xfId="5266"/>
    <cellStyle name="20% - 강조색2 44 3 2 6 4" xfId="5267"/>
    <cellStyle name="20% - 강조색2 44 3 2 7" xfId="5268"/>
    <cellStyle name="20% - 강조색2 44 3 2 7 2" xfId="5269"/>
    <cellStyle name="20% - 강조색2 44 3 2 7 3" xfId="5270"/>
    <cellStyle name="20% - 강조색2 44 3 2 7 4" xfId="5271"/>
    <cellStyle name="20% - 강조색2 44 3 2 8" xfId="5272"/>
    <cellStyle name="20% - 강조색2 44 3 2 8 2" xfId="5273"/>
    <cellStyle name="20% - 강조색2 44 3 2 8 3" xfId="5274"/>
    <cellStyle name="20% - 강조색2 44 3 2 8 4" xfId="5275"/>
    <cellStyle name="20% - 강조색2 44 3 2 9" xfId="5276"/>
    <cellStyle name="20% - 강조색2 44 3 2 9 2" xfId="5277"/>
    <cellStyle name="20% - 강조색2 44 3 2 9 3" xfId="5278"/>
    <cellStyle name="20% - 강조색2 44 3 2 9 4" xfId="5279"/>
    <cellStyle name="20% - 강조색2 44 3 20" xfId="5280"/>
    <cellStyle name="20% - 강조색2 44 3 21" xfId="5281"/>
    <cellStyle name="20% - 강조색2 44 3 22" xfId="5282"/>
    <cellStyle name="20% - 강조색2 44 3 23" xfId="5283"/>
    <cellStyle name="20% - 강조색2 44 3 24" xfId="5284"/>
    <cellStyle name="20% - 강조색2 44 3 25" xfId="5285"/>
    <cellStyle name="20% - 강조색2 44 3 3" xfId="5286"/>
    <cellStyle name="20% - 강조색2 44 3 3 10" xfId="5287"/>
    <cellStyle name="20% - 강조색2 44 3 3 11" xfId="5288"/>
    <cellStyle name="20% - 강조색2 44 3 3 12" xfId="5289"/>
    <cellStyle name="20% - 강조색2 44 3 3 2" xfId="5290"/>
    <cellStyle name="20% - 강조색2 44 3 3 2 2" xfId="5291"/>
    <cellStyle name="20% - 강조색2 44 3 3 2 3" xfId="5292"/>
    <cellStyle name="20% - 강조색2 44 3 3 2 4" xfId="5293"/>
    <cellStyle name="20% - 강조색2 44 3 3 3" xfId="5294"/>
    <cellStyle name="20% - 강조색2 44 3 3 3 2" xfId="5295"/>
    <cellStyle name="20% - 강조색2 44 3 3 3 3" xfId="5296"/>
    <cellStyle name="20% - 강조색2 44 3 3 3 4" xfId="5297"/>
    <cellStyle name="20% - 강조색2 44 3 3 4" xfId="5298"/>
    <cellStyle name="20% - 강조색2 44 3 3 4 2" xfId="5299"/>
    <cellStyle name="20% - 강조색2 44 3 3 4 3" xfId="5300"/>
    <cellStyle name="20% - 강조색2 44 3 3 4 4" xfId="5301"/>
    <cellStyle name="20% - 강조색2 44 3 3 5" xfId="5302"/>
    <cellStyle name="20% - 강조색2 44 3 3 5 2" xfId="5303"/>
    <cellStyle name="20% - 강조색2 44 3 3 5 3" xfId="5304"/>
    <cellStyle name="20% - 강조색2 44 3 3 5 4" xfId="5305"/>
    <cellStyle name="20% - 강조색2 44 3 3 6" xfId="5306"/>
    <cellStyle name="20% - 강조색2 44 3 3 6 2" xfId="5307"/>
    <cellStyle name="20% - 강조색2 44 3 3 6 3" xfId="5308"/>
    <cellStyle name="20% - 강조색2 44 3 3 6 4" xfId="5309"/>
    <cellStyle name="20% - 강조색2 44 3 3 7" xfId="5310"/>
    <cellStyle name="20% - 강조색2 44 3 3 7 2" xfId="5311"/>
    <cellStyle name="20% - 강조색2 44 3 3 7 3" xfId="5312"/>
    <cellStyle name="20% - 강조색2 44 3 3 7 4" xfId="5313"/>
    <cellStyle name="20% - 강조색2 44 3 3 8" xfId="5314"/>
    <cellStyle name="20% - 강조색2 44 3 3 8 2" xfId="5315"/>
    <cellStyle name="20% - 강조색2 44 3 3 8 3" xfId="5316"/>
    <cellStyle name="20% - 강조색2 44 3 3 8 4" xfId="5317"/>
    <cellStyle name="20% - 강조색2 44 3 3 9" xfId="5318"/>
    <cellStyle name="20% - 강조색2 44 3 3 9 2" xfId="5319"/>
    <cellStyle name="20% - 강조색2 44 3 3 9 3" xfId="5320"/>
    <cellStyle name="20% - 강조색2 44 3 3 9 4" xfId="5321"/>
    <cellStyle name="20% - 강조색2 44 3 4" xfId="5322"/>
    <cellStyle name="20% - 강조색2 44 3 4 10" xfId="5323"/>
    <cellStyle name="20% - 강조색2 44 3 4 11" xfId="5324"/>
    <cellStyle name="20% - 강조색2 44 3 4 12" xfId="5325"/>
    <cellStyle name="20% - 강조색2 44 3 4 2" xfId="5326"/>
    <cellStyle name="20% - 강조색2 44 3 4 2 2" xfId="5327"/>
    <cellStyle name="20% - 강조색2 44 3 4 2 3" xfId="5328"/>
    <cellStyle name="20% - 강조색2 44 3 4 2 4" xfId="5329"/>
    <cellStyle name="20% - 강조색2 44 3 4 3" xfId="5330"/>
    <cellStyle name="20% - 강조색2 44 3 4 3 2" xfId="5331"/>
    <cellStyle name="20% - 강조색2 44 3 4 3 3" xfId="5332"/>
    <cellStyle name="20% - 강조색2 44 3 4 3 4" xfId="5333"/>
    <cellStyle name="20% - 강조색2 44 3 4 4" xfId="5334"/>
    <cellStyle name="20% - 강조색2 44 3 4 4 2" xfId="5335"/>
    <cellStyle name="20% - 강조색2 44 3 4 4 3" xfId="5336"/>
    <cellStyle name="20% - 강조색2 44 3 4 4 4" xfId="5337"/>
    <cellStyle name="20% - 강조색2 44 3 4 5" xfId="5338"/>
    <cellStyle name="20% - 강조색2 44 3 4 5 2" xfId="5339"/>
    <cellStyle name="20% - 강조색2 44 3 4 5 3" xfId="5340"/>
    <cellStyle name="20% - 강조색2 44 3 4 5 4" xfId="5341"/>
    <cellStyle name="20% - 강조색2 44 3 4 6" xfId="5342"/>
    <cellStyle name="20% - 강조색2 44 3 4 6 2" xfId="5343"/>
    <cellStyle name="20% - 강조색2 44 3 4 6 3" xfId="5344"/>
    <cellStyle name="20% - 강조색2 44 3 4 6 4" xfId="5345"/>
    <cellStyle name="20% - 강조색2 44 3 4 7" xfId="5346"/>
    <cellStyle name="20% - 강조색2 44 3 4 7 2" xfId="5347"/>
    <cellStyle name="20% - 강조색2 44 3 4 7 3" xfId="5348"/>
    <cellStyle name="20% - 강조색2 44 3 4 7 4" xfId="5349"/>
    <cellStyle name="20% - 강조색2 44 3 4 8" xfId="5350"/>
    <cellStyle name="20% - 강조색2 44 3 4 8 2" xfId="5351"/>
    <cellStyle name="20% - 강조색2 44 3 4 8 3" xfId="5352"/>
    <cellStyle name="20% - 강조색2 44 3 4 8 4" xfId="5353"/>
    <cellStyle name="20% - 강조색2 44 3 4 9" xfId="5354"/>
    <cellStyle name="20% - 강조색2 44 3 4 9 2" xfId="5355"/>
    <cellStyle name="20% - 강조색2 44 3 4 9 3" xfId="5356"/>
    <cellStyle name="20% - 강조색2 44 3 4 9 4" xfId="5357"/>
    <cellStyle name="20% - 강조색2 44 3 5" xfId="5358"/>
    <cellStyle name="20% - 강조색2 44 3 5 2" xfId="5359"/>
    <cellStyle name="20% - 강조색2 44 3 5 3" xfId="5360"/>
    <cellStyle name="20% - 강조색2 44 3 5 4" xfId="5361"/>
    <cellStyle name="20% - 강조색2 44 3 6" xfId="5362"/>
    <cellStyle name="20% - 강조색2 44 3 6 2" xfId="5363"/>
    <cellStyle name="20% - 강조색2 44 3 6 3" xfId="5364"/>
    <cellStyle name="20% - 강조색2 44 3 6 4" xfId="5365"/>
    <cellStyle name="20% - 강조색2 44 3 7" xfId="5366"/>
    <cellStyle name="20% - 강조색2 44 3 7 2" xfId="5367"/>
    <cellStyle name="20% - 강조색2 44 3 7 3" xfId="5368"/>
    <cellStyle name="20% - 강조색2 44 3 7 4" xfId="5369"/>
    <cellStyle name="20% - 강조색2 44 3 8" xfId="5370"/>
    <cellStyle name="20% - 강조색2 44 3 8 2" xfId="5371"/>
    <cellStyle name="20% - 강조색2 44 3 8 3" xfId="5372"/>
    <cellStyle name="20% - 강조색2 44 3 8 4" xfId="5373"/>
    <cellStyle name="20% - 강조색2 44 3 9" xfId="5374"/>
    <cellStyle name="20% - 강조색2 44 3 9 2" xfId="5375"/>
    <cellStyle name="20% - 강조색2 44 3 9 3" xfId="5376"/>
    <cellStyle name="20% - 강조색2 44 3 9 4" xfId="5377"/>
    <cellStyle name="20% - 강조색2 44 4" xfId="5378"/>
    <cellStyle name="20% - 강조색2 44 4 10" xfId="5379"/>
    <cellStyle name="20% - 강조색2 44 4 10 2" xfId="5380"/>
    <cellStyle name="20% - 강조색2 44 4 10 3" xfId="5381"/>
    <cellStyle name="20% - 강조색2 44 4 10 4" xfId="5382"/>
    <cellStyle name="20% - 강조색2 44 4 11" xfId="5383"/>
    <cellStyle name="20% - 강조색2 44 4 12" xfId="5384"/>
    <cellStyle name="20% - 강조색2 44 4 13" xfId="5385"/>
    <cellStyle name="20% - 강조색2 44 4 14" xfId="5386"/>
    <cellStyle name="20% - 강조색2 44 4 15" xfId="5387"/>
    <cellStyle name="20% - 강조색2 44 4 16" xfId="5388"/>
    <cellStyle name="20% - 강조색2 44 4 17" xfId="5389"/>
    <cellStyle name="20% - 강조색2 44 4 18" xfId="5390"/>
    <cellStyle name="20% - 강조색2 44 4 19" xfId="5391"/>
    <cellStyle name="20% - 강조색2 44 4 2" xfId="5392"/>
    <cellStyle name="20% - 강조색2 44 4 2 10" xfId="5393"/>
    <cellStyle name="20% - 강조색2 44 4 2 11" xfId="5394"/>
    <cellStyle name="20% - 강조색2 44 4 2 12" xfId="5395"/>
    <cellStyle name="20% - 강조색2 44 4 2 2" xfId="5396"/>
    <cellStyle name="20% - 강조색2 44 4 2 2 2" xfId="5397"/>
    <cellStyle name="20% - 강조색2 44 4 2 2 3" xfId="5398"/>
    <cellStyle name="20% - 강조색2 44 4 2 2 4" xfId="5399"/>
    <cellStyle name="20% - 강조색2 44 4 2 3" xfId="5400"/>
    <cellStyle name="20% - 강조색2 44 4 2 3 2" xfId="5401"/>
    <cellStyle name="20% - 강조색2 44 4 2 3 3" xfId="5402"/>
    <cellStyle name="20% - 강조색2 44 4 2 3 4" xfId="5403"/>
    <cellStyle name="20% - 강조색2 44 4 2 4" xfId="5404"/>
    <cellStyle name="20% - 강조색2 44 4 2 4 2" xfId="5405"/>
    <cellStyle name="20% - 강조색2 44 4 2 4 3" xfId="5406"/>
    <cellStyle name="20% - 강조색2 44 4 2 4 4" xfId="5407"/>
    <cellStyle name="20% - 강조색2 44 4 2 5" xfId="5408"/>
    <cellStyle name="20% - 강조색2 44 4 2 5 2" xfId="5409"/>
    <cellStyle name="20% - 강조색2 44 4 2 5 3" xfId="5410"/>
    <cellStyle name="20% - 강조색2 44 4 2 5 4" xfId="5411"/>
    <cellStyle name="20% - 강조색2 44 4 2 6" xfId="5412"/>
    <cellStyle name="20% - 강조색2 44 4 2 6 2" xfId="5413"/>
    <cellStyle name="20% - 강조색2 44 4 2 6 3" xfId="5414"/>
    <cellStyle name="20% - 강조색2 44 4 2 6 4" xfId="5415"/>
    <cellStyle name="20% - 강조색2 44 4 2 7" xfId="5416"/>
    <cellStyle name="20% - 강조색2 44 4 2 7 2" xfId="5417"/>
    <cellStyle name="20% - 강조색2 44 4 2 7 3" xfId="5418"/>
    <cellStyle name="20% - 강조색2 44 4 2 7 4" xfId="5419"/>
    <cellStyle name="20% - 강조색2 44 4 2 8" xfId="5420"/>
    <cellStyle name="20% - 강조색2 44 4 2 8 2" xfId="5421"/>
    <cellStyle name="20% - 강조색2 44 4 2 8 3" xfId="5422"/>
    <cellStyle name="20% - 강조색2 44 4 2 8 4" xfId="5423"/>
    <cellStyle name="20% - 강조색2 44 4 2 9" xfId="5424"/>
    <cellStyle name="20% - 강조색2 44 4 2 9 2" xfId="5425"/>
    <cellStyle name="20% - 강조색2 44 4 2 9 3" xfId="5426"/>
    <cellStyle name="20% - 강조색2 44 4 2 9 4" xfId="5427"/>
    <cellStyle name="20% - 강조색2 44 4 20" xfId="5428"/>
    <cellStyle name="20% - 강조색2 44 4 21" xfId="5429"/>
    <cellStyle name="20% - 강조색2 44 4 22" xfId="5430"/>
    <cellStyle name="20% - 강조색2 44 4 23" xfId="5431"/>
    <cellStyle name="20% - 강조색2 44 4 3" xfId="5432"/>
    <cellStyle name="20% - 강조색2 44 4 3 2" xfId="5433"/>
    <cellStyle name="20% - 강조색2 44 4 3 3" xfId="5434"/>
    <cellStyle name="20% - 강조색2 44 4 3 4" xfId="5435"/>
    <cellStyle name="20% - 강조색2 44 4 4" xfId="5436"/>
    <cellStyle name="20% - 강조색2 44 4 4 2" xfId="5437"/>
    <cellStyle name="20% - 강조색2 44 4 4 3" xfId="5438"/>
    <cellStyle name="20% - 강조색2 44 4 4 4" xfId="5439"/>
    <cellStyle name="20% - 강조색2 44 4 5" xfId="5440"/>
    <cellStyle name="20% - 강조색2 44 4 5 2" xfId="5441"/>
    <cellStyle name="20% - 강조색2 44 4 5 3" xfId="5442"/>
    <cellStyle name="20% - 강조색2 44 4 5 4" xfId="5443"/>
    <cellStyle name="20% - 강조색2 44 4 6" xfId="5444"/>
    <cellStyle name="20% - 강조색2 44 4 6 2" xfId="5445"/>
    <cellStyle name="20% - 강조색2 44 4 6 3" xfId="5446"/>
    <cellStyle name="20% - 강조색2 44 4 6 4" xfId="5447"/>
    <cellStyle name="20% - 강조색2 44 4 7" xfId="5448"/>
    <cellStyle name="20% - 강조색2 44 4 7 2" xfId="5449"/>
    <cellStyle name="20% - 강조색2 44 4 7 3" xfId="5450"/>
    <cellStyle name="20% - 강조색2 44 4 7 4" xfId="5451"/>
    <cellStyle name="20% - 강조색2 44 4 8" xfId="5452"/>
    <cellStyle name="20% - 강조색2 44 4 8 2" xfId="5453"/>
    <cellStyle name="20% - 강조색2 44 4 8 3" xfId="5454"/>
    <cellStyle name="20% - 강조색2 44 4 8 4" xfId="5455"/>
    <cellStyle name="20% - 강조색2 44 4 9" xfId="5456"/>
    <cellStyle name="20% - 강조색2 44 4 9 2" xfId="5457"/>
    <cellStyle name="20% - 강조색2 44 4 9 3" xfId="5458"/>
    <cellStyle name="20% - 강조색2 44 4 9 4" xfId="5459"/>
    <cellStyle name="20% - 강조색2 44 5" xfId="5460"/>
    <cellStyle name="20% - 강조색2 44 5 10" xfId="5461"/>
    <cellStyle name="20% - 강조색2 44 5 11" xfId="5462"/>
    <cellStyle name="20% - 강조색2 44 5 12" xfId="5463"/>
    <cellStyle name="20% - 강조색2 44 5 13" xfId="5464"/>
    <cellStyle name="20% - 강조색2 44 5 14" xfId="5465"/>
    <cellStyle name="20% - 강조색2 44 5 15" xfId="5466"/>
    <cellStyle name="20% - 강조색2 44 5 16" xfId="5467"/>
    <cellStyle name="20% - 강조색2 44 5 17" xfId="5468"/>
    <cellStyle name="20% - 강조색2 44 5 18" xfId="5469"/>
    <cellStyle name="20% - 강조색2 44 5 19" xfId="5470"/>
    <cellStyle name="20% - 강조색2 44 5 2" xfId="5471"/>
    <cellStyle name="20% - 강조색2 44 5 2 2" xfId="5472"/>
    <cellStyle name="20% - 강조색2 44 5 2 3" xfId="5473"/>
    <cellStyle name="20% - 강조색2 44 5 2 4" xfId="5474"/>
    <cellStyle name="20% - 강조색2 44 5 20" xfId="5475"/>
    <cellStyle name="20% - 강조색2 44 5 3" xfId="5476"/>
    <cellStyle name="20% - 강조색2 44 5 3 2" xfId="5477"/>
    <cellStyle name="20% - 강조색2 44 5 3 3" xfId="5478"/>
    <cellStyle name="20% - 강조색2 44 5 3 4" xfId="5479"/>
    <cellStyle name="20% - 강조색2 44 5 4" xfId="5480"/>
    <cellStyle name="20% - 강조색2 44 5 4 2" xfId="5481"/>
    <cellStyle name="20% - 강조색2 44 5 4 3" xfId="5482"/>
    <cellStyle name="20% - 강조색2 44 5 4 4" xfId="5483"/>
    <cellStyle name="20% - 강조색2 44 5 5" xfId="5484"/>
    <cellStyle name="20% - 강조색2 44 5 5 2" xfId="5485"/>
    <cellStyle name="20% - 강조색2 44 5 5 3" xfId="5486"/>
    <cellStyle name="20% - 강조색2 44 5 5 4" xfId="5487"/>
    <cellStyle name="20% - 강조색2 44 5 6" xfId="5488"/>
    <cellStyle name="20% - 강조색2 44 5 6 2" xfId="5489"/>
    <cellStyle name="20% - 강조색2 44 5 6 3" xfId="5490"/>
    <cellStyle name="20% - 강조색2 44 5 6 4" xfId="5491"/>
    <cellStyle name="20% - 강조색2 44 5 7" xfId="5492"/>
    <cellStyle name="20% - 강조색2 44 5 7 2" xfId="5493"/>
    <cellStyle name="20% - 강조색2 44 5 7 3" xfId="5494"/>
    <cellStyle name="20% - 강조색2 44 5 7 4" xfId="5495"/>
    <cellStyle name="20% - 강조색2 44 5 8" xfId="5496"/>
    <cellStyle name="20% - 강조색2 44 5 9" xfId="5497"/>
    <cellStyle name="20% - 강조색2 44 6" xfId="5498"/>
    <cellStyle name="20% - 강조색2 44 6 10" xfId="5499"/>
    <cellStyle name="20% - 강조색2 44 6 11" xfId="5500"/>
    <cellStyle name="20% - 강조색2 44 6 12" xfId="5501"/>
    <cellStyle name="20% - 강조색2 44 6 13" xfId="5502"/>
    <cellStyle name="20% - 강조색2 44 6 14" xfId="5503"/>
    <cellStyle name="20% - 강조색2 44 6 15" xfId="5504"/>
    <cellStyle name="20% - 강조색2 44 6 16" xfId="5505"/>
    <cellStyle name="20% - 강조색2 44 6 17" xfId="5506"/>
    <cellStyle name="20% - 강조색2 44 6 2" xfId="5507"/>
    <cellStyle name="20% - 강조색2 44 6 2 2" xfId="5508"/>
    <cellStyle name="20% - 강조색2 44 6 2 3" xfId="5509"/>
    <cellStyle name="20% - 강조색2 44 6 2 4" xfId="5510"/>
    <cellStyle name="20% - 강조색2 44 6 3" xfId="5511"/>
    <cellStyle name="20% - 강조색2 44 6 3 2" xfId="5512"/>
    <cellStyle name="20% - 강조색2 44 6 3 3" xfId="5513"/>
    <cellStyle name="20% - 강조색2 44 6 3 4" xfId="5514"/>
    <cellStyle name="20% - 강조색2 44 6 4" xfId="5515"/>
    <cellStyle name="20% - 강조색2 44 6 4 2" xfId="5516"/>
    <cellStyle name="20% - 강조색2 44 6 4 3" xfId="5517"/>
    <cellStyle name="20% - 강조색2 44 6 4 4" xfId="5518"/>
    <cellStyle name="20% - 강조색2 44 6 5" xfId="5519"/>
    <cellStyle name="20% - 강조색2 44 6 6" xfId="5520"/>
    <cellStyle name="20% - 강조색2 44 6 7" xfId="5521"/>
    <cellStyle name="20% - 강조색2 44 6 8" xfId="5522"/>
    <cellStyle name="20% - 강조색2 44 6 9" xfId="5523"/>
    <cellStyle name="20% - 강조색2 44 7" xfId="5524"/>
    <cellStyle name="20% - 강조색2 44 7 10" xfId="5525"/>
    <cellStyle name="20% - 강조색2 44 7 11" xfId="5526"/>
    <cellStyle name="20% - 강조색2 44 7 12" xfId="5527"/>
    <cellStyle name="20% - 강조색2 44 7 13" xfId="5528"/>
    <cellStyle name="20% - 강조색2 44 7 14" xfId="5529"/>
    <cellStyle name="20% - 강조색2 44 7 2" xfId="5530"/>
    <cellStyle name="20% - 강조색2 44 7 3" xfId="5531"/>
    <cellStyle name="20% - 강조색2 44 7 4" xfId="5532"/>
    <cellStyle name="20% - 강조색2 44 7 5" xfId="5533"/>
    <cellStyle name="20% - 강조색2 44 7 6" xfId="5534"/>
    <cellStyle name="20% - 강조색2 44 7 7" xfId="5535"/>
    <cellStyle name="20% - 강조색2 44 7 8" xfId="5536"/>
    <cellStyle name="20% - 강조색2 44 7 9" xfId="5537"/>
    <cellStyle name="20% - 강조색2 44 8" xfId="5538"/>
    <cellStyle name="20% - 강조색2 44 8 2" xfId="5539"/>
    <cellStyle name="20% - 강조색2 44 8 3" xfId="5540"/>
    <cellStyle name="20% - 강조색2 44 8 4" xfId="5541"/>
    <cellStyle name="20% - 강조색2 44 9" xfId="5542"/>
    <cellStyle name="20% - 강조색2 44 9 2" xfId="5543"/>
    <cellStyle name="20% - 강조색2 44 9 3" xfId="5544"/>
    <cellStyle name="20% - 강조색2 45" xfId="5545"/>
    <cellStyle name="20% - 강조색2 45 10" xfId="5546"/>
    <cellStyle name="20% - 강조색2 45 11" xfId="5547"/>
    <cellStyle name="20% - 강조색2 45 2" xfId="5548"/>
    <cellStyle name="20% - 강조색2 45 2 10" xfId="5549"/>
    <cellStyle name="20% - 강조색2 45 2 10 2" xfId="5550"/>
    <cellStyle name="20% - 강조색2 45 2 10 3" xfId="5551"/>
    <cellStyle name="20% - 강조색2 45 2 10 4" xfId="5552"/>
    <cellStyle name="20% - 강조색2 45 2 11" xfId="5553"/>
    <cellStyle name="20% - 강조색2 45 2 11 2" xfId="5554"/>
    <cellStyle name="20% - 강조색2 45 2 11 3" xfId="5555"/>
    <cellStyle name="20% - 강조색2 45 2 11 4" xfId="5556"/>
    <cellStyle name="20% - 강조색2 45 2 12" xfId="5557"/>
    <cellStyle name="20% - 강조색2 45 2 12 2" xfId="5558"/>
    <cellStyle name="20% - 강조색2 45 2 12 3" xfId="5559"/>
    <cellStyle name="20% - 강조색2 45 2 12 4" xfId="5560"/>
    <cellStyle name="20% - 강조색2 45 2 13" xfId="5561"/>
    <cellStyle name="20% - 강조색2 45 2 13 2" xfId="5562"/>
    <cellStyle name="20% - 강조색2 45 2 13 3" xfId="5563"/>
    <cellStyle name="20% - 강조색2 45 2 13 4" xfId="5564"/>
    <cellStyle name="20% - 강조색2 45 2 14" xfId="5565"/>
    <cellStyle name="20% - 강조색2 45 2 14 2" xfId="5566"/>
    <cellStyle name="20% - 강조색2 45 2 14 3" xfId="5567"/>
    <cellStyle name="20% - 강조색2 45 2 14 4" xfId="5568"/>
    <cellStyle name="20% - 강조색2 45 2 15" xfId="5569"/>
    <cellStyle name="20% - 강조색2 45 2 16" xfId="5570"/>
    <cellStyle name="20% - 강조색2 45 2 17" xfId="5571"/>
    <cellStyle name="20% - 강조색2 45 2 18" xfId="5572"/>
    <cellStyle name="20% - 강조색2 45 2 19" xfId="5573"/>
    <cellStyle name="20% - 강조색2 45 2 2" xfId="5574"/>
    <cellStyle name="20% - 강조색2 45 2 2 10" xfId="5575"/>
    <cellStyle name="20% - 강조색2 45 2 2 10 2" xfId="5576"/>
    <cellStyle name="20% - 강조색2 45 2 2 10 3" xfId="5577"/>
    <cellStyle name="20% - 강조색2 45 2 2 10 4" xfId="5578"/>
    <cellStyle name="20% - 강조색2 45 2 2 11" xfId="5579"/>
    <cellStyle name="20% - 강조색2 45 2 2 11 2" xfId="5580"/>
    <cellStyle name="20% - 강조색2 45 2 2 11 3" xfId="5581"/>
    <cellStyle name="20% - 강조색2 45 2 2 11 4" xfId="5582"/>
    <cellStyle name="20% - 강조색2 45 2 2 12" xfId="5583"/>
    <cellStyle name="20% - 강조색2 45 2 2 12 2" xfId="5584"/>
    <cellStyle name="20% - 강조색2 45 2 2 12 3" xfId="5585"/>
    <cellStyle name="20% - 강조색2 45 2 2 12 4" xfId="5586"/>
    <cellStyle name="20% - 강조색2 45 2 2 13" xfId="5587"/>
    <cellStyle name="20% - 강조색2 45 2 2 13 2" xfId="5588"/>
    <cellStyle name="20% - 강조색2 45 2 2 13 3" xfId="5589"/>
    <cellStyle name="20% - 강조색2 45 2 2 13 4" xfId="5590"/>
    <cellStyle name="20% - 강조색2 45 2 2 14" xfId="5591"/>
    <cellStyle name="20% - 강조색2 45 2 2 15" xfId="5592"/>
    <cellStyle name="20% - 강조색2 45 2 2 16" xfId="5593"/>
    <cellStyle name="20% - 강조색2 45 2 2 17" xfId="5594"/>
    <cellStyle name="20% - 강조색2 45 2 2 18" xfId="5595"/>
    <cellStyle name="20% - 강조색2 45 2 2 19" xfId="5596"/>
    <cellStyle name="20% - 강조색2 45 2 2 2" xfId="5597"/>
    <cellStyle name="20% - 강조색2 45 2 2 2 10" xfId="5598"/>
    <cellStyle name="20% - 강조색2 45 2 2 2 10 2" xfId="5599"/>
    <cellStyle name="20% - 강조색2 45 2 2 2 10 3" xfId="5600"/>
    <cellStyle name="20% - 강조색2 45 2 2 2 10 4" xfId="5601"/>
    <cellStyle name="20% - 강조색2 45 2 2 2 11" xfId="5602"/>
    <cellStyle name="20% - 강조색2 45 2 2 2 11 2" xfId="5603"/>
    <cellStyle name="20% - 강조색2 45 2 2 2 11 3" xfId="5604"/>
    <cellStyle name="20% - 강조색2 45 2 2 2 11 4" xfId="5605"/>
    <cellStyle name="20% - 강조색2 45 2 2 2 12" xfId="5606"/>
    <cellStyle name="20% - 강조색2 45 2 2 2 12 2" xfId="5607"/>
    <cellStyle name="20% - 강조색2 45 2 2 2 12 3" xfId="5608"/>
    <cellStyle name="20% - 강조색2 45 2 2 2 12 4" xfId="5609"/>
    <cellStyle name="20% - 강조색2 45 2 2 2 13" xfId="5610"/>
    <cellStyle name="20% - 강조색2 45 2 2 2 14" xfId="5611"/>
    <cellStyle name="20% - 강조색2 45 2 2 2 15" xfId="5612"/>
    <cellStyle name="20% - 강조색2 45 2 2 2 16" xfId="5613"/>
    <cellStyle name="20% - 강조색2 45 2 2 2 17" xfId="5614"/>
    <cellStyle name="20% - 강조색2 45 2 2 2 18" xfId="5615"/>
    <cellStyle name="20% - 강조색2 45 2 2 2 19" xfId="5616"/>
    <cellStyle name="20% - 강조색2 45 2 2 2 2" xfId="5617"/>
    <cellStyle name="20% - 강조색2 45 2 2 2 2 10" xfId="5618"/>
    <cellStyle name="20% - 강조색2 45 2 2 2 2 11" xfId="5619"/>
    <cellStyle name="20% - 강조색2 45 2 2 2 2 12" xfId="5620"/>
    <cellStyle name="20% - 강조색2 45 2 2 2 2 2" xfId="5621"/>
    <cellStyle name="20% - 강조색2 45 2 2 2 2 2 2" xfId="5622"/>
    <cellStyle name="20% - 강조색2 45 2 2 2 2 2 3" xfId="5623"/>
    <cellStyle name="20% - 강조색2 45 2 2 2 2 2 4" xfId="5624"/>
    <cellStyle name="20% - 강조색2 45 2 2 2 2 3" xfId="5625"/>
    <cellStyle name="20% - 강조색2 45 2 2 2 2 3 2" xfId="5626"/>
    <cellStyle name="20% - 강조색2 45 2 2 2 2 3 3" xfId="5627"/>
    <cellStyle name="20% - 강조색2 45 2 2 2 2 3 4" xfId="5628"/>
    <cellStyle name="20% - 강조색2 45 2 2 2 2 4" xfId="5629"/>
    <cellStyle name="20% - 강조색2 45 2 2 2 2 4 2" xfId="5630"/>
    <cellStyle name="20% - 강조색2 45 2 2 2 2 4 3" xfId="5631"/>
    <cellStyle name="20% - 강조색2 45 2 2 2 2 4 4" xfId="5632"/>
    <cellStyle name="20% - 강조색2 45 2 2 2 2 5" xfId="5633"/>
    <cellStyle name="20% - 강조색2 45 2 2 2 2 5 2" xfId="5634"/>
    <cellStyle name="20% - 강조색2 45 2 2 2 2 5 3" xfId="5635"/>
    <cellStyle name="20% - 강조색2 45 2 2 2 2 5 4" xfId="5636"/>
    <cellStyle name="20% - 강조색2 45 2 2 2 2 6" xfId="5637"/>
    <cellStyle name="20% - 강조색2 45 2 2 2 2 6 2" xfId="5638"/>
    <cellStyle name="20% - 강조색2 45 2 2 2 2 6 3" xfId="5639"/>
    <cellStyle name="20% - 강조색2 45 2 2 2 2 6 4" xfId="5640"/>
    <cellStyle name="20% - 강조색2 45 2 2 2 2 7" xfId="5641"/>
    <cellStyle name="20% - 강조색2 45 2 2 2 2 7 2" xfId="5642"/>
    <cellStyle name="20% - 강조색2 45 2 2 2 2 7 3" xfId="5643"/>
    <cellStyle name="20% - 강조색2 45 2 2 2 2 7 4" xfId="5644"/>
    <cellStyle name="20% - 강조색2 45 2 2 2 2 8" xfId="5645"/>
    <cellStyle name="20% - 강조색2 45 2 2 2 2 8 2" xfId="5646"/>
    <cellStyle name="20% - 강조색2 45 2 2 2 2 8 3" xfId="5647"/>
    <cellStyle name="20% - 강조색2 45 2 2 2 2 8 4" xfId="5648"/>
    <cellStyle name="20% - 강조색2 45 2 2 2 2 9" xfId="5649"/>
    <cellStyle name="20% - 강조색2 45 2 2 2 2 9 2" xfId="5650"/>
    <cellStyle name="20% - 강조색2 45 2 2 2 2 9 3" xfId="5651"/>
    <cellStyle name="20% - 강조색2 45 2 2 2 2 9 4" xfId="5652"/>
    <cellStyle name="20% - 강조색2 45 2 2 2 20" xfId="5653"/>
    <cellStyle name="20% - 강조색2 45 2 2 2 21" xfId="5654"/>
    <cellStyle name="20% - 강조색2 45 2 2 2 22" xfId="5655"/>
    <cellStyle name="20% - 강조색2 45 2 2 2 23" xfId="5656"/>
    <cellStyle name="20% - 강조색2 45 2 2 2 24" xfId="5657"/>
    <cellStyle name="20% - 강조색2 45 2 2 2 25" xfId="5658"/>
    <cellStyle name="20% - 강조색2 45 2 2 2 3" xfId="5659"/>
    <cellStyle name="20% - 강조색2 45 2 2 2 3 10" xfId="5660"/>
    <cellStyle name="20% - 강조색2 45 2 2 2 3 11" xfId="5661"/>
    <cellStyle name="20% - 강조색2 45 2 2 2 3 12" xfId="5662"/>
    <cellStyle name="20% - 강조색2 45 2 2 2 3 2" xfId="5663"/>
    <cellStyle name="20% - 강조색2 45 2 2 2 3 2 2" xfId="5664"/>
    <cellStyle name="20% - 강조색2 45 2 2 2 3 2 3" xfId="5665"/>
    <cellStyle name="20% - 강조색2 45 2 2 2 3 2 4" xfId="5666"/>
    <cellStyle name="20% - 강조색2 45 2 2 2 3 3" xfId="5667"/>
    <cellStyle name="20% - 강조색2 45 2 2 2 3 3 2" xfId="5668"/>
    <cellStyle name="20% - 강조색2 45 2 2 2 3 3 3" xfId="5669"/>
    <cellStyle name="20% - 강조색2 45 2 2 2 3 3 4" xfId="5670"/>
    <cellStyle name="20% - 강조색2 45 2 2 2 3 4" xfId="5671"/>
    <cellStyle name="20% - 강조색2 45 2 2 2 3 4 2" xfId="5672"/>
    <cellStyle name="20% - 강조색2 45 2 2 2 3 4 3" xfId="5673"/>
    <cellStyle name="20% - 강조색2 45 2 2 2 3 4 4" xfId="5674"/>
    <cellStyle name="20% - 강조색2 45 2 2 2 3 5" xfId="5675"/>
    <cellStyle name="20% - 강조색2 45 2 2 2 3 5 2" xfId="5676"/>
    <cellStyle name="20% - 강조색2 45 2 2 2 3 5 3" xfId="5677"/>
    <cellStyle name="20% - 강조색2 45 2 2 2 3 5 4" xfId="5678"/>
    <cellStyle name="20% - 강조색2 45 2 2 2 3 6" xfId="5679"/>
    <cellStyle name="20% - 강조색2 45 2 2 2 3 6 2" xfId="5680"/>
    <cellStyle name="20% - 강조색2 45 2 2 2 3 6 3" xfId="5681"/>
    <cellStyle name="20% - 강조색2 45 2 2 2 3 6 4" xfId="5682"/>
    <cellStyle name="20% - 강조색2 45 2 2 2 3 7" xfId="5683"/>
    <cellStyle name="20% - 강조색2 45 2 2 2 3 7 2" xfId="5684"/>
    <cellStyle name="20% - 강조색2 45 2 2 2 3 7 3" xfId="5685"/>
    <cellStyle name="20% - 강조색2 45 2 2 2 3 7 4" xfId="5686"/>
    <cellStyle name="20% - 강조색2 45 2 2 2 3 8" xfId="5687"/>
    <cellStyle name="20% - 강조색2 45 2 2 2 3 8 2" xfId="5688"/>
    <cellStyle name="20% - 강조색2 45 2 2 2 3 8 3" xfId="5689"/>
    <cellStyle name="20% - 강조색2 45 2 2 2 3 8 4" xfId="5690"/>
    <cellStyle name="20% - 강조색2 45 2 2 2 3 9" xfId="5691"/>
    <cellStyle name="20% - 강조색2 45 2 2 2 3 9 2" xfId="5692"/>
    <cellStyle name="20% - 강조색2 45 2 2 2 3 9 3" xfId="5693"/>
    <cellStyle name="20% - 강조색2 45 2 2 2 3 9 4" xfId="5694"/>
    <cellStyle name="20% - 강조색2 45 2 2 2 4" xfId="5695"/>
    <cellStyle name="20% - 강조색2 45 2 2 2 4 10" xfId="5696"/>
    <cellStyle name="20% - 강조색2 45 2 2 2 4 11" xfId="5697"/>
    <cellStyle name="20% - 강조색2 45 2 2 2 4 12" xfId="5698"/>
    <cellStyle name="20% - 강조색2 45 2 2 2 4 2" xfId="5699"/>
    <cellStyle name="20% - 강조색2 45 2 2 2 4 2 2" xfId="5700"/>
    <cellStyle name="20% - 강조색2 45 2 2 2 4 2 3" xfId="5701"/>
    <cellStyle name="20% - 강조색2 45 2 2 2 4 2 4" xfId="5702"/>
    <cellStyle name="20% - 강조색2 45 2 2 2 4 3" xfId="5703"/>
    <cellStyle name="20% - 강조색2 45 2 2 2 4 3 2" xfId="5704"/>
    <cellStyle name="20% - 강조색2 45 2 2 2 4 3 3" xfId="5705"/>
    <cellStyle name="20% - 강조색2 45 2 2 2 4 3 4" xfId="5706"/>
    <cellStyle name="20% - 강조색2 45 2 2 2 4 4" xfId="5707"/>
    <cellStyle name="20% - 강조색2 45 2 2 2 4 4 2" xfId="5708"/>
    <cellStyle name="20% - 강조색2 45 2 2 2 4 4 3" xfId="5709"/>
    <cellStyle name="20% - 강조색2 45 2 2 2 4 4 4" xfId="5710"/>
    <cellStyle name="20% - 강조색2 45 2 2 2 4 5" xfId="5711"/>
    <cellStyle name="20% - 강조색2 45 2 2 2 4 5 2" xfId="5712"/>
    <cellStyle name="20% - 강조색2 45 2 2 2 4 5 3" xfId="5713"/>
    <cellStyle name="20% - 강조색2 45 2 2 2 4 5 4" xfId="5714"/>
    <cellStyle name="20% - 강조색2 45 2 2 2 4 6" xfId="5715"/>
    <cellStyle name="20% - 강조색2 45 2 2 2 4 6 2" xfId="5716"/>
    <cellStyle name="20% - 강조색2 45 2 2 2 4 6 3" xfId="5717"/>
    <cellStyle name="20% - 강조색2 45 2 2 2 4 6 4" xfId="5718"/>
    <cellStyle name="20% - 강조색2 45 2 2 2 4 7" xfId="5719"/>
    <cellStyle name="20% - 강조색2 45 2 2 2 4 7 2" xfId="5720"/>
    <cellStyle name="20% - 강조색2 45 2 2 2 4 7 3" xfId="5721"/>
    <cellStyle name="20% - 강조색2 45 2 2 2 4 7 4" xfId="5722"/>
    <cellStyle name="20% - 강조색2 45 2 2 2 4 8" xfId="5723"/>
    <cellStyle name="20% - 강조색2 45 2 2 2 4 8 2" xfId="5724"/>
    <cellStyle name="20% - 강조색2 45 2 2 2 4 8 3" xfId="5725"/>
    <cellStyle name="20% - 강조색2 45 2 2 2 4 8 4" xfId="5726"/>
    <cellStyle name="20% - 강조색2 45 2 2 2 4 9" xfId="5727"/>
    <cellStyle name="20% - 강조색2 45 2 2 2 4 9 2" xfId="5728"/>
    <cellStyle name="20% - 강조색2 45 2 2 2 4 9 3" xfId="5729"/>
    <cellStyle name="20% - 강조색2 45 2 2 2 4 9 4" xfId="5730"/>
    <cellStyle name="20% - 강조색2 45 2 2 2 5" xfId="5731"/>
    <cellStyle name="20% - 강조색2 45 2 2 2 5 2" xfId="5732"/>
    <cellStyle name="20% - 강조색2 45 2 2 2 5 3" xfId="5733"/>
    <cellStyle name="20% - 강조색2 45 2 2 2 5 4" xfId="5734"/>
    <cellStyle name="20% - 강조색2 45 2 2 2 6" xfId="5735"/>
    <cellStyle name="20% - 강조색2 45 2 2 2 6 2" xfId="5736"/>
    <cellStyle name="20% - 강조색2 45 2 2 2 6 3" xfId="5737"/>
    <cellStyle name="20% - 강조색2 45 2 2 2 6 4" xfId="5738"/>
    <cellStyle name="20% - 강조색2 45 2 2 2 7" xfId="5739"/>
    <cellStyle name="20% - 강조색2 45 2 2 2 7 2" xfId="5740"/>
    <cellStyle name="20% - 강조색2 45 2 2 2 7 3" xfId="5741"/>
    <cellStyle name="20% - 강조색2 45 2 2 2 7 4" xfId="5742"/>
    <cellStyle name="20% - 강조색2 45 2 2 2 8" xfId="5743"/>
    <cellStyle name="20% - 강조색2 45 2 2 2 8 2" xfId="5744"/>
    <cellStyle name="20% - 강조색2 45 2 2 2 8 3" xfId="5745"/>
    <cellStyle name="20% - 강조색2 45 2 2 2 8 4" xfId="5746"/>
    <cellStyle name="20% - 강조색2 45 2 2 2 9" xfId="5747"/>
    <cellStyle name="20% - 강조색2 45 2 2 2 9 2" xfId="5748"/>
    <cellStyle name="20% - 강조색2 45 2 2 2 9 3" xfId="5749"/>
    <cellStyle name="20% - 강조색2 45 2 2 2 9 4" xfId="5750"/>
    <cellStyle name="20% - 강조색2 45 2 2 20" xfId="5751"/>
    <cellStyle name="20% - 강조색2 45 2 2 21" xfId="5752"/>
    <cellStyle name="20% - 강조색2 45 2 2 22" xfId="5753"/>
    <cellStyle name="20% - 강조색2 45 2 2 23" xfId="5754"/>
    <cellStyle name="20% - 강조색2 45 2 2 24" xfId="5755"/>
    <cellStyle name="20% - 강조색2 45 2 2 25" xfId="5756"/>
    <cellStyle name="20% - 강조색2 45 2 2 26" xfId="5757"/>
    <cellStyle name="20% - 강조색2 45 2 2 3" xfId="5758"/>
    <cellStyle name="20% - 강조색2 45 2 2 3 10" xfId="5759"/>
    <cellStyle name="20% - 강조색2 45 2 2 3 11" xfId="5760"/>
    <cellStyle name="20% - 강조색2 45 2 2 3 12" xfId="5761"/>
    <cellStyle name="20% - 강조색2 45 2 2 3 2" xfId="5762"/>
    <cellStyle name="20% - 강조색2 45 2 2 3 2 2" xfId="5763"/>
    <cellStyle name="20% - 강조색2 45 2 2 3 2 3" xfId="5764"/>
    <cellStyle name="20% - 강조색2 45 2 2 3 2 4" xfId="5765"/>
    <cellStyle name="20% - 강조색2 45 2 2 3 3" xfId="5766"/>
    <cellStyle name="20% - 강조색2 45 2 2 3 3 2" xfId="5767"/>
    <cellStyle name="20% - 강조색2 45 2 2 3 3 3" xfId="5768"/>
    <cellStyle name="20% - 강조색2 45 2 2 3 3 4" xfId="5769"/>
    <cellStyle name="20% - 강조색2 45 2 2 3 4" xfId="5770"/>
    <cellStyle name="20% - 강조색2 45 2 2 3 4 2" xfId="5771"/>
    <cellStyle name="20% - 강조색2 45 2 2 3 4 3" xfId="5772"/>
    <cellStyle name="20% - 강조색2 45 2 2 3 4 4" xfId="5773"/>
    <cellStyle name="20% - 강조색2 45 2 2 3 5" xfId="5774"/>
    <cellStyle name="20% - 강조색2 45 2 2 3 5 2" xfId="5775"/>
    <cellStyle name="20% - 강조색2 45 2 2 3 5 3" xfId="5776"/>
    <cellStyle name="20% - 강조색2 45 2 2 3 5 4" xfId="5777"/>
    <cellStyle name="20% - 강조색2 45 2 2 3 6" xfId="5778"/>
    <cellStyle name="20% - 강조색2 45 2 2 3 6 2" xfId="5779"/>
    <cellStyle name="20% - 강조색2 45 2 2 3 6 3" xfId="5780"/>
    <cellStyle name="20% - 강조색2 45 2 2 3 6 4" xfId="5781"/>
    <cellStyle name="20% - 강조색2 45 2 2 3 7" xfId="5782"/>
    <cellStyle name="20% - 강조색2 45 2 2 3 7 2" xfId="5783"/>
    <cellStyle name="20% - 강조색2 45 2 2 3 7 3" xfId="5784"/>
    <cellStyle name="20% - 강조색2 45 2 2 3 7 4" xfId="5785"/>
    <cellStyle name="20% - 강조색2 45 2 2 3 8" xfId="5786"/>
    <cellStyle name="20% - 강조색2 45 2 2 3 8 2" xfId="5787"/>
    <cellStyle name="20% - 강조색2 45 2 2 3 8 3" xfId="5788"/>
    <cellStyle name="20% - 강조색2 45 2 2 3 8 4" xfId="5789"/>
    <cellStyle name="20% - 강조색2 45 2 2 3 9" xfId="5790"/>
    <cellStyle name="20% - 강조색2 45 2 2 3 9 2" xfId="5791"/>
    <cellStyle name="20% - 강조색2 45 2 2 3 9 3" xfId="5792"/>
    <cellStyle name="20% - 강조색2 45 2 2 3 9 4" xfId="5793"/>
    <cellStyle name="20% - 강조색2 45 2 2 4" xfId="5794"/>
    <cellStyle name="20% - 강조색2 45 2 2 4 10" xfId="5795"/>
    <cellStyle name="20% - 강조색2 45 2 2 4 11" xfId="5796"/>
    <cellStyle name="20% - 강조색2 45 2 2 4 12" xfId="5797"/>
    <cellStyle name="20% - 강조색2 45 2 2 4 2" xfId="5798"/>
    <cellStyle name="20% - 강조색2 45 2 2 4 2 2" xfId="5799"/>
    <cellStyle name="20% - 강조색2 45 2 2 4 2 3" xfId="5800"/>
    <cellStyle name="20% - 강조색2 45 2 2 4 2 4" xfId="5801"/>
    <cellStyle name="20% - 강조색2 45 2 2 4 3" xfId="5802"/>
    <cellStyle name="20% - 강조색2 45 2 2 4 3 2" xfId="5803"/>
    <cellStyle name="20% - 강조색2 45 2 2 4 3 3" xfId="5804"/>
    <cellStyle name="20% - 강조색2 45 2 2 4 3 4" xfId="5805"/>
    <cellStyle name="20% - 강조색2 45 2 2 4 4" xfId="5806"/>
    <cellStyle name="20% - 강조색2 45 2 2 4 4 2" xfId="5807"/>
    <cellStyle name="20% - 강조색2 45 2 2 4 4 3" xfId="5808"/>
    <cellStyle name="20% - 강조색2 45 2 2 4 4 4" xfId="5809"/>
    <cellStyle name="20% - 강조색2 45 2 2 4 5" xfId="5810"/>
    <cellStyle name="20% - 강조색2 45 2 2 4 5 2" xfId="5811"/>
    <cellStyle name="20% - 강조색2 45 2 2 4 5 3" xfId="5812"/>
    <cellStyle name="20% - 강조색2 45 2 2 4 5 4" xfId="5813"/>
    <cellStyle name="20% - 강조색2 45 2 2 4 6" xfId="5814"/>
    <cellStyle name="20% - 강조색2 45 2 2 4 6 2" xfId="5815"/>
    <cellStyle name="20% - 강조색2 45 2 2 4 6 3" xfId="5816"/>
    <cellStyle name="20% - 강조색2 45 2 2 4 6 4" xfId="5817"/>
    <cellStyle name="20% - 강조색2 45 2 2 4 7" xfId="5818"/>
    <cellStyle name="20% - 강조색2 45 2 2 4 7 2" xfId="5819"/>
    <cellStyle name="20% - 강조색2 45 2 2 4 7 3" xfId="5820"/>
    <cellStyle name="20% - 강조색2 45 2 2 4 7 4" xfId="5821"/>
    <cellStyle name="20% - 강조색2 45 2 2 4 8" xfId="5822"/>
    <cellStyle name="20% - 강조색2 45 2 2 4 8 2" xfId="5823"/>
    <cellStyle name="20% - 강조색2 45 2 2 4 8 3" xfId="5824"/>
    <cellStyle name="20% - 강조색2 45 2 2 4 8 4" xfId="5825"/>
    <cellStyle name="20% - 강조색2 45 2 2 4 9" xfId="5826"/>
    <cellStyle name="20% - 강조색2 45 2 2 4 9 2" xfId="5827"/>
    <cellStyle name="20% - 강조색2 45 2 2 4 9 3" xfId="5828"/>
    <cellStyle name="20% - 강조색2 45 2 2 4 9 4" xfId="5829"/>
    <cellStyle name="20% - 강조색2 45 2 2 5" xfId="5830"/>
    <cellStyle name="20% - 강조색2 45 2 2 5 10" xfId="5831"/>
    <cellStyle name="20% - 강조색2 45 2 2 5 11" xfId="5832"/>
    <cellStyle name="20% - 강조색2 45 2 2 5 12" xfId="5833"/>
    <cellStyle name="20% - 강조색2 45 2 2 5 2" xfId="5834"/>
    <cellStyle name="20% - 강조색2 45 2 2 5 2 2" xfId="5835"/>
    <cellStyle name="20% - 강조색2 45 2 2 5 2 3" xfId="5836"/>
    <cellStyle name="20% - 강조색2 45 2 2 5 2 4" xfId="5837"/>
    <cellStyle name="20% - 강조색2 45 2 2 5 3" xfId="5838"/>
    <cellStyle name="20% - 강조색2 45 2 2 5 3 2" xfId="5839"/>
    <cellStyle name="20% - 강조색2 45 2 2 5 3 3" xfId="5840"/>
    <cellStyle name="20% - 강조색2 45 2 2 5 3 4" xfId="5841"/>
    <cellStyle name="20% - 강조색2 45 2 2 5 4" xfId="5842"/>
    <cellStyle name="20% - 강조색2 45 2 2 5 4 2" xfId="5843"/>
    <cellStyle name="20% - 강조색2 45 2 2 5 4 3" xfId="5844"/>
    <cellStyle name="20% - 강조색2 45 2 2 5 4 4" xfId="5845"/>
    <cellStyle name="20% - 강조색2 45 2 2 5 5" xfId="5846"/>
    <cellStyle name="20% - 강조색2 45 2 2 5 5 2" xfId="5847"/>
    <cellStyle name="20% - 강조색2 45 2 2 5 5 3" xfId="5848"/>
    <cellStyle name="20% - 강조색2 45 2 2 5 5 4" xfId="5849"/>
    <cellStyle name="20% - 강조색2 45 2 2 5 6" xfId="5850"/>
    <cellStyle name="20% - 강조색2 45 2 2 5 6 2" xfId="5851"/>
    <cellStyle name="20% - 강조색2 45 2 2 5 6 3" xfId="5852"/>
    <cellStyle name="20% - 강조색2 45 2 2 5 6 4" xfId="5853"/>
    <cellStyle name="20% - 강조색2 45 2 2 5 7" xfId="5854"/>
    <cellStyle name="20% - 강조색2 45 2 2 5 7 2" xfId="5855"/>
    <cellStyle name="20% - 강조색2 45 2 2 5 7 3" xfId="5856"/>
    <cellStyle name="20% - 강조색2 45 2 2 5 7 4" xfId="5857"/>
    <cellStyle name="20% - 강조색2 45 2 2 5 8" xfId="5858"/>
    <cellStyle name="20% - 강조색2 45 2 2 5 8 2" xfId="5859"/>
    <cellStyle name="20% - 강조색2 45 2 2 5 8 3" xfId="5860"/>
    <cellStyle name="20% - 강조색2 45 2 2 5 8 4" xfId="5861"/>
    <cellStyle name="20% - 강조색2 45 2 2 5 9" xfId="5862"/>
    <cellStyle name="20% - 강조색2 45 2 2 5 9 2" xfId="5863"/>
    <cellStyle name="20% - 강조색2 45 2 2 5 9 3" xfId="5864"/>
    <cellStyle name="20% - 강조색2 45 2 2 5 9 4" xfId="5865"/>
    <cellStyle name="20% - 강조색2 45 2 2 6" xfId="5866"/>
    <cellStyle name="20% - 강조색2 45 2 2 6 2" xfId="5867"/>
    <cellStyle name="20% - 강조색2 45 2 2 6 3" xfId="5868"/>
    <cellStyle name="20% - 강조색2 45 2 2 6 4" xfId="5869"/>
    <cellStyle name="20% - 강조색2 45 2 2 7" xfId="5870"/>
    <cellStyle name="20% - 강조색2 45 2 2 7 2" xfId="5871"/>
    <cellStyle name="20% - 강조색2 45 2 2 7 3" xfId="5872"/>
    <cellStyle name="20% - 강조색2 45 2 2 7 4" xfId="5873"/>
    <cellStyle name="20% - 강조색2 45 2 2 8" xfId="5874"/>
    <cellStyle name="20% - 강조색2 45 2 2 8 2" xfId="5875"/>
    <cellStyle name="20% - 강조색2 45 2 2 8 3" xfId="5876"/>
    <cellStyle name="20% - 강조색2 45 2 2 8 4" xfId="5877"/>
    <cellStyle name="20% - 강조색2 45 2 2 9" xfId="5878"/>
    <cellStyle name="20% - 강조색2 45 2 2 9 2" xfId="5879"/>
    <cellStyle name="20% - 강조색2 45 2 2 9 3" xfId="5880"/>
    <cellStyle name="20% - 강조색2 45 2 2 9 4" xfId="5881"/>
    <cellStyle name="20% - 강조색2 45 2 20" xfId="5882"/>
    <cellStyle name="20% - 강조색2 45 2 21" xfId="5883"/>
    <cellStyle name="20% - 강조색2 45 2 22" xfId="5884"/>
    <cellStyle name="20% - 강조색2 45 2 23" xfId="5885"/>
    <cellStyle name="20% - 강조색2 45 2 24" xfId="5886"/>
    <cellStyle name="20% - 강조색2 45 2 25" xfId="5887"/>
    <cellStyle name="20% - 강조색2 45 2 26" xfId="5888"/>
    <cellStyle name="20% - 강조색2 45 2 3" xfId="5889"/>
    <cellStyle name="20% - 강조색2 45 2 3 10" xfId="5890"/>
    <cellStyle name="20% - 강조색2 45 2 3 10 2" xfId="5891"/>
    <cellStyle name="20% - 강조색2 45 2 3 10 3" xfId="5892"/>
    <cellStyle name="20% - 강조색2 45 2 3 10 4" xfId="5893"/>
    <cellStyle name="20% - 강조색2 45 2 3 11" xfId="5894"/>
    <cellStyle name="20% - 강조색2 45 2 3 11 2" xfId="5895"/>
    <cellStyle name="20% - 강조색2 45 2 3 11 3" xfId="5896"/>
    <cellStyle name="20% - 강조색2 45 2 3 11 4" xfId="5897"/>
    <cellStyle name="20% - 강조색2 45 2 3 12" xfId="5898"/>
    <cellStyle name="20% - 강조색2 45 2 3 12 2" xfId="5899"/>
    <cellStyle name="20% - 강조색2 45 2 3 12 3" xfId="5900"/>
    <cellStyle name="20% - 강조색2 45 2 3 12 4" xfId="5901"/>
    <cellStyle name="20% - 강조색2 45 2 3 13" xfId="5902"/>
    <cellStyle name="20% - 강조색2 45 2 3 14" xfId="5903"/>
    <cellStyle name="20% - 강조색2 45 2 3 15" xfId="5904"/>
    <cellStyle name="20% - 강조색2 45 2 3 16" xfId="5905"/>
    <cellStyle name="20% - 강조색2 45 2 3 17" xfId="5906"/>
    <cellStyle name="20% - 강조색2 45 2 3 18" xfId="5907"/>
    <cellStyle name="20% - 강조색2 45 2 3 19" xfId="5908"/>
    <cellStyle name="20% - 강조색2 45 2 3 2" xfId="5909"/>
    <cellStyle name="20% - 강조색2 45 2 3 2 10" xfId="5910"/>
    <cellStyle name="20% - 강조색2 45 2 3 2 11" xfId="5911"/>
    <cellStyle name="20% - 강조색2 45 2 3 2 12" xfId="5912"/>
    <cellStyle name="20% - 강조색2 45 2 3 2 2" xfId="5913"/>
    <cellStyle name="20% - 강조색2 45 2 3 2 2 2" xfId="5914"/>
    <cellStyle name="20% - 강조색2 45 2 3 2 2 3" xfId="5915"/>
    <cellStyle name="20% - 강조색2 45 2 3 2 2 4" xfId="5916"/>
    <cellStyle name="20% - 강조색2 45 2 3 2 3" xfId="5917"/>
    <cellStyle name="20% - 강조색2 45 2 3 2 3 2" xfId="5918"/>
    <cellStyle name="20% - 강조색2 45 2 3 2 3 3" xfId="5919"/>
    <cellStyle name="20% - 강조색2 45 2 3 2 3 4" xfId="5920"/>
    <cellStyle name="20% - 강조색2 45 2 3 2 4" xfId="5921"/>
    <cellStyle name="20% - 강조색2 45 2 3 2 4 2" xfId="5922"/>
    <cellStyle name="20% - 강조색2 45 2 3 2 4 3" xfId="5923"/>
    <cellStyle name="20% - 강조색2 45 2 3 2 4 4" xfId="5924"/>
    <cellStyle name="20% - 강조색2 45 2 3 2 5" xfId="5925"/>
    <cellStyle name="20% - 강조색2 45 2 3 2 5 2" xfId="5926"/>
    <cellStyle name="20% - 강조색2 45 2 3 2 5 3" xfId="5927"/>
    <cellStyle name="20% - 강조색2 45 2 3 2 5 4" xfId="5928"/>
    <cellStyle name="20% - 강조색2 45 2 3 2 6" xfId="5929"/>
    <cellStyle name="20% - 강조색2 45 2 3 2 6 2" xfId="5930"/>
    <cellStyle name="20% - 강조색2 45 2 3 2 6 3" xfId="5931"/>
    <cellStyle name="20% - 강조색2 45 2 3 2 6 4" xfId="5932"/>
    <cellStyle name="20% - 강조색2 45 2 3 2 7" xfId="5933"/>
    <cellStyle name="20% - 강조색2 45 2 3 2 7 2" xfId="5934"/>
    <cellStyle name="20% - 강조색2 45 2 3 2 7 3" xfId="5935"/>
    <cellStyle name="20% - 강조색2 45 2 3 2 7 4" xfId="5936"/>
    <cellStyle name="20% - 강조색2 45 2 3 2 8" xfId="5937"/>
    <cellStyle name="20% - 강조색2 45 2 3 2 8 2" xfId="5938"/>
    <cellStyle name="20% - 강조색2 45 2 3 2 8 3" xfId="5939"/>
    <cellStyle name="20% - 강조색2 45 2 3 2 8 4" xfId="5940"/>
    <cellStyle name="20% - 강조색2 45 2 3 2 9" xfId="5941"/>
    <cellStyle name="20% - 강조색2 45 2 3 2 9 2" xfId="5942"/>
    <cellStyle name="20% - 강조색2 45 2 3 2 9 3" xfId="5943"/>
    <cellStyle name="20% - 강조색2 45 2 3 2 9 4" xfId="5944"/>
    <cellStyle name="20% - 강조색2 45 2 3 20" xfId="5945"/>
    <cellStyle name="20% - 강조색2 45 2 3 21" xfId="5946"/>
    <cellStyle name="20% - 강조색2 45 2 3 22" xfId="5947"/>
    <cellStyle name="20% - 강조색2 45 2 3 23" xfId="5948"/>
    <cellStyle name="20% - 강조색2 45 2 3 24" xfId="5949"/>
    <cellStyle name="20% - 강조색2 45 2 3 25" xfId="5950"/>
    <cellStyle name="20% - 강조색2 45 2 3 3" xfId="5951"/>
    <cellStyle name="20% - 강조색2 45 2 3 3 10" xfId="5952"/>
    <cellStyle name="20% - 강조색2 45 2 3 3 11" xfId="5953"/>
    <cellStyle name="20% - 강조색2 45 2 3 3 12" xfId="5954"/>
    <cellStyle name="20% - 강조색2 45 2 3 3 2" xfId="5955"/>
    <cellStyle name="20% - 강조색2 45 2 3 3 2 2" xfId="5956"/>
    <cellStyle name="20% - 강조색2 45 2 3 3 2 3" xfId="5957"/>
    <cellStyle name="20% - 강조색2 45 2 3 3 2 4" xfId="5958"/>
    <cellStyle name="20% - 강조색2 45 2 3 3 3" xfId="5959"/>
    <cellStyle name="20% - 강조색2 45 2 3 3 3 2" xfId="5960"/>
    <cellStyle name="20% - 강조색2 45 2 3 3 3 3" xfId="5961"/>
    <cellStyle name="20% - 강조색2 45 2 3 3 3 4" xfId="5962"/>
    <cellStyle name="20% - 강조색2 45 2 3 3 4" xfId="5963"/>
    <cellStyle name="20% - 강조색2 45 2 3 3 4 2" xfId="5964"/>
    <cellStyle name="20% - 강조색2 45 2 3 3 4 3" xfId="5965"/>
    <cellStyle name="20% - 강조색2 45 2 3 3 4 4" xfId="5966"/>
    <cellStyle name="20% - 강조색2 45 2 3 3 5" xfId="5967"/>
    <cellStyle name="20% - 강조색2 45 2 3 3 5 2" xfId="5968"/>
    <cellStyle name="20% - 강조색2 45 2 3 3 5 3" xfId="5969"/>
    <cellStyle name="20% - 강조색2 45 2 3 3 5 4" xfId="5970"/>
    <cellStyle name="20% - 강조색2 45 2 3 3 6" xfId="5971"/>
    <cellStyle name="20% - 강조색2 45 2 3 3 6 2" xfId="5972"/>
    <cellStyle name="20% - 강조색2 45 2 3 3 6 3" xfId="5973"/>
    <cellStyle name="20% - 강조색2 45 2 3 3 6 4" xfId="5974"/>
    <cellStyle name="20% - 강조색2 45 2 3 3 7" xfId="5975"/>
    <cellStyle name="20% - 강조색2 45 2 3 3 7 2" xfId="5976"/>
    <cellStyle name="20% - 강조색2 45 2 3 3 7 3" xfId="5977"/>
    <cellStyle name="20% - 강조색2 45 2 3 3 7 4" xfId="5978"/>
    <cellStyle name="20% - 강조색2 45 2 3 3 8" xfId="5979"/>
    <cellStyle name="20% - 강조색2 45 2 3 3 8 2" xfId="5980"/>
    <cellStyle name="20% - 강조색2 45 2 3 3 8 3" xfId="5981"/>
    <cellStyle name="20% - 강조색2 45 2 3 3 8 4" xfId="5982"/>
    <cellStyle name="20% - 강조색2 45 2 3 3 9" xfId="5983"/>
    <cellStyle name="20% - 강조색2 45 2 3 3 9 2" xfId="5984"/>
    <cellStyle name="20% - 강조색2 45 2 3 3 9 3" xfId="5985"/>
    <cellStyle name="20% - 강조색2 45 2 3 3 9 4" xfId="5986"/>
    <cellStyle name="20% - 강조색2 45 2 3 4" xfId="5987"/>
    <cellStyle name="20% - 강조색2 45 2 3 4 10" xfId="5988"/>
    <cellStyle name="20% - 강조색2 45 2 3 4 11" xfId="5989"/>
    <cellStyle name="20% - 강조색2 45 2 3 4 12" xfId="5990"/>
    <cellStyle name="20% - 강조색2 45 2 3 4 2" xfId="5991"/>
    <cellStyle name="20% - 강조색2 45 2 3 4 2 2" xfId="5992"/>
    <cellStyle name="20% - 강조색2 45 2 3 4 2 3" xfId="5993"/>
    <cellStyle name="20% - 강조색2 45 2 3 4 2 4" xfId="5994"/>
    <cellStyle name="20% - 강조색2 45 2 3 4 3" xfId="5995"/>
    <cellStyle name="20% - 강조색2 45 2 3 4 3 2" xfId="5996"/>
    <cellStyle name="20% - 강조색2 45 2 3 4 3 3" xfId="5997"/>
    <cellStyle name="20% - 강조색2 45 2 3 4 3 4" xfId="5998"/>
    <cellStyle name="20% - 강조색2 45 2 3 4 4" xfId="5999"/>
    <cellStyle name="20% - 강조색2 45 2 3 4 4 2" xfId="6000"/>
    <cellStyle name="20% - 강조색2 45 2 3 4 4 3" xfId="6001"/>
    <cellStyle name="20% - 강조색2 45 2 3 4 4 4" xfId="6002"/>
    <cellStyle name="20% - 강조색2 45 2 3 4 5" xfId="6003"/>
    <cellStyle name="20% - 강조색2 45 2 3 4 5 2" xfId="6004"/>
    <cellStyle name="20% - 강조색2 45 2 3 4 5 3" xfId="6005"/>
    <cellStyle name="20% - 강조색2 45 2 3 4 5 4" xfId="6006"/>
    <cellStyle name="20% - 강조색2 45 2 3 4 6" xfId="6007"/>
    <cellStyle name="20% - 강조색2 45 2 3 4 6 2" xfId="6008"/>
    <cellStyle name="20% - 강조색2 45 2 3 4 6 3" xfId="6009"/>
    <cellStyle name="20% - 강조색2 45 2 3 4 6 4" xfId="6010"/>
    <cellStyle name="20% - 강조색2 45 2 3 4 7" xfId="6011"/>
    <cellStyle name="20% - 강조색2 45 2 3 4 7 2" xfId="6012"/>
    <cellStyle name="20% - 강조색2 45 2 3 4 7 3" xfId="6013"/>
    <cellStyle name="20% - 강조색2 45 2 3 4 7 4" xfId="6014"/>
    <cellStyle name="20% - 강조색2 45 2 3 4 8" xfId="6015"/>
    <cellStyle name="20% - 강조색2 45 2 3 4 8 2" xfId="6016"/>
    <cellStyle name="20% - 강조색2 45 2 3 4 8 3" xfId="6017"/>
    <cellStyle name="20% - 강조색2 45 2 3 4 8 4" xfId="6018"/>
    <cellStyle name="20% - 강조색2 45 2 3 4 9" xfId="6019"/>
    <cellStyle name="20% - 강조색2 45 2 3 4 9 2" xfId="6020"/>
    <cellStyle name="20% - 강조색2 45 2 3 4 9 3" xfId="6021"/>
    <cellStyle name="20% - 강조색2 45 2 3 4 9 4" xfId="6022"/>
    <cellStyle name="20% - 강조색2 45 2 3 5" xfId="6023"/>
    <cellStyle name="20% - 강조색2 45 2 3 5 2" xfId="6024"/>
    <cellStyle name="20% - 강조색2 45 2 3 5 3" xfId="6025"/>
    <cellStyle name="20% - 강조색2 45 2 3 5 4" xfId="6026"/>
    <cellStyle name="20% - 강조색2 45 2 3 6" xfId="6027"/>
    <cellStyle name="20% - 강조색2 45 2 3 6 2" xfId="6028"/>
    <cellStyle name="20% - 강조색2 45 2 3 6 3" xfId="6029"/>
    <cellStyle name="20% - 강조색2 45 2 3 6 4" xfId="6030"/>
    <cellStyle name="20% - 강조색2 45 2 3 7" xfId="6031"/>
    <cellStyle name="20% - 강조색2 45 2 3 7 2" xfId="6032"/>
    <cellStyle name="20% - 강조색2 45 2 3 7 3" xfId="6033"/>
    <cellStyle name="20% - 강조색2 45 2 3 7 4" xfId="6034"/>
    <cellStyle name="20% - 강조색2 45 2 3 8" xfId="6035"/>
    <cellStyle name="20% - 강조색2 45 2 3 8 2" xfId="6036"/>
    <cellStyle name="20% - 강조색2 45 2 3 8 3" xfId="6037"/>
    <cellStyle name="20% - 강조색2 45 2 3 8 4" xfId="6038"/>
    <cellStyle name="20% - 강조색2 45 2 3 9" xfId="6039"/>
    <cellStyle name="20% - 강조색2 45 2 3 9 2" xfId="6040"/>
    <cellStyle name="20% - 강조색2 45 2 3 9 3" xfId="6041"/>
    <cellStyle name="20% - 강조색2 45 2 3 9 4" xfId="6042"/>
    <cellStyle name="20% - 강조색2 45 2 4" xfId="6043"/>
    <cellStyle name="20% - 강조색2 45 2 4 10" xfId="6044"/>
    <cellStyle name="20% - 강조색2 45 2 4 11" xfId="6045"/>
    <cellStyle name="20% - 강조색2 45 2 4 12" xfId="6046"/>
    <cellStyle name="20% - 강조색2 45 2 4 2" xfId="6047"/>
    <cellStyle name="20% - 강조색2 45 2 4 2 2" xfId="6048"/>
    <cellStyle name="20% - 강조색2 45 2 4 2 3" xfId="6049"/>
    <cellStyle name="20% - 강조색2 45 2 4 2 4" xfId="6050"/>
    <cellStyle name="20% - 강조색2 45 2 4 3" xfId="6051"/>
    <cellStyle name="20% - 강조색2 45 2 4 3 2" xfId="6052"/>
    <cellStyle name="20% - 강조색2 45 2 4 3 3" xfId="6053"/>
    <cellStyle name="20% - 강조색2 45 2 4 3 4" xfId="6054"/>
    <cellStyle name="20% - 강조색2 45 2 4 4" xfId="6055"/>
    <cellStyle name="20% - 강조색2 45 2 4 4 2" xfId="6056"/>
    <cellStyle name="20% - 강조색2 45 2 4 4 3" xfId="6057"/>
    <cellStyle name="20% - 강조색2 45 2 4 4 4" xfId="6058"/>
    <cellStyle name="20% - 강조색2 45 2 4 5" xfId="6059"/>
    <cellStyle name="20% - 강조색2 45 2 4 5 2" xfId="6060"/>
    <cellStyle name="20% - 강조색2 45 2 4 5 3" xfId="6061"/>
    <cellStyle name="20% - 강조색2 45 2 4 5 4" xfId="6062"/>
    <cellStyle name="20% - 강조색2 45 2 4 6" xfId="6063"/>
    <cellStyle name="20% - 강조색2 45 2 4 6 2" xfId="6064"/>
    <cellStyle name="20% - 강조색2 45 2 4 6 3" xfId="6065"/>
    <cellStyle name="20% - 강조색2 45 2 4 6 4" xfId="6066"/>
    <cellStyle name="20% - 강조색2 45 2 4 7" xfId="6067"/>
    <cellStyle name="20% - 강조색2 45 2 4 7 2" xfId="6068"/>
    <cellStyle name="20% - 강조색2 45 2 4 7 3" xfId="6069"/>
    <cellStyle name="20% - 강조색2 45 2 4 7 4" xfId="6070"/>
    <cellStyle name="20% - 강조색2 45 2 4 8" xfId="6071"/>
    <cellStyle name="20% - 강조색2 45 2 4 8 2" xfId="6072"/>
    <cellStyle name="20% - 강조색2 45 2 4 8 3" xfId="6073"/>
    <cellStyle name="20% - 강조색2 45 2 4 8 4" xfId="6074"/>
    <cellStyle name="20% - 강조색2 45 2 4 9" xfId="6075"/>
    <cellStyle name="20% - 강조색2 45 2 4 9 2" xfId="6076"/>
    <cellStyle name="20% - 강조색2 45 2 4 9 3" xfId="6077"/>
    <cellStyle name="20% - 강조색2 45 2 4 9 4" xfId="6078"/>
    <cellStyle name="20% - 강조색2 45 2 5" xfId="6079"/>
    <cellStyle name="20% - 강조색2 45 2 5 10" xfId="6080"/>
    <cellStyle name="20% - 강조색2 45 2 5 11" xfId="6081"/>
    <cellStyle name="20% - 강조색2 45 2 5 12" xfId="6082"/>
    <cellStyle name="20% - 강조색2 45 2 5 2" xfId="6083"/>
    <cellStyle name="20% - 강조색2 45 2 5 2 2" xfId="6084"/>
    <cellStyle name="20% - 강조색2 45 2 5 2 3" xfId="6085"/>
    <cellStyle name="20% - 강조색2 45 2 5 2 4" xfId="6086"/>
    <cellStyle name="20% - 강조색2 45 2 5 3" xfId="6087"/>
    <cellStyle name="20% - 강조색2 45 2 5 3 2" xfId="6088"/>
    <cellStyle name="20% - 강조색2 45 2 5 3 3" xfId="6089"/>
    <cellStyle name="20% - 강조색2 45 2 5 3 4" xfId="6090"/>
    <cellStyle name="20% - 강조색2 45 2 5 4" xfId="6091"/>
    <cellStyle name="20% - 강조색2 45 2 5 4 2" xfId="6092"/>
    <cellStyle name="20% - 강조색2 45 2 5 4 3" xfId="6093"/>
    <cellStyle name="20% - 강조색2 45 2 5 4 4" xfId="6094"/>
    <cellStyle name="20% - 강조색2 45 2 5 5" xfId="6095"/>
    <cellStyle name="20% - 강조색2 45 2 5 5 2" xfId="6096"/>
    <cellStyle name="20% - 강조색2 45 2 5 5 3" xfId="6097"/>
    <cellStyle name="20% - 강조색2 45 2 5 5 4" xfId="6098"/>
    <cellStyle name="20% - 강조색2 45 2 5 6" xfId="6099"/>
    <cellStyle name="20% - 강조색2 45 2 5 6 2" xfId="6100"/>
    <cellStyle name="20% - 강조색2 45 2 5 6 3" xfId="6101"/>
    <cellStyle name="20% - 강조색2 45 2 5 6 4" xfId="6102"/>
    <cellStyle name="20% - 강조색2 45 2 5 7" xfId="6103"/>
    <cellStyle name="20% - 강조색2 45 2 5 7 2" xfId="6104"/>
    <cellStyle name="20% - 강조색2 45 2 5 7 3" xfId="6105"/>
    <cellStyle name="20% - 강조색2 45 2 5 7 4" xfId="6106"/>
    <cellStyle name="20% - 강조색2 45 2 5 8" xfId="6107"/>
    <cellStyle name="20% - 강조색2 45 2 5 8 2" xfId="6108"/>
    <cellStyle name="20% - 강조색2 45 2 5 8 3" xfId="6109"/>
    <cellStyle name="20% - 강조색2 45 2 5 8 4" xfId="6110"/>
    <cellStyle name="20% - 강조색2 45 2 5 9" xfId="6111"/>
    <cellStyle name="20% - 강조색2 45 2 5 9 2" xfId="6112"/>
    <cellStyle name="20% - 강조색2 45 2 5 9 3" xfId="6113"/>
    <cellStyle name="20% - 강조색2 45 2 5 9 4" xfId="6114"/>
    <cellStyle name="20% - 강조색2 45 2 6" xfId="6115"/>
    <cellStyle name="20% - 강조색2 45 2 6 10" xfId="6116"/>
    <cellStyle name="20% - 강조색2 45 2 6 11" xfId="6117"/>
    <cellStyle name="20% - 강조색2 45 2 6 12" xfId="6118"/>
    <cellStyle name="20% - 강조색2 45 2 6 2" xfId="6119"/>
    <cellStyle name="20% - 강조색2 45 2 6 2 2" xfId="6120"/>
    <cellStyle name="20% - 강조색2 45 2 6 2 3" xfId="6121"/>
    <cellStyle name="20% - 강조색2 45 2 6 2 4" xfId="6122"/>
    <cellStyle name="20% - 강조색2 45 2 6 3" xfId="6123"/>
    <cellStyle name="20% - 강조색2 45 2 6 3 2" xfId="6124"/>
    <cellStyle name="20% - 강조색2 45 2 6 3 3" xfId="6125"/>
    <cellStyle name="20% - 강조색2 45 2 6 3 4" xfId="6126"/>
    <cellStyle name="20% - 강조색2 45 2 6 4" xfId="6127"/>
    <cellStyle name="20% - 강조색2 45 2 6 4 2" xfId="6128"/>
    <cellStyle name="20% - 강조색2 45 2 6 4 3" xfId="6129"/>
    <cellStyle name="20% - 강조색2 45 2 6 4 4" xfId="6130"/>
    <cellStyle name="20% - 강조색2 45 2 6 5" xfId="6131"/>
    <cellStyle name="20% - 강조색2 45 2 6 5 2" xfId="6132"/>
    <cellStyle name="20% - 강조색2 45 2 6 5 3" xfId="6133"/>
    <cellStyle name="20% - 강조색2 45 2 6 5 4" xfId="6134"/>
    <cellStyle name="20% - 강조색2 45 2 6 6" xfId="6135"/>
    <cellStyle name="20% - 강조색2 45 2 6 6 2" xfId="6136"/>
    <cellStyle name="20% - 강조색2 45 2 6 6 3" xfId="6137"/>
    <cellStyle name="20% - 강조색2 45 2 6 6 4" xfId="6138"/>
    <cellStyle name="20% - 강조색2 45 2 6 7" xfId="6139"/>
    <cellStyle name="20% - 강조색2 45 2 6 7 2" xfId="6140"/>
    <cellStyle name="20% - 강조색2 45 2 6 7 3" xfId="6141"/>
    <cellStyle name="20% - 강조색2 45 2 6 7 4" xfId="6142"/>
    <cellStyle name="20% - 강조색2 45 2 6 8" xfId="6143"/>
    <cellStyle name="20% - 강조색2 45 2 6 8 2" xfId="6144"/>
    <cellStyle name="20% - 강조색2 45 2 6 8 3" xfId="6145"/>
    <cellStyle name="20% - 강조색2 45 2 6 8 4" xfId="6146"/>
    <cellStyle name="20% - 강조색2 45 2 6 9" xfId="6147"/>
    <cellStyle name="20% - 강조색2 45 2 6 9 2" xfId="6148"/>
    <cellStyle name="20% - 강조색2 45 2 6 9 3" xfId="6149"/>
    <cellStyle name="20% - 강조색2 45 2 6 9 4" xfId="6150"/>
    <cellStyle name="20% - 강조색2 45 2 7" xfId="6151"/>
    <cellStyle name="20% - 강조색2 45 2 7 2" xfId="6152"/>
    <cellStyle name="20% - 강조색2 45 2 7 3" xfId="6153"/>
    <cellStyle name="20% - 강조색2 45 2 7 4" xfId="6154"/>
    <cellStyle name="20% - 강조색2 45 2 8" xfId="6155"/>
    <cellStyle name="20% - 강조색2 45 2 8 2" xfId="6156"/>
    <cellStyle name="20% - 강조색2 45 2 8 3" xfId="6157"/>
    <cellStyle name="20% - 강조색2 45 2 8 4" xfId="6158"/>
    <cellStyle name="20% - 강조색2 45 2 9" xfId="6159"/>
    <cellStyle name="20% - 강조색2 45 2 9 2" xfId="6160"/>
    <cellStyle name="20% - 강조색2 45 2 9 3" xfId="6161"/>
    <cellStyle name="20% - 강조색2 45 2 9 4" xfId="6162"/>
    <cellStyle name="20% - 강조색2 45 3" xfId="6163"/>
    <cellStyle name="20% - 강조색2 45 3 10" xfId="6164"/>
    <cellStyle name="20% - 강조색2 45 3 10 2" xfId="6165"/>
    <cellStyle name="20% - 강조색2 45 3 10 3" xfId="6166"/>
    <cellStyle name="20% - 강조색2 45 3 10 4" xfId="6167"/>
    <cellStyle name="20% - 강조색2 45 3 11" xfId="6168"/>
    <cellStyle name="20% - 강조색2 45 3 11 2" xfId="6169"/>
    <cellStyle name="20% - 강조색2 45 3 11 3" xfId="6170"/>
    <cellStyle name="20% - 강조색2 45 3 11 4" xfId="6171"/>
    <cellStyle name="20% - 강조색2 45 3 12" xfId="6172"/>
    <cellStyle name="20% - 강조색2 45 3 12 2" xfId="6173"/>
    <cellStyle name="20% - 강조색2 45 3 12 3" xfId="6174"/>
    <cellStyle name="20% - 강조색2 45 3 12 4" xfId="6175"/>
    <cellStyle name="20% - 강조색2 45 3 13" xfId="6176"/>
    <cellStyle name="20% - 강조색2 45 3 14" xfId="6177"/>
    <cellStyle name="20% - 강조색2 45 3 15" xfId="6178"/>
    <cellStyle name="20% - 강조색2 45 3 16" xfId="6179"/>
    <cellStyle name="20% - 강조색2 45 3 17" xfId="6180"/>
    <cellStyle name="20% - 강조색2 45 3 18" xfId="6181"/>
    <cellStyle name="20% - 강조색2 45 3 19" xfId="6182"/>
    <cellStyle name="20% - 강조색2 45 3 2" xfId="6183"/>
    <cellStyle name="20% - 강조색2 45 3 2 10" xfId="6184"/>
    <cellStyle name="20% - 강조색2 45 3 2 11" xfId="6185"/>
    <cellStyle name="20% - 강조색2 45 3 2 12" xfId="6186"/>
    <cellStyle name="20% - 강조색2 45 3 2 2" xfId="6187"/>
    <cellStyle name="20% - 강조색2 45 3 2 2 2" xfId="6188"/>
    <cellStyle name="20% - 강조색2 45 3 2 2 3" xfId="6189"/>
    <cellStyle name="20% - 강조색2 45 3 2 2 4" xfId="6190"/>
    <cellStyle name="20% - 강조색2 45 3 2 3" xfId="6191"/>
    <cellStyle name="20% - 강조색2 45 3 2 3 2" xfId="6192"/>
    <cellStyle name="20% - 강조색2 45 3 2 3 3" xfId="6193"/>
    <cellStyle name="20% - 강조색2 45 3 2 3 4" xfId="6194"/>
    <cellStyle name="20% - 강조색2 45 3 2 4" xfId="6195"/>
    <cellStyle name="20% - 강조색2 45 3 2 4 2" xfId="6196"/>
    <cellStyle name="20% - 강조색2 45 3 2 4 3" xfId="6197"/>
    <cellStyle name="20% - 강조색2 45 3 2 4 4" xfId="6198"/>
    <cellStyle name="20% - 강조색2 45 3 2 5" xfId="6199"/>
    <cellStyle name="20% - 강조색2 45 3 2 5 2" xfId="6200"/>
    <cellStyle name="20% - 강조색2 45 3 2 5 3" xfId="6201"/>
    <cellStyle name="20% - 강조색2 45 3 2 5 4" xfId="6202"/>
    <cellStyle name="20% - 강조색2 45 3 2 6" xfId="6203"/>
    <cellStyle name="20% - 강조색2 45 3 2 6 2" xfId="6204"/>
    <cellStyle name="20% - 강조색2 45 3 2 6 3" xfId="6205"/>
    <cellStyle name="20% - 강조색2 45 3 2 6 4" xfId="6206"/>
    <cellStyle name="20% - 강조색2 45 3 2 7" xfId="6207"/>
    <cellStyle name="20% - 강조색2 45 3 2 7 2" xfId="6208"/>
    <cellStyle name="20% - 강조색2 45 3 2 7 3" xfId="6209"/>
    <cellStyle name="20% - 강조색2 45 3 2 7 4" xfId="6210"/>
    <cellStyle name="20% - 강조색2 45 3 2 8" xfId="6211"/>
    <cellStyle name="20% - 강조색2 45 3 2 8 2" xfId="6212"/>
    <cellStyle name="20% - 강조색2 45 3 2 8 3" xfId="6213"/>
    <cellStyle name="20% - 강조색2 45 3 2 8 4" xfId="6214"/>
    <cellStyle name="20% - 강조색2 45 3 2 9" xfId="6215"/>
    <cellStyle name="20% - 강조색2 45 3 2 9 2" xfId="6216"/>
    <cellStyle name="20% - 강조색2 45 3 2 9 3" xfId="6217"/>
    <cellStyle name="20% - 강조색2 45 3 2 9 4" xfId="6218"/>
    <cellStyle name="20% - 강조색2 45 3 20" xfId="6219"/>
    <cellStyle name="20% - 강조색2 45 3 21" xfId="6220"/>
    <cellStyle name="20% - 강조색2 45 3 22" xfId="6221"/>
    <cellStyle name="20% - 강조색2 45 3 23" xfId="6222"/>
    <cellStyle name="20% - 강조색2 45 3 24" xfId="6223"/>
    <cellStyle name="20% - 강조색2 45 3 25" xfId="6224"/>
    <cellStyle name="20% - 강조색2 45 3 3" xfId="6225"/>
    <cellStyle name="20% - 강조색2 45 3 3 10" xfId="6226"/>
    <cellStyle name="20% - 강조색2 45 3 3 11" xfId="6227"/>
    <cellStyle name="20% - 강조색2 45 3 3 12" xfId="6228"/>
    <cellStyle name="20% - 강조색2 45 3 3 2" xfId="6229"/>
    <cellStyle name="20% - 강조색2 45 3 3 2 2" xfId="6230"/>
    <cellStyle name="20% - 강조색2 45 3 3 2 3" xfId="6231"/>
    <cellStyle name="20% - 강조색2 45 3 3 2 4" xfId="6232"/>
    <cellStyle name="20% - 강조색2 45 3 3 3" xfId="6233"/>
    <cellStyle name="20% - 강조색2 45 3 3 3 2" xfId="6234"/>
    <cellStyle name="20% - 강조색2 45 3 3 3 3" xfId="6235"/>
    <cellStyle name="20% - 강조색2 45 3 3 3 4" xfId="6236"/>
    <cellStyle name="20% - 강조색2 45 3 3 4" xfId="6237"/>
    <cellStyle name="20% - 강조색2 45 3 3 4 2" xfId="6238"/>
    <cellStyle name="20% - 강조색2 45 3 3 4 3" xfId="6239"/>
    <cellStyle name="20% - 강조색2 45 3 3 4 4" xfId="6240"/>
    <cellStyle name="20% - 강조색2 45 3 3 5" xfId="6241"/>
    <cellStyle name="20% - 강조색2 45 3 3 5 2" xfId="6242"/>
    <cellStyle name="20% - 강조색2 45 3 3 5 3" xfId="6243"/>
    <cellStyle name="20% - 강조색2 45 3 3 5 4" xfId="6244"/>
    <cellStyle name="20% - 강조색2 45 3 3 6" xfId="6245"/>
    <cellStyle name="20% - 강조색2 45 3 3 6 2" xfId="6246"/>
    <cellStyle name="20% - 강조색2 45 3 3 6 3" xfId="6247"/>
    <cellStyle name="20% - 강조색2 45 3 3 6 4" xfId="6248"/>
    <cellStyle name="20% - 강조색2 45 3 3 7" xfId="6249"/>
    <cellStyle name="20% - 강조색2 45 3 3 7 2" xfId="6250"/>
    <cellStyle name="20% - 강조색2 45 3 3 7 3" xfId="6251"/>
    <cellStyle name="20% - 강조색2 45 3 3 7 4" xfId="6252"/>
    <cellStyle name="20% - 강조색2 45 3 3 8" xfId="6253"/>
    <cellStyle name="20% - 강조색2 45 3 3 8 2" xfId="6254"/>
    <cellStyle name="20% - 강조색2 45 3 3 8 3" xfId="6255"/>
    <cellStyle name="20% - 강조색2 45 3 3 8 4" xfId="6256"/>
    <cellStyle name="20% - 강조색2 45 3 3 9" xfId="6257"/>
    <cellStyle name="20% - 강조색2 45 3 3 9 2" xfId="6258"/>
    <cellStyle name="20% - 강조색2 45 3 3 9 3" xfId="6259"/>
    <cellStyle name="20% - 강조색2 45 3 3 9 4" xfId="6260"/>
    <cellStyle name="20% - 강조색2 45 3 4" xfId="6261"/>
    <cellStyle name="20% - 강조색2 45 3 4 10" xfId="6262"/>
    <cellStyle name="20% - 강조색2 45 3 4 11" xfId="6263"/>
    <cellStyle name="20% - 강조색2 45 3 4 12" xfId="6264"/>
    <cellStyle name="20% - 강조색2 45 3 4 2" xfId="6265"/>
    <cellStyle name="20% - 강조색2 45 3 4 2 2" xfId="6266"/>
    <cellStyle name="20% - 강조색2 45 3 4 2 3" xfId="6267"/>
    <cellStyle name="20% - 강조색2 45 3 4 2 4" xfId="6268"/>
    <cellStyle name="20% - 강조색2 45 3 4 3" xfId="6269"/>
    <cellStyle name="20% - 강조색2 45 3 4 3 2" xfId="6270"/>
    <cellStyle name="20% - 강조색2 45 3 4 3 3" xfId="6271"/>
    <cellStyle name="20% - 강조색2 45 3 4 3 4" xfId="6272"/>
    <cellStyle name="20% - 강조색2 45 3 4 4" xfId="6273"/>
    <cellStyle name="20% - 강조색2 45 3 4 4 2" xfId="6274"/>
    <cellStyle name="20% - 강조색2 45 3 4 4 3" xfId="6275"/>
    <cellStyle name="20% - 강조색2 45 3 4 4 4" xfId="6276"/>
    <cellStyle name="20% - 강조색2 45 3 4 5" xfId="6277"/>
    <cellStyle name="20% - 강조색2 45 3 4 5 2" xfId="6278"/>
    <cellStyle name="20% - 강조색2 45 3 4 5 3" xfId="6279"/>
    <cellStyle name="20% - 강조색2 45 3 4 5 4" xfId="6280"/>
    <cellStyle name="20% - 강조색2 45 3 4 6" xfId="6281"/>
    <cellStyle name="20% - 강조색2 45 3 4 6 2" xfId="6282"/>
    <cellStyle name="20% - 강조색2 45 3 4 6 3" xfId="6283"/>
    <cellStyle name="20% - 강조색2 45 3 4 6 4" xfId="6284"/>
    <cellStyle name="20% - 강조색2 45 3 4 7" xfId="6285"/>
    <cellStyle name="20% - 강조색2 45 3 4 7 2" xfId="6286"/>
    <cellStyle name="20% - 강조색2 45 3 4 7 3" xfId="6287"/>
    <cellStyle name="20% - 강조색2 45 3 4 7 4" xfId="6288"/>
    <cellStyle name="20% - 강조색2 45 3 4 8" xfId="6289"/>
    <cellStyle name="20% - 강조색2 45 3 4 8 2" xfId="6290"/>
    <cellStyle name="20% - 강조색2 45 3 4 8 3" xfId="6291"/>
    <cellStyle name="20% - 강조색2 45 3 4 8 4" xfId="6292"/>
    <cellStyle name="20% - 강조색2 45 3 4 9" xfId="6293"/>
    <cellStyle name="20% - 강조색2 45 3 4 9 2" xfId="6294"/>
    <cellStyle name="20% - 강조색2 45 3 4 9 3" xfId="6295"/>
    <cellStyle name="20% - 강조색2 45 3 4 9 4" xfId="6296"/>
    <cellStyle name="20% - 강조색2 45 3 5" xfId="6297"/>
    <cellStyle name="20% - 강조색2 45 3 5 2" xfId="6298"/>
    <cellStyle name="20% - 강조색2 45 3 5 3" xfId="6299"/>
    <cellStyle name="20% - 강조색2 45 3 5 4" xfId="6300"/>
    <cellStyle name="20% - 강조색2 45 3 6" xfId="6301"/>
    <cellStyle name="20% - 강조색2 45 3 6 2" xfId="6302"/>
    <cellStyle name="20% - 강조색2 45 3 6 3" xfId="6303"/>
    <cellStyle name="20% - 강조색2 45 3 6 4" xfId="6304"/>
    <cellStyle name="20% - 강조색2 45 3 7" xfId="6305"/>
    <cellStyle name="20% - 강조색2 45 3 7 2" xfId="6306"/>
    <cellStyle name="20% - 강조색2 45 3 7 3" xfId="6307"/>
    <cellStyle name="20% - 강조색2 45 3 7 4" xfId="6308"/>
    <cellStyle name="20% - 강조색2 45 3 8" xfId="6309"/>
    <cellStyle name="20% - 강조색2 45 3 8 2" xfId="6310"/>
    <cellStyle name="20% - 강조색2 45 3 8 3" xfId="6311"/>
    <cellStyle name="20% - 강조색2 45 3 8 4" xfId="6312"/>
    <cellStyle name="20% - 강조색2 45 3 9" xfId="6313"/>
    <cellStyle name="20% - 강조색2 45 3 9 2" xfId="6314"/>
    <cellStyle name="20% - 강조색2 45 3 9 3" xfId="6315"/>
    <cellStyle name="20% - 강조색2 45 3 9 4" xfId="6316"/>
    <cellStyle name="20% - 강조색2 45 4" xfId="6317"/>
    <cellStyle name="20% - 강조색2 45 4 10" xfId="6318"/>
    <cellStyle name="20% - 강조색2 45 4 10 2" xfId="6319"/>
    <cellStyle name="20% - 강조색2 45 4 10 3" xfId="6320"/>
    <cellStyle name="20% - 강조색2 45 4 10 4" xfId="6321"/>
    <cellStyle name="20% - 강조색2 45 4 11" xfId="6322"/>
    <cellStyle name="20% - 강조색2 45 4 12" xfId="6323"/>
    <cellStyle name="20% - 강조색2 45 4 13" xfId="6324"/>
    <cellStyle name="20% - 강조색2 45 4 14" xfId="6325"/>
    <cellStyle name="20% - 강조색2 45 4 15" xfId="6326"/>
    <cellStyle name="20% - 강조색2 45 4 16" xfId="6327"/>
    <cellStyle name="20% - 강조색2 45 4 17" xfId="6328"/>
    <cellStyle name="20% - 강조색2 45 4 18" xfId="6329"/>
    <cellStyle name="20% - 강조색2 45 4 19" xfId="6330"/>
    <cellStyle name="20% - 강조색2 45 4 2" xfId="6331"/>
    <cellStyle name="20% - 강조색2 45 4 2 10" xfId="6332"/>
    <cellStyle name="20% - 강조색2 45 4 2 11" xfId="6333"/>
    <cellStyle name="20% - 강조색2 45 4 2 12" xfId="6334"/>
    <cellStyle name="20% - 강조색2 45 4 2 2" xfId="6335"/>
    <cellStyle name="20% - 강조색2 45 4 2 2 2" xfId="6336"/>
    <cellStyle name="20% - 강조색2 45 4 2 2 3" xfId="6337"/>
    <cellStyle name="20% - 강조색2 45 4 2 2 4" xfId="6338"/>
    <cellStyle name="20% - 강조색2 45 4 2 3" xfId="6339"/>
    <cellStyle name="20% - 강조색2 45 4 2 3 2" xfId="6340"/>
    <cellStyle name="20% - 강조색2 45 4 2 3 3" xfId="6341"/>
    <cellStyle name="20% - 강조색2 45 4 2 3 4" xfId="6342"/>
    <cellStyle name="20% - 강조색2 45 4 2 4" xfId="6343"/>
    <cellStyle name="20% - 강조색2 45 4 2 4 2" xfId="6344"/>
    <cellStyle name="20% - 강조색2 45 4 2 4 3" xfId="6345"/>
    <cellStyle name="20% - 강조색2 45 4 2 4 4" xfId="6346"/>
    <cellStyle name="20% - 강조색2 45 4 2 5" xfId="6347"/>
    <cellStyle name="20% - 강조색2 45 4 2 5 2" xfId="6348"/>
    <cellStyle name="20% - 강조색2 45 4 2 5 3" xfId="6349"/>
    <cellStyle name="20% - 강조색2 45 4 2 5 4" xfId="6350"/>
    <cellStyle name="20% - 강조색2 45 4 2 6" xfId="6351"/>
    <cellStyle name="20% - 강조색2 45 4 2 6 2" xfId="6352"/>
    <cellStyle name="20% - 강조색2 45 4 2 6 3" xfId="6353"/>
    <cellStyle name="20% - 강조색2 45 4 2 6 4" xfId="6354"/>
    <cellStyle name="20% - 강조색2 45 4 2 7" xfId="6355"/>
    <cellStyle name="20% - 강조색2 45 4 2 7 2" xfId="6356"/>
    <cellStyle name="20% - 강조색2 45 4 2 7 3" xfId="6357"/>
    <cellStyle name="20% - 강조색2 45 4 2 7 4" xfId="6358"/>
    <cellStyle name="20% - 강조색2 45 4 2 8" xfId="6359"/>
    <cellStyle name="20% - 강조색2 45 4 2 8 2" xfId="6360"/>
    <cellStyle name="20% - 강조색2 45 4 2 8 3" xfId="6361"/>
    <cellStyle name="20% - 강조색2 45 4 2 8 4" xfId="6362"/>
    <cellStyle name="20% - 강조색2 45 4 2 9" xfId="6363"/>
    <cellStyle name="20% - 강조색2 45 4 2 9 2" xfId="6364"/>
    <cellStyle name="20% - 강조색2 45 4 2 9 3" xfId="6365"/>
    <cellStyle name="20% - 강조색2 45 4 2 9 4" xfId="6366"/>
    <cellStyle name="20% - 강조색2 45 4 20" xfId="6367"/>
    <cellStyle name="20% - 강조색2 45 4 21" xfId="6368"/>
    <cellStyle name="20% - 강조색2 45 4 22" xfId="6369"/>
    <cellStyle name="20% - 강조색2 45 4 23" xfId="6370"/>
    <cellStyle name="20% - 강조색2 45 4 3" xfId="6371"/>
    <cellStyle name="20% - 강조색2 45 4 3 2" xfId="6372"/>
    <cellStyle name="20% - 강조색2 45 4 3 3" xfId="6373"/>
    <cellStyle name="20% - 강조색2 45 4 3 4" xfId="6374"/>
    <cellStyle name="20% - 강조색2 45 4 4" xfId="6375"/>
    <cellStyle name="20% - 강조색2 45 4 4 2" xfId="6376"/>
    <cellStyle name="20% - 강조색2 45 4 4 3" xfId="6377"/>
    <cellStyle name="20% - 강조색2 45 4 4 4" xfId="6378"/>
    <cellStyle name="20% - 강조색2 45 4 5" xfId="6379"/>
    <cellStyle name="20% - 강조색2 45 4 5 2" xfId="6380"/>
    <cellStyle name="20% - 강조색2 45 4 5 3" xfId="6381"/>
    <cellStyle name="20% - 강조색2 45 4 5 4" xfId="6382"/>
    <cellStyle name="20% - 강조색2 45 4 6" xfId="6383"/>
    <cellStyle name="20% - 강조색2 45 4 6 2" xfId="6384"/>
    <cellStyle name="20% - 강조색2 45 4 6 3" xfId="6385"/>
    <cellStyle name="20% - 강조색2 45 4 6 4" xfId="6386"/>
    <cellStyle name="20% - 강조색2 45 4 7" xfId="6387"/>
    <cellStyle name="20% - 강조색2 45 4 7 2" xfId="6388"/>
    <cellStyle name="20% - 강조색2 45 4 7 3" xfId="6389"/>
    <cellStyle name="20% - 강조색2 45 4 7 4" xfId="6390"/>
    <cellStyle name="20% - 강조색2 45 4 8" xfId="6391"/>
    <cellStyle name="20% - 강조색2 45 4 8 2" xfId="6392"/>
    <cellStyle name="20% - 강조색2 45 4 8 3" xfId="6393"/>
    <cellStyle name="20% - 강조색2 45 4 8 4" xfId="6394"/>
    <cellStyle name="20% - 강조색2 45 4 9" xfId="6395"/>
    <cellStyle name="20% - 강조색2 45 4 9 2" xfId="6396"/>
    <cellStyle name="20% - 강조색2 45 4 9 3" xfId="6397"/>
    <cellStyle name="20% - 강조색2 45 4 9 4" xfId="6398"/>
    <cellStyle name="20% - 강조색2 45 5" xfId="6399"/>
    <cellStyle name="20% - 강조색2 45 5 10" xfId="6400"/>
    <cellStyle name="20% - 강조색2 45 5 11" xfId="6401"/>
    <cellStyle name="20% - 강조색2 45 5 12" xfId="6402"/>
    <cellStyle name="20% - 강조색2 45 5 13" xfId="6403"/>
    <cellStyle name="20% - 강조색2 45 5 14" xfId="6404"/>
    <cellStyle name="20% - 강조색2 45 5 15" xfId="6405"/>
    <cellStyle name="20% - 강조색2 45 5 16" xfId="6406"/>
    <cellStyle name="20% - 강조색2 45 5 17" xfId="6407"/>
    <cellStyle name="20% - 강조색2 45 5 18" xfId="6408"/>
    <cellStyle name="20% - 강조색2 45 5 19" xfId="6409"/>
    <cellStyle name="20% - 강조색2 45 5 2" xfId="6410"/>
    <cellStyle name="20% - 강조색2 45 5 2 2" xfId="6411"/>
    <cellStyle name="20% - 강조색2 45 5 2 3" xfId="6412"/>
    <cellStyle name="20% - 강조색2 45 5 2 4" xfId="6413"/>
    <cellStyle name="20% - 강조색2 45 5 20" xfId="6414"/>
    <cellStyle name="20% - 강조색2 45 5 3" xfId="6415"/>
    <cellStyle name="20% - 강조색2 45 5 3 2" xfId="6416"/>
    <cellStyle name="20% - 강조색2 45 5 3 3" xfId="6417"/>
    <cellStyle name="20% - 강조색2 45 5 3 4" xfId="6418"/>
    <cellStyle name="20% - 강조색2 45 5 4" xfId="6419"/>
    <cellStyle name="20% - 강조색2 45 5 4 2" xfId="6420"/>
    <cellStyle name="20% - 강조색2 45 5 4 3" xfId="6421"/>
    <cellStyle name="20% - 강조색2 45 5 4 4" xfId="6422"/>
    <cellStyle name="20% - 강조색2 45 5 5" xfId="6423"/>
    <cellStyle name="20% - 강조색2 45 5 5 2" xfId="6424"/>
    <cellStyle name="20% - 강조색2 45 5 5 3" xfId="6425"/>
    <cellStyle name="20% - 강조색2 45 5 5 4" xfId="6426"/>
    <cellStyle name="20% - 강조색2 45 5 6" xfId="6427"/>
    <cellStyle name="20% - 강조색2 45 5 6 2" xfId="6428"/>
    <cellStyle name="20% - 강조색2 45 5 6 3" xfId="6429"/>
    <cellStyle name="20% - 강조색2 45 5 6 4" xfId="6430"/>
    <cellStyle name="20% - 강조색2 45 5 7" xfId="6431"/>
    <cellStyle name="20% - 강조색2 45 5 7 2" xfId="6432"/>
    <cellStyle name="20% - 강조색2 45 5 7 3" xfId="6433"/>
    <cellStyle name="20% - 강조색2 45 5 7 4" xfId="6434"/>
    <cellStyle name="20% - 강조색2 45 5 8" xfId="6435"/>
    <cellStyle name="20% - 강조색2 45 5 9" xfId="6436"/>
    <cellStyle name="20% - 강조색2 45 6" xfId="6437"/>
    <cellStyle name="20% - 강조색2 45 6 10" xfId="6438"/>
    <cellStyle name="20% - 강조색2 45 6 11" xfId="6439"/>
    <cellStyle name="20% - 강조색2 45 6 12" xfId="6440"/>
    <cellStyle name="20% - 강조색2 45 6 13" xfId="6441"/>
    <cellStyle name="20% - 강조색2 45 6 14" xfId="6442"/>
    <cellStyle name="20% - 강조색2 45 6 15" xfId="6443"/>
    <cellStyle name="20% - 강조색2 45 6 16" xfId="6444"/>
    <cellStyle name="20% - 강조색2 45 6 17" xfId="6445"/>
    <cellStyle name="20% - 강조색2 45 6 2" xfId="6446"/>
    <cellStyle name="20% - 강조색2 45 6 2 2" xfId="6447"/>
    <cellStyle name="20% - 강조색2 45 6 2 3" xfId="6448"/>
    <cellStyle name="20% - 강조색2 45 6 2 4" xfId="6449"/>
    <cellStyle name="20% - 강조색2 45 6 3" xfId="6450"/>
    <cellStyle name="20% - 강조색2 45 6 3 2" xfId="6451"/>
    <cellStyle name="20% - 강조색2 45 6 3 3" xfId="6452"/>
    <cellStyle name="20% - 강조색2 45 6 3 4" xfId="6453"/>
    <cellStyle name="20% - 강조색2 45 6 4" xfId="6454"/>
    <cellStyle name="20% - 강조색2 45 6 4 2" xfId="6455"/>
    <cellStyle name="20% - 강조색2 45 6 4 3" xfId="6456"/>
    <cellStyle name="20% - 강조색2 45 6 4 4" xfId="6457"/>
    <cellStyle name="20% - 강조색2 45 6 5" xfId="6458"/>
    <cellStyle name="20% - 강조색2 45 6 6" xfId="6459"/>
    <cellStyle name="20% - 강조색2 45 6 7" xfId="6460"/>
    <cellStyle name="20% - 강조색2 45 6 8" xfId="6461"/>
    <cellStyle name="20% - 강조색2 45 6 9" xfId="6462"/>
    <cellStyle name="20% - 강조색2 45 7" xfId="6463"/>
    <cellStyle name="20% - 강조색2 45 7 10" xfId="6464"/>
    <cellStyle name="20% - 강조색2 45 7 11" xfId="6465"/>
    <cellStyle name="20% - 강조색2 45 7 12" xfId="6466"/>
    <cellStyle name="20% - 강조색2 45 7 13" xfId="6467"/>
    <cellStyle name="20% - 강조색2 45 7 14" xfId="6468"/>
    <cellStyle name="20% - 강조색2 45 7 2" xfId="6469"/>
    <cellStyle name="20% - 강조색2 45 7 3" xfId="6470"/>
    <cellStyle name="20% - 강조색2 45 7 4" xfId="6471"/>
    <cellStyle name="20% - 강조색2 45 7 5" xfId="6472"/>
    <cellStyle name="20% - 강조색2 45 7 6" xfId="6473"/>
    <cellStyle name="20% - 강조색2 45 7 7" xfId="6474"/>
    <cellStyle name="20% - 강조색2 45 7 8" xfId="6475"/>
    <cellStyle name="20% - 강조색2 45 7 9" xfId="6476"/>
    <cellStyle name="20% - 강조색2 45 8" xfId="6477"/>
    <cellStyle name="20% - 강조색2 45 8 2" xfId="6478"/>
    <cellStyle name="20% - 강조색2 45 8 3" xfId="6479"/>
    <cellStyle name="20% - 강조색2 45 8 4" xfId="6480"/>
    <cellStyle name="20% - 강조색2 45 9" xfId="6481"/>
    <cellStyle name="20% - 강조색2 45 9 2" xfId="6482"/>
    <cellStyle name="20% - 강조색2 45 9 3" xfId="6483"/>
    <cellStyle name="20% - 강조색2 46" xfId="6484"/>
    <cellStyle name="20% - 강조색2 46 10" xfId="6485"/>
    <cellStyle name="20% - 강조색2 46 10 2" xfId="6486"/>
    <cellStyle name="20% - 강조색2 46 10 3" xfId="6487"/>
    <cellStyle name="20% - 강조색2 46 10 4" xfId="6488"/>
    <cellStyle name="20% - 강조색2 46 11" xfId="6489"/>
    <cellStyle name="20% - 강조색2 46 11 2" xfId="6490"/>
    <cellStyle name="20% - 강조색2 46 11 3" xfId="6491"/>
    <cellStyle name="20% - 강조색2 46 11 4" xfId="6492"/>
    <cellStyle name="20% - 강조색2 46 12" xfId="6493"/>
    <cellStyle name="20% - 강조색2 46 12 2" xfId="6494"/>
    <cellStyle name="20% - 강조색2 46 12 3" xfId="6495"/>
    <cellStyle name="20% - 강조색2 46 12 4" xfId="6496"/>
    <cellStyle name="20% - 강조색2 46 13" xfId="6497"/>
    <cellStyle name="20% - 강조색2 46 13 2" xfId="6498"/>
    <cellStyle name="20% - 강조색2 46 13 3" xfId="6499"/>
    <cellStyle name="20% - 강조색2 46 13 4" xfId="6500"/>
    <cellStyle name="20% - 강조색2 46 14" xfId="6501"/>
    <cellStyle name="20% - 강조색2 46 14 2" xfId="6502"/>
    <cellStyle name="20% - 강조색2 46 14 3" xfId="6503"/>
    <cellStyle name="20% - 강조색2 46 14 4" xfId="6504"/>
    <cellStyle name="20% - 강조색2 46 15" xfId="6505"/>
    <cellStyle name="20% - 강조색2 46 16" xfId="6506"/>
    <cellStyle name="20% - 강조색2 46 17" xfId="6507"/>
    <cellStyle name="20% - 강조색2 46 18" xfId="6508"/>
    <cellStyle name="20% - 강조색2 46 19" xfId="6509"/>
    <cellStyle name="20% - 강조색2 46 2" xfId="6510"/>
    <cellStyle name="20% - 강조색2 46 2 10" xfId="6511"/>
    <cellStyle name="20% - 강조색2 46 2 10 2" xfId="6512"/>
    <cellStyle name="20% - 강조색2 46 2 10 3" xfId="6513"/>
    <cellStyle name="20% - 강조색2 46 2 10 4" xfId="6514"/>
    <cellStyle name="20% - 강조색2 46 2 11" xfId="6515"/>
    <cellStyle name="20% - 강조색2 46 2 11 2" xfId="6516"/>
    <cellStyle name="20% - 강조색2 46 2 11 3" xfId="6517"/>
    <cellStyle name="20% - 강조색2 46 2 11 4" xfId="6518"/>
    <cellStyle name="20% - 강조색2 46 2 12" xfId="6519"/>
    <cellStyle name="20% - 강조색2 46 2 12 2" xfId="6520"/>
    <cellStyle name="20% - 강조색2 46 2 12 3" xfId="6521"/>
    <cellStyle name="20% - 강조색2 46 2 12 4" xfId="6522"/>
    <cellStyle name="20% - 강조색2 46 2 13" xfId="6523"/>
    <cellStyle name="20% - 강조색2 46 2 13 2" xfId="6524"/>
    <cellStyle name="20% - 강조색2 46 2 13 3" xfId="6525"/>
    <cellStyle name="20% - 강조색2 46 2 13 4" xfId="6526"/>
    <cellStyle name="20% - 강조색2 46 2 14" xfId="6527"/>
    <cellStyle name="20% - 강조색2 46 2 15" xfId="6528"/>
    <cellStyle name="20% - 강조색2 46 2 16" xfId="6529"/>
    <cellStyle name="20% - 강조색2 46 2 17" xfId="6530"/>
    <cellStyle name="20% - 강조색2 46 2 18" xfId="6531"/>
    <cellStyle name="20% - 강조색2 46 2 19" xfId="6532"/>
    <cellStyle name="20% - 강조색2 46 2 2" xfId="6533"/>
    <cellStyle name="20% - 강조색2 46 2 2 10" xfId="6534"/>
    <cellStyle name="20% - 강조색2 46 2 2 10 2" xfId="6535"/>
    <cellStyle name="20% - 강조색2 46 2 2 10 3" xfId="6536"/>
    <cellStyle name="20% - 강조색2 46 2 2 10 4" xfId="6537"/>
    <cellStyle name="20% - 강조색2 46 2 2 11" xfId="6538"/>
    <cellStyle name="20% - 강조색2 46 2 2 11 2" xfId="6539"/>
    <cellStyle name="20% - 강조색2 46 2 2 11 3" xfId="6540"/>
    <cellStyle name="20% - 강조색2 46 2 2 11 4" xfId="6541"/>
    <cellStyle name="20% - 강조색2 46 2 2 12" xfId="6542"/>
    <cellStyle name="20% - 강조색2 46 2 2 12 2" xfId="6543"/>
    <cellStyle name="20% - 강조색2 46 2 2 12 3" xfId="6544"/>
    <cellStyle name="20% - 강조색2 46 2 2 12 4" xfId="6545"/>
    <cellStyle name="20% - 강조색2 46 2 2 13" xfId="6546"/>
    <cellStyle name="20% - 강조색2 46 2 2 14" xfId="6547"/>
    <cellStyle name="20% - 강조색2 46 2 2 15" xfId="6548"/>
    <cellStyle name="20% - 강조색2 46 2 2 16" xfId="6549"/>
    <cellStyle name="20% - 강조색2 46 2 2 17" xfId="6550"/>
    <cellStyle name="20% - 강조색2 46 2 2 18" xfId="6551"/>
    <cellStyle name="20% - 강조색2 46 2 2 19" xfId="6552"/>
    <cellStyle name="20% - 강조색2 46 2 2 2" xfId="6553"/>
    <cellStyle name="20% - 강조색2 46 2 2 2 10" xfId="6554"/>
    <cellStyle name="20% - 강조색2 46 2 2 2 11" xfId="6555"/>
    <cellStyle name="20% - 강조색2 46 2 2 2 12" xfId="6556"/>
    <cellStyle name="20% - 강조색2 46 2 2 2 2" xfId="6557"/>
    <cellStyle name="20% - 강조색2 46 2 2 2 2 2" xfId="6558"/>
    <cellStyle name="20% - 강조색2 46 2 2 2 2 3" xfId="6559"/>
    <cellStyle name="20% - 강조색2 46 2 2 2 2 4" xfId="6560"/>
    <cellStyle name="20% - 강조색2 46 2 2 2 3" xfId="6561"/>
    <cellStyle name="20% - 강조색2 46 2 2 2 3 2" xfId="6562"/>
    <cellStyle name="20% - 강조색2 46 2 2 2 3 3" xfId="6563"/>
    <cellStyle name="20% - 강조색2 46 2 2 2 3 4" xfId="6564"/>
    <cellStyle name="20% - 강조색2 46 2 2 2 4" xfId="6565"/>
    <cellStyle name="20% - 강조색2 46 2 2 2 4 2" xfId="6566"/>
    <cellStyle name="20% - 강조색2 46 2 2 2 4 3" xfId="6567"/>
    <cellStyle name="20% - 강조색2 46 2 2 2 4 4" xfId="6568"/>
    <cellStyle name="20% - 강조색2 46 2 2 2 5" xfId="6569"/>
    <cellStyle name="20% - 강조색2 46 2 2 2 5 2" xfId="6570"/>
    <cellStyle name="20% - 강조색2 46 2 2 2 5 3" xfId="6571"/>
    <cellStyle name="20% - 강조색2 46 2 2 2 5 4" xfId="6572"/>
    <cellStyle name="20% - 강조색2 46 2 2 2 6" xfId="6573"/>
    <cellStyle name="20% - 강조색2 46 2 2 2 6 2" xfId="6574"/>
    <cellStyle name="20% - 강조색2 46 2 2 2 6 3" xfId="6575"/>
    <cellStyle name="20% - 강조색2 46 2 2 2 6 4" xfId="6576"/>
    <cellStyle name="20% - 강조색2 46 2 2 2 7" xfId="6577"/>
    <cellStyle name="20% - 강조색2 46 2 2 2 7 2" xfId="6578"/>
    <cellStyle name="20% - 강조색2 46 2 2 2 7 3" xfId="6579"/>
    <cellStyle name="20% - 강조색2 46 2 2 2 7 4" xfId="6580"/>
    <cellStyle name="20% - 강조색2 46 2 2 2 8" xfId="6581"/>
    <cellStyle name="20% - 강조색2 46 2 2 2 8 2" xfId="6582"/>
    <cellStyle name="20% - 강조색2 46 2 2 2 8 3" xfId="6583"/>
    <cellStyle name="20% - 강조색2 46 2 2 2 8 4" xfId="6584"/>
    <cellStyle name="20% - 강조색2 46 2 2 2 9" xfId="6585"/>
    <cellStyle name="20% - 강조색2 46 2 2 2 9 2" xfId="6586"/>
    <cellStyle name="20% - 강조색2 46 2 2 2 9 3" xfId="6587"/>
    <cellStyle name="20% - 강조색2 46 2 2 2 9 4" xfId="6588"/>
    <cellStyle name="20% - 강조색2 46 2 2 20" xfId="6589"/>
    <cellStyle name="20% - 강조색2 46 2 2 21" xfId="6590"/>
    <cellStyle name="20% - 강조색2 46 2 2 22" xfId="6591"/>
    <cellStyle name="20% - 강조색2 46 2 2 23" xfId="6592"/>
    <cellStyle name="20% - 강조색2 46 2 2 24" xfId="6593"/>
    <cellStyle name="20% - 강조색2 46 2 2 25" xfId="6594"/>
    <cellStyle name="20% - 강조색2 46 2 2 3" xfId="6595"/>
    <cellStyle name="20% - 강조색2 46 2 2 3 10" xfId="6596"/>
    <cellStyle name="20% - 강조색2 46 2 2 3 11" xfId="6597"/>
    <cellStyle name="20% - 강조색2 46 2 2 3 12" xfId="6598"/>
    <cellStyle name="20% - 강조색2 46 2 2 3 2" xfId="6599"/>
    <cellStyle name="20% - 강조색2 46 2 2 3 2 2" xfId="6600"/>
    <cellStyle name="20% - 강조색2 46 2 2 3 2 3" xfId="6601"/>
    <cellStyle name="20% - 강조색2 46 2 2 3 2 4" xfId="6602"/>
    <cellStyle name="20% - 강조색2 46 2 2 3 3" xfId="6603"/>
    <cellStyle name="20% - 강조색2 46 2 2 3 3 2" xfId="6604"/>
    <cellStyle name="20% - 강조색2 46 2 2 3 3 3" xfId="6605"/>
    <cellStyle name="20% - 강조색2 46 2 2 3 3 4" xfId="6606"/>
    <cellStyle name="20% - 강조색2 46 2 2 3 4" xfId="6607"/>
    <cellStyle name="20% - 강조색2 46 2 2 3 4 2" xfId="6608"/>
    <cellStyle name="20% - 강조색2 46 2 2 3 4 3" xfId="6609"/>
    <cellStyle name="20% - 강조색2 46 2 2 3 4 4" xfId="6610"/>
    <cellStyle name="20% - 강조색2 46 2 2 3 5" xfId="6611"/>
    <cellStyle name="20% - 강조색2 46 2 2 3 5 2" xfId="6612"/>
    <cellStyle name="20% - 강조색2 46 2 2 3 5 3" xfId="6613"/>
    <cellStyle name="20% - 강조색2 46 2 2 3 5 4" xfId="6614"/>
    <cellStyle name="20% - 강조색2 46 2 2 3 6" xfId="6615"/>
    <cellStyle name="20% - 강조색2 46 2 2 3 6 2" xfId="6616"/>
    <cellStyle name="20% - 강조색2 46 2 2 3 6 3" xfId="6617"/>
    <cellStyle name="20% - 강조색2 46 2 2 3 6 4" xfId="6618"/>
    <cellStyle name="20% - 강조색2 46 2 2 3 7" xfId="6619"/>
    <cellStyle name="20% - 강조색2 46 2 2 3 7 2" xfId="6620"/>
    <cellStyle name="20% - 강조색2 46 2 2 3 7 3" xfId="6621"/>
    <cellStyle name="20% - 강조색2 46 2 2 3 7 4" xfId="6622"/>
    <cellStyle name="20% - 강조색2 46 2 2 3 8" xfId="6623"/>
    <cellStyle name="20% - 강조색2 46 2 2 3 8 2" xfId="6624"/>
    <cellStyle name="20% - 강조색2 46 2 2 3 8 3" xfId="6625"/>
    <cellStyle name="20% - 강조색2 46 2 2 3 8 4" xfId="6626"/>
    <cellStyle name="20% - 강조색2 46 2 2 3 9" xfId="6627"/>
    <cellStyle name="20% - 강조색2 46 2 2 3 9 2" xfId="6628"/>
    <cellStyle name="20% - 강조색2 46 2 2 3 9 3" xfId="6629"/>
    <cellStyle name="20% - 강조색2 46 2 2 3 9 4" xfId="6630"/>
    <cellStyle name="20% - 강조색2 46 2 2 4" xfId="6631"/>
    <cellStyle name="20% - 강조색2 46 2 2 4 10" xfId="6632"/>
    <cellStyle name="20% - 강조색2 46 2 2 4 11" xfId="6633"/>
    <cellStyle name="20% - 강조색2 46 2 2 4 12" xfId="6634"/>
    <cellStyle name="20% - 강조색2 46 2 2 4 2" xfId="6635"/>
    <cellStyle name="20% - 강조색2 46 2 2 4 2 2" xfId="6636"/>
    <cellStyle name="20% - 강조색2 46 2 2 4 2 3" xfId="6637"/>
    <cellStyle name="20% - 강조색2 46 2 2 4 2 4" xfId="6638"/>
    <cellStyle name="20% - 강조색2 46 2 2 4 3" xfId="6639"/>
    <cellStyle name="20% - 강조색2 46 2 2 4 3 2" xfId="6640"/>
    <cellStyle name="20% - 강조색2 46 2 2 4 3 3" xfId="6641"/>
    <cellStyle name="20% - 강조색2 46 2 2 4 3 4" xfId="6642"/>
    <cellStyle name="20% - 강조색2 46 2 2 4 4" xfId="6643"/>
    <cellStyle name="20% - 강조색2 46 2 2 4 4 2" xfId="6644"/>
    <cellStyle name="20% - 강조색2 46 2 2 4 4 3" xfId="6645"/>
    <cellStyle name="20% - 강조색2 46 2 2 4 4 4" xfId="6646"/>
    <cellStyle name="20% - 강조색2 46 2 2 4 5" xfId="6647"/>
    <cellStyle name="20% - 강조색2 46 2 2 4 5 2" xfId="6648"/>
    <cellStyle name="20% - 강조색2 46 2 2 4 5 3" xfId="6649"/>
    <cellStyle name="20% - 강조색2 46 2 2 4 5 4" xfId="6650"/>
    <cellStyle name="20% - 강조색2 46 2 2 4 6" xfId="6651"/>
    <cellStyle name="20% - 강조색2 46 2 2 4 6 2" xfId="6652"/>
    <cellStyle name="20% - 강조색2 46 2 2 4 6 3" xfId="6653"/>
    <cellStyle name="20% - 강조색2 46 2 2 4 6 4" xfId="6654"/>
    <cellStyle name="20% - 강조색2 46 2 2 4 7" xfId="6655"/>
    <cellStyle name="20% - 강조색2 46 2 2 4 7 2" xfId="6656"/>
    <cellStyle name="20% - 강조색2 46 2 2 4 7 3" xfId="6657"/>
    <cellStyle name="20% - 강조색2 46 2 2 4 7 4" xfId="6658"/>
    <cellStyle name="20% - 강조색2 46 2 2 4 8" xfId="6659"/>
    <cellStyle name="20% - 강조색2 46 2 2 4 8 2" xfId="6660"/>
    <cellStyle name="20% - 강조색2 46 2 2 4 8 3" xfId="6661"/>
    <cellStyle name="20% - 강조색2 46 2 2 4 8 4" xfId="6662"/>
    <cellStyle name="20% - 강조색2 46 2 2 4 9" xfId="6663"/>
    <cellStyle name="20% - 강조색2 46 2 2 4 9 2" xfId="6664"/>
    <cellStyle name="20% - 강조색2 46 2 2 4 9 3" xfId="6665"/>
    <cellStyle name="20% - 강조색2 46 2 2 4 9 4" xfId="6666"/>
    <cellStyle name="20% - 강조색2 46 2 2 5" xfId="6667"/>
    <cellStyle name="20% - 강조색2 46 2 2 5 2" xfId="6668"/>
    <cellStyle name="20% - 강조색2 46 2 2 5 3" xfId="6669"/>
    <cellStyle name="20% - 강조색2 46 2 2 5 4" xfId="6670"/>
    <cellStyle name="20% - 강조색2 46 2 2 6" xfId="6671"/>
    <cellStyle name="20% - 강조색2 46 2 2 6 2" xfId="6672"/>
    <cellStyle name="20% - 강조색2 46 2 2 6 3" xfId="6673"/>
    <cellStyle name="20% - 강조색2 46 2 2 6 4" xfId="6674"/>
    <cellStyle name="20% - 강조색2 46 2 2 7" xfId="6675"/>
    <cellStyle name="20% - 강조색2 46 2 2 7 2" xfId="6676"/>
    <cellStyle name="20% - 강조색2 46 2 2 7 3" xfId="6677"/>
    <cellStyle name="20% - 강조색2 46 2 2 7 4" xfId="6678"/>
    <cellStyle name="20% - 강조색2 46 2 2 8" xfId="6679"/>
    <cellStyle name="20% - 강조색2 46 2 2 8 2" xfId="6680"/>
    <cellStyle name="20% - 강조색2 46 2 2 8 3" xfId="6681"/>
    <cellStyle name="20% - 강조색2 46 2 2 8 4" xfId="6682"/>
    <cellStyle name="20% - 강조색2 46 2 2 9" xfId="6683"/>
    <cellStyle name="20% - 강조색2 46 2 2 9 2" xfId="6684"/>
    <cellStyle name="20% - 강조색2 46 2 2 9 3" xfId="6685"/>
    <cellStyle name="20% - 강조색2 46 2 2 9 4" xfId="6686"/>
    <cellStyle name="20% - 강조색2 46 2 20" xfId="6687"/>
    <cellStyle name="20% - 강조색2 46 2 21" xfId="6688"/>
    <cellStyle name="20% - 강조색2 46 2 22" xfId="6689"/>
    <cellStyle name="20% - 강조색2 46 2 23" xfId="6690"/>
    <cellStyle name="20% - 강조색2 46 2 24" xfId="6691"/>
    <cellStyle name="20% - 강조색2 46 2 25" xfId="6692"/>
    <cellStyle name="20% - 강조색2 46 2 26" xfId="6693"/>
    <cellStyle name="20% - 강조색2 46 2 3" xfId="6694"/>
    <cellStyle name="20% - 강조색2 46 2 3 10" xfId="6695"/>
    <cellStyle name="20% - 강조색2 46 2 3 11" xfId="6696"/>
    <cellStyle name="20% - 강조색2 46 2 3 12" xfId="6697"/>
    <cellStyle name="20% - 강조색2 46 2 3 2" xfId="6698"/>
    <cellStyle name="20% - 강조색2 46 2 3 2 2" xfId="6699"/>
    <cellStyle name="20% - 강조색2 46 2 3 2 3" xfId="6700"/>
    <cellStyle name="20% - 강조색2 46 2 3 2 4" xfId="6701"/>
    <cellStyle name="20% - 강조색2 46 2 3 3" xfId="6702"/>
    <cellStyle name="20% - 강조색2 46 2 3 3 2" xfId="6703"/>
    <cellStyle name="20% - 강조색2 46 2 3 3 3" xfId="6704"/>
    <cellStyle name="20% - 강조색2 46 2 3 3 4" xfId="6705"/>
    <cellStyle name="20% - 강조색2 46 2 3 4" xfId="6706"/>
    <cellStyle name="20% - 강조색2 46 2 3 4 2" xfId="6707"/>
    <cellStyle name="20% - 강조색2 46 2 3 4 3" xfId="6708"/>
    <cellStyle name="20% - 강조색2 46 2 3 4 4" xfId="6709"/>
    <cellStyle name="20% - 강조색2 46 2 3 5" xfId="6710"/>
    <cellStyle name="20% - 강조색2 46 2 3 5 2" xfId="6711"/>
    <cellStyle name="20% - 강조색2 46 2 3 5 3" xfId="6712"/>
    <cellStyle name="20% - 강조색2 46 2 3 5 4" xfId="6713"/>
    <cellStyle name="20% - 강조색2 46 2 3 6" xfId="6714"/>
    <cellStyle name="20% - 강조색2 46 2 3 6 2" xfId="6715"/>
    <cellStyle name="20% - 강조색2 46 2 3 6 3" xfId="6716"/>
    <cellStyle name="20% - 강조색2 46 2 3 6 4" xfId="6717"/>
    <cellStyle name="20% - 강조색2 46 2 3 7" xfId="6718"/>
    <cellStyle name="20% - 강조색2 46 2 3 7 2" xfId="6719"/>
    <cellStyle name="20% - 강조색2 46 2 3 7 3" xfId="6720"/>
    <cellStyle name="20% - 강조색2 46 2 3 7 4" xfId="6721"/>
    <cellStyle name="20% - 강조색2 46 2 3 8" xfId="6722"/>
    <cellStyle name="20% - 강조색2 46 2 3 8 2" xfId="6723"/>
    <cellStyle name="20% - 강조색2 46 2 3 8 3" xfId="6724"/>
    <cellStyle name="20% - 강조색2 46 2 3 8 4" xfId="6725"/>
    <cellStyle name="20% - 강조색2 46 2 3 9" xfId="6726"/>
    <cellStyle name="20% - 강조색2 46 2 3 9 2" xfId="6727"/>
    <cellStyle name="20% - 강조색2 46 2 3 9 3" xfId="6728"/>
    <cellStyle name="20% - 강조색2 46 2 3 9 4" xfId="6729"/>
    <cellStyle name="20% - 강조색2 46 2 4" xfId="6730"/>
    <cellStyle name="20% - 강조색2 46 2 4 10" xfId="6731"/>
    <cellStyle name="20% - 강조색2 46 2 4 11" xfId="6732"/>
    <cellStyle name="20% - 강조색2 46 2 4 12" xfId="6733"/>
    <cellStyle name="20% - 강조색2 46 2 4 2" xfId="6734"/>
    <cellStyle name="20% - 강조색2 46 2 4 2 2" xfId="6735"/>
    <cellStyle name="20% - 강조색2 46 2 4 2 3" xfId="6736"/>
    <cellStyle name="20% - 강조색2 46 2 4 2 4" xfId="6737"/>
    <cellStyle name="20% - 강조색2 46 2 4 3" xfId="6738"/>
    <cellStyle name="20% - 강조색2 46 2 4 3 2" xfId="6739"/>
    <cellStyle name="20% - 강조색2 46 2 4 3 3" xfId="6740"/>
    <cellStyle name="20% - 강조색2 46 2 4 3 4" xfId="6741"/>
    <cellStyle name="20% - 강조색2 46 2 4 4" xfId="6742"/>
    <cellStyle name="20% - 강조색2 46 2 4 4 2" xfId="6743"/>
    <cellStyle name="20% - 강조색2 46 2 4 4 3" xfId="6744"/>
    <cellStyle name="20% - 강조색2 46 2 4 4 4" xfId="6745"/>
    <cellStyle name="20% - 강조색2 46 2 4 5" xfId="6746"/>
    <cellStyle name="20% - 강조색2 46 2 4 5 2" xfId="6747"/>
    <cellStyle name="20% - 강조색2 46 2 4 5 3" xfId="6748"/>
    <cellStyle name="20% - 강조색2 46 2 4 5 4" xfId="6749"/>
    <cellStyle name="20% - 강조색2 46 2 4 6" xfId="6750"/>
    <cellStyle name="20% - 강조색2 46 2 4 6 2" xfId="6751"/>
    <cellStyle name="20% - 강조색2 46 2 4 6 3" xfId="6752"/>
    <cellStyle name="20% - 강조색2 46 2 4 6 4" xfId="6753"/>
    <cellStyle name="20% - 강조색2 46 2 4 7" xfId="6754"/>
    <cellStyle name="20% - 강조색2 46 2 4 7 2" xfId="6755"/>
    <cellStyle name="20% - 강조색2 46 2 4 7 3" xfId="6756"/>
    <cellStyle name="20% - 강조색2 46 2 4 7 4" xfId="6757"/>
    <cellStyle name="20% - 강조색2 46 2 4 8" xfId="6758"/>
    <cellStyle name="20% - 강조색2 46 2 4 8 2" xfId="6759"/>
    <cellStyle name="20% - 강조색2 46 2 4 8 3" xfId="6760"/>
    <cellStyle name="20% - 강조색2 46 2 4 8 4" xfId="6761"/>
    <cellStyle name="20% - 강조색2 46 2 4 9" xfId="6762"/>
    <cellStyle name="20% - 강조색2 46 2 4 9 2" xfId="6763"/>
    <cellStyle name="20% - 강조색2 46 2 4 9 3" xfId="6764"/>
    <cellStyle name="20% - 강조색2 46 2 4 9 4" xfId="6765"/>
    <cellStyle name="20% - 강조색2 46 2 5" xfId="6766"/>
    <cellStyle name="20% - 강조색2 46 2 5 10" xfId="6767"/>
    <cellStyle name="20% - 강조색2 46 2 5 11" xfId="6768"/>
    <cellStyle name="20% - 강조색2 46 2 5 12" xfId="6769"/>
    <cellStyle name="20% - 강조색2 46 2 5 2" xfId="6770"/>
    <cellStyle name="20% - 강조색2 46 2 5 2 2" xfId="6771"/>
    <cellStyle name="20% - 강조색2 46 2 5 2 3" xfId="6772"/>
    <cellStyle name="20% - 강조색2 46 2 5 2 4" xfId="6773"/>
    <cellStyle name="20% - 강조색2 46 2 5 3" xfId="6774"/>
    <cellStyle name="20% - 강조색2 46 2 5 3 2" xfId="6775"/>
    <cellStyle name="20% - 강조색2 46 2 5 3 3" xfId="6776"/>
    <cellStyle name="20% - 강조색2 46 2 5 3 4" xfId="6777"/>
    <cellStyle name="20% - 강조색2 46 2 5 4" xfId="6778"/>
    <cellStyle name="20% - 강조색2 46 2 5 4 2" xfId="6779"/>
    <cellStyle name="20% - 강조색2 46 2 5 4 3" xfId="6780"/>
    <cellStyle name="20% - 강조색2 46 2 5 4 4" xfId="6781"/>
    <cellStyle name="20% - 강조색2 46 2 5 5" xfId="6782"/>
    <cellStyle name="20% - 강조색2 46 2 5 5 2" xfId="6783"/>
    <cellStyle name="20% - 강조색2 46 2 5 5 3" xfId="6784"/>
    <cellStyle name="20% - 강조색2 46 2 5 5 4" xfId="6785"/>
    <cellStyle name="20% - 강조색2 46 2 5 6" xfId="6786"/>
    <cellStyle name="20% - 강조색2 46 2 5 6 2" xfId="6787"/>
    <cellStyle name="20% - 강조색2 46 2 5 6 3" xfId="6788"/>
    <cellStyle name="20% - 강조색2 46 2 5 6 4" xfId="6789"/>
    <cellStyle name="20% - 강조색2 46 2 5 7" xfId="6790"/>
    <cellStyle name="20% - 강조색2 46 2 5 7 2" xfId="6791"/>
    <cellStyle name="20% - 강조색2 46 2 5 7 3" xfId="6792"/>
    <cellStyle name="20% - 강조색2 46 2 5 7 4" xfId="6793"/>
    <cellStyle name="20% - 강조색2 46 2 5 8" xfId="6794"/>
    <cellStyle name="20% - 강조색2 46 2 5 8 2" xfId="6795"/>
    <cellStyle name="20% - 강조색2 46 2 5 8 3" xfId="6796"/>
    <cellStyle name="20% - 강조색2 46 2 5 8 4" xfId="6797"/>
    <cellStyle name="20% - 강조색2 46 2 5 9" xfId="6798"/>
    <cellStyle name="20% - 강조색2 46 2 5 9 2" xfId="6799"/>
    <cellStyle name="20% - 강조색2 46 2 5 9 3" xfId="6800"/>
    <cellStyle name="20% - 강조색2 46 2 5 9 4" xfId="6801"/>
    <cellStyle name="20% - 강조색2 46 2 6" xfId="6802"/>
    <cellStyle name="20% - 강조색2 46 2 6 2" xfId="6803"/>
    <cellStyle name="20% - 강조색2 46 2 6 3" xfId="6804"/>
    <cellStyle name="20% - 강조색2 46 2 6 4" xfId="6805"/>
    <cellStyle name="20% - 강조색2 46 2 7" xfId="6806"/>
    <cellStyle name="20% - 강조색2 46 2 7 2" xfId="6807"/>
    <cellStyle name="20% - 강조색2 46 2 7 3" xfId="6808"/>
    <cellStyle name="20% - 강조색2 46 2 7 4" xfId="6809"/>
    <cellStyle name="20% - 강조색2 46 2 8" xfId="6810"/>
    <cellStyle name="20% - 강조색2 46 2 8 2" xfId="6811"/>
    <cellStyle name="20% - 강조색2 46 2 8 3" xfId="6812"/>
    <cellStyle name="20% - 강조색2 46 2 8 4" xfId="6813"/>
    <cellStyle name="20% - 강조색2 46 2 9" xfId="6814"/>
    <cellStyle name="20% - 강조색2 46 2 9 2" xfId="6815"/>
    <cellStyle name="20% - 강조색2 46 2 9 3" xfId="6816"/>
    <cellStyle name="20% - 강조색2 46 2 9 4" xfId="6817"/>
    <cellStyle name="20% - 강조색2 46 20" xfId="6818"/>
    <cellStyle name="20% - 강조색2 46 21" xfId="6819"/>
    <cellStyle name="20% - 강조색2 46 22" xfId="6820"/>
    <cellStyle name="20% - 강조색2 46 23" xfId="6821"/>
    <cellStyle name="20% - 강조색2 46 24" xfId="6822"/>
    <cellStyle name="20% - 강조색2 46 25" xfId="6823"/>
    <cellStyle name="20% - 강조색2 46 26" xfId="6824"/>
    <cellStyle name="20% - 강조색2 46 27" xfId="6825"/>
    <cellStyle name="20% - 강조색2 46 3" xfId="6826"/>
    <cellStyle name="20% - 강조색2 46 3 10" xfId="6827"/>
    <cellStyle name="20% - 강조색2 46 3 10 2" xfId="6828"/>
    <cellStyle name="20% - 강조색2 46 3 10 3" xfId="6829"/>
    <cellStyle name="20% - 강조색2 46 3 10 4" xfId="6830"/>
    <cellStyle name="20% - 강조색2 46 3 11" xfId="6831"/>
    <cellStyle name="20% - 강조색2 46 3 11 2" xfId="6832"/>
    <cellStyle name="20% - 강조색2 46 3 11 3" xfId="6833"/>
    <cellStyle name="20% - 강조색2 46 3 11 4" xfId="6834"/>
    <cellStyle name="20% - 강조색2 46 3 12" xfId="6835"/>
    <cellStyle name="20% - 강조색2 46 3 12 2" xfId="6836"/>
    <cellStyle name="20% - 강조색2 46 3 12 3" xfId="6837"/>
    <cellStyle name="20% - 강조색2 46 3 12 4" xfId="6838"/>
    <cellStyle name="20% - 강조색2 46 3 13" xfId="6839"/>
    <cellStyle name="20% - 강조색2 46 3 14" xfId="6840"/>
    <cellStyle name="20% - 강조색2 46 3 15" xfId="6841"/>
    <cellStyle name="20% - 강조색2 46 3 16" xfId="6842"/>
    <cellStyle name="20% - 강조색2 46 3 17" xfId="6843"/>
    <cellStyle name="20% - 강조색2 46 3 18" xfId="6844"/>
    <cellStyle name="20% - 강조색2 46 3 19" xfId="6845"/>
    <cellStyle name="20% - 강조색2 46 3 2" xfId="6846"/>
    <cellStyle name="20% - 강조색2 46 3 2 10" xfId="6847"/>
    <cellStyle name="20% - 강조색2 46 3 2 11" xfId="6848"/>
    <cellStyle name="20% - 강조색2 46 3 2 12" xfId="6849"/>
    <cellStyle name="20% - 강조색2 46 3 2 2" xfId="6850"/>
    <cellStyle name="20% - 강조색2 46 3 2 2 2" xfId="6851"/>
    <cellStyle name="20% - 강조색2 46 3 2 2 3" xfId="6852"/>
    <cellStyle name="20% - 강조색2 46 3 2 2 4" xfId="6853"/>
    <cellStyle name="20% - 강조색2 46 3 2 3" xfId="6854"/>
    <cellStyle name="20% - 강조색2 46 3 2 3 2" xfId="6855"/>
    <cellStyle name="20% - 강조색2 46 3 2 3 3" xfId="6856"/>
    <cellStyle name="20% - 강조색2 46 3 2 3 4" xfId="6857"/>
    <cellStyle name="20% - 강조색2 46 3 2 4" xfId="6858"/>
    <cellStyle name="20% - 강조색2 46 3 2 4 2" xfId="6859"/>
    <cellStyle name="20% - 강조색2 46 3 2 4 3" xfId="6860"/>
    <cellStyle name="20% - 강조색2 46 3 2 4 4" xfId="6861"/>
    <cellStyle name="20% - 강조색2 46 3 2 5" xfId="6862"/>
    <cellStyle name="20% - 강조색2 46 3 2 5 2" xfId="6863"/>
    <cellStyle name="20% - 강조색2 46 3 2 5 3" xfId="6864"/>
    <cellStyle name="20% - 강조색2 46 3 2 5 4" xfId="6865"/>
    <cellStyle name="20% - 강조색2 46 3 2 6" xfId="6866"/>
    <cellStyle name="20% - 강조색2 46 3 2 6 2" xfId="6867"/>
    <cellStyle name="20% - 강조색2 46 3 2 6 3" xfId="6868"/>
    <cellStyle name="20% - 강조색2 46 3 2 6 4" xfId="6869"/>
    <cellStyle name="20% - 강조색2 46 3 2 7" xfId="6870"/>
    <cellStyle name="20% - 강조색2 46 3 2 7 2" xfId="6871"/>
    <cellStyle name="20% - 강조색2 46 3 2 7 3" xfId="6872"/>
    <cellStyle name="20% - 강조색2 46 3 2 7 4" xfId="6873"/>
    <cellStyle name="20% - 강조색2 46 3 2 8" xfId="6874"/>
    <cellStyle name="20% - 강조색2 46 3 2 8 2" xfId="6875"/>
    <cellStyle name="20% - 강조색2 46 3 2 8 3" xfId="6876"/>
    <cellStyle name="20% - 강조색2 46 3 2 8 4" xfId="6877"/>
    <cellStyle name="20% - 강조색2 46 3 2 9" xfId="6878"/>
    <cellStyle name="20% - 강조색2 46 3 2 9 2" xfId="6879"/>
    <cellStyle name="20% - 강조색2 46 3 2 9 3" xfId="6880"/>
    <cellStyle name="20% - 강조색2 46 3 2 9 4" xfId="6881"/>
    <cellStyle name="20% - 강조색2 46 3 20" xfId="6882"/>
    <cellStyle name="20% - 강조색2 46 3 21" xfId="6883"/>
    <cellStyle name="20% - 강조색2 46 3 22" xfId="6884"/>
    <cellStyle name="20% - 강조색2 46 3 23" xfId="6885"/>
    <cellStyle name="20% - 강조색2 46 3 24" xfId="6886"/>
    <cellStyle name="20% - 강조색2 46 3 25" xfId="6887"/>
    <cellStyle name="20% - 강조색2 46 3 3" xfId="6888"/>
    <cellStyle name="20% - 강조색2 46 3 3 10" xfId="6889"/>
    <cellStyle name="20% - 강조색2 46 3 3 11" xfId="6890"/>
    <cellStyle name="20% - 강조색2 46 3 3 12" xfId="6891"/>
    <cellStyle name="20% - 강조색2 46 3 3 2" xfId="6892"/>
    <cellStyle name="20% - 강조색2 46 3 3 2 2" xfId="6893"/>
    <cellStyle name="20% - 강조색2 46 3 3 2 3" xfId="6894"/>
    <cellStyle name="20% - 강조색2 46 3 3 2 4" xfId="6895"/>
    <cellStyle name="20% - 강조색2 46 3 3 3" xfId="6896"/>
    <cellStyle name="20% - 강조색2 46 3 3 3 2" xfId="6897"/>
    <cellStyle name="20% - 강조색2 46 3 3 3 3" xfId="6898"/>
    <cellStyle name="20% - 강조색2 46 3 3 3 4" xfId="6899"/>
    <cellStyle name="20% - 강조색2 46 3 3 4" xfId="6900"/>
    <cellStyle name="20% - 강조색2 46 3 3 4 2" xfId="6901"/>
    <cellStyle name="20% - 강조색2 46 3 3 4 3" xfId="6902"/>
    <cellStyle name="20% - 강조색2 46 3 3 4 4" xfId="6903"/>
    <cellStyle name="20% - 강조색2 46 3 3 5" xfId="6904"/>
    <cellStyle name="20% - 강조색2 46 3 3 5 2" xfId="6905"/>
    <cellStyle name="20% - 강조색2 46 3 3 5 3" xfId="6906"/>
    <cellStyle name="20% - 강조색2 46 3 3 5 4" xfId="6907"/>
    <cellStyle name="20% - 강조색2 46 3 3 6" xfId="6908"/>
    <cellStyle name="20% - 강조색2 46 3 3 6 2" xfId="6909"/>
    <cellStyle name="20% - 강조색2 46 3 3 6 3" xfId="6910"/>
    <cellStyle name="20% - 강조색2 46 3 3 6 4" xfId="6911"/>
    <cellStyle name="20% - 강조색2 46 3 3 7" xfId="6912"/>
    <cellStyle name="20% - 강조색2 46 3 3 7 2" xfId="6913"/>
    <cellStyle name="20% - 강조색2 46 3 3 7 3" xfId="6914"/>
    <cellStyle name="20% - 강조색2 46 3 3 7 4" xfId="6915"/>
    <cellStyle name="20% - 강조색2 46 3 3 8" xfId="6916"/>
    <cellStyle name="20% - 강조색2 46 3 3 8 2" xfId="6917"/>
    <cellStyle name="20% - 강조색2 46 3 3 8 3" xfId="6918"/>
    <cellStyle name="20% - 강조색2 46 3 3 8 4" xfId="6919"/>
    <cellStyle name="20% - 강조색2 46 3 3 9" xfId="6920"/>
    <cellStyle name="20% - 강조색2 46 3 3 9 2" xfId="6921"/>
    <cellStyle name="20% - 강조색2 46 3 3 9 3" xfId="6922"/>
    <cellStyle name="20% - 강조색2 46 3 3 9 4" xfId="6923"/>
    <cellStyle name="20% - 강조색2 46 3 4" xfId="6924"/>
    <cellStyle name="20% - 강조색2 46 3 4 10" xfId="6925"/>
    <cellStyle name="20% - 강조색2 46 3 4 11" xfId="6926"/>
    <cellStyle name="20% - 강조색2 46 3 4 12" xfId="6927"/>
    <cellStyle name="20% - 강조색2 46 3 4 2" xfId="6928"/>
    <cellStyle name="20% - 강조색2 46 3 4 2 2" xfId="6929"/>
    <cellStyle name="20% - 강조색2 46 3 4 2 3" xfId="6930"/>
    <cellStyle name="20% - 강조색2 46 3 4 2 4" xfId="6931"/>
    <cellStyle name="20% - 강조색2 46 3 4 3" xfId="6932"/>
    <cellStyle name="20% - 강조색2 46 3 4 3 2" xfId="6933"/>
    <cellStyle name="20% - 강조색2 46 3 4 3 3" xfId="6934"/>
    <cellStyle name="20% - 강조색2 46 3 4 3 4" xfId="6935"/>
    <cellStyle name="20% - 강조색2 46 3 4 4" xfId="6936"/>
    <cellStyle name="20% - 강조색2 46 3 4 4 2" xfId="6937"/>
    <cellStyle name="20% - 강조색2 46 3 4 4 3" xfId="6938"/>
    <cellStyle name="20% - 강조색2 46 3 4 4 4" xfId="6939"/>
    <cellStyle name="20% - 강조색2 46 3 4 5" xfId="6940"/>
    <cellStyle name="20% - 강조색2 46 3 4 5 2" xfId="6941"/>
    <cellStyle name="20% - 강조색2 46 3 4 5 3" xfId="6942"/>
    <cellStyle name="20% - 강조색2 46 3 4 5 4" xfId="6943"/>
    <cellStyle name="20% - 강조색2 46 3 4 6" xfId="6944"/>
    <cellStyle name="20% - 강조색2 46 3 4 6 2" xfId="6945"/>
    <cellStyle name="20% - 강조색2 46 3 4 6 3" xfId="6946"/>
    <cellStyle name="20% - 강조색2 46 3 4 6 4" xfId="6947"/>
    <cellStyle name="20% - 강조색2 46 3 4 7" xfId="6948"/>
    <cellStyle name="20% - 강조색2 46 3 4 7 2" xfId="6949"/>
    <cellStyle name="20% - 강조색2 46 3 4 7 3" xfId="6950"/>
    <cellStyle name="20% - 강조색2 46 3 4 7 4" xfId="6951"/>
    <cellStyle name="20% - 강조색2 46 3 4 8" xfId="6952"/>
    <cellStyle name="20% - 강조색2 46 3 4 8 2" xfId="6953"/>
    <cellStyle name="20% - 강조색2 46 3 4 8 3" xfId="6954"/>
    <cellStyle name="20% - 강조색2 46 3 4 8 4" xfId="6955"/>
    <cellStyle name="20% - 강조색2 46 3 4 9" xfId="6956"/>
    <cellStyle name="20% - 강조색2 46 3 4 9 2" xfId="6957"/>
    <cellStyle name="20% - 강조색2 46 3 4 9 3" xfId="6958"/>
    <cellStyle name="20% - 강조색2 46 3 4 9 4" xfId="6959"/>
    <cellStyle name="20% - 강조색2 46 3 5" xfId="6960"/>
    <cellStyle name="20% - 강조색2 46 3 5 2" xfId="6961"/>
    <cellStyle name="20% - 강조색2 46 3 5 3" xfId="6962"/>
    <cellStyle name="20% - 강조색2 46 3 5 4" xfId="6963"/>
    <cellStyle name="20% - 강조색2 46 3 6" xfId="6964"/>
    <cellStyle name="20% - 강조색2 46 3 6 2" xfId="6965"/>
    <cellStyle name="20% - 강조색2 46 3 6 3" xfId="6966"/>
    <cellStyle name="20% - 강조색2 46 3 6 4" xfId="6967"/>
    <cellStyle name="20% - 강조색2 46 3 7" xfId="6968"/>
    <cellStyle name="20% - 강조색2 46 3 7 2" xfId="6969"/>
    <cellStyle name="20% - 강조색2 46 3 7 3" xfId="6970"/>
    <cellStyle name="20% - 강조색2 46 3 7 4" xfId="6971"/>
    <cellStyle name="20% - 강조색2 46 3 8" xfId="6972"/>
    <cellStyle name="20% - 강조색2 46 3 8 2" xfId="6973"/>
    <cellStyle name="20% - 강조색2 46 3 8 3" xfId="6974"/>
    <cellStyle name="20% - 강조색2 46 3 8 4" xfId="6975"/>
    <cellStyle name="20% - 강조색2 46 3 9" xfId="6976"/>
    <cellStyle name="20% - 강조색2 46 3 9 2" xfId="6977"/>
    <cellStyle name="20% - 강조색2 46 3 9 3" xfId="6978"/>
    <cellStyle name="20% - 강조색2 46 3 9 4" xfId="6979"/>
    <cellStyle name="20% - 강조색2 46 4" xfId="6980"/>
    <cellStyle name="20% - 강조색2 46 4 10" xfId="6981"/>
    <cellStyle name="20% - 강조색2 46 4 11" xfId="6982"/>
    <cellStyle name="20% - 강조색2 46 4 12" xfId="6983"/>
    <cellStyle name="20% - 강조색2 46 4 2" xfId="6984"/>
    <cellStyle name="20% - 강조색2 46 4 2 2" xfId="6985"/>
    <cellStyle name="20% - 강조색2 46 4 2 3" xfId="6986"/>
    <cellStyle name="20% - 강조색2 46 4 2 4" xfId="6987"/>
    <cellStyle name="20% - 강조색2 46 4 3" xfId="6988"/>
    <cellStyle name="20% - 강조색2 46 4 3 2" xfId="6989"/>
    <cellStyle name="20% - 강조색2 46 4 3 3" xfId="6990"/>
    <cellStyle name="20% - 강조색2 46 4 3 4" xfId="6991"/>
    <cellStyle name="20% - 강조색2 46 4 4" xfId="6992"/>
    <cellStyle name="20% - 강조색2 46 4 4 2" xfId="6993"/>
    <cellStyle name="20% - 강조색2 46 4 4 3" xfId="6994"/>
    <cellStyle name="20% - 강조색2 46 4 4 4" xfId="6995"/>
    <cellStyle name="20% - 강조색2 46 4 5" xfId="6996"/>
    <cellStyle name="20% - 강조색2 46 4 5 2" xfId="6997"/>
    <cellStyle name="20% - 강조색2 46 4 5 3" xfId="6998"/>
    <cellStyle name="20% - 강조색2 46 4 5 4" xfId="6999"/>
    <cellStyle name="20% - 강조색2 46 4 6" xfId="7000"/>
    <cellStyle name="20% - 강조색2 46 4 6 2" xfId="7001"/>
    <cellStyle name="20% - 강조색2 46 4 6 3" xfId="7002"/>
    <cellStyle name="20% - 강조색2 46 4 6 4" xfId="7003"/>
    <cellStyle name="20% - 강조색2 46 4 7" xfId="7004"/>
    <cellStyle name="20% - 강조색2 46 4 7 2" xfId="7005"/>
    <cellStyle name="20% - 강조색2 46 4 7 3" xfId="7006"/>
    <cellStyle name="20% - 강조색2 46 4 7 4" xfId="7007"/>
    <cellStyle name="20% - 강조색2 46 4 8" xfId="7008"/>
    <cellStyle name="20% - 강조색2 46 4 8 2" xfId="7009"/>
    <cellStyle name="20% - 강조색2 46 4 8 3" xfId="7010"/>
    <cellStyle name="20% - 강조색2 46 4 8 4" xfId="7011"/>
    <cellStyle name="20% - 강조색2 46 4 9" xfId="7012"/>
    <cellStyle name="20% - 강조색2 46 4 9 2" xfId="7013"/>
    <cellStyle name="20% - 강조색2 46 4 9 3" xfId="7014"/>
    <cellStyle name="20% - 강조색2 46 4 9 4" xfId="7015"/>
    <cellStyle name="20% - 강조색2 46 5" xfId="7016"/>
    <cellStyle name="20% - 강조색2 46 5 10" xfId="7017"/>
    <cellStyle name="20% - 강조색2 46 5 11" xfId="7018"/>
    <cellStyle name="20% - 강조색2 46 5 12" xfId="7019"/>
    <cellStyle name="20% - 강조색2 46 5 2" xfId="7020"/>
    <cellStyle name="20% - 강조색2 46 5 2 2" xfId="7021"/>
    <cellStyle name="20% - 강조색2 46 5 2 3" xfId="7022"/>
    <cellStyle name="20% - 강조색2 46 5 2 4" xfId="7023"/>
    <cellStyle name="20% - 강조색2 46 5 3" xfId="7024"/>
    <cellStyle name="20% - 강조색2 46 5 3 2" xfId="7025"/>
    <cellStyle name="20% - 강조색2 46 5 3 3" xfId="7026"/>
    <cellStyle name="20% - 강조색2 46 5 3 4" xfId="7027"/>
    <cellStyle name="20% - 강조색2 46 5 4" xfId="7028"/>
    <cellStyle name="20% - 강조색2 46 5 4 2" xfId="7029"/>
    <cellStyle name="20% - 강조색2 46 5 4 3" xfId="7030"/>
    <cellStyle name="20% - 강조색2 46 5 4 4" xfId="7031"/>
    <cellStyle name="20% - 강조색2 46 5 5" xfId="7032"/>
    <cellStyle name="20% - 강조색2 46 5 5 2" xfId="7033"/>
    <cellStyle name="20% - 강조색2 46 5 5 3" xfId="7034"/>
    <cellStyle name="20% - 강조색2 46 5 5 4" xfId="7035"/>
    <cellStyle name="20% - 강조색2 46 5 6" xfId="7036"/>
    <cellStyle name="20% - 강조색2 46 5 6 2" xfId="7037"/>
    <cellStyle name="20% - 강조색2 46 5 6 3" xfId="7038"/>
    <cellStyle name="20% - 강조색2 46 5 6 4" xfId="7039"/>
    <cellStyle name="20% - 강조색2 46 5 7" xfId="7040"/>
    <cellStyle name="20% - 강조색2 46 5 7 2" xfId="7041"/>
    <cellStyle name="20% - 강조색2 46 5 7 3" xfId="7042"/>
    <cellStyle name="20% - 강조색2 46 5 7 4" xfId="7043"/>
    <cellStyle name="20% - 강조색2 46 5 8" xfId="7044"/>
    <cellStyle name="20% - 강조색2 46 5 8 2" xfId="7045"/>
    <cellStyle name="20% - 강조색2 46 5 8 3" xfId="7046"/>
    <cellStyle name="20% - 강조색2 46 5 8 4" xfId="7047"/>
    <cellStyle name="20% - 강조색2 46 5 9" xfId="7048"/>
    <cellStyle name="20% - 강조색2 46 5 9 2" xfId="7049"/>
    <cellStyle name="20% - 강조색2 46 5 9 3" xfId="7050"/>
    <cellStyle name="20% - 강조색2 46 5 9 4" xfId="7051"/>
    <cellStyle name="20% - 강조색2 46 6" xfId="7052"/>
    <cellStyle name="20% - 강조색2 46 6 10" xfId="7053"/>
    <cellStyle name="20% - 강조색2 46 6 11" xfId="7054"/>
    <cellStyle name="20% - 강조색2 46 6 12" xfId="7055"/>
    <cellStyle name="20% - 강조색2 46 6 2" xfId="7056"/>
    <cellStyle name="20% - 강조색2 46 6 2 2" xfId="7057"/>
    <cellStyle name="20% - 강조색2 46 6 2 3" xfId="7058"/>
    <cellStyle name="20% - 강조색2 46 6 2 4" xfId="7059"/>
    <cellStyle name="20% - 강조색2 46 6 3" xfId="7060"/>
    <cellStyle name="20% - 강조색2 46 6 3 2" xfId="7061"/>
    <cellStyle name="20% - 강조색2 46 6 3 3" xfId="7062"/>
    <cellStyle name="20% - 강조색2 46 6 3 4" xfId="7063"/>
    <cellStyle name="20% - 강조색2 46 6 4" xfId="7064"/>
    <cellStyle name="20% - 강조색2 46 6 4 2" xfId="7065"/>
    <cellStyle name="20% - 강조색2 46 6 4 3" xfId="7066"/>
    <cellStyle name="20% - 강조색2 46 6 4 4" xfId="7067"/>
    <cellStyle name="20% - 강조색2 46 6 5" xfId="7068"/>
    <cellStyle name="20% - 강조색2 46 6 5 2" xfId="7069"/>
    <cellStyle name="20% - 강조색2 46 6 5 3" xfId="7070"/>
    <cellStyle name="20% - 강조색2 46 6 5 4" xfId="7071"/>
    <cellStyle name="20% - 강조색2 46 6 6" xfId="7072"/>
    <cellStyle name="20% - 강조색2 46 6 6 2" xfId="7073"/>
    <cellStyle name="20% - 강조색2 46 6 6 3" xfId="7074"/>
    <cellStyle name="20% - 강조색2 46 6 6 4" xfId="7075"/>
    <cellStyle name="20% - 강조색2 46 6 7" xfId="7076"/>
    <cellStyle name="20% - 강조색2 46 6 7 2" xfId="7077"/>
    <cellStyle name="20% - 강조색2 46 6 7 3" xfId="7078"/>
    <cellStyle name="20% - 강조색2 46 6 7 4" xfId="7079"/>
    <cellStyle name="20% - 강조색2 46 6 8" xfId="7080"/>
    <cellStyle name="20% - 강조색2 46 6 8 2" xfId="7081"/>
    <cellStyle name="20% - 강조색2 46 6 8 3" xfId="7082"/>
    <cellStyle name="20% - 강조색2 46 6 8 4" xfId="7083"/>
    <cellStyle name="20% - 강조색2 46 6 9" xfId="7084"/>
    <cellStyle name="20% - 강조색2 46 6 9 2" xfId="7085"/>
    <cellStyle name="20% - 강조색2 46 6 9 3" xfId="7086"/>
    <cellStyle name="20% - 강조색2 46 6 9 4" xfId="7087"/>
    <cellStyle name="20% - 강조색2 46 7" xfId="7088"/>
    <cellStyle name="20% - 강조색2 46 7 2" xfId="7089"/>
    <cellStyle name="20% - 강조색2 46 7 3" xfId="7090"/>
    <cellStyle name="20% - 강조색2 46 7 4" xfId="7091"/>
    <cellStyle name="20% - 강조색2 46 8" xfId="7092"/>
    <cellStyle name="20% - 강조색2 46 8 2" xfId="7093"/>
    <cellStyle name="20% - 강조색2 46 8 3" xfId="7094"/>
    <cellStyle name="20% - 강조색2 46 8 4" xfId="7095"/>
    <cellStyle name="20% - 강조색2 46 9" xfId="7096"/>
    <cellStyle name="20% - 강조색2 46 9 2" xfId="7097"/>
    <cellStyle name="20% - 강조색2 46 9 3" xfId="7098"/>
    <cellStyle name="20% - 강조색2 46 9 4" xfId="7099"/>
    <cellStyle name="20% - 강조색2 47" xfId="7100"/>
    <cellStyle name="20% - 강조색2 47 10" xfId="7101"/>
    <cellStyle name="20% - 강조색2 47 10 2" xfId="7102"/>
    <cellStyle name="20% - 강조색2 47 10 3" xfId="7103"/>
    <cellStyle name="20% - 강조색2 47 10 4" xfId="7104"/>
    <cellStyle name="20% - 강조색2 47 11" xfId="7105"/>
    <cellStyle name="20% - 강조색2 47 11 2" xfId="7106"/>
    <cellStyle name="20% - 강조색2 47 11 3" xfId="7107"/>
    <cellStyle name="20% - 강조색2 47 11 4" xfId="7108"/>
    <cellStyle name="20% - 강조색2 47 12" xfId="7109"/>
    <cellStyle name="20% - 강조색2 47 12 2" xfId="7110"/>
    <cellStyle name="20% - 강조색2 47 12 3" xfId="7111"/>
    <cellStyle name="20% - 강조색2 47 12 4" xfId="7112"/>
    <cellStyle name="20% - 강조색2 47 13" xfId="7113"/>
    <cellStyle name="20% - 강조색2 47 14" xfId="7114"/>
    <cellStyle name="20% - 강조색2 47 15" xfId="7115"/>
    <cellStyle name="20% - 강조색2 47 16" xfId="7116"/>
    <cellStyle name="20% - 강조색2 47 17" xfId="7117"/>
    <cellStyle name="20% - 강조색2 47 18" xfId="7118"/>
    <cellStyle name="20% - 강조색2 47 19" xfId="7119"/>
    <cellStyle name="20% - 강조색2 47 2" xfId="7120"/>
    <cellStyle name="20% - 강조색2 47 2 10" xfId="7121"/>
    <cellStyle name="20% - 강조색2 47 2 11" xfId="7122"/>
    <cellStyle name="20% - 강조색2 47 2 12" xfId="7123"/>
    <cellStyle name="20% - 강조색2 47 2 2" xfId="7124"/>
    <cellStyle name="20% - 강조색2 47 2 2 2" xfId="7125"/>
    <cellStyle name="20% - 강조색2 47 2 2 3" xfId="7126"/>
    <cellStyle name="20% - 강조색2 47 2 2 4" xfId="7127"/>
    <cellStyle name="20% - 강조색2 47 2 3" xfId="7128"/>
    <cellStyle name="20% - 강조색2 47 2 3 2" xfId="7129"/>
    <cellStyle name="20% - 강조색2 47 2 3 3" xfId="7130"/>
    <cellStyle name="20% - 강조색2 47 2 3 4" xfId="7131"/>
    <cellStyle name="20% - 강조색2 47 2 4" xfId="7132"/>
    <cellStyle name="20% - 강조색2 47 2 4 2" xfId="7133"/>
    <cellStyle name="20% - 강조색2 47 2 4 3" xfId="7134"/>
    <cellStyle name="20% - 강조색2 47 2 4 4" xfId="7135"/>
    <cellStyle name="20% - 강조색2 47 2 5" xfId="7136"/>
    <cellStyle name="20% - 강조색2 47 2 5 2" xfId="7137"/>
    <cellStyle name="20% - 강조색2 47 2 5 3" xfId="7138"/>
    <cellStyle name="20% - 강조색2 47 2 5 4" xfId="7139"/>
    <cellStyle name="20% - 강조색2 47 2 6" xfId="7140"/>
    <cellStyle name="20% - 강조색2 47 2 6 2" xfId="7141"/>
    <cellStyle name="20% - 강조색2 47 2 6 3" xfId="7142"/>
    <cellStyle name="20% - 강조색2 47 2 6 4" xfId="7143"/>
    <cellStyle name="20% - 강조색2 47 2 7" xfId="7144"/>
    <cellStyle name="20% - 강조색2 47 2 7 2" xfId="7145"/>
    <cellStyle name="20% - 강조색2 47 2 7 3" xfId="7146"/>
    <cellStyle name="20% - 강조색2 47 2 7 4" xfId="7147"/>
    <cellStyle name="20% - 강조색2 47 2 8" xfId="7148"/>
    <cellStyle name="20% - 강조색2 47 2 8 2" xfId="7149"/>
    <cellStyle name="20% - 강조색2 47 2 8 3" xfId="7150"/>
    <cellStyle name="20% - 강조색2 47 2 8 4" xfId="7151"/>
    <cellStyle name="20% - 강조색2 47 2 9" xfId="7152"/>
    <cellStyle name="20% - 강조색2 47 2 9 2" xfId="7153"/>
    <cellStyle name="20% - 강조색2 47 2 9 3" xfId="7154"/>
    <cellStyle name="20% - 강조색2 47 2 9 4" xfId="7155"/>
    <cellStyle name="20% - 강조색2 47 20" xfId="7156"/>
    <cellStyle name="20% - 강조색2 47 21" xfId="7157"/>
    <cellStyle name="20% - 강조색2 47 22" xfId="7158"/>
    <cellStyle name="20% - 강조색2 47 23" xfId="7159"/>
    <cellStyle name="20% - 강조색2 47 24" xfId="7160"/>
    <cellStyle name="20% - 강조색2 47 25" xfId="7161"/>
    <cellStyle name="20% - 강조색2 47 3" xfId="7162"/>
    <cellStyle name="20% - 강조색2 47 3 10" xfId="7163"/>
    <cellStyle name="20% - 강조색2 47 3 11" xfId="7164"/>
    <cellStyle name="20% - 강조색2 47 3 12" xfId="7165"/>
    <cellStyle name="20% - 강조색2 47 3 2" xfId="7166"/>
    <cellStyle name="20% - 강조색2 47 3 2 2" xfId="7167"/>
    <cellStyle name="20% - 강조색2 47 3 2 3" xfId="7168"/>
    <cellStyle name="20% - 강조색2 47 3 2 4" xfId="7169"/>
    <cellStyle name="20% - 강조색2 47 3 3" xfId="7170"/>
    <cellStyle name="20% - 강조색2 47 3 3 2" xfId="7171"/>
    <cellStyle name="20% - 강조색2 47 3 3 3" xfId="7172"/>
    <cellStyle name="20% - 강조색2 47 3 3 4" xfId="7173"/>
    <cellStyle name="20% - 강조색2 47 3 4" xfId="7174"/>
    <cellStyle name="20% - 강조색2 47 3 4 2" xfId="7175"/>
    <cellStyle name="20% - 강조색2 47 3 4 3" xfId="7176"/>
    <cellStyle name="20% - 강조색2 47 3 4 4" xfId="7177"/>
    <cellStyle name="20% - 강조색2 47 3 5" xfId="7178"/>
    <cellStyle name="20% - 강조색2 47 3 5 2" xfId="7179"/>
    <cellStyle name="20% - 강조색2 47 3 5 3" xfId="7180"/>
    <cellStyle name="20% - 강조색2 47 3 5 4" xfId="7181"/>
    <cellStyle name="20% - 강조색2 47 3 6" xfId="7182"/>
    <cellStyle name="20% - 강조색2 47 3 6 2" xfId="7183"/>
    <cellStyle name="20% - 강조색2 47 3 6 3" xfId="7184"/>
    <cellStyle name="20% - 강조색2 47 3 6 4" xfId="7185"/>
    <cellStyle name="20% - 강조색2 47 3 7" xfId="7186"/>
    <cellStyle name="20% - 강조색2 47 3 7 2" xfId="7187"/>
    <cellStyle name="20% - 강조색2 47 3 7 3" xfId="7188"/>
    <cellStyle name="20% - 강조색2 47 3 7 4" xfId="7189"/>
    <cellStyle name="20% - 강조색2 47 3 8" xfId="7190"/>
    <cellStyle name="20% - 강조색2 47 3 8 2" xfId="7191"/>
    <cellStyle name="20% - 강조색2 47 3 8 3" xfId="7192"/>
    <cellStyle name="20% - 강조색2 47 3 8 4" xfId="7193"/>
    <cellStyle name="20% - 강조색2 47 3 9" xfId="7194"/>
    <cellStyle name="20% - 강조색2 47 3 9 2" xfId="7195"/>
    <cellStyle name="20% - 강조색2 47 3 9 3" xfId="7196"/>
    <cellStyle name="20% - 강조색2 47 3 9 4" xfId="7197"/>
    <cellStyle name="20% - 강조색2 47 4" xfId="7198"/>
    <cellStyle name="20% - 강조색2 47 4 10" xfId="7199"/>
    <cellStyle name="20% - 강조색2 47 4 11" xfId="7200"/>
    <cellStyle name="20% - 강조색2 47 4 12" xfId="7201"/>
    <cellStyle name="20% - 강조색2 47 4 2" xfId="7202"/>
    <cellStyle name="20% - 강조색2 47 4 2 2" xfId="7203"/>
    <cellStyle name="20% - 강조색2 47 4 2 3" xfId="7204"/>
    <cellStyle name="20% - 강조색2 47 4 2 4" xfId="7205"/>
    <cellStyle name="20% - 강조색2 47 4 3" xfId="7206"/>
    <cellStyle name="20% - 강조색2 47 4 3 2" xfId="7207"/>
    <cellStyle name="20% - 강조색2 47 4 3 3" xfId="7208"/>
    <cellStyle name="20% - 강조색2 47 4 3 4" xfId="7209"/>
    <cellStyle name="20% - 강조색2 47 4 4" xfId="7210"/>
    <cellStyle name="20% - 강조색2 47 4 4 2" xfId="7211"/>
    <cellStyle name="20% - 강조색2 47 4 4 3" xfId="7212"/>
    <cellStyle name="20% - 강조색2 47 4 4 4" xfId="7213"/>
    <cellStyle name="20% - 강조색2 47 4 5" xfId="7214"/>
    <cellStyle name="20% - 강조색2 47 4 5 2" xfId="7215"/>
    <cellStyle name="20% - 강조색2 47 4 5 3" xfId="7216"/>
    <cellStyle name="20% - 강조색2 47 4 5 4" xfId="7217"/>
    <cellStyle name="20% - 강조색2 47 4 6" xfId="7218"/>
    <cellStyle name="20% - 강조색2 47 4 6 2" xfId="7219"/>
    <cellStyle name="20% - 강조색2 47 4 6 3" xfId="7220"/>
    <cellStyle name="20% - 강조색2 47 4 6 4" xfId="7221"/>
    <cellStyle name="20% - 강조색2 47 4 7" xfId="7222"/>
    <cellStyle name="20% - 강조색2 47 4 7 2" xfId="7223"/>
    <cellStyle name="20% - 강조색2 47 4 7 3" xfId="7224"/>
    <cellStyle name="20% - 강조색2 47 4 7 4" xfId="7225"/>
    <cellStyle name="20% - 강조색2 47 4 8" xfId="7226"/>
    <cellStyle name="20% - 강조색2 47 4 8 2" xfId="7227"/>
    <cellStyle name="20% - 강조색2 47 4 8 3" xfId="7228"/>
    <cellStyle name="20% - 강조색2 47 4 8 4" xfId="7229"/>
    <cellStyle name="20% - 강조색2 47 4 9" xfId="7230"/>
    <cellStyle name="20% - 강조색2 47 4 9 2" xfId="7231"/>
    <cellStyle name="20% - 강조색2 47 4 9 3" xfId="7232"/>
    <cellStyle name="20% - 강조색2 47 4 9 4" xfId="7233"/>
    <cellStyle name="20% - 강조색2 47 5" xfId="7234"/>
    <cellStyle name="20% - 강조색2 47 5 2" xfId="7235"/>
    <cellStyle name="20% - 강조색2 47 5 3" xfId="7236"/>
    <cellStyle name="20% - 강조색2 47 5 4" xfId="7237"/>
    <cellStyle name="20% - 강조색2 47 6" xfId="7238"/>
    <cellStyle name="20% - 강조색2 47 6 2" xfId="7239"/>
    <cellStyle name="20% - 강조색2 47 6 3" xfId="7240"/>
    <cellStyle name="20% - 강조색2 47 6 4" xfId="7241"/>
    <cellStyle name="20% - 강조색2 47 7" xfId="7242"/>
    <cellStyle name="20% - 강조색2 47 7 2" xfId="7243"/>
    <cellStyle name="20% - 강조색2 47 7 3" xfId="7244"/>
    <cellStyle name="20% - 강조색2 47 7 4" xfId="7245"/>
    <cellStyle name="20% - 강조색2 47 8" xfId="7246"/>
    <cellStyle name="20% - 강조색2 47 8 2" xfId="7247"/>
    <cellStyle name="20% - 강조색2 47 8 3" xfId="7248"/>
    <cellStyle name="20% - 강조색2 47 8 4" xfId="7249"/>
    <cellStyle name="20% - 강조색2 47 9" xfId="7250"/>
    <cellStyle name="20% - 강조색2 47 9 2" xfId="7251"/>
    <cellStyle name="20% - 강조색2 47 9 3" xfId="7252"/>
    <cellStyle name="20% - 강조색2 47 9 4" xfId="7253"/>
    <cellStyle name="20% - 강조색2 48" xfId="7254"/>
    <cellStyle name="20% - 강조색2 48 10" xfId="7255"/>
    <cellStyle name="20% - 강조색2 48 10 2" xfId="7256"/>
    <cellStyle name="20% - 강조색2 48 10 3" xfId="7257"/>
    <cellStyle name="20% - 강조색2 48 10 4" xfId="7258"/>
    <cellStyle name="20% - 강조색2 48 11" xfId="7259"/>
    <cellStyle name="20% - 강조색2 48 12" xfId="7260"/>
    <cellStyle name="20% - 강조색2 48 13" xfId="7261"/>
    <cellStyle name="20% - 강조색2 48 14" xfId="7262"/>
    <cellStyle name="20% - 강조색2 48 15" xfId="7263"/>
    <cellStyle name="20% - 강조색2 48 16" xfId="7264"/>
    <cellStyle name="20% - 강조색2 48 17" xfId="7265"/>
    <cellStyle name="20% - 강조색2 48 18" xfId="7266"/>
    <cellStyle name="20% - 강조색2 48 19" xfId="7267"/>
    <cellStyle name="20% - 강조색2 48 2" xfId="7268"/>
    <cellStyle name="20% - 강조색2 48 2 10" xfId="7269"/>
    <cellStyle name="20% - 강조색2 48 2 11" xfId="7270"/>
    <cellStyle name="20% - 강조색2 48 2 12" xfId="7271"/>
    <cellStyle name="20% - 강조색2 48 2 2" xfId="7272"/>
    <cellStyle name="20% - 강조색2 48 2 2 2" xfId="7273"/>
    <cellStyle name="20% - 강조색2 48 2 2 3" xfId="7274"/>
    <cellStyle name="20% - 강조색2 48 2 2 4" xfId="7275"/>
    <cellStyle name="20% - 강조색2 48 2 3" xfId="7276"/>
    <cellStyle name="20% - 강조색2 48 2 3 2" xfId="7277"/>
    <cellStyle name="20% - 강조색2 48 2 3 3" xfId="7278"/>
    <cellStyle name="20% - 강조색2 48 2 3 4" xfId="7279"/>
    <cellStyle name="20% - 강조색2 48 2 4" xfId="7280"/>
    <cellStyle name="20% - 강조색2 48 2 4 2" xfId="7281"/>
    <cellStyle name="20% - 강조색2 48 2 4 3" xfId="7282"/>
    <cellStyle name="20% - 강조색2 48 2 4 4" xfId="7283"/>
    <cellStyle name="20% - 강조색2 48 2 5" xfId="7284"/>
    <cellStyle name="20% - 강조색2 48 2 5 2" xfId="7285"/>
    <cellStyle name="20% - 강조색2 48 2 5 3" xfId="7286"/>
    <cellStyle name="20% - 강조색2 48 2 5 4" xfId="7287"/>
    <cellStyle name="20% - 강조색2 48 2 6" xfId="7288"/>
    <cellStyle name="20% - 강조색2 48 2 6 2" xfId="7289"/>
    <cellStyle name="20% - 강조색2 48 2 6 3" xfId="7290"/>
    <cellStyle name="20% - 강조색2 48 2 6 4" xfId="7291"/>
    <cellStyle name="20% - 강조색2 48 2 7" xfId="7292"/>
    <cellStyle name="20% - 강조색2 48 2 7 2" xfId="7293"/>
    <cellStyle name="20% - 강조색2 48 2 7 3" xfId="7294"/>
    <cellStyle name="20% - 강조색2 48 2 7 4" xfId="7295"/>
    <cellStyle name="20% - 강조색2 48 2 8" xfId="7296"/>
    <cellStyle name="20% - 강조색2 48 2 8 2" xfId="7297"/>
    <cellStyle name="20% - 강조색2 48 2 8 3" xfId="7298"/>
    <cellStyle name="20% - 강조색2 48 2 8 4" xfId="7299"/>
    <cellStyle name="20% - 강조색2 48 2 9" xfId="7300"/>
    <cellStyle name="20% - 강조색2 48 2 9 2" xfId="7301"/>
    <cellStyle name="20% - 강조색2 48 2 9 3" xfId="7302"/>
    <cellStyle name="20% - 강조색2 48 2 9 4" xfId="7303"/>
    <cellStyle name="20% - 강조색2 48 20" xfId="7304"/>
    <cellStyle name="20% - 강조색2 48 21" xfId="7305"/>
    <cellStyle name="20% - 강조색2 48 22" xfId="7306"/>
    <cellStyle name="20% - 강조색2 48 23" xfId="7307"/>
    <cellStyle name="20% - 강조색2 48 3" xfId="7308"/>
    <cellStyle name="20% - 강조색2 48 3 2" xfId="7309"/>
    <cellStyle name="20% - 강조색2 48 3 3" xfId="7310"/>
    <cellStyle name="20% - 강조색2 48 3 4" xfId="7311"/>
    <cellStyle name="20% - 강조색2 48 4" xfId="7312"/>
    <cellStyle name="20% - 강조색2 48 4 2" xfId="7313"/>
    <cellStyle name="20% - 강조색2 48 4 3" xfId="7314"/>
    <cellStyle name="20% - 강조색2 48 4 4" xfId="7315"/>
    <cellStyle name="20% - 강조색2 48 5" xfId="7316"/>
    <cellStyle name="20% - 강조색2 48 5 2" xfId="7317"/>
    <cellStyle name="20% - 강조색2 48 5 3" xfId="7318"/>
    <cellStyle name="20% - 강조색2 48 5 4" xfId="7319"/>
    <cellStyle name="20% - 강조색2 48 6" xfId="7320"/>
    <cellStyle name="20% - 강조색2 48 6 2" xfId="7321"/>
    <cellStyle name="20% - 강조색2 48 6 3" xfId="7322"/>
    <cellStyle name="20% - 강조색2 48 6 4" xfId="7323"/>
    <cellStyle name="20% - 강조색2 48 7" xfId="7324"/>
    <cellStyle name="20% - 강조색2 48 7 2" xfId="7325"/>
    <cellStyle name="20% - 강조색2 48 7 3" xfId="7326"/>
    <cellStyle name="20% - 강조색2 48 7 4" xfId="7327"/>
    <cellStyle name="20% - 강조색2 48 8" xfId="7328"/>
    <cellStyle name="20% - 강조색2 48 8 2" xfId="7329"/>
    <cellStyle name="20% - 강조색2 48 8 3" xfId="7330"/>
    <cellStyle name="20% - 강조색2 48 8 4" xfId="7331"/>
    <cellStyle name="20% - 강조색2 48 9" xfId="7332"/>
    <cellStyle name="20% - 강조색2 48 9 2" xfId="7333"/>
    <cellStyle name="20% - 강조색2 48 9 3" xfId="7334"/>
    <cellStyle name="20% - 강조색2 48 9 4" xfId="7335"/>
    <cellStyle name="20% - 강조색2 49" xfId="7336"/>
    <cellStyle name="20% - 강조색2 49 10" xfId="7337"/>
    <cellStyle name="20% - 강조색2 49 11" xfId="7338"/>
    <cellStyle name="20% - 강조색2 49 12" xfId="7339"/>
    <cellStyle name="20% - 강조색2 49 13" xfId="7340"/>
    <cellStyle name="20% - 강조색2 49 14" xfId="7341"/>
    <cellStyle name="20% - 강조색2 49 15" xfId="7342"/>
    <cellStyle name="20% - 강조색2 49 16" xfId="7343"/>
    <cellStyle name="20% - 강조색2 49 17" xfId="7344"/>
    <cellStyle name="20% - 강조색2 49 18" xfId="7345"/>
    <cellStyle name="20% - 강조색2 49 19" xfId="7346"/>
    <cellStyle name="20% - 강조색2 49 2" xfId="7347"/>
    <cellStyle name="20% - 강조색2 49 2 2" xfId="7348"/>
    <cellStyle name="20% - 강조색2 49 2 3" xfId="7349"/>
    <cellStyle name="20% - 강조색2 49 2 4" xfId="7350"/>
    <cellStyle name="20% - 강조색2 49 20" xfId="7351"/>
    <cellStyle name="20% - 강조색2 49 3" xfId="7352"/>
    <cellStyle name="20% - 강조색2 49 3 2" xfId="7353"/>
    <cellStyle name="20% - 강조색2 49 3 3" xfId="7354"/>
    <cellStyle name="20% - 강조색2 49 3 4" xfId="7355"/>
    <cellStyle name="20% - 강조색2 49 4" xfId="7356"/>
    <cellStyle name="20% - 강조색2 49 4 2" xfId="7357"/>
    <cellStyle name="20% - 강조색2 49 4 3" xfId="7358"/>
    <cellStyle name="20% - 강조색2 49 4 4" xfId="7359"/>
    <cellStyle name="20% - 강조색2 49 5" xfId="7360"/>
    <cellStyle name="20% - 강조색2 49 5 2" xfId="7361"/>
    <cellStyle name="20% - 강조색2 49 5 3" xfId="7362"/>
    <cellStyle name="20% - 강조색2 49 5 4" xfId="7363"/>
    <cellStyle name="20% - 강조색2 49 6" xfId="7364"/>
    <cellStyle name="20% - 강조색2 49 6 2" xfId="7365"/>
    <cellStyle name="20% - 강조색2 49 6 3" xfId="7366"/>
    <cellStyle name="20% - 강조색2 49 6 4" xfId="7367"/>
    <cellStyle name="20% - 강조색2 49 7" xfId="7368"/>
    <cellStyle name="20% - 강조색2 49 7 2" xfId="7369"/>
    <cellStyle name="20% - 강조색2 49 7 3" xfId="7370"/>
    <cellStyle name="20% - 강조색2 49 7 4" xfId="7371"/>
    <cellStyle name="20% - 강조색2 49 8" xfId="7372"/>
    <cellStyle name="20% - 강조색2 49 9" xfId="7373"/>
    <cellStyle name="20% - 강조색2 5" xfId="251"/>
    <cellStyle name="20% - 강조색2 50" xfId="7374"/>
    <cellStyle name="20% - 강조색2 50 10" xfId="7375"/>
    <cellStyle name="20% - 강조색2 50 11" xfId="7376"/>
    <cellStyle name="20% - 강조색2 50 12" xfId="7377"/>
    <cellStyle name="20% - 강조색2 50 13" xfId="7378"/>
    <cellStyle name="20% - 강조색2 50 14" xfId="7379"/>
    <cellStyle name="20% - 강조색2 50 15" xfId="7380"/>
    <cellStyle name="20% - 강조색2 50 16" xfId="7381"/>
    <cellStyle name="20% - 강조색2 50 17" xfId="7382"/>
    <cellStyle name="20% - 강조색2 50 2" xfId="7383"/>
    <cellStyle name="20% - 강조색2 50 2 2" xfId="7384"/>
    <cellStyle name="20% - 강조색2 50 2 3" xfId="7385"/>
    <cellStyle name="20% - 강조색2 50 2 4" xfId="7386"/>
    <cellStyle name="20% - 강조색2 50 3" xfId="7387"/>
    <cellStyle name="20% - 강조색2 50 3 2" xfId="7388"/>
    <cellStyle name="20% - 강조색2 50 3 3" xfId="7389"/>
    <cellStyle name="20% - 강조색2 50 3 4" xfId="7390"/>
    <cellStyle name="20% - 강조색2 50 4" xfId="7391"/>
    <cellStyle name="20% - 강조색2 50 4 2" xfId="7392"/>
    <cellStyle name="20% - 강조색2 50 4 3" xfId="7393"/>
    <cellStyle name="20% - 강조색2 50 4 4" xfId="7394"/>
    <cellStyle name="20% - 강조색2 50 5" xfId="7395"/>
    <cellStyle name="20% - 강조색2 50 6" xfId="7396"/>
    <cellStyle name="20% - 강조색2 50 7" xfId="7397"/>
    <cellStyle name="20% - 강조색2 50 8" xfId="7398"/>
    <cellStyle name="20% - 강조색2 50 9" xfId="7399"/>
    <cellStyle name="20% - 강조색2 51" xfId="7400"/>
    <cellStyle name="20% - 강조색2 51 10" xfId="7401"/>
    <cellStyle name="20% - 강조색2 51 11" xfId="7402"/>
    <cellStyle name="20% - 강조색2 51 12" xfId="7403"/>
    <cellStyle name="20% - 강조색2 51 13" xfId="7404"/>
    <cellStyle name="20% - 강조색2 51 14" xfId="7405"/>
    <cellStyle name="20% - 강조색2 51 2" xfId="7406"/>
    <cellStyle name="20% - 강조색2 51 3" xfId="7407"/>
    <cellStyle name="20% - 강조색2 51 4" xfId="7408"/>
    <cellStyle name="20% - 강조색2 51 5" xfId="7409"/>
    <cellStyle name="20% - 강조색2 51 6" xfId="7410"/>
    <cellStyle name="20% - 강조색2 51 7" xfId="7411"/>
    <cellStyle name="20% - 강조색2 51 8" xfId="7412"/>
    <cellStyle name="20% - 강조색2 51 9" xfId="7413"/>
    <cellStyle name="20% - 강조색2 52" xfId="7414"/>
    <cellStyle name="20% - 강조색2 52 2" xfId="7415"/>
    <cellStyle name="20% - 강조색2 52 3" xfId="7416"/>
    <cellStyle name="20% - 강조색2 52 4" xfId="7417"/>
    <cellStyle name="20% - 강조색2 53" xfId="7418"/>
    <cellStyle name="20% - 강조색2 53 2" xfId="7419"/>
    <cellStyle name="20% - 강조색2 53 3" xfId="7420"/>
    <cellStyle name="20% - 강조색2 54" xfId="7421"/>
    <cellStyle name="20% - 강조색2 55" xfId="7422"/>
    <cellStyle name="20% - 강조색2 56" xfId="7423"/>
    <cellStyle name="20% - 강조색2 6" xfId="252"/>
    <cellStyle name="20% - 강조색2 7" xfId="253"/>
    <cellStyle name="20% - 강조색2 8" xfId="254"/>
    <cellStyle name="20% - 강조색2 9" xfId="255"/>
    <cellStyle name="20% - 강조색3" xfId="25" builtinId="38" customBuiltin="1"/>
    <cellStyle name="20% - 강조색3 10" xfId="256"/>
    <cellStyle name="20% - 강조색3 11" xfId="257"/>
    <cellStyle name="20% - 강조색3 12" xfId="258"/>
    <cellStyle name="20% - 강조색3 13" xfId="259"/>
    <cellStyle name="20% - 강조색3 14" xfId="260"/>
    <cellStyle name="20% - 강조색3 15" xfId="261"/>
    <cellStyle name="20% - 강조색3 16" xfId="262"/>
    <cellStyle name="20% - 강조색3 17" xfId="263"/>
    <cellStyle name="20% - 강조색3 18" xfId="264"/>
    <cellStyle name="20% - 강조색3 19" xfId="265"/>
    <cellStyle name="20% - 강조색3 2" xfId="54"/>
    <cellStyle name="20% - 강조색3 20" xfId="266"/>
    <cellStyle name="20% - 강조색3 21" xfId="267"/>
    <cellStyle name="20% - 강조색3 22" xfId="268"/>
    <cellStyle name="20% - 강조색3 23" xfId="269"/>
    <cellStyle name="20% - 강조색3 24" xfId="270"/>
    <cellStyle name="20% - 강조색3 25" xfId="271"/>
    <cellStyle name="20% - 강조색3 26" xfId="272"/>
    <cellStyle name="20% - 강조색3 27" xfId="273"/>
    <cellStyle name="20% - 강조색3 28" xfId="274"/>
    <cellStyle name="20% - 강조색3 29" xfId="275"/>
    <cellStyle name="20% - 강조색3 3" xfId="47"/>
    <cellStyle name="20% - 강조색3 30" xfId="276"/>
    <cellStyle name="20% - 강조색3 31" xfId="277"/>
    <cellStyle name="20% - 강조색3 32" xfId="278"/>
    <cellStyle name="20% - 강조색3 33" xfId="279"/>
    <cellStyle name="20% - 강조색3 34" xfId="280"/>
    <cellStyle name="20% - 강조색3 35" xfId="281"/>
    <cellStyle name="20% - 강조색3 36" xfId="282"/>
    <cellStyle name="20% - 강조색3 37" xfId="283"/>
    <cellStyle name="20% - 강조색3 38" xfId="284"/>
    <cellStyle name="20% - 강조색3 39" xfId="285"/>
    <cellStyle name="20% - 강조색3 4" xfId="50"/>
    <cellStyle name="20% - 강조색3 40" xfId="286"/>
    <cellStyle name="20% - 강조색3 41" xfId="287"/>
    <cellStyle name="20% - 강조색3 42" xfId="288"/>
    <cellStyle name="20% - 강조색3 43" xfId="289"/>
    <cellStyle name="20% - 강조색3 44" xfId="1819"/>
    <cellStyle name="20% - 강조색3 44 10" xfId="7424"/>
    <cellStyle name="20% - 강조색3 44 11" xfId="7425"/>
    <cellStyle name="20% - 강조색3 44 2" xfId="7426"/>
    <cellStyle name="20% - 강조색3 44 2 10" xfId="7427"/>
    <cellStyle name="20% - 강조색3 44 2 10 2" xfId="7428"/>
    <cellStyle name="20% - 강조색3 44 2 10 3" xfId="7429"/>
    <cellStyle name="20% - 강조색3 44 2 10 4" xfId="7430"/>
    <cellStyle name="20% - 강조색3 44 2 11" xfId="7431"/>
    <cellStyle name="20% - 강조색3 44 2 11 2" xfId="7432"/>
    <cellStyle name="20% - 강조색3 44 2 11 3" xfId="7433"/>
    <cellStyle name="20% - 강조색3 44 2 11 4" xfId="7434"/>
    <cellStyle name="20% - 강조색3 44 2 12" xfId="7435"/>
    <cellStyle name="20% - 강조색3 44 2 12 2" xfId="7436"/>
    <cellStyle name="20% - 강조색3 44 2 12 3" xfId="7437"/>
    <cellStyle name="20% - 강조색3 44 2 12 4" xfId="7438"/>
    <cellStyle name="20% - 강조색3 44 2 13" xfId="7439"/>
    <cellStyle name="20% - 강조색3 44 2 13 2" xfId="7440"/>
    <cellStyle name="20% - 강조색3 44 2 13 3" xfId="7441"/>
    <cellStyle name="20% - 강조색3 44 2 13 4" xfId="7442"/>
    <cellStyle name="20% - 강조색3 44 2 14" xfId="7443"/>
    <cellStyle name="20% - 강조색3 44 2 14 2" xfId="7444"/>
    <cellStyle name="20% - 강조색3 44 2 14 3" xfId="7445"/>
    <cellStyle name="20% - 강조색3 44 2 14 4" xfId="7446"/>
    <cellStyle name="20% - 강조색3 44 2 15" xfId="7447"/>
    <cellStyle name="20% - 강조색3 44 2 16" xfId="7448"/>
    <cellStyle name="20% - 강조색3 44 2 17" xfId="7449"/>
    <cellStyle name="20% - 강조색3 44 2 18" xfId="7450"/>
    <cellStyle name="20% - 강조색3 44 2 19" xfId="7451"/>
    <cellStyle name="20% - 강조색3 44 2 2" xfId="7452"/>
    <cellStyle name="20% - 강조색3 44 2 2 10" xfId="7453"/>
    <cellStyle name="20% - 강조색3 44 2 2 10 2" xfId="7454"/>
    <cellStyle name="20% - 강조색3 44 2 2 10 3" xfId="7455"/>
    <cellStyle name="20% - 강조색3 44 2 2 10 4" xfId="7456"/>
    <cellStyle name="20% - 강조색3 44 2 2 11" xfId="7457"/>
    <cellStyle name="20% - 강조색3 44 2 2 11 2" xfId="7458"/>
    <cellStyle name="20% - 강조색3 44 2 2 11 3" xfId="7459"/>
    <cellStyle name="20% - 강조색3 44 2 2 11 4" xfId="7460"/>
    <cellStyle name="20% - 강조색3 44 2 2 12" xfId="7461"/>
    <cellStyle name="20% - 강조색3 44 2 2 12 2" xfId="7462"/>
    <cellStyle name="20% - 강조색3 44 2 2 12 3" xfId="7463"/>
    <cellStyle name="20% - 강조색3 44 2 2 12 4" xfId="7464"/>
    <cellStyle name="20% - 강조색3 44 2 2 13" xfId="7465"/>
    <cellStyle name="20% - 강조색3 44 2 2 13 2" xfId="7466"/>
    <cellStyle name="20% - 강조색3 44 2 2 13 3" xfId="7467"/>
    <cellStyle name="20% - 강조색3 44 2 2 13 4" xfId="7468"/>
    <cellStyle name="20% - 강조색3 44 2 2 14" xfId="7469"/>
    <cellStyle name="20% - 강조색3 44 2 2 15" xfId="7470"/>
    <cellStyle name="20% - 강조색3 44 2 2 16" xfId="7471"/>
    <cellStyle name="20% - 강조색3 44 2 2 17" xfId="7472"/>
    <cellStyle name="20% - 강조색3 44 2 2 18" xfId="7473"/>
    <cellStyle name="20% - 강조색3 44 2 2 19" xfId="7474"/>
    <cellStyle name="20% - 강조색3 44 2 2 2" xfId="7475"/>
    <cellStyle name="20% - 강조색3 44 2 2 2 10" xfId="7476"/>
    <cellStyle name="20% - 강조색3 44 2 2 2 10 2" xfId="7477"/>
    <cellStyle name="20% - 강조색3 44 2 2 2 10 3" xfId="7478"/>
    <cellStyle name="20% - 강조색3 44 2 2 2 10 4" xfId="7479"/>
    <cellStyle name="20% - 강조색3 44 2 2 2 11" xfId="7480"/>
    <cellStyle name="20% - 강조색3 44 2 2 2 11 2" xfId="7481"/>
    <cellStyle name="20% - 강조색3 44 2 2 2 11 3" xfId="7482"/>
    <cellStyle name="20% - 강조색3 44 2 2 2 11 4" xfId="7483"/>
    <cellStyle name="20% - 강조색3 44 2 2 2 12" xfId="7484"/>
    <cellStyle name="20% - 강조색3 44 2 2 2 12 2" xfId="7485"/>
    <cellStyle name="20% - 강조색3 44 2 2 2 12 3" xfId="7486"/>
    <cellStyle name="20% - 강조색3 44 2 2 2 12 4" xfId="7487"/>
    <cellStyle name="20% - 강조색3 44 2 2 2 13" xfId="7488"/>
    <cellStyle name="20% - 강조색3 44 2 2 2 14" xfId="7489"/>
    <cellStyle name="20% - 강조색3 44 2 2 2 15" xfId="7490"/>
    <cellStyle name="20% - 강조색3 44 2 2 2 16" xfId="7491"/>
    <cellStyle name="20% - 강조색3 44 2 2 2 17" xfId="7492"/>
    <cellStyle name="20% - 강조색3 44 2 2 2 18" xfId="7493"/>
    <cellStyle name="20% - 강조색3 44 2 2 2 19" xfId="7494"/>
    <cellStyle name="20% - 강조색3 44 2 2 2 2" xfId="7495"/>
    <cellStyle name="20% - 강조색3 44 2 2 2 2 10" xfId="7496"/>
    <cellStyle name="20% - 강조색3 44 2 2 2 2 11" xfId="7497"/>
    <cellStyle name="20% - 강조색3 44 2 2 2 2 12" xfId="7498"/>
    <cellStyle name="20% - 강조색3 44 2 2 2 2 2" xfId="7499"/>
    <cellStyle name="20% - 강조색3 44 2 2 2 2 2 2" xfId="7500"/>
    <cellStyle name="20% - 강조색3 44 2 2 2 2 2 3" xfId="7501"/>
    <cellStyle name="20% - 강조색3 44 2 2 2 2 2 4" xfId="7502"/>
    <cellStyle name="20% - 강조색3 44 2 2 2 2 3" xfId="7503"/>
    <cellStyle name="20% - 강조색3 44 2 2 2 2 3 2" xfId="7504"/>
    <cellStyle name="20% - 강조색3 44 2 2 2 2 3 3" xfId="7505"/>
    <cellStyle name="20% - 강조색3 44 2 2 2 2 3 4" xfId="7506"/>
    <cellStyle name="20% - 강조색3 44 2 2 2 2 4" xfId="7507"/>
    <cellStyle name="20% - 강조색3 44 2 2 2 2 4 2" xfId="7508"/>
    <cellStyle name="20% - 강조색3 44 2 2 2 2 4 3" xfId="7509"/>
    <cellStyle name="20% - 강조색3 44 2 2 2 2 4 4" xfId="7510"/>
    <cellStyle name="20% - 강조색3 44 2 2 2 2 5" xfId="7511"/>
    <cellStyle name="20% - 강조색3 44 2 2 2 2 5 2" xfId="7512"/>
    <cellStyle name="20% - 강조색3 44 2 2 2 2 5 3" xfId="7513"/>
    <cellStyle name="20% - 강조색3 44 2 2 2 2 5 4" xfId="7514"/>
    <cellStyle name="20% - 강조색3 44 2 2 2 2 6" xfId="7515"/>
    <cellStyle name="20% - 강조색3 44 2 2 2 2 6 2" xfId="7516"/>
    <cellStyle name="20% - 강조색3 44 2 2 2 2 6 3" xfId="7517"/>
    <cellStyle name="20% - 강조색3 44 2 2 2 2 6 4" xfId="7518"/>
    <cellStyle name="20% - 강조색3 44 2 2 2 2 7" xfId="7519"/>
    <cellStyle name="20% - 강조색3 44 2 2 2 2 7 2" xfId="7520"/>
    <cellStyle name="20% - 강조색3 44 2 2 2 2 7 3" xfId="7521"/>
    <cellStyle name="20% - 강조색3 44 2 2 2 2 7 4" xfId="7522"/>
    <cellStyle name="20% - 강조색3 44 2 2 2 2 8" xfId="7523"/>
    <cellStyle name="20% - 강조색3 44 2 2 2 2 8 2" xfId="7524"/>
    <cellStyle name="20% - 강조색3 44 2 2 2 2 8 3" xfId="7525"/>
    <cellStyle name="20% - 강조색3 44 2 2 2 2 8 4" xfId="7526"/>
    <cellStyle name="20% - 강조색3 44 2 2 2 2 9" xfId="7527"/>
    <cellStyle name="20% - 강조색3 44 2 2 2 2 9 2" xfId="7528"/>
    <cellStyle name="20% - 강조색3 44 2 2 2 2 9 3" xfId="7529"/>
    <cellStyle name="20% - 강조색3 44 2 2 2 2 9 4" xfId="7530"/>
    <cellStyle name="20% - 강조색3 44 2 2 2 20" xfId="7531"/>
    <cellStyle name="20% - 강조색3 44 2 2 2 21" xfId="7532"/>
    <cellStyle name="20% - 강조색3 44 2 2 2 22" xfId="7533"/>
    <cellStyle name="20% - 강조색3 44 2 2 2 23" xfId="7534"/>
    <cellStyle name="20% - 강조색3 44 2 2 2 24" xfId="7535"/>
    <cellStyle name="20% - 강조색3 44 2 2 2 25" xfId="7536"/>
    <cellStyle name="20% - 강조색3 44 2 2 2 3" xfId="7537"/>
    <cellStyle name="20% - 강조색3 44 2 2 2 3 10" xfId="7538"/>
    <cellStyle name="20% - 강조색3 44 2 2 2 3 11" xfId="7539"/>
    <cellStyle name="20% - 강조색3 44 2 2 2 3 12" xfId="7540"/>
    <cellStyle name="20% - 강조색3 44 2 2 2 3 2" xfId="7541"/>
    <cellStyle name="20% - 강조색3 44 2 2 2 3 2 2" xfId="7542"/>
    <cellStyle name="20% - 강조색3 44 2 2 2 3 2 3" xfId="7543"/>
    <cellStyle name="20% - 강조색3 44 2 2 2 3 2 4" xfId="7544"/>
    <cellStyle name="20% - 강조색3 44 2 2 2 3 3" xfId="7545"/>
    <cellStyle name="20% - 강조색3 44 2 2 2 3 3 2" xfId="7546"/>
    <cellStyle name="20% - 강조색3 44 2 2 2 3 3 3" xfId="7547"/>
    <cellStyle name="20% - 강조색3 44 2 2 2 3 3 4" xfId="7548"/>
    <cellStyle name="20% - 강조색3 44 2 2 2 3 4" xfId="7549"/>
    <cellStyle name="20% - 강조색3 44 2 2 2 3 4 2" xfId="7550"/>
    <cellStyle name="20% - 강조색3 44 2 2 2 3 4 3" xfId="7551"/>
    <cellStyle name="20% - 강조색3 44 2 2 2 3 4 4" xfId="7552"/>
    <cellStyle name="20% - 강조색3 44 2 2 2 3 5" xfId="7553"/>
    <cellStyle name="20% - 강조색3 44 2 2 2 3 5 2" xfId="7554"/>
    <cellStyle name="20% - 강조색3 44 2 2 2 3 5 3" xfId="7555"/>
    <cellStyle name="20% - 강조색3 44 2 2 2 3 5 4" xfId="7556"/>
    <cellStyle name="20% - 강조색3 44 2 2 2 3 6" xfId="7557"/>
    <cellStyle name="20% - 강조색3 44 2 2 2 3 6 2" xfId="7558"/>
    <cellStyle name="20% - 강조색3 44 2 2 2 3 6 3" xfId="7559"/>
    <cellStyle name="20% - 강조색3 44 2 2 2 3 6 4" xfId="7560"/>
    <cellStyle name="20% - 강조색3 44 2 2 2 3 7" xfId="7561"/>
    <cellStyle name="20% - 강조색3 44 2 2 2 3 7 2" xfId="7562"/>
    <cellStyle name="20% - 강조색3 44 2 2 2 3 7 3" xfId="7563"/>
    <cellStyle name="20% - 강조색3 44 2 2 2 3 7 4" xfId="7564"/>
    <cellStyle name="20% - 강조색3 44 2 2 2 3 8" xfId="7565"/>
    <cellStyle name="20% - 강조색3 44 2 2 2 3 8 2" xfId="7566"/>
    <cellStyle name="20% - 강조색3 44 2 2 2 3 8 3" xfId="7567"/>
    <cellStyle name="20% - 강조색3 44 2 2 2 3 8 4" xfId="7568"/>
    <cellStyle name="20% - 강조색3 44 2 2 2 3 9" xfId="7569"/>
    <cellStyle name="20% - 강조색3 44 2 2 2 3 9 2" xfId="7570"/>
    <cellStyle name="20% - 강조색3 44 2 2 2 3 9 3" xfId="7571"/>
    <cellStyle name="20% - 강조색3 44 2 2 2 3 9 4" xfId="7572"/>
    <cellStyle name="20% - 강조색3 44 2 2 2 4" xfId="7573"/>
    <cellStyle name="20% - 강조색3 44 2 2 2 4 10" xfId="7574"/>
    <cellStyle name="20% - 강조색3 44 2 2 2 4 11" xfId="7575"/>
    <cellStyle name="20% - 강조색3 44 2 2 2 4 12" xfId="7576"/>
    <cellStyle name="20% - 강조색3 44 2 2 2 4 2" xfId="7577"/>
    <cellStyle name="20% - 강조색3 44 2 2 2 4 2 2" xfId="7578"/>
    <cellStyle name="20% - 강조색3 44 2 2 2 4 2 3" xfId="7579"/>
    <cellStyle name="20% - 강조색3 44 2 2 2 4 2 4" xfId="7580"/>
    <cellStyle name="20% - 강조색3 44 2 2 2 4 3" xfId="7581"/>
    <cellStyle name="20% - 강조색3 44 2 2 2 4 3 2" xfId="7582"/>
    <cellStyle name="20% - 강조색3 44 2 2 2 4 3 3" xfId="7583"/>
    <cellStyle name="20% - 강조색3 44 2 2 2 4 3 4" xfId="7584"/>
    <cellStyle name="20% - 강조색3 44 2 2 2 4 4" xfId="7585"/>
    <cellStyle name="20% - 강조색3 44 2 2 2 4 4 2" xfId="7586"/>
    <cellStyle name="20% - 강조색3 44 2 2 2 4 4 3" xfId="7587"/>
    <cellStyle name="20% - 강조색3 44 2 2 2 4 4 4" xfId="7588"/>
    <cellStyle name="20% - 강조색3 44 2 2 2 4 5" xfId="7589"/>
    <cellStyle name="20% - 강조색3 44 2 2 2 4 5 2" xfId="7590"/>
    <cellStyle name="20% - 강조색3 44 2 2 2 4 5 3" xfId="7591"/>
    <cellStyle name="20% - 강조색3 44 2 2 2 4 5 4" xfId="7592"/>
    <cellStyle name="20% - 강조색3 44 2 2 2 4 6" xfId="7593"/>
    <cellStyle name="20% - 강조색3 44 2 2 2 4 6 2" xfId="7594"/>
    <cellStyle name="20% - 강조색3 44 2 2 2 4 6 3" xfId="7595"/>
    <cellStyle name="20% - 강조색3 44 2 2 2 4 6 4" xfId="7596"/>
    <cellStyle name="20% - 강조색3 44 2 2 2 4 7" xfId="7597"/>
    <cellStyle name="20% - 강조색3 44 2 2 2 4 7 2" xfId="7598"/>
    <cellStyle name="20% - 강조색3 44 2 2 2 4 7 3" xfId="7599"/>
    <cellStyle name="20% - 강조색3 44 2 2 2 4 7 4" xfId="7600"/>
    <cellStyle name="20% - 강조색3 44 2 2 2 4 8" xfId="7601"/>
    <cellStyle name="20% - 강조색3 44 2 2 2 4 8 2" xfId="7602"/>
    <cellStyle name="20% - 강조색3 44 2 2 2 4 8 3" xfId="7603"/>
    <cellStyle name="20% - 강조색3 44 2 2 2 4 8 4" xfId="7604"/>
    <cellStyle name="20% - 강조색3 44 2 2 2 4 9" xfId="7605"/>
    <cellStyle name="20% - 강조색3 44 2 2 2 4 9 2" xfId="7606"/>
    <cellStyle name="20% - 강조색3 44 2 2 2 4 9 3" xfId="7607"/>
    <cellStyle name="20% - 강조색3 44 2 2 2 4 9 4" xfId="7608"/>
    <cellStyle name="20% - 강조색3 44 2 2 2 5" xfId="7609"/>
    <cellStyle name="20% - 강조색3 44 2 2 2 5 2" xfId="7610"/>
    <cellStyle name="20% - 강조색3 44 2 2 2 5 3" xfId="7611"/>
    <cellStyle name="20% - 강조색3 44 2 2 2 5 4" xfId="7612"/>
    <cellStyle name="20% - 강조색3 44 2 2 2 6" xfId="7613"/>
    <cellStyle name="20% - 강조색3 44 2 2 2 6 2" xfId="7614"/>
    <cellStyle name="20% - 강조색3 44 2 2 2 6 3" xfId="7615"/>
    <cellStyle name="20% - 강조색3 44 2 2 2 6 4" xfId="7616"/>
    <cellStyle name="20% - 강조색3 44 2 2 2 7" xfId="7617"/>
    <cellStyle name="20% - 강조색3 44 2 2 2 7 2" xfId="7618"/>
    <cellStyle name="20% - 강조색3 44 2 2 2 7 3" xfId="7619"/>
    <cellStyle name="20% - 강조색3 44 2 2 2 7 4" xfId="7620"/>
    <cellStyle name="20% - 강조색3 44 2 2 2 8" xfId="7621"/>
    <cellStyle name="20% - 강조색3 44 2 2 2 8 2" xfId="7622"/>
    <cellStyle name="20% - 강조색3 44 2 2 2 8 3" xfId="7623"/>
    <cellStyle name="20% - 강조색3 44 2 2 2 8 4" xfId="7624"/>
    <cellStyle name="20% - 강조색3 44 2 2 2 9" xfId="7625"/>
    <cellStyle name="20% - 강조색3 44 2 2 2 9 2" xfId="7626"/>
    <cellStyle name="20% - 강조색3 44 2 2 2 9 3" xfId="7627"/>
    <cellStyle name="20% - 강조색3 44 2 2 2 9 4" xfId="7628"/>
    <cellStyle name="20% - 강조색3 44 2 2 20" xfId="7629"/>
    <cellStyle name="20% - 강조색3 44 2 2 21" xfId="7630"/>
    <cellStyle name="20% - 강조색3 44 2 2 22" xfId="7631"/>
    <cellStyle name="20% - 강조색3 44 2 2 23" xfId="7632"/>
    <cellStyle name="20% - 강조색3 44 2 2 24" xfId="7633"/>
    <cellStyle name="20% - 강조색3 44 2 2 25" xfId="7634"/>
    <cellStyle name="20% - 강조색3 44 2 2 26" xfId="7635"/>
    <cellStyle name="20% - 강조색3 44 2 2 3" xfId="7636"/>
    <cellStyle name="20% - 강조색3 44 2 2 3 10" xfId="7637"/>
    <cellStyle name="20% - 강조색3 44 2 2 3 11" xfId="7638"/>
    <cellStyle name="20% - 강조색3 44 2 2 3 12" xfId="7639"/>
    <cellStyle name="20% - 강조색3 44 2 2 3 2" xfId="7640"/>
    <cellStyle name="20% - 강조색3 44 2 2 3 2 2" xfId="7641"/>
    <cellStyle name="20% - 강조색3 44 2 2 3 2 3" xfId="7642"/>
    <cellStyle name="20% - 강조색3 44 2 2 3 2 4" xfId="7643"/>
    <cellStyle name="20% - 강조색3 44 2 2 3 3" xfId="7644"/>
    <cellStyle name="20% - 강조색3 44 2 2 3 3 2" xfId="7645"/>
    <cellStyle name="20% - 강조색3 44 2 2 3 3 3" xfId="7646"/>
    <cellStyle name="20% - 강조색3 44 2 2 3 3 4" xfId="7647"/>
    <cellStyle name="20% - 강조색3 44 2 2 3 4" xfId="7648"/>
    <cellStyle name="20% - 강조색3 44 2 2 3 4 2" xfId="7649"/>
    <cellStyle name="20% - 강조색3 44 2 2 3 4 3" xfId="7650"/>
    <cellStyle name="20% - 강조색3 44 2 2 3 4 4" xfId="7651"/>
    <cellStyle name="20% - 강조색3 44 2 2 3 5" xfId="7652"/>
    <cellStyle name="20% - 강조색3 44 2 2 3 5 2" xfId="7653"/>
    <cellStyle name="20% - 강조색3 44 2 2 3 5 3" xfId="7654"/>
    <cellStyle name="20% - 강조색3 44 2 2 3 5 4" xfId="7655"/>
    <cellStyle name="20% - 강조색3 44 2 2 3 6" xfId="7656"/>
    <cellStyle name="20% - 강조색3 44 2 2 3 6 2" xfId="7657"/>
    <cellStyle name="20% - 강조색3 44 2 2 3 6 3" xfId="7658"/>
    <cellStyle name="20% - 강조색3 44 2 2 3 6 4" xfId="7659"/>
    <cellStyle name="20% - 강조색3 44 2 2 3 7" xfId="7660"/>
    <cellStyle name="20% - 강조색3 44 2 2 3 7 2" xfId="7661"/>
    <cellStyle name="20% - 강조색3 44 2 2 3 7 3" xfId="7662"/>
    <cellStyle name="20% - 강조색3 44 2 2 3 7 4" xfId="7663"/>
    <cellStyle name="20% - 강조색3 44 2 2 3 8" xfId="7664"/>
    <cellStyle name="20% - 강조색3 44 2 2 3 8 2" xfId="7665"/>
    <cellStyle name="20% - 강조색3 44 2 2 3 8 3" xfId="7666"/>
    <cellStyle name="20% - 강조색3 44 2 2 3 8 4" xfId="7667"/>
    <cellStyle name="20% - 강조색3 44 2 2 3 9" xfId="7668"/>
    <cellStyle name="20% - 강조색3 44 2 2 3 9 2" xfId="7669"/>
    <cellStyle name="20% - 강조색3 44 2 2 3 9 3" xfId="7670"/>
    <cellStyle name="20% - 강조색3 44 2 2 3 9 4" xfId="7671"/>
    <cellStyle name="20% - 강조색3 44 2 2 4" xfId="7672"/>
    <cellStyle name="20% - 강조색3 44 2 2 4 10" xfId="7673"/>
    <cellStyle name="20% - 강조색3 44 2 2 4 11" xfId="7674"/>
    <cellStyle name="20% - 강조색3 44 2 2 4 12" xfId="7675"/>
    <cellStyle name="20% - 강조색3 44 2 2 4 2" xfId="7676"/>
    <cellStyle name="20% - 강조색3 44 2 2 4 2 2" xfId="7677"/>
    <cellStyle name="20% - 강조색3 44 2 2 4 2 3" xfId="7678"/>
    <cellStyle name="20% - 강조색3 44 2 2 4 2 4" xfId="7679"/>
    <cellStyle name="20% - 강조색3 44 2 2 4 3" xfId="7680"/>
    <cellStyle name="20% - 강조색3 44 2 2 4 3 2" xfId="7681"/>
    <cellStyle name="20% - 강조색3 44 2 2 4 3 3" xfId="7682"/>
    <cellStyle name="20% - 강조색3 44 2 2 4 3 4" xfId="7683"/>
    <cellStyle name="20% - 강조색3 44 2 2 4 4" xfId="7684"/>
    <cellStyle name="20% - 강조색3 44 2 2 4 4 2" xfId="7685"/>
    <cellStyle name="20% - 강조색3 44 2 2 4 4 3" xfId="7686"/>
    <cellStyle name="20% - 강조색3 44 2 2 4 4 4" xfId="7687"/>
    <cellStyle name="20% - 강조색3 44 2 2 4 5" xfId="7688"/>
    <cellStyle name="20% - 강조색3 44 2 2 4 5 2" xfId="7689"/>
    <cellStyle name="20% - 강조색3 44 2 2 4 5 3" xfId="7690"/>
    <cellStyle name="20% - 강조색3 44 2 2 4 5 4" xfId="7691"/>
    <cellStyle name="20% - 강조색3 44 2 2 4 6" xfId="7692"/>
    <cellStyle name="20% - 강조색3 44 2 2 4 6 2" xfId="7693"/>
    <cellStyle name="20% - 강조색3 44 2 2 4 6 3" xfId="7694"/>
    <cellStyle name="20% - 강조색3 44 2 2 4 6 4" xfId="7695"/>
    <cellStyle name="20% - 강조색3 44 2 2 4 7" xfId="7696"/>
    <cellStyle name="20% - 강조색3 44 2 2 4 7 2" xfId="7697"/>
    <cellStyle name="20% - 강조색3 44 2 2 4 7 3" xfId="7698"/>
    <cellStyle name="20% - 강조색3 44 2 2 4 7 4" xfId="7699"/>
    <cellStyle name="20% - 강조색3 44 2 2 4 8" xfId="7700"/>
    <cellStyle name="20% - 강조색3 44 2 2 4 8 2" xfId="7701"/>
    <cellStyle name="20% - 강조색3 44 2 2 4 8 3" xfId="7702"/>
    <cellStyle name="20% - 강조색3 44 2 2 4 8 4" xfId="7703"/>
    <cellStyle name="20% - 강조색3 44 2 2 4 9" xfId="7704"/>
    <cellStyle name="20% - 강조색3 44 2 2 4 9 2" xfId="7705"/>
    <cellStyle name="20% - 강조색3 44 2 2 4 9 3" xfId="7706"/>
    <cellStyle name="20% - 강조색3 44 2 2 4 9 4" xfId="7707"/>
    <cellStyle name="20% - 강조색3 44 2 2 5" xfId="7708"/>
    <cellStyle name="20% - 강조색3 44 2 2 5 10" xfId="7709"/>
    <cellStyle name="20% - 강조색3 44 2 2 5 11" xfId="7710"/>
    <cellStyle name="20% - 강조색3 44 2 2 5 12" xfId="7711"/>
    <cellStyle name="20% - 강조색3 44 2 2 5 2" xfId="7712"/>
    <cellStyle name="20% - 강조색3 44 2 2 5 2 2" xfId="7713"/>
    <cellStyle name="20% - 강조색3 44 2 2 5 2 3" xfId="7714"/>
    <cellStyle name="20% - 강조색3 44 2 2 5 2 4" xfId="7715"/>
    <cellStyle name="20% - 강조색3 44 2 2 5 3" xfId="7716"/>
    <cellStyle name="20% - 강조색3 44 2 2 5 3 2" xfId="7717"/>
    <cellStyle name="20% - 강조색3 44 2 2 5 3 3" xfId="7718"/>
    <cellStyle name="20% - 강조색3 44 2 2 5 3 4" xfId="7719"/>
    <cellStyle name="20% - 강조색3 44 2 2 5 4" xfId="7720"/>
    <cellStyle name="20% - 강조색3 44 2 2 5 4 2" xfId="7721"/>
    <cellStyle name="20% - 강조색3 44 2 2 5 4 3" xfId="7722"/>
    <cellStyle name="20% - 강조색3 44 2 2 5 4 4" xfId="7723"/>
    <cellStyle name="20% - 강조색3 44 2 2 5 5" xfId="7724"/>
    <cellStyle name="20% - 강조색3 44 2 2 5 5 2" xfId="7725"/>
    <cellStyle name="20% - 강조색3 44 2 2 5 5 3" xfId="7726"/>
    <cellStyle name="20% - 강조색3 44 2 2 5 5 4" xfId="7727"/>
    <cellStyle name="20% - 강조색3 44 2 2 5 6" xfId="7728"/>
    <cellStyle name="20% - 강조색3 44 2 2 5 6 2" xfId="7729"/>
    <cellStyle name="20% - 강조색3 44 2 2 5 6 3" xfId="7730"/>
    <cellStyle name="20% - 강조색3 44 2 2 5 6 4" xfId="7731"/>
    <cellStyle name="20% - 강조색3 44 2 2 5 7" xfId="7732"/>
    <cellStyle name="20% - 강조색3 44 2 2 5 7 2" xfId="7733"/>
    <cellStyle name="20% - 강조색3 44 2 2 5 7 3" xfId="7734"/>
    <cellStyle name="20% - 강조색3 44 2 2 5 7 4" xfId="7735"/>
    <cellStyle name="20% - 강조색3 44 2 2 5 8" xfId="7736"/>
    <cellStyle name="20% - 강조색3 44 2 2 5 8 2" xfId="7737"/>
    <cellStyle name="20% - 강조색3 44 2 2 5 8 3" xfId="7738"/>
    <cellStyle name="20% - 강조색3 44 2 2 5 8 4" xfId="7739"/>
    <cellStyle name="20% - 강조색3 44 2 2 5 9" xfId="7740"/>
    <cellStyle name="20% - 강조색3 44 2 2 5 9 2" xfId="7741"/>
    <cellStyle name="20% - 강조색3 44 2 2 5 9 3" xfId="7742"/>
    <cellStyle name="20% - 강조색3 44 2 2 5 9 4" xfId="7743"/>
    <cellStyle name="20% - 강조색3 44 2 2 6" xfId="7744"/>
    <cellStyle name="20% - 강조색3 44 2 2 6 2" xfId="7745"/>
    <cellStyle name="20% - 강조색3 44 2 2 6 3" xfId="7746"/>
    <cellStyle name="20% - 강조색3 44 2 2 6 4" xfId="7747"/>
    <cellStyle name="20% - 강조색3 44 2 2 7" xfId="7748"/>
    <cellStyle name="20% - 강조색3 44 2 2 7 2" xfId="7749"/>
    <cellStyle name="20% - 강조색3 44 2 2 7 3" xfId="7750"/>
    <cellStyle name="20% - 강조색3 44 2 2 7 4" xfId="7751"/>
    <cellStyle name="20% - 강조색3 44 2 2 8" xfId="7752"/>
    <cellStyle name="20% - 강조색3 44 2 2 8 2" xfId="7753"/>
    <cellStyle name="20% - 강조색3 44 2 2 8 3" xfId="7754"/>
    <cellStyle name="20% - 강조색3 44 2 2 8 4" xfId="7755"/>
    <cellStyle name="20% - 강조색3 44 2 2 9" xfId="7756"/>
    <cellStyle name="20% - 강조색3 44 2 2 9 2" xfId="7757"/>
    <cellStyle name="20% - 강조색3 44 2 2 9 3" xfId="7758"/>
    <cellStyle name="20% - 강조색3 44 2 2 9 4" xfId="7759"/>
    <cellStyle name="20% - 강조색3 44 2 20" xfId="7760"/>
    <cellStyle name="20% - 강조색3 44 2 21" xfId="7761"/>
    <cellStyle name="20% - 강조색3 44 2 22" xfId="7762"/>
    <cellStyle name="20% - 강조색3 44 2 23" xfId="7763"/>
    <cellStyle name="20% - 강조색3 44 2 24" xfId="7764"/>
    <cellStyle name="20% - 강조색3 44 2 25" xfId="7765"/>
    <cellStyle name="20% - 강조색3 44 2 26" xfId="7766"/>
    <cellStyle name="20% - 강조색3 44 2 3" xfId="7767"/>
    <cellStyle name="20% - 강조색3 44 2 3 10" xfId="7768"/>
    <cellStyle name="20% - 강조색3 44 2 3 10 2" xfId="7769"/>
    <cellStyle name="20% - 강조색3 44 2 3 10 3" xfId="7770"/>
    <cellStyle name="20% - 강조색3 44 2 3 10 4" xfId="7771"/>
    <cellStyle name="20% - 강조색3 44 2 3 11" xfId="7772"/>
    <cellStyle name="20% - 강조색3 44 2 3 11 2" xfId="7773"/>
    <cellStyle name="20% - 강조색3 44 2 3 11 3" xfId="7774"/>
    <cellStyle name="20% - 강조색3 44 2 3 11 4" xfId="7775"/>
    <cellStyle name="20% - 강조색3 44 2 3 12" xfId="7776"/>
    <cellStyle name="20% - 강조색3 44 2 3 12 2" xfId="7777"/>
    <cellStyle name="20% - 강조색3 44 2 3 12 3" xfId="7778"/>
    <cellStyle name="20% - 강조색3 44 2 3 12 4" xfId="7779"/>
    <cellStyle name="20% - 강조색3 44 2 3 13" xfId="7780"/>
    <cellStyle name="20% - 강조색3 44 2 3 14" xfId="7781"/>
    <cellStyle name="20% - 강조색3 44 2 3 15" xfId="7782"/>
    <cellStyle name="20% - 강조색3 44 2 3 16" xfId="7783"/>
    <cellStyle name="20% - 강조색3 44 2 3 17" xfId="7784"/>
    <cellStyle name="20% - 강조색3 44 2 3 18" xfId="7785"/>
    <cellStyle name="20% - 강조색3 44 2 3 19" xfId="7786"/>
    <cellStyle name="20% - 강조색3 44 2 3 2" xfId="7787"/>
    <cellStyle name="20% - 강조색3 44 2 3 2 10" xfId="7788"/>
    <cellStyle name="20% - 강조색3 44 2 3 2 11" xfId="7789"/>
    <cellStyle name="20% - 강조색3 44 2 3 2 12" xfId="7790"/>
    <cellStyle name="20% - 강조색3 44 2 3 2 2" xfId="7791"/>
    <cellStyle name="20% - 강조색3 44 2 3 2 2 2" xfId="7792"/>
    <cellStyle name="20% - 강조색3 44 2 3 2 2 3" xfId="7793"/>
    <cellStyle name="20% - 강조색3 44 2 3 2 2 4" xfId="7794"/>
    <cellStyle name="20% - 강조색3 44 2 3 2 3" xfId="7795"/>
    <cellStyle name="20% - 강조색3 44 2 3 2 3 2" xfId="7796"/>
    <cellStyle name="20% - 강조색3 44 2 3 2 3 3" xfId="7797"/>
    <cellStyle name="20% - 강조색3 44 2 3 2 3 4" xfId="7798"/>
    <cellStyle name="20% - 강조색3 44 2 3 2 4" xfId="7799"/>
    <cellStyle name="20% - 강조색3 44 2 3 2 4 2" xfId="7800"/>
    <cellStyle name="20% - 강조색3 44 2 3 2 4 3" xfId="7801"/>
    <cellStyle name="20% - 강조색3 44 2 3 2 4 4" xfId="7802"/>
    <cellStyle name="20% - 강조색3 44 2 3 2 5" xfId="7803"/>
    <cellStyle name="20% - 강조색3 44 2 3 2 5 2" xfId="7804"/>
    <cellStyle name="20% - 강조색3 44 2 3 2 5 3" xfId="7805"/>
    <cellStyle name="20% - 강조색3 44 2 3 2 5 4" xfId="7806"/>
    <cellStyle name="20% - 강조색3 44 2 3 2 6" xfId="7807"/>
    <cellStyle name="20% - 강조색3 44 2 3 2 6 2" xfId="7808"/>
    <cellStyle name="20% - 강조색3 44 2 3 2 6 3" xfId="7809"/>
    <cellStyle name="20% - 강조색3 44 2 3 2 6 4" xfId="7810"/>
    <cellStyle name="20% - 강조색3 44 2 3 2 7" xfId="7811"/>
    <cellStyle name="20% - 강조색3 44 2 3 2 7 2" xfId="7812"/>
    <cellStyle name="20% - 강조색3 44 2 3 2 7 3" xfId="7813"/>
    <cellStyle name="20% - 강조색3 44 2 3 2 7 4" xfId="7814"/>
    <cellStyle name="20% - 강조색3 44 2 3 2 8" xfId="7815"/>
    <cellStyle name="20% - 강조색3 44 2 3 2 8 2" xfId="7816"/>
    <cellStyle name="20% - 강조색3 44 2 3 2 8 3" xfId="7817"/>
    <cellStyle name="20% - 강조색3 44 2 3 2 8 4" xfId="7818"/>
    <cellStyle name="20% - 강조색3 44 2 3 2 9" xfId="7819"/>
    <cellStyle name="20% - 강조색3 44 2 3 2 9 2" xfId="7820"/>
    <cellStyle name="20% - 강조색3 44 2 3 2 9 3" xfId="7821"/>
    <cellStyle name="20% - 강조색3 44 2 3 2 9 4" xfId="7822"/>
    <cellStyle name="20% - 강조색3 44 2 3 20" xfId="7823"/>
    <cellStyle name="20% - 강조색3 44 2 3 21" xfId="7824"/>
    <cellStyle name="20% - 강조색3 44 2 3 22" xfId="7825"/>
    <cellStyle name="20% - 강조색3 44 2 3 23" xfId="7826"/>
    <cellStyle name="20% - 강조색3 44 2 3 24" xfId="7827"/>
    <cellStyle name="20% - 강조색3 44 2 3 25" xfId="7828"/>
    <cellStyle name="20% - 강조색3 44 2 3 3" xfId="7829"/>
    <cellStyle name="20% - 강조색3 44 2 3 3 10" xfId="7830"/>
    <cellStyle name="20% - 강조색3 44 2 3 3 11" xfId="7831"/>
    <cellStyle name="20% - 강조색3 44 2 3 3 12" xfId="7832"/>
    <cellStyle name="20% - 강조색3 44 2 3 3 2" xfId="7833"/>
    <cellStyle name="20% - 강조색3 44 2 3 3 2 2" xfId="7834"/>
    <cellStyle name="20% - 강조색3 44 2 3 3 2 3" xfId="7835"/>
    <cellStyle name="20% - 강조색3 44 2 3 3 2 4" xfId="7836"/>
    <cellStyle name="20% - 강조색3 44 2 3 3 3" xfId="7837"/>
    <cellStyle name="20% - 강조색3 44 2 3 3 3 2" xfId="7838"/>
    <cellStyle name="20% - 강조색3 44 2 3 3 3 3" xfId="7839"/>
    <cellStyle name="20% - 강조색3 44 2 3 3 3 4" xfId="7840"/>
    <cellStyle name="20% - 강조색3 44 2 3 3 4" xfId="7841"/>
    <cellStyle name="20% - 강조색3 44 2 3 3 4 2" xfId="7842"/>
    <cellStyle name="20% - 강조색3 44 2 3 3 4 3" xfId="7843"/>
    <cellStyle name="20% - 강조색3 44 2 3 3 4 4" xfId="7844"/>
    <cellStyle name="20% - 강조색3 44 2 3 3 5" xfId="7845"/>
    <cellStyle name="20% - 강조색3 44 2 3 3 5 2" xfId="7846"/>
    <cellStyle name="20% - 강조색3 44 2 3 3 5 3" xfId="7847"/>
    <cellStyle name="20% - 강조색3 44 2 3 3 5 4" xfId="7848"/>
    <cellStyle name="20% - 강조색3 44 2 3 3 6" xfId="7849"/>
    <cellStyle name="20% - 강조색3 44 2 3 3 6 2" xfId="7850"/>
    <cellStyle name="20% - 강조색3 44 2 3 3 6 3" xfId="7851"/>
    <cellStyle name="20% - 강조색3 44 2 3 3 6 4" xfId="7852"/>
    <cellStyle name="20% - 강조색3 44 2 3 3 7" xfId="7853"/>
    <cellStyle name="20% - 강조색3 44 2 3 3 7 2" xfId="7854"/>
    <cellStyle name="20% - 강조색3 44 2 3 3 7 3" xfId="7855"/>
    <cellStyle name="20% - 강조색3 44 2 3 3 7 4" xfId="7856"/>
    <cellStyle name="20% - 강조색3 44 2 3 3 8" xfId="7857"/>
    <cellStyle name="20% - 강조색3 44 2 3 3 8 2" xfId="7858"/>
    <cellStyle name="20% - 강조색3 44 2 3 3 8 3" xfId="7859"/>
    <cellStyle name="20% - 강조색3 44 2 3 3 8 4" xfId="7860"/>
    <cellStyle name="20% - 강조색3 44 2 3 3 9" xfId="7861"/>
    <cellStyle name="20% - 강조색3 44 2 3 3 9 2" xfId="7862"/>
    <cellStyle name="20% - 강조색3 44 2 3 3 9 3" xfId="7863"/>
    <cellStyle name="20% - 강조색3 44 2 3 3 9 4" xfId="7864"/>
    <cellStyle name="20% - 강조색3 44 2 3 4" xfId="7865"/>
    <cellStyle name="20% - 강조색3 44 2 3 4 10" xfId="7866"/>
    <cellStyle name="20% - 강조색3 44 2 3 4 11" xfId="7867"/>
    <cellStyle name="20% - 강조색3 44 2 3 4 12" xfId="7868"/>
    <cellStyle name="20% - 강조색3 44 2 3 4 2" xfId="7869"/>
    <cellStyle name="20% - 강조색3 44 2 3 4 2 2" xfId="7870"/>
    <cellStyle name="20% - 강조색3 44 2 3 4 2 3" xfId="7871"/>
    <cellStyle name="20% - 강조색3 44 2 3 4 2 4" xfId="7872"/>
    <cellStyle name="20% - 강조색3 44 2 3 4 3" xfId="7873"/>
    <cellStyle name="20% - 강조색3 44 2 3 4 3 2" xfId="7874"/>
    <cellStyle name="20% - 강조색3 44 2 3 4 3 3" xfId="7875"/>
    <cellStyle name="20% - 강조색3 44 2 3 4 3 4" xfId="7876"/>
    <cellStyle name="20% - 강조색3 44 2 3 4 4" xfId="7877"/>
    <cellStyle name="20% - 강조색3 44 2 3 4 4 2" xfId="7878"/>
    <cellStyle name="20% - 강조색3 44 2 3 4 4 3" xfId="7879"/>
    <cellStyle name="20% - 강조색3 44 2 3 4 4 4" xfId="7880"/>
    <cellStyle name="20% - 강조색3 44 2 3 4 5" xfId="7881"/>
    <cellStyle name="20% - 강조색3 44 2 3 4 5 2" xfId="7882"/>
    <cellStyle name="20% - 강조색3 44 2 3 4 5 3" xfId="7883"/>
    <cellStyle name="20% - 강조색3 44 2 3 4 5 4" xfId="7884"/>
    <cellStyle name="20% - 강조색3 44 2 3 4 6" xfId="7885"/>
    <cellStyle name="20% - 강조색3 44 2 3 4 6 2" xfId="7886"/>
    <cellStyle name="20% - 강조색3 44 2 3 4 6 3" xfId="7887"/>
    <cellStyle name="20% - 강조색3 44 2 3 4 6 4" xfId="7888"/>
    <cellStyle name="20% - 강조색3 44 2 3 4 7" xfId="7889"/>
    <cellStyle name="20% - 강조색3 44 2 3 4 7 2" xfId="7890"/>
    <cellStyle name="20% - 강조색3 44 2 3 4 7 3" xfId="7891"/>
    <cellStyle name="20% - 강조색3 44 2 3 4 7 4" xfId="7892"/>
    <cellStyle name="20% - 강조색3 44 2 3 4 8" xfId="7893"/>
    <cellStyle name="20% - 강조색3 44 2 3 4 8 2" xfId="7894"/>
    <cellStyle name="20% - 강조색3 44 2 3 4 8 3" xfId="7895"/>
    <cellStyle name="20% - 강조색3 44 2 3 4 8 4" xfId="7896"/>
    <cellStyle name="20% - 강조색3 44 2 3 4 9" xfId="7897"/>
    <cellStyle name="20% - 강조색3 44 2 3 4 9 2" xfId="7898"/>
    <cellStyle name="20% - 강조색3 44 2 3 4 9 3" xfId="7899"/>
    <cellStyle name="20% - 강조색3 44 2 3 4 9 4" xfId="7900"/>
    <cellStyle name="20% - 강조색3 44 2 3 5" xfId="7901"/>
    <cellStyle name="20% - 강조색3 44 2 3 5 2" xfId="7902"/>
    <cellStyle name="20% - 강조색3 44 2 3 5 3" xfId="7903"/>
    <cellStyle name="20% - 강조색3 44 2 3 5 4" xfId="7904"/>
    <cellStyle name="20% - 강조색3 44 2 3 6" xfId="7905"/>
    <cellStyle name="20% - 강조색3 44 2 3 6 2" xfId="7906"/>
    <cellStyle name="20% - 강조색3 44 2 3 6 3" xfId="7907"/>
    <cellStyle name="20% - 강조색3 44 2 3 6 4" xfId="7908"/>
    <cellStyle name="20% - 강조색3 44 2 3 7" xfId="7909"/>
    <cellStyle name="20% - 강조색3 44 2 3 7 2" xfId="7910"/>
    <cellStyle name="20% - 강조색3 44 2 3 7 3" xfId="7911"/>
    <cellStyle name="20% - 강조색3 44 2 3 7 4" xfId="7912"/>
    <cellStyle name="20% - 강조색3 44 2 3 8" xfId="7913"/>
    <cellStyle name="20% - 강조색3 44 2 3 8 2" xfId="7914"/>
    <cellStyle name="20% - 강조색3 44 2 3 8 3" xfId="7915"/>
    <cellStyle name="20% - 강조색3 44 2 3 8 4" xfId="7916"/>
    <cellStyle name="20% - 강조색3 44 2 3 9" xfId="7917"/>
    <cellStyle name="20% - 강조색3 44 2 3 9 2" xfId="7918"/>
    <cellStyle name="20% - 강조색3 44 2 3 9 3" xfId="7919"/>
    <cellStyle name="20% - 강조색3 44 2 3 9 4" xfId="7920"/>
    <cellStyle name="20% - 강조색3 44 2 4" xfId="7921"/>
    <cellStyle name="20% - 강조색3 44 2 4 10" xfId="7922"/>
    <cellStyle name="20% - 강조색3 44 2 4 11" xfId="7923"/>
    <cellStyle name="20% - 강조색3 44 2 4 12" xfId="7924"/>
    <cellStyle name="20% - 강조색3 44 2 4 2" xfId="7925"/>
    <cellStyle name="20% - 강조색3 44 2 4 2 2" xfId="7926"/>
    <cellStyle name="20% - 강조색3 44 2 4 2 3" xfId="7927"/>
    <cellStyle name="20% - 강조색3 44 2 4 2 4" xfId="7928"/>
    <cellStyle name="20% - 강조색3 44 2 4 3" xfId="7929"/>
    <cellStyle name="20% - 강조색3 44 2 4 3 2" xfId="7930"/>
    <cellStyle name="20% - 강조색3 44 2 4 3 3" xfId="7931"/>
    <cellStyle name="20% - 강조색3 44 2 4 3 4" xfId="7932"/>
    <cellStyle name="20% - 강조색3 44 2 4 4" xfId="7933"/>
    <cellStyle name="20% - 강조색3 44 2 4 4 2" xfId="7934"/>
    <cellStyle name="20% - 강조색3 44 2 4 4 3" xfId="7935"/>
    <cellStyle name="20% - 강조색3 44 2 4 4 4" xfId="7936"/>
    <cellStyle name="20% - 강조색3 44 2 4 5" xfId="7937"/>
    <cellStyle name="20% - 강조색3 44 2 4 5 2" xfId="7938"/>
    <cellStyle name="20% - 강조색3 44 2 4 5 3" xfId="7939"/>
    <cellStyle name="20% - 강조색3 44 2 4 5 4" xfId="7940"/>
    <cellStyle name="20% - 강조색3 44 2 4 6" xfId="7941"/>
    <cellStyle name="20% - 강조색3 44 2 4 6 2" xfId="7942"/>
    <cellStyle name="20% - 강조색3 44 2 4 6 3" xfId="7943"/>
    <cellStyle name="20% - 강조색3 44 2 4 6 4" xfId="7944"/>
    <cellStyle name="20% - 강조색3 44 2 4 7" xfId="7945"/>
    <cellStyle name="20% - 강조색3 44 2 4 7 2" xfId="7946"/>
    <cellStyle name="20% - 강조색3 44 2 4 7 3" xfId="7947"/>
    <cellStyle name="20% - 강조색3 44 2 4 7 4" xfId="7948"/>
    <cellStyle name="20% - 강조색3 44 2 4 8" xfId="7949"/>
    <cellStyle name="20% - 강조색3 44 2 4 8 2" xfId="7950"/>
    <cellStyle name="20% - 강조색3 44 2 4 8 3" xfId="7951"/>
    <cellStyle name="20% - 강조색3 44 2 4 8 4" xfId="7952"/>
    <cellStyle name="20% - 강조색3 44 2 4 9" xfId="7953"/>
    <cellStyle name="20% - 강조색3 44 2 4 9 2" xfId="7954"/>
    <cellStyle name="20% - 강조색3 44 2 4 9 3" xfId="7955"/>
    <cellStyle name="20% - 강조색3 44 2 4 9 4" xfId="7956"/>
    <cellStyle name="20% - 강조색3 44 2 5" xfId="7957"/>
    <cellStyle name="20% - 강조색3 44 2 5 10" xfId="7958"/>
    <cellStyle name="20% - 강조색3 44 2 5 11" xfId="7959"/>
    <cellStyle name="20% - 강조색3 44 2 5 12" xfId="7960"/>
    <cellStyle name="20% - 강조색3 44 2 5 2" xfId="7961"/>
    <cellStyle name="20% - 강조색3 44 2 5 2 2" xfId="7962"/>
    <cellStyle name="20% - 강조색3 44 2 5 2 3" xfId="7963"/>
    <cellStyle name="20% - 강조색3 44 2 5 2 4" xfId="7964"/>
    <cellStyle name="20% - 강조색3 44 2 5 3" xfId="7965"/>
    <cellStyle name="20% - 강조색3 44 2 5 3 2" xfId="7966"/>
    <cellStyle name="20% - 강조색3 44 2 5 3 3" xfId="7967"/>
    <cellStyle name="20% - 강조색3 44 2 5 3 4" xfId="7968"/>
    <cellStyle name="20% - 강조색3 44 2 5 4" xfId="7969"/>
    <cellStyle name="20% - 강조색3 44 2 5 4 2" xfId="7970"/>
    <cellStyle name="20% - 강조색3 44 2 5 4 3" xfId="7971"/>
    <cellStyle name="20% - 강조색3 44 2 5 4 4" xfId="7972"/>
    <cellStyle name="20% - 강조색3 44 2 5 5" xfId="7973"/>
    <cellStyle name="20% - 강조색3 44 2 5 5 2" xfId="7974"/>
    <cellStyle name="20% - 강조색3 44 2 5 5 3" xfId="7975"/>
    <cellStyle name="20% - 강조색3 44 2 5 5 4" xfId="7976"/>
    <cellStyle name="20% - 강조색3 44 2 5 6" xfId="7977"/>
    <cellStyle name="20% - 강조색3 44 2 5 6 2" xfId="7978"/>
    <cellStyle name="20% - 강조색3 44 2 5 6 3" xfId="7979"/>
    <cellStyle name="20% - 강조색3 44 2 5 6 4" xfId="7980"/>
    <cellStyle name="20% - 강조색3 44 2 5 7" xfId="7981"/>
    <cellStyle name="20% - 강조색3 44 2 5 7 2" xfId="7982"/>
    <cellStyle name="20% - 강조색3 44 2 5 7 3" xfId="7983"/>
    <cellStyle name="20% - 강조색3 44 2 5 7 4" xfId="7984"/>
    <cellStyle name="20% - 강조색3 44 2 5 8" xfId="7985"/>
    <cellStyle name="20% - 강조색3 44 2 5 8 2" xfId="7986"/>
    <cellStyle name="20% - 강조색3 44 2 5 8 3" xfId="7987"/>
    <cellStyle name="20% - 강조색3 44 2 5 8 4" xfId="7988"/>
    <cellStyle name="20% - 강조색3 44 2 5 9" xfId="7989"/>
    <cellStyle name="20% - 강조색3 44 2 5 9 2" xfId="7990"/>
    <cellStyle name="20% - 강조색3 44 2 5 9 3" xfId="7991"/>
    <cellStyle name="20% - 강조색3 44 2 5 9 4" xfId="7992"/>
    <cellStyle name="20% - 강조색3 44 2 6" xfId="7993"/>
    <cellStyle name="20% - 강조색3 44 2 6 10" xfId="7994"/>
    <cellStyle name="20% - 강조색3 44 2 6 11" xfId="7995"/>
    <cellStyle name="20% - 강조색3 44 2 6 12" xfId="7996"/>
    <cellStyle name="20% - 강조색3 44 2 6 2" xfId="7997"/>
    <cellStyle name="20% - 강조색3 44 2 6 2 2" xfId="7998"/>
    <cellStyle name="20% - 강조색3 44 2 6 2 3" xfId="7999"/>
    <cellStyle name="20% - 강조색3 44 2 6 2 4" xfId="8000"/>
    <cellStyle name="20% - 강조색3 44 2 6 3" xfId="8001"/>
    <cellStyle name="20% - 강조색3 44 2 6 3 2" xfId="8002"/>
    <cellStyle name="20% - 강조색3 44 2 6 3 3" xfId="8003"/>
    <cellStyle name="20% - 강조색3 44 2 6 3 4" xfId="8004"/>
    <cellStyle name="20% - 강조색3 44 2 6 4" xfId="8005"/>
    <cellStyle name="20% - 강조색3 44 2 6 4 2" xfId="8006"/>
    <cellStyle name="20% - 강조색3 44 2 6 4 3" xfId="8007"/>
    <cellStyle name="20% - 강조색3 44 2 6 4 4" xfId="8008"/>
    <cellStyle name="20% - 강조색3 44 2 6 5" xfId="8009"/>
    <cellStyle name="20% - 강조색3 44 2 6 5 2" xfId="8010"/>
    <cellStyle name="20% - 강조색3 44 2 6 5 3" xfId="8011"/>
    <cellStyle name="20% - 강조색3 44 2 6 5 4" xfId="8012"/>
    <cellStyle name="20% - 강조색3 44 2 6 6" xfId="8013"/>
    <cellStyle name="20% - 강조색3 44 2 6 6 2" xfId="8014"/>
    <cellStyle name="20% - 강조색3 44 2 6 6 3" xfId="8015"/>
    <cellStyle name="20% - 강조색3 44 2 6 6 4" xfId="8016"/>
    <cellStyle name="20% - 강조색3 44 2 6 7" xfId="8017"/>
    <cellStyle name="20% - 강조색3 44 2 6 7 2" xfId="8018"/>
    <cellStyle name="20% - 강조색3 44 2 6 7 3" xfId="8019"/>
    <cellStyle name="20% - 강조색3 44 2 6 7 4" xfId="8020"/>
    <cellStyle name="20% - 강조색3 44 2 6 8" xfId="8021"/>
    <cellStyle name="20% - 강조색3 44 2 6 8 2" xfId="8022"/>
    <cellStyle name="20% - 강조색3 44 2 6 8 3" xfId="8023"/>
    <cellStyle name="20% - 강조색3 44 2 6 8 4" xfId="8024"/>
    <cellStyle name="20% - 강조색3 44 2 6 9" xfId="8025"/>
    <cellStyle name="20% - 강조색3 44 2 6 9 2" xfId="8026"/>
    <cellStyle name="20% - 강조색3 44 2 6 9 3" xfId="8027"/>
    <cellStyle name="20% - 강조색3 44 2 6 9 4" xfId="8028"/>
    <cellStyle name="20% - 강조색3 44 2 7" xfId="8029"/>
    <cellStyle name="20% - 강조색3 44 2 7 2" xfId="8030"/>
    <cellStyle name="20% - 강조색3 44 2 7 3" xfId="8031"/>
    <cellStyle name="20% - 강조색3 44 2 7 4" xfId="8032"/>
    <cellStyle name="20% - 강조색3 44 2 8" xfId="8033"/>
    <cellStyle name="20% - 강조색3 44 2 8 2" xfId="8034"/>
    <cellStyle name="20% - 강조색3 44 2 8 3" xfId="8035"/>
    <cellStyle name="20% - 강조색3 44 2 8 4" xfId="8036"/>
    <cellStyle name="20% - 강조색3 44 2 9" xfId="8037"/>
    <cellStyle name="20% - 강조색3 44 2 9 2" xfId="8038"/>
    <cellStyle name="20% - 강조색3 44 2 9 3" xfId="8039"/>
    <cellStyle name="20% - 강조색3 44 2 9 4" xfId="8040"/>
    <cellStyle name="20% - 강조색3 44 3" xfId="8041"/>
    <cellStyle name="20% - 강조색3 44 3 10" xfId="8042"/>
    <cellStyle name="20% - 강조색3 44 3 10 2" xfId="8043"/>
    <cellStyle name="20% - 강조색3 44 3 10 3" xfId="8044"/>
    <cellStyle name="20% - 강조색3 44 3 10 4" xfId="8045"/>
    <cellStyle name="20% - 강조색3 44 3 11" xfId="8046"/>
    <cellStyle name="20% - 강조색3 44 3 11 2" xfId="8047"/>
    <cellStyle name="20% - 강조색3 44 3 11 3" xfId="8048"/>
    <cellStyle name="20% - 강조색3 44 3 11 4" xfId="8049"/>
    <cellStyle name="20% - 강조색3 44 3 12" xfId="8050"/>
    <cellStyle name="20% - 강조색3 44 3 12 2" xfId="8051"/>
    <cellStyle name="20% - 강조색3 44 3 12 3" xfId="8052"/>
    <cellStyle name="20% - 강조색3 44 3 12 4" xfId="8053"/>
    <cellStyle name="20% - 강조색3 44 3 13" xfId="8054"/>
    <cellStyle name="20% - 강조색3 44 3 14" xfId="8055"/>
    <cellStyle name="20% - 강조색3 44 3 15" xfId="8056"/>
    <cellStyle name="20% - 강조색3 44 3 16" xfId="8057"/>
    <cellStyle name="20% - 강조색3 44 3 17" xfId="8058"/>
    <cellStyle name="20% - 강조색3 44 3 18" xfId="8059"/>
    <cellStyle name="20% - 강조색3 44 3 19" xfId="8060"/>
    <cellStyle name="20% - 강조색3 44 3 2" xfId="8061"/>
    <cellStyle name="20% - 강조색3 44 3 2 10" xfId="8062"/>
    <cellStyle name="20% - 강조색3 44 3 2 11" xfId="8063"/>
    <cellStyle name="20% - 강조색3 44 3 2 12" xfId="8064"/>
    <cellStyle name="20% - 강조색3 44 3 2 2" xfId="8065"/>
    <cellStyle name="20% - 강조색3 44 3 2 2 2" xfId="8066"/>
    <cellStyle name="20% - 강조색3 44 3 2 2 3" xfId="8067"/>
    <cellStyle name="20% - 강조색3 44 3 2 2 4" xfId="8068"/>
    <cellStyle name="20% - 강조색3 44 3 2 3" xfId="8069"/>
    <cellStyle name="20% - 강조색3 44 3 2 3 2" xfId="8070"/>
    <cellStyle name="20% - 강조색3 44 3 2 3 3" xfId="8071"/>
    <cellStyle name="20% - 강조색3 44 3 2 3 4" xfId="8072"/>
    <cellStyle name="20% - 강조색3 44 3 2 4" xfId="8073"/>
    <cellStyle name="20% - 강조색3 44 3 2 4 2" xfId="8074"/>
    <cellStyle name="20% - 강조색3 44 3 2 4 3" xfId="8075"/>
    <cellStyle name="20% - 강조색3 44 3 2 4 4" xfId="8076"/>
    <cellStyle name="20% - 강조색3 44 3 2 5" xfId="8077"/>
    <cellStyle name="20% - 강조색3 44 3 2 5 2" xfId="8078"/>
    <cellStyle name="20% - 강조색3 44 3 2 5 3" xfId="8079"/>
    <cellStyle name="20% - 강조색3 44 3 2 5 4" xfId="8080"/>
    <cellStyle name="20% - 강조색3 44 3 2 6" xfId="8081"/>
    <cellStyle name="20% - 강조색3 44 3 2 6 2" xfId="8082"/>
    <cellStyle name="20% - 강조색3 44 3 2 6 3" xfId="8083"/>
    <cellStyle name="20% - 강조색3 44 3 2 6 4" xfId="8084"/>
    <cellStyle name="20% - 강조색3 44 3 2 7" xfId="8085"/>
    <cellStyle name="20% - 강조색3 44 3 2 7 2" xfId="8086"/>
    <cellStyle name="20% - 강조색3 44 3 2 7 3" xfId="8087"/>
    <cellStyle name="20% - 강조색3 44 3 2 7 4" xfId="8088"/>
    <cellStyle name="20% - 강조색3 44 3 2 8" xfId="8089"/>
    <cellStyle name="20% - 강조색3 44 3 2 8 2" xfId="8090"/>
    <cellStyle name="20% - 강조색3 44 3 2 8 3" xfId="8091"/>
    <cellStyle name="20% - 강조색3 44 3 2 8 4" xfId="8092"/>
    <cellStyle name="20% - 강조색3 44 3 2 9" xfId="8093"/>
    <cellStyle name="20% - 강조색3 44 3 2 9 2" xfId="8094"/>
    <cellStyle name="20% - 강조색3 44 3 2 9 3" xfId="8095"/>
    <cellStyle name="20% - 강조색3 44 3 2 9 4" xfId="8096"/>
    <cellStyle name="20% - 강조색3 44 3 20" xfId="8097"/>
    <cellStyle name="20% - 강조색3 44 3 21" xfId="8098"/>
    <cellStyle name="20% - 강조색3 44 3 22" xfId="8099"/>
    <cellStyle name="20% - 강조색3 44 3 23" xfId="8100"/>
    <cellStyle name="20% - 강조색3 44 3 24" xfId="8101"/>
    <cellStyle name="20% - 강조색3 44 3 25" xfId="8102"/>
    <cellStyle name="20% - 강조색3 44 3 3" xfId="8103"/>
    <cellStyle name="20% - 강조색3 44 3 3 10" xfId="8104"/>
    <cellStyle name="20% - 강조색3 44 3 3 11" xfId="8105"/>
    <cellStyle name="20% - 강조색3 44 3 3 12" xfId="8106"/>
    <cellStyle name="20% - 강조색3 44 3 3 2" xfId="8107"/>
    <cellStyle name="20% - 강조색3 44 3 3 2 2" xfId="8108"/>
    <cellStyle name="20% - 강조색3 44 3 3 2 3" xfId="8109"/>
    <cellStyle name="20% - 강조색3 44 3 3 2 4" xfId="8110"/>
    <cellStyle name="20% - 강조색3 44 3 3 3" xfId="8111"/>
    <cellStyle name="20% - 강조색3 44 3 3 3 2" xfId="8112"/>
    <cellStyle name="20% - 강조색3 44 3 3 3 3" xfId="8113"/>
    <cellStyle name="20% - 강조색3 44 3 3 3 4" xfId="8114"/>
    <cellStyle name="20% - 강조색3 44 3 3 4" xfId="8115"/>
    <cellStyle name="20% - 강조색3 44 3 3 4 2" xfId="8116"/>
    <cellStyle name="20% - 강조색3 44 3 3 4 3" xfId="8117"/>
    <cellStyle name="20% - 강조색3 44 3 3 4 4" xfId="8118"/>
    <cellStyle name="20% - 강조색3 44 3 3 5" xfId="8119"/>
    <cellStyle name="20% - 강조색3 44 3 3 5 2" xfId="8120"/>
    <cellStyle name="20% - 강조색3 44 3 3 5 3" xfId="8121"/>
    <cellStyle name="20% - 강조색3 44 3 3 5 4" xfId="8122"/>
    <cellStyle name="20% - 강조색3 44 3 3 6" xfId="8123"/>
    <cellStyle name="20% - 강조색3 44 3 3 6 2" xfId="8124"/>
    <cellStyle name="20% - 강조색3 44 3 3 6 3" xfId="8125"/>
    <cellStyle name="20% - 강조색3 44 3 3 6 4" xfId="8126"/>
    <cellStyle name="20% - 강조색3 44 3 3 7" xfId="8127"/>
    <cellStyle name="20% - 강조색3 44 3 3 7 2" xfId="8128"/>
    <cellStyle name="20% - 강조색3 44 3 3 7 3" xfId="8129"/>
    <cellStyle name="20% - 강조색3 44 3 3 7 4" xfId="8130"/>
    <cellStyle name="20% - 강조색3 44 3 3 8" xfId="8131"/>
    <cellStyle name="20% - 강조색3 44 3 3 8 2" xfId="8132"/>
    <cellStyle name="20% - 강조색3 44 3 3 8 3" xfId="8133"/>
    <cellStyle name="20% - 강조색3 44 3 3 8 4" xfId="8134"/>
    <cellStyle name="20% - 강조색3 44 3 3 9" xfId="8135"/>
    <cellStyle name="20% - 강조색3 44 3 3 9 2" xfId="8136"/>
    <cellStyle name="20% - 강조색3 44 3 3 9 3" xfId="8137"/>
    <cellStyle name="20% - 강조색3 44 3 3 9 4" xfId="8138"/>
    <cellStyle name="20% - 강조색3 44 3 4" xfId="8139"/>
    <cellStyle name="20% - 강조색3 44 3 4 10" xfId="8140"/>
    <cellStyle name="20% - 강조색3 44 3 4 11" xfId="8141"/>
    <cellStyle name="20% - 강조색3 44 3 4 12" xfId="8142"/>
    <cellStyle name="20% - 강조색3 44 3 4 2" xfId="8143"/>
    <cellStyle name="20% - 강조색3 44 3 4 2 2" xfId="8144"/>
    <cellStyle name="20% - 강조색3 44 3 4 2 3" xfId="8145"/>
    <cellStyle name="20% - 강조색3 44 3 4 2 4" xfId="8146"/>
    <cellStyle name="20% - 강조색3 44 3 4 3" xfId="8147"/>
    <cellStyle name="20% - 강조색3 44 3 4 3 2" xfId="8148"/>
    <cellStyle name="20% - 강조색3 44 3 4 3 3" xfId="8149"/>
    <cellStyle name="20% - 강조색3 44 3 4 3 4" xfId="8150"/>
    <cellStyle name="20% - 강조색3 44 3 4 4" xfId="8151"/>
    <cellStyle name="20% - 강조색3 44 3 4 4 2" xfId="8152"/>
    <cellStyle name="20% - 강조색3 44 3 4 4 3" xfId="8153"/>
    <cellStyle name="20% - 강조색3 44 3 4 4 4" xfId="8154"/>
    <cellStyle name="20% - 강조색3 44 3 4 5" xfId="8155"/>
    <cellStyle name="20% - 강조색3 44 3 4 5 2" xfId="8156"/>
    <cellStyle name="20% - 강조색3 44 3 4 5 3" xfId="8157"/>
    <cellStyle name="20% - 강조색3 44 3 4 5 4" xfId="8158"/>
    <cellStyle name="20% - 강조색3 44 3 4 6" xfId="8159"/>
    <cellStyle name="20% - 강조색3 44 3 4 6 2" xfId="8160"/>
    <cellStyle name="20% - 강조색3 44 3 4 6 3" xfId="8161"/>
    <cellStyle name="20% - 강조색3 44 3 4 6 4" xfId="8162"/>
    <cellStyle name="20% - 강조색3 44 3 4 7" xfId="8163"/>
    <cellStyle name="20% - 강조색3 44 3 4 7 2" xfId="8164"/>
    <cellStyle name="20% - 강조색3 44 3 4 7 3" xfId="8165"/>
    <cellStyle name="20% - 강조색3 44 3 4 7 4" xfId="8166"/>
    <cellStyle name="20% - 강조색3 44 3 4 8" xfId="8167"/>
    <cellStyle name="20% - 강조색3 44 3 4 8 2" xfId="8168"/>
    <cellStyle name="20% - 강조색3 44 3 4 8 3" xfId="8169"/>
    <cellStyle name="20% - 강조색3 44 3 4 8 4" xfId="8170"/>
    <cellStyle name="20% - 강조색3 44 3 4 9" xfId="8171"/>
    <cellStyle name="20% - 강조색3 44 3 4 9 2" xfId="8172"/>
    <cellStyle name="20% - 강조색3 44 3 4 9 3" xfId="8173"/>
    <cellStyle name="20% - 강조색3 44 3 4 9 4" xfId="8174"/>
    <cellStyle name="20% - 강조색3 44 3 5" xfId="8175"/>
    <cellStyle name="20% - 강조색3 44 3 5 2" xfId="8176"/>
    <cellStyle name="20% - 강조색3 44 3 5 3" xfId="8177"/>
    <cellStyle name="20% - 강조색3 44 3 5 4" xfId="8178"/>
    <cellStyle name="20% - 강조색3 44 3 6" xfId="8179"/>
    <cellStyle name="20% - 강조색3 44 3 6 2" xfId="8180"/>
    <cellStyle name="20% - 강조색3 44 3 6 3" xfId="8181"/>
    <cellStyle name="20% - 강조색3 44 3 6 4" xfId="8182"/>
    <cellStyle name="20% - 강조색3 44 3 7" xfId="8183"/>
    <cellStyle name="20% - 강조색3 44 3 7 2" xfId="8184"/>
    <cellStyle name="20% - 강조색3 44 3 7 3" xfId="8185"/>
    <cellStyle name="20% - 강조색3 44 3 7 4" xfId="8186"/>
    <cellStyle name="20% - 강조색3 44 3 8" xfId="8187"/>
    <cellStyle name="20% - 강조색3 44 3 8 2" xfId="8188"/>
    <cellStyle name="20% - 강조색3 44 3 8 3" xfId="8189"/>
    <cellStyle name="20% - 강조색3 44 3 8 4" xfId="8190"/>
    <cellStyle name="20% - 강조색3 44 3 9" xfId="8191"/>
    <cellStyle name="20% - 강조색3 44 3 9 2" xfId="8192"/>
    <cellStyle name="20% - 강조색3 44 3 9 3" xfId="8193"/>
    <cellStyle name="20% - 강조색3 44 3 9 4" xfId="8194"/>
    <cellStyle name="20% - 강조색3 44 4" xfId="8195"/>
    <cellStyle name="20% - 강조색3 44 4 10" xfId="8196"/>
    <cellStyle name="20% - 강조색3 44 4 10 2" xfId="8197"/>
    <cellStyle name="20% - 강조색3 44 4 10 3" xfId="8198"/>
    <cellStyle name="20% - 강조색3 44 4 10 4" xfId="8199"/>
    <cellStyle name="20% - 강조색3 44 4 11" xfId="8200"/>
    <cellStyle name="20% - 강조색3 44 4 12" xfId="8201"/>
    <cellStyle name="20% - 강조색3 44 4 13" xfId="8202"/>
    <cellStyle name="20% - 강조색3 44 4 14" xfId="8203"/>
    <cellStyle name="20% - 강조색3 44 4 15" xfId="8204"/>
    <cellStyle name="20% - 강조색3 44 4 16" xfId="8205"/>
    <cellStyle name="20% - 강조색3 44 4 17" xfId="8206"/>
    <cellStyle name="20% - 강조색3 44 4 18" xfId="8207"/>
    <cellStyle name="20% - 강조색3 44 4 19" xfId="8208"/>
    <cellStyle name="20% - 강조색3 44 4 2" xfId="8209"/>
    <cellStyle name="20% - 강조색3 44 4 2 10" xfId="8210"/>
    <cellStyle name="20% - 강조색3 44 4 2 11" xfId="8211"/>
    <cellStyle name="20% - 강조색3 44 4 2 12" xfId="8212"/>
    <cellStyle name="20% - 강조색3 44 4 2 2" xfId="8213"/>
    <cellStyle name="20% - 강조색3 44 4 2 2 2" xfId="8214"/>
    <cellStyle name="20% - 강조색3 44 4 2 2 3" xfId="8215"/>
    <cellStyle name="20% - 강조색3 44 4 2 2 4" xfId="8216"/>
    <cellStyle name="20% - 강조색3 44 4 2 3" xfId="8217"/>
    <cellStyle name="20% - 강조색3 44 4 2 3 2" xfId="8218"/>
    <cellStyle name="20% - 강조색3 44 4 2 3 3" xfId="8219"/>
    <cellStyle name="20% - 강조색3 44 4 2 3 4" xfId="8220"/>
    <cellStyle name="20% - 강조색3 44 4 2 4" xfId="8221"/>
    <cellStyle name="20% - 강조색3 44 4 2 4 2" xfId="8222"/>
    <cellStyle name="20% - 강조색3 44 4 2 4 3" xfId="8223"/>
    <cellStyle name="20% - 강조색3 44 4 2 4 4" xfId="8224"/>
    <cellStyle name="20% - 강조색3 44 4 2 5" xfId="8225"/>
    <cellStyle name="20% - 강조색3 44 4 2 5 2" xfId="8226"/>
    <cellStyle name="20% - 강조색3 44 4 2 5 3" xfId="8227"/>
    <cellStyle name="20% - 강조색3 44 4 2 5 4" xfId="8228"/>
    <cellStyle name="20% - 강조색3 44 4 2 6" xfId="8229"/>
    <cellStyle name="20% - 강조색3 44 4 2 6 2" xfId="8230"/>
    <cellStyle name="20% - 강조색3 44 4 2 6 3" xfId="8231"/>
    <cellStyle name="20% - 강조색3 44 4 2 6 4" xfId="8232"/>
    <cellStyle name="20% - 강조색3 44 4 2 7" xfId="8233"/>
    <cellStyle name="20% - 강조색3 44 4 2 7 2" xfId="8234"/>
    <cellStyle name="20% - 강조색3 44 4 2 7 3" xfId="8235"/>
    <cellStyle name="20% - 강조색3 44 4 2 7 4" xfId="8236"/>
    <cellStyle name="20% - 강조색3 44 4 2 8" xfId="8237"/>
    <cellStyle name="20% - 강조색3 44 4 2 8 2" xfId="8238"/>
    <cellStyle name="20% - 강조색3 44 4 2 8 3" xfId="8239"/>
    <cellStyle name="20% - 강조색3 44 4 2 8 4" xfId="8240"/>
    <cellStyle name="20% - 강조색3 44 4 2 9" xfId="8241"/>
    <cellStyle name="20% - 강조색3 44 4 2 9 2" xfId="8242"/>
    <cellStyle name="20% - 강조색3 44 4 2 9 3" xfId="8243"/>
    <cellStyle name="20% - 강조색3 44 4 2 9 4" xfId="8244"/>
    <cellStyle name="20% - 강조색3 44 4 20" xfId="8245"/>
    <cellStyle name="20% - 강조색3 44 4 21" xfId="8246"/>
    <cellStyle name="20% - 강조색3 44 4 22" xfId="8247"/>
    <cellStyle name="20% - 강조색3 44 4 23" xfId="8248"/>
    <cellStyle name="20% - 강조색3 44 4 3" xfId="8249"/>
    <cellStyle name="20% - 강조색3 44 4 3 2" xfId="8250"/>
    <cellStyle name="20% - 강조색3 44 4 3 3" xfId="8251"/>
    <cellStyle name="20% - 강조색3 44 4 3 4" xfId="8252"/>
    <cellStyle name="20% - 강조색3 44 4 4" xfId="8253"/>
    <cellStyle name="20% - 강조색3 44 4 4 2" xfId="8254"/>
    <cellStyle name="20% - 강조색3 44 4 4 3" xfId="8255"/>
    <cellStyle name="20% - 강조색3 44 4 4 4" xfId="8256"/>
    <cellStyle name="20% - 강조색3 44 4 5" xfId="8257"/>
    <cellStyle name="20% - 강조색3 44 4 5 2" xfId="8258"/>
    <cellStyle name="20% - 강조색3 44 4 5 3" xfId="8259"/>
    <cellStyle name="20% - 강조색3 44 4 5 4" xfId="8260"/>
    <cellStyle name="20% - 강조색3 44 4 6" xfId="8261"/>
    <cellStyle name="20% - 강조색3 44 4 6 2" xfId="8262"/>
    <cellStyle name="20% - 강조색3 44 4 6 3" xfId="8263"/>
    <cellStyle name="20% - 강조색3 44 4 6 4" xfId="8264"/>
    <cellStyle name="20% - 강조색3 44 4 7" xfId="8265"/>
    <cellStyle name="20% - 강조색3 44 4 7 2" xfId="8266"/>
    <cellStyle name="20% - 강조색3 44 4 7 3" xfId="8267"/>
    <cellStyle name="20% - 강조색3 44 4 7 4" xfId="8268"/>
    <cellStyle name="20% - 강조색3 44 4 8" xfId="8269"/>
    <cellStyle name="20% - 강조색3 44 4 8 2" xfId="8270"/>
    <cellStyle name="20% - 강조색3 44 4 8 3" xfId="8271"/>
    <cellStyle name="20% - 강조색3 44 4 8 4" xfId="8272"/>
    <cellStyle name="20% - 강조색3 44 4 9" xfId="8273"/>
    <cellStyle name="20% - 강조색3 44 4 9 2" xfId="8274"/>
    <cellStyle name="20% - 강조색3 44 4 9 3" xfId="8275"/>
    <cellStyle name="20% - 강조색3 44 4 9 4" xfId="8276"/>
    <cellStyle name="20% - 강조색3 44 5" xfId="8277"/>
    <cellStyle name="20% - 강조색3 44 5 10" xfId="8278"/>
    <cellStyle name="20% - 강조색3 44 5 11" xfId="8279"/>
    <cellStyle name="20% - 강조색3 44 5 12" xfId="8280"/>
    <cellStyle name="20% - 강조색3 44 5 13" xfId="8281"/>
    <cellStyle name="20% - 강조색3 44 5 14" xfId="8282"/>
    <cellStyle name="20% - 강조색3 44 5 15" xfId="8283"/>
    <cellStyle name="20% - 강조색3 44 5 16" xfId="8284"/>
    <cellStyle name="20% - 강조색3 44 5 17" xfId="8285"/>
    <cellStyle name="20% - 강조색3 44 5 18" xfId="8286"/>
    <cellStyle name="20% - 강조색3 44 5 19" xfId="8287"/>
    <cellStyle name="20% - 강조색3 44 5 2" xfId="8288"/>
    <cellStyle name="20% - 강조색3 44 5 2 2" xfId="8289"/>
    <cellStyle name="20% - 강조색3 44 5 2 3" xfId="8290"/>
    <cellStyle name="20% - 강조색3 44 5 2 4" xfId="8291"/>
    <cellStyle name="20% - 강조색3 44 5 20" xfId="8292"/>
    <cellStyle name="20% - 강조색3 44 5 3" xfId="8293"/>
    <cellStyle name="20% - 강조색3 44 5 3 2" xfId="8294"/>
    <cellStyle name="20% - 강조색3 44 5 3 3" xfId="8295"/>
    <cellStyle name="20% - 강조색3 44 5 3 4" xfId="8296"/>
    <cellStyle name="20% - 강조색3 44 5 4" xfId="8297"/>
    <cellStyle name="20% - 강조색3 44 5 4 2" xfId="8298"/>
    <cellStyle name="20% - 강조색3 44 5 4 3" xfId="8299"/>
    <cellStyle name="20% - 강조색3 44 5 4 4" xfId="8300"/>
    <cellStyle name="20% - 강조색3 44 5 5" xfId="8301"/>
    <cellStyle name="20% - 강조색3 44 5 5 2" xfId="8302"/>
    <cellStyle name="20% - 강조색3 44 5 5 3" xfId="8303"/>
    <cellStyle name="20% - 강조색3 44 5 5 4" xfId="8304"/>
    <cellStyle name="20% - 강조색3 44 5 6" xfId="8305"/>
    <cellStyle name="20% - 강조색3 44 5 6 2" xfId="8306"/>
    <cellStyle name="20% - 강조색3 44 5 6 3" xfId="8307"/>
    <cellStyle name="20% - 강조색3 44 5 6 4" xfId="8308"/>
    <cellStyle name="20% - 강조색3 44 5 7" xfId="8309"/>
    <cellStyle name="20% - 강조색3 44 5 7 2" xfId="8310"/>
    <cellStyle name="20% - 강조색3 44 5 7 3" xfId="8311"/>
    <cellStyle name="20% - 강조색3 44 5 7 4" xfId="8312"/>
    <cellStyle name="20% - 강조색3 44 5 8" xfId="8313"/>
    <cellStyle name="20% - 강조색3 44 5 9" xfId="8314"/>
    <cellStyle name="20% - 강조색3 44 6" xfId="8315"/>
    <cellStyle name="20% - 강조색3 44 6 10" xfId="8316"/>
    <cellStyle name="20% - 강조색3 44 6 11" xfId="8317"/>
    <cellStyle name="20% - 강조색3 44 6 12" xfId="8318"/>
    <cellStyle name="20% - 강조색3 44 6 13" xfId="8319"/>
    <cellStyle name="20% - 강조색3 44 6 14" xfId="8320"/>
    <cellStyle name="20% - 강조색3 44 6 15" xfId="8321"/>
    <cellStyle name="20% - 강조색3 44 6 16" xfId="8322"/>
    <cellStyle name="20% - 강조색3 44 6 17" xfId="8323"/>
    <cellStyle name="20% - 강조색3 44 6 2" xfId="8324"/>
    <cellStyle name="20% - 강조색3 44 6 2 2" xfId="8325"/>
    <cellStyle name="20% - 강조색3 44 6 2 3" xfId="8326"/>
    <cellStyle name="20% - 강조색3 44 6 2 4" xfId="8327"/>
    <cellStyle name="20% - 강조색3 44 6 3" xfId="8328"/>
    <cellStyle name="20% - 강조색3 44 6 3 2" xfId="8329"/>
    <cellStyle name="20% - 강조색3 44 6 3 3" xfId="8330"/>
    <cellStyle name="20% - 강조색3 44 6 3 4" xfId="8331"/>
    <cellStyle name="20% - 강조색3 44 6 4" xfId="8332"/>
    <cellStyle name="20% - 강조색3 44 6 4 2" xfId="8333"/>
    <cellStyle name="20% - 강조색3 44 6 4 3" xfId="8334"/>
    <cellStyle name="20% - 강조색3 44 6 4 4" xfId="8335"/>
    <cellStyle name="20% - 강조색3 44 6 5" xfId="8336"/>
    <cellStyle name="20% - 강조색3 44 6 6" xfId="8337"/>
    <cellStyle name="20% - 강조색3 44 6 7" xfId="8338"/>
    <cellStyle name="20% - 강조색3 44 6 8" xfId="8339"/>
    <cellStyle name="20% - 강조색3 44 6 9" xfId="8340"/>
    <cellStyle name="20% - 강조색3 44 7" xfId="8341"/>
    <cellStyle name="20% - 강조색3 44 7 10" xfId="8342"/>
    <cellStyle name="20% - 강조색3 44 7 11" xfId="8343"/>
    <cellStyle name="20% - 강조색3 44 7 12" xfId="8344"/>
    <cellStyle name="20% - 강조색3 44 7 13" xfId="8345"/>
    <cellStyle name="20% - 강조색3 44 7 14" xfId="8346"/>
    <cellStyle name="20% - 강조색3 44 7 2" xfId="8347"/>
    <cellStyle name="20% - 강조색3 44 7 3" xfId="8348"/>
    <cellStyle name="20% - 강조색3 44 7 4" xfId="8349"/>
    <cellStyle name="20% - 강조색3 44 7 5" xfId="8350"/>
    <cellStyle name="20% - 강조색3 44 7 6" xfId="8351"/>
    <cellStyle name="20% - 강조색3 44 7 7" xfId="8352"/>
    <cellStyle name="20% - 강조색3 44 7 8" xfId="8353"/>
    <cellStyle name="20% - 강조색3 44 7 9" xfId="8354"/>
    <cellStyle name="20% - 강조색3 44 8" xfId="8355"/>
    <cellStyle name="20% - 강조색3 44 8 2" xfId="8356"/>
    <cellStyle name="20% - 강조색3 44 8 3" xfId="8357"/>
    <cellStyle name="20% - 강조색3 44 8 4" xfId="8358"/>
    <cellStyle name="20% - 강조색3 44 9" xfId="8359"/>
    <cellStyle name="20% - 강조색3 44 9 2" xfId="8360"/>
    <cellStyle name="20% - 강조색3 44 9 3" xfId="8361"/>
    <cellStyle name="20% - 강조색3 45" xfId="8362"/>
    <cellStyle name="20% - 강조색3 45 10" xfId="8363"/>
    <cellStyle name="20% - 강조색3 45 11" xfId="8364"/>
    <cellStyle name="20% - 강조색3 45 2" xfId="8365"/>
    <cellStyle name="20% - 강조색3 45 2 10" xfId="8366"/>
    <cellStyle name="20% - 강조색3 45 2 10 2" xfId="8367"/>
    <cellStyle name="20% - 강조색3 45 2 10 3" xfId="8368"/>
    <cellStyle name="20% - 강조색3 45 2 10 4" xfId="8369"/>
    <cellStyle name="20% - 강조색3 45 2 11" xfId="8370"/>
    <cellStyle name="20% - 강조색3 45 2 11 2" xfId="8371"/>
    <cellStyle name="20% - 강조색3 45 2 11 3" xfId="8372"/>
    <cellStyle name="20% - 강조색3 45 2 11 4" xfId="8373"/>
    <cellStyle name="20% - 강조색3 45 2 12" xfId="8374"/>
    <cellStyle name="20% - 강조색3 45 2 12 2" xfId="8375"/>
    <cellStyle name="20% - 강조색3 45 2 12 3" xfId="8376"/>
    <cellStyle name="20% - 강조색3 45 2 12 4" xfId="8377"/>
    <cellStyle name="20% - 강조색3 45 2 13" xfId="8378"/>
    <cellStyle name="20% - 강조색3 45 2 13 2" xfId="8379"/>
    <cellStyle name="20% - 강조색3 45 2 13 3" xfId="8380"/>
    <cellStyle name="20% - 강조색3 45 2 13 4" xfId="8381"/>
    <cellStyle name="20% - 강조색3 45 2 14" xfId="8382"/>
    <cellStyle name="20% - 강조색3 45 2 14 2" xfId="8383"/>
    <cellStyle name="20% - 강조색3 45 2 14 3" xfId="8384"/>
    <cellStyle name="20% - 강조색3 45 2 14 4" xfId="8385"/>
    <cellStyle name="20% - 강조색3 45 2 15" xfId="8386"/>
    <cellStyle name="20% - 강조색3 45 2 16" xfId="8387"/>
    <cellStyle name="20% - 강조색3 45 2 17" xfId="8388"/>
    <cellStyle name="20% - 강조색3 45 2 18" xfId="8389"/>
    <cellStyle name="20% - 강조색3 45 2 19" xfId="8390"/>
    <cellStyle name="20% - 강조색3 45 2 2" xfId="8391"/>
    <cellStyle name="20% - 강조색3 45 2 2 10" xfId="8392"/>
    <cellStyle name="20% - 강조색3 45 2 2 10 2" xfId="8393"/>
    <cellStyle name="20% - 강조색3 45 2 2 10 3" xfId="8394"/>
    <cellStyle name="20% - 강조색3 45 2 2 10 4" xfId="8395"/>
    <cellStyle name="20% - 강조색3 45 2 2 11" xfId="8396"/>
    <cellStyle name="20% - 강조색3 45 2 2 11 2" xfId="8397"/>
    <cellStyle name="20% - 강조색3 45 2 2 11 3" xfId="8398"/>
    <cellStyle name="20% - 강조색3 45 2 2 11 4" xfId="8399"/>
    <cellStyle name="20% - 강조색3 45 2 2 12" xfId="8400"/>
    <cellStyle name="20% - 강조색3 45 2 2 12 2" xfId="8401"/>
    <cellStyle name="20% - 강조색3 45 2 2 12 3" xfId="8402"/>
    <cellStyle name="20% - 강조색3 45 2 2 12 4" xfId="8403"/>
    <cellStyle name="20% - 강조색3 45 2 2 13" xfId="8404"/>
    <cellStyle name="20% - 강조색3 45 2 2 13 2" xfId="8405"/>
    <cellStyle name="20% - 강조색3 45 2 2 13 3" xfId="8406"/>
    <cellStyle name="20% - 강조색3 45 2 2 13 4" xfId="8407"/>
    <cellStyle name="20% - 강조색3 45 2 2 14" xfId="8408"/>
    <cellStyle name="20% - 강조색3 45 2 2 15" xfId="8409"/>
    <cellStyle name="20% - 강조색3 45 2 2 16" xfId="8410"/>
    <cellStyle name="20% - 강조색3 45 2 2 17" xfId="8411"/>
    <cellStyle name="20% - 강조색3 45 2 2 18" xfId="8412"/>
    <cellStyle name="20% - 강조색3 45 2 2 19" xfId="8413"/>
    <cellStyle name="20% - 강조색3 45 2 2 2" xfId="8414"/>
    <cellStyle name="20% - 강조색3 45 2 2 2 10" xfId="8415"/>
    <cellStyle name="20% - 강조색3 45 2 2 2 10 2" xfId="8416"/>
    <cellStyle name="20% - 강조색3 45 2 2 2 10 3" xfId="8417"/>
    <cellStyle name="20% - 강조색3 45 2 2 2 10 4" xfId="8418"/>
    <cellStyle name="20% - 강조색3 45 2 2 2 11" xfId="8419"/>
    <cellStyle name="20% - 강조색3 45 2 2 2 11 2" xfId="8420"/>
    <cellStyle name="20% - 강조색3 45 2 2 2 11 3" xfId="8421"/>
    <cellStyle name="20% - 강조색3 45 2 2 2 11 4" xfId="8422"/>
    <cellStyle name="20% - 강조색3 45 2 2 2 12" xfId="8423"/>
    <cellStyle name="20% - 강조색3 45 2 2 2 12 2" xfId="8424"/>
    <cellStyle name="20% - 강조색3 45 2 2 2 12 3" xfId="8425"/>
    <cellStyle name="20% - 강조색3 45 2 2 2 12 4" xfId="8426"/>
    <cellStyle name="20% - 강조색3 45 2 2 2 13" xfId="8427"/>
    <cellStyle name="20% - 강조색3 45 2 2 2 14" xfId="8428"/>
    <cellStyle name="20% - 강조색3 45 2 2 2 15" xfId="8429"/>
    <cellStyle name="20% - 강조색3 45 2 2 2 16" xfId="8430"/>
    <cellStyle name="20% - 강조색3 45 2 2 2 17" xfId="8431"/>
    <cellStyle name="20% - 강조색3 45 2 2 2 18" xfId="8432"/>
    <cellStyle name="20% - 강조색3 45 2 2 2 19" xfId="8433"/>
    <cellStyle name="20% - 강조색3 45 2 2 2 2" xfId="8434"/>
    <cellStyle name="20% - 강조색3 45 2 2 2 2 10" xfId="8435"/>
    <cellStyle name="20% - 강조색3 45 2 2 2 2 11" xfId="8436"/>
    <cellStyle name="20% - 강조색3 45 2 2 2 2 12" xfId="8437"/>
    <cellStyle name="20% - 강조색3 45 2 2 2 2 2" xfId="8438"/>
    <cellStyle name="20% - 강조색3 45 2 2 2 2 2 2" xfId="8439"/>
    <cellStyle name="20% - 강조색3 45 2 2 2 2 2 3" xfId="8440"/>
    <cellStyle name="20% - 강조색3 45 2 2 2 2 2 4" xfId="8441"/>
    <cellStyle name="20% - 강조색3 45 2 2 2 2 3" xfId="8442"/>
    <cellStyle name="20% - 강조색3 45 2 2 2 2 3 2" xfId="8443"/>
    <cellStyle name="20% - 강조색3 45 2 2 2 2 3 3" xfId="8444"/>
    <cellStyle name="20% - 강조색3 45 2 2 2 2 3 4" xfId="8445"/>
    <cellStyle name="20% - 강조색3 45 2 2 2 2 4" xfId="8446"/>
    <cellStyle name="20% - 강조색3 45 2 2 2 2 4 2" xfId="8447"/>
    <cellStyle name="20% - 강조색3 45 2 2 2 2 4 3" xfId="8448"/>
    <cellStyle name="20% - 강조색3 45 2 2 2 2 4 4" xfId="8449"/>
    <cellStyle name="20% - 강조색3 45 2 2 2 2 5" xfId="8450"/>
    <cellStyle name="20% - 강조색3 45 2 2 2 2 5 2" xfId="8451"/>
    <cellStyle name="20% - 강조색3 45 2 2 2 2 5 3" xfId="8452"/>
    <cellStyle name="20% - 강조색3 45 2 2 2 2 5 4" xfId="8453"/>
    <cellStyle name="20% - 강조색3 45 2 2 2 2 6" xfId="8454"/>
    <cellStyle name="20% - 강조색3 45 2 2 2 2 6 2" xfId="8455"/>
    <cellStyle name="20% - 강조색3 45 2 2 2 2 6 3" xfId="8456"/>
    <cellStyle name="20% - 강조색3 45 2 2 2 2 6 4" xfId="8457"/>
    <cellStyle name="20% - 강조색3 45 2 2 2 2 7" xfId="8458"/>
    <cellStyle name="20% - 강조색3 45 2 2 2 2 7 2" xfId="8459"/>
    <cellStyle name="20% - 강조색3 45 2 2 2 2 7 3" xfId="8460"/>
    <cellStyle name="20% - 강조색3 45 2 2 2 2 7 4" xfId="8461"/>
    <cellStyle name="20% - 강조색3 45 2 2 2 2 8" xfId="8462"/>
    <cellStyle name="20% - 강조색3 45 2 2 2 2 8 2" xfId="8463"/>
    <cellStyle name="20% - 강조색3 45 2 2 2 2 8 3" xfId="8464"/>
    <cellStyle name="20% - 강조색3 45 2 2 2 2 8 4" xfId="8465"/>
    <cellStyle name="20% - 강조색3 45 2 2 2 2 9" xfId="8466"/>
    <cellStyle name="20% - 강조색3 45 2 2 2 2 9 2" xfId="8467"/>
    <cellStyle name="20% - 강조색3 45 2 2 2 2 9 3" xfId="8468"/>
    <cellStyle name="20% - 강조색3 45 2 2 2 2 9 4" xfId="8469"/>
    <cellStyle name="20% - 강조색3 45 2 2 2 20" xfId="8470"/>
    <cellStyle name="20% - 강조색3 45 2 2 2 21" xfId="8471"/>
    <cellStyle name="20% - 강조색3 45 2 2 2 22" xfId="8472"/>
    <cellStyle name="20% - 강조색3 45 2 2 2 23" xfId="8473"/>
    <cellStyle name="20% - 강조색3 45 2 2 2 24" xfId="8474"/>
    <cellStyle name="20% - 강조색3 45 2 2 2 25" xfId="8475"/>
    <cellStyle name="20% - 강조색3 45 2 2 2 3" xfId="8476"/>
    <cellStyle name="20% - 강조색3 45 2 2 2 3 10" xfId="8477"/>
    <cellStyle name="20% - 강조색3 45 2 2 2 3 11" xfId="8478"/>
    <cellStyle name="20% - 강조색3 45 2 2 2 3 12" xfId="8479"/>
    <cellStyle name="20% - 강조색3 45 2 2 2 3 2" xfId="8480"/>
    <cellStyle name="20% - 강조색3 45 2 2 2 3 2 2" xfId="8481"/>
    <cellStyle name="20% - 강조색3 45 2 2 2 3 2 3" xfId="8482"/>
    <cellStyle name="20% - 강조색3 45 2 2 2 3 2 4" xfId="8483"/>
    <cellStyle name="20% - 강조색3 45 2 2 2 3 3" xfId="8484"/>
    <cellStyle name="20% - 강조색3 45 2 2 2 3 3 2" xfId="8485"/>
    <cellStyle name="20% - 강조색3 45 2 2 2 3 3 3" xfId="8486"/>
    <cellStyle name="20% - 강조색3 45 2 2 2 3 3 4" xfId="8487"/>
    <cellStyle name="20% - 강조색3 45 2 2 2 3 4" xfId="8488"/>
    <cellStyle name="20% - 강조색3 45 2 2 2 3 4 2" xfId="8489"/>
    <cellStyle name="20% - 강조색3 45 2 2 2 3 4 3" xfId="8490"/>
    <cellStyle name="20% - 강조색3 45 2 2 2 3 4 4" xfId="8491"/>
    <cellStyle name="20% - 강조색3 45 2 2 2 3 5" xfId="8492"/>
    <cellStyle name="20% - 강조색3 45 2 2 2 3 5 2" xfId="8493"/>
    <cellStyle name="20% - 강조색3 45 2 2 2 3 5 3" xfId="8494"/>
    <cellStyle name="20% - 강조색3 45 2 2 2 3 5 4" xfId="8495"/>
    <cellStyle name="20% - 강조색3 45 2 2 2 3 6" xfId="8496"/>
    <cellStyle name="20% - 강조색3 45 2 2 2 3 6 2" xfId="8497"/>
    <cellStyle name="20% - 강조색3 45 2 2 2 3 6 3" xfId="8498"/>
    <cellStyle name="20% - 강조색3 45 2 2 2 3 6 4" xfId="8499"/>
    <cellStyle name="20% - 강조색3 45 2 2 2 3 7" xfId="8500"/>
    <cellStyle name="20% - 강조색3 45 2 2 2 3 7 2" xfId="8501"/>
    <cellStyle name="20% - 강조색3 45 2 2 2 3 7 3" xfId="8502"/>
    <cellStyle name="20% - 강조색3 45 2 2 2 3 7 4" xfId="8503"/>
    <cellStyle name="20% - 강조색3 45 2 2 2 3 8" xfId="8504"/>
    <cellStyle name="20% - 강조색3 45 2 2 2 3 8 2" xfId="8505"/>
    <cellStyle name="20% - 강조색3 45 2 2 2 3 8 3" xfId="8506"/>
    <cellStyle name="20% - 강조색3 45 2 2 2 3 8 4" xfId="8507"/>
    <cellStyle name="20% - 강조색3 45 2 2 2 3 9" xfId="8508"/>
    <cellStyle name="20% - 강조색3 45 2 2 2 3 9 2" xfId="8509"/>
    <cellStyle name="20% - 강조색3 45 2 2 2 3 9 3" xfId="8510"/>
    <cellStyle name="20% - 강조색3 45 2 2 2 3 9 4" xfId="8511"/>
    <cellStyle name="20% - 강조색3 45 2 2 2 4" xfId="8512"/>
    <cellStyle name="20% - 강조색3 45 2 2 2 4 10" xfId="8513"/>
    <cellStyle name="20% - 강조색3 45 2 2 2 4 11" xfId="8514"/>
    <cellStyle name="20% - 강조색3 45 2 2 2 4 12" xfId="8515"/>
    <cellStyle name="20% - 강조색3 45 2 2 2 4 2" xfId="8516"/>
    <cellStyle name="20% - 강조색3 45 2 2 2 4 2 2" xfId="8517"/>
    <cellStyle name="20% - 강조색3 45 2 2 2 4 2 3" xfId="8518"/>
    <cellStyle name="20% - 강조색3 45 2 2 2 4 2 4" xfId="8519"/>
    <cellStyle name="20% - 강조색3 45 2 2 2 4 3" xfId="8520"/>
    <cellStyle name="20% - 강조색3 45 2 2 2 4 3 2" xfId="8521"/>
    <cellStyle name="20% - 강조색3 45 2 2 2 4 3 3" xfId="8522"/>
    <cellStyle name="20% - 강조색3 45 2 2 2 4 3 4" xfId="8523"/>
    <cellStyle name="20% - 강조색3 45 2 2 2 4 4" xfId="8524"/>
    <cellStyle name="20% - 강조색3 45 2 2 2 4 4 2" xfId="8525"/>
    <cellStyle name="20% - 강조색3 45 2 2 2 4 4 3" xfId="8526"/>
    <cellStyle name="20% - 강조색3 45 2 2 2 4 4 4" xfId="8527"/>
    <cellStyle name="20% - 강조색3 45 2 2 2 4 5" xfId="8528"/>
    <cellStyle name="20% - 강조색3 45 2 2 2 4 5 2" xfId="8529"/>
    <cellStyle name="20% - 강조색3 45 2 2 2 4 5 3" xfId="8530"/>
    <cellStyle name="20% - 강조색3 45 2 2 2 4 5 4" xfId="8531"/>
    <cellStyle name="20% - 강조색3 45 2 2 2 4 6" xfId="8532"/>
    <cellStyle name="20% - 강조색3 45 2 2 2 4 6 2" xfId="8533"/>
    <cellStyle name="20% - 강조색3 45 2 2 2 4 6 3" xfId="8534"/>
    <cellStyle name="20% - 강조색3 45 2 2 2 4 6 4" xfId="8535"/>
    <cellStyle name="20% - 강조색3 45 2 2 2 4 7" xfId="8536"/>
    <cellStyle name="20% - 강조색3 45 2 2 2 4 7 2" xfId="8537"/>
    <cellStyle name="20% - 강조색3 45 2 2 2 4 7 3" xfId="8538"/>
    <cellStyle name="20% - 강조색3 45 2 2 2 4 7 4" xfId="8539"/>
    <cellStyle name="20% - 강조색3 45 2 2 2 4 8" xfId="8540"/>
    <cellStyle name="20% - 강조색3 45 2 2 2 4 8 2" xfId="8541"/>
    <cellStyle name="20% - 강조색3 45 2 2 2 4 8 3" xfId="8542"/>
    <cellStyle name="20% - 강조색3 45 2 2 2 4 8 4" xfId="8543"/>
    <cellStyle name="20% - 강조색3 45 2 2 2 4 9" xfId="8544"/>
    <cellStyle name="20% - 강조색3 45 2 2 2 4 9 2" xfId="8545"/>
    <cellStyle name="20% - 강조색3 45 2 2 2 4 9 3" xfId="8546"/>
    <cellStyle name="20% - 강조색3 45 2 2 2 4 9 4" xfId="8547"/>
    <cellStyle name="20% - 강조색3 45 2 2 2 5" xfId="8548"/>
    <cellStyle name="20% - 강조색3 45 2 2 2 5 2" xfId="8549"/>
    <cellStyle name="20% - 강조색3 45 2 2 2 5 3" xfId="8550"/>
    <cellStyle name="20% - 강조색3 45 2 2 2 5 4" xfId="8551"/>
    <cellStyle name="20% - 강조색3 45 2 2 2 6" xfId="8552"/>
    <cellStyle name="20% - 강조색3 45 2 2 2 6 2" xfId="8553"/>
    <cellStyle name="20% - 강조색3 45 2 2 2 6 3" xfId="8554"/>
    <cellStyle name="20% - 강조색3 45 2 2 2 6 4" xfId="8555"/>
    <cellStyle name="20% - 강조색3 45 2 2 2 7" xfId="8556"/>
    <cellStyle name="20% - 강조색3 45 2 2 2 7 2" xfId="8557"/>
    <cellStyle name="20% - 강조색3 45 2 2 2 7 3" xfId="8558"/>
    <cellStyle name="20% - 강조색3 45 2 2 2 7 4" xfId="8559"/>
    <cellStyle name="20% - 강조색3 45 2 2 2 8" xfId="8560"/>
    <cellStyle name="20% - 강조색3 45 2 2 2 8 2" xfId="8561"/>
    <cellStyle name="20% - 강조색3 45 2 2 2 8 3" xfId="8562"/>
    <cellStyle name="20% - 강조색3 45 2 2 2 8 4" xfId="8563"/>
    <cellStyle name="20% - 강조색3 45 2 2 2 9" xfId="8564"/>
    <cellStyle name="20% - 강조색3 45 2 2 2 9 2" xfId="8565"/>
    <cellStyle name="20% - 강조색3 45 2 2 2 9 3" xfId="8566"/>
    <cellStyle name="20% - 강조색3 45 2 2 2 9 4" xfId="8567"/>
    <cellStyle name="20% - 강조색3 45 2 2 20" xfId="8568"/>
    <cellStyle name="20% - 강조색3 45 2 2 21" xfId="8569"/>
    <cellStyle name="20% - 강조색3 45 2 2 22" xfId="8570"/>
    <cellStyle name="20% - 강조색3 45 2 2 23" xfId="8571"/>
    <cellStyle name="20% - 강조색3 45 2 2 24" xfId="8572"/>
    <cellStyle name="20% - 강조색3 45 2 2 25" xfId="8573"/>
    <cellStyle name="20% - 강조색3 45 2 2 26" xfId="8574"/>
    <cellStyle name="20% - 강조색3 45 2 2 3" xfId="8575"/>
    <cellStyle name="20% - 강조색3 45 2 2 3 10" xfId="8576"/>
    <cellStyle name="20% - 강조색3 45 2 2 3 11" xfId="8577"/>
    <cellStyle name="20% - 강조색3 45 2 2 3 12" xfId="8578"/>
    <cellStyle name="20% - 강조색3 45 2 2 3 2" xfId="8579"/>
    <cellStyle name="20% - 강조색3 45 2 2 3 2 2" xfId="8580"/>
    <cellStyle name="20% - 강조색3 45 2 2 3 2 3" xfId="8581"/>
    <cellStyle name="20% - 강조색3 45 2 2 3 2 4" xfId="8582"/>
    <cellStyle name="20% - 강조색3 45 2 2 3 3" xfId="8583"/>
    <cellStyle name="20% - 강조색3 45 2 2 3 3 2" xfId="8584"/>
    <cellStyle name="20% - 강조색3 45 2 2 3 3 3" xfId="8585"/>
    <cellStyle name="20% - 강조색3 45 2 2 3 3 4" xfId="8586"/>
    <cellStyle name="20% - 강조색3 45 2 2 3 4" xfId="8587"/>
    <cellStyle name="20% - 강조색3 45 2 2 3 4 2" xfId="8588"/>
    <cellStyle name="20% - 강조색3 45 2 2 3 4 3" xfId="8589"/>
    <cellStyle name="20% - 강조색3 45 2 2 3 4 4" xfId="8590"/>
    <cellStyle name="20% - 강조색3 45 2 2 3 5" xfId="8591"/>
    <cellStyle name="20% - 강조색3 45 2 2 3 5 2" xfId="8592"/>
    <cellStyle name="20% - 강조색3 45 2 2 3 5 3" xfId="8593"/>
    <cellStyle name="20% - 강조색3 45 2 2 3 5 4" xfId="8594"/>
    <cellStyle name="20% - 강조색3 45 2 2 3 6" xfId="8595"/>
    <cellStyle name="20% - 강조색3 45 2 2 3 6 2" xfId="8596"/>
    <cellStyle name="20% - 강조색3 45 2 2 3 6 3" xfId="8597"/>
    <cellStyle name="20% - 강조색3 45 2 2 3 6 4" xfId="8598"/>
    <cellStyle name="20% - 강조색3 45 2 2 3 7" xfId="8599"/>
    <cellStyle name="20% - 강조색3 45 2 2 3 7 2" xfId="8600"/>
    <cellStyle name="20% - 강조색3 45 2 2 3 7 3" xfId="8601"/>
    <cellStyle name="20% - 강조색3 45 2 2 3 7 4" xfId="8602"/>
    <cellStyle name="20% - 강조색3 45 2 2 3 8" xfId="8603"/>
    <cellStyle name="20% - 강조색3 45 2 2 3 8 2" xfId="8604"/>
    <cellStyle name="20% - 강조색3 45 2 2 3 8 3" xfId="8605"/>
    <cellStyle name="20% - 강조색3 45 2 2 3 8 4" xfId="8606"/>
    <cellStyle name="20% - 강조색3 45 2 2 3 9" xfId="8607"/>
    <cellStyle name="20% - 강조색3 45 2 2 3 9 2" xfId="8608"/>
    <cellStyle name="20% - 강조색3 45 2 2 3 9 3" xfId="8609"/>
    <cellStyle name="20% - 강조색3 45 2 2 3 9 4" xfId="8610"/>
    <cellStyle name="20% - 강조색3 45 2 2 4" xfId="8611"/>
    <cellStyle name="20% - 강조색3 45 2 2 4 10" xfId="8612"/>
    <cellStyle name="20% - 강조색3 45 2 2 4 11" xfId="8613"/>
    <cellStyle name="20% - 강조색3 45 2 2 4 12" xfId="8614"/>
    <cellStyle name="20% - 강조색3 45 2 2 4 2" xfId="8615"/>
    <cellStyle name="20% - 강조색3 45 2 2 4 2 2" xfId="8616"/>
    <cellStyle name="20% - 강조색3 45 2 2 4 2 3" xfId="8617"/>
    <cellStyle name="20% - 강조색3 45 2 2 4 2 4" xfId="8618"/>
    <cellStyle name="20% - 강조색3 45 2 2 4 3" xfId="8619"/>
    <cellStyle name="20% - 강조색3 45 2 2 4 3 2" xfId="8620"/>
    <cellStyle name="20% - 강조색3 45 2 2 4 3 3" xfId="8621"/>
    <cellStyle name="20% - 강조색3 45 2 2 4 3 4" xfId="8622"/>
    <cellStyle name="20% - 강조색3 45 2 2 4 4" xfId="8623"/>
    <cellStyle name="20% - 강조색3 45 2 2 4 4 2" xfId="8624"/>
    <cellStyle name="20% - 강조색3 45 2 2 4 4 3" xfId="8625"/>
    <cellStyle name="20% - 강조색3 45 2 2 4 4 4" xfId="8626"/>
    <cellStyle name="20% - 강조색3 45 2 2 4 5" xfId="8627"/>
    <cellStyle name="20% - 강조색3 45 2 2 4 5 2" xfId="8628"/>
    <cellStyle name="20% - 강조색3 45 2 2 4 5 3" xfId="8629"/>
    <cellStyle name="20% - 강조색3 45 2 2 4 5 4" xfId="8630"/>
    <cellStyle name="20% - 강조색3 45 2 2 4 6" xfId="8631"/>
    <cellStyle name="20% - 강조색3 45 2 2 4 6 2" xfId="8632"/>
    <cellStyle name="20% - 강조색3 45 2 2 4 6 3" xfId="8633"/>
    <cellStyle name="20% - 강조색3 45 2 2 4 6 4" xfId="8634"/>
    <cellStyle name="20% - 강조색3 45 2 2 4 7" xfId="8635"/>
    <cellStyle name="20% - 강조색3 45 2 2 4 7 2" xfId="8636"/>
    <cellStyle name="20% - 강조색3 45 2 2 4 7 3" xfId="8637"/>
    <cellStyle name="20% - 강조색3 45 2 2 4 7 4" xfId="8638"/>
    <cellStyle name="20% - 강조색3 45 2 2 4 8" xfId="8639"/>
    <cellStyle name="20% - 강조색3 45 2 2 4 8 2" xfId="8640"/>
    <cellStyle name="20% - 강조색3 45 2 2 4 8 3" xfId="8641"/>
    <cellStyle name="20% - 강조색3 45 2 2 4 8 4" xfId="8642"/>
    <cellStyle name="20% - 강조색3 45 2 2 4 9" xfId="8643"/>
    <cellStyle name="20% - 강조색3 45 2 2 4 9 2" xfId="8644"/>
    <cellStyle name="20% - 강조색3 45 2 2 4 9 3" xfId="8645"/>
    <cellStyle name="20% - 강조색3 45 2 2 4 9 4" xfId="8646"/>
    <cellStyle name="20% - 강조색3 45 2 2 5" xfId="8647"/>
    <cellStyle name="20% - 강조색3 45 2 2 5 10" xfId="8648"/>
    <cellStyle name="20% - 강조색3 45 2 2 5 11" xfId="8649"/>
    <cellStyle name="20% - 강조색3 45 2 2 5 12" xfId="8650"/>
    <cellStyle name="20% - 강조색3 45 2 2 5 2" xfId="8651"/>
    <cellStyle name="20% - 강조색3 45 2 2 5 2 2" xfId="8652"/>
    <cellStyle name="20% - 강조색3 45 2 2 5 2 3" xfId="8653"/>
    <cellStyle name="20% - 강조색3 45 2 2 5 2 4" xfId="8654"/>
    <cellStyle name="20% - 강조색3 45 2 2 5 3" xfId="8655"/>
    <cellStyle name="20% - 강조색3 45 2 2 5 3 2" xfId="8656"/>
    <cellStyle name="20% - 강조색3 45 2 2 5 3 3" xfId="8657"/>
    <cellStyle name="20% - 강조색3 45 2 2 5 3 4" xfId="8658"/>
    <cellStyle name="20% - 강조색3 45 2 2 5 4" xfId="8659"/>
    <cellStyle name="20% - 강조색3 45 2 2 5 4 2" xfId="8660"/>
    <cellStyle name="20% - 강조색3 45 2 2 5 4 3" xfId="8661"/>
    <cellStyle name="20% - 강조색3 45 2 2 5 4 4" xfId="8662"/>
    <cellStyle name="20% - 강조색3 45 2 2 5 5" xfId="8663"/>
    <cellStyle name="20% - 강조색3 45 2 2 5 5 2" xfId="8664"/>
    <cellStyle name="20% - 강조색3 45 2 2 5 5 3" xfId="8665"/>
    <cellStyle name="20% - 강조색3 45 2 2 5 5 4" xfId="8666"/>
    <cellStyle name="20% - 강조색3 45 2 2 5 6" xfId="8667"/>
    <cellStyle name="20% - 강조색3 45 2 2 5 6 2" xfId="8668"/>
    <cellStyle name="20% - 강조색3 45 2 2 5 6 3" xfId="8669"/>
    <cellStyle name="20% - 강조색3 45 2 2 5 6 4" xfId="8670"/>
    <cellStyle name="20% - 강조색3 45 2 2 5 7" xfId="8671"/>
    <cellStyle name="20% - 강조색3 45 2 2 5 7 2" xfId="8672"/>
    <cellStyle name="20% - 강조색3 45 2 2 5 7 3" xfId="8673"/>
    <cellStyle name="20% - 강조색3 45 2 2 5 7 4" xfId="8674"/>
    <cellStyle name="20% - 강조색3 45 2 2 5 8" xfId="8675"/>
    <cellStyle name="20% - 강조색3 45 2 2 5 8 2" xfId="8676"/>
    <cellStyle name="20% - 강조색3 45 2 2 5 8 3" xfId="8677"/>
    <cellStyle name="20% - 강조색3 45 2 2 5 8 4" xfId="8678"/>
    <cellStyle name="20% - 강조색3 45 2 2 5 9" xfId="8679"/>
    <cellStyle name="20% - 강조색3 45 2 2 5 9 2" xfId="8680"/>
    <cellStyle name="20% - 강조색3 45 2 2 5 9 3" xfId="8681"/>
    <cellStyle name="20% - 강조색3 45 2 2 5 9 4" xfId="8682"/>
    <cellStyle name="20% - 강조색3 45 2 2 6" xfId="8683"/>
    <cellStyle name="20% - 강조색3 45 2 2 6 2" xfId="8684"/>
    <cellStyle name="20% - 강조색3 45 2 2 6 3" xfId="8685"/>
    <cellStyle name="20% - 강조색3 45 2 2 6 4" xfId="8686"/>
    <cellStyle name="20% - 강조색3 45 2 2 7" xfId="8687"/>
    <cellStyle name="20% - 강조색3 45 2 2 7 2" xfId="8688"/>
    <cellStyle name="20% - 강조색3 45 2 2 7 3" xfId="8689"/>
    <cellStyle name="20% - 강조색3 45 2 2 7 4" xfId="8690"/>
    <cellStyle name="20% - 강조색3 45 2 2 8" xfId="8691"/>
    <cellStyle name="20% - 강조색3 45 2 2 8 2" xfId="8692"/>
    <cellStyle name="20% - 강조색3 45 2 2 8 3" xfId="8693"/>
    <cellStyle name="20% - 강조색3 45 2 2 8 4" xfId="8694"/>
    <cellStyle name="20% - 강조색3 45 2 2 9" xfId="8695"/>
    <cellStyle name="20% - 강조색3 45 2 2 9 2" xfId="8696"/>
    <cellStyle name="20% - 강조색3 45 2 2 9 3" xfId="8697"/>
    <cellStyle name="20% - 강조색3 45 2 2 9 4" xfId="8698"/>
    <cellStyle name="20% - 강조색3 45 2 20" xfId="8699"/>
    <cellStyle name="20% - 강조색3 45 2 21" xfId="8700"/>
    <cellStyle name="20% - 강조색3 45 2 22" xfId="8701"/>
    <cellStyle name="20% - 강조색3 45 2 23" xfId="8702"/>
    <cellStyle name="20% - 강조색3 45 2 24" xfId="8703"/>
    <cellStyle name="20% - 강조색3 45 2 25" xfId="8704"/>
    <cellStyle name="20% - 강조색3 45 2 26" xfId="8705"/>
    <cellStyle name="20% - 강조색3 45 2 3" xfId="8706"/>
    <cellStyle name="20% - 강조색3 45 2 3 10" xfId="8707"/>
    <cellStyle name="20% - 강조색3 45 2 3 10 2" xfId="8708"/>
    <cellStyle name="20% - 강조색3 45 2 3 10 3" xfId="8709"/>
    <cellStyle name="20% - 강조색3 45 2 3 10 4" xfId="8710"/>
    <cellStyle name="20% - 강조색3 45 2 3 11" xfId="8711"/>
    <cellStyle name="20% - 강조색3 45 2 3 11 2" xfId="8712"/>
    <cellStyle name="20% - 강조색3 45 2 3 11 3" xfId="8713"/>
    <cellStyle name="20% - 강조색3 45 2 3 11 4" xfId="8714"/>
    <cellStyle name="20% - 강조색3 45 2 3 12" xfId="8715"/>
    <cellStyle name="20% - 강조색3 45 2 3 12 2" xfId="8716"/>
    <cellStyle name="20% - 강조색3 45 2 3 12 3" xfId="8717"/>
    <cellStyle name="20% - 강조색3 45 2 3 12 4" xfId="8718"/>
    <cellStyle name="20% - 강조색3 45 2 3 13" xfId="8719"/>
    <cellStyle name="20% - 강조색3 45 2 3 14" xfId="8720"/>
    <cellStyle name="20% - 강조색3 45 2 3 15" xfId="8721"/>
    <cellStyle name="20% - 강조색3 45 2 3 16" xfId="8722"/>
    <cellStyle name="20% - 강조색3 45 2 3 17" xfId="8723"/>
    <cellStyle name="20% - 강조색3 45 2 3 18" xfId="8724"/>
    <cellStyle name="20% - 강조색3 45 2 3 19" xfId="8725"/>
    <cellStyle name="20% - 강조색3 45 2 3 2" xfId="8726"/>
    <cellStyle name="20% - 강조색3 45 2 3 2 10" xfId="8727"/>
    <cellStyle name="20% - 강조색3 45 2 3 2 11" xfId="8728"/>
    <cellStyle name="20% - 강조색3 45 2 3 2 12" xfId="8729"/>
    <cellStyle name="20% - 강조색3 45 2 3 2 2" xfId="8730"/>
    <cellStyle name="20% - 강조색3 45 2 3 2 2 2" xfId="8731"/>
    <cellStyle name="20% - 강조색3 45 2 3 2 2 3" xfId="8732"/>
    <cellStyle name="20% - 강조색3 45 2 3 2 2 4" xfId="8733"/>
    <cellStyle name="20% - 강조색3 45 2 3 2 3" xfId="8734"/>
    <cellStyle name="20% - 강조색3 45 2 3 2 3 2" xfId="8735"/>
    <cellStyle name="20% - 강조색3 45 2 3 2 3 3" xfId="8736"/>
    <cellStyle name="20% - 강조색3 45 2 3 2 3 4" xfId="8737"/>
    <cellStyle name="20% - 강조색3 45 2 3 2 4" xfId="8738"/>
    <cellStyle name="20% - 강조색3 45 2 3 2 4 2" xfId="8739"/>
    <cellStyle name="20% - 강조색3 45 2 3 2 4 3" xfId="8740"/>
    <cellStyle name="20% - 강조색3 45 2 3 2 4 4" xfId="8741"/>
    <cellStyle name="20% - 강조색3 45 2 3 2 5" xfId="8742"/>
    <cellStyle name="20% - 강조색3 45 2 3 2 5 2" xfId="8743"/>
    <cellStyle name="20% - 강조색3 45 2 3 2 5 3" xfId="8744"/>
    <cellStyle name="20% - 강조색3 45 2 3 2 5 4" xfId="8745"/>
    <cellStyle name="20% - 강조색3 45 2 3 2 6" xfId="8746"/>
    <cellStyle name="20% - 강조색3 45 2 3 2 6 2" xfId="8747"/>
    <cellStyle name="20% - 강조색3 45 2 3 2 6 3" xfId="8748"/>
    <cellStyle name="20% - 강조색3 45 2 3 2 6 4" xfId="8749"/>
    <cellStyle name="20% - 강조색3 45 2 3 2 7" xfId="8750"/>
    <cellStyle name="20% - 강조색3 45 2 3 2 7 2" xfId="8751"/>
    <cellStyle name="20% - 강조색3 45 2 3 2 7 3" xfId="8752"/>
    <cellStyle name="20% - 강조색3 45 2 3 2 7 4" xfId="8753"/>
    <cellStyle name="20% - 강조색3 45 2 3 2 8" xfId="8754"/>
    <cellStyle name="20% - 강조색3 45 2 3 2 8 2" xfId="8755"/>
    <cellStyle name="20% - 강조색3 45 2 3 2 8 3" xfId="8756"/>
    <cellStyle name="20% - 강조색3 45 2 3 2 8 4" xfId="8757"/>
    <cellStyle name="20% - 강조색3 45 2 3 2 9" xfId="8758"/>
    <cellStyle name="20% - 강조색3 45 2 3 2 9 2" xfId="8759"/>
    <cellStyle name="20% - 강조색3 45 2 3 2 9 3" xfId="8760"/>
    <cellStyle name="20% - 강조색3 45 2 3 2 9 4" xfId="8761"/>
    <cellStyle name="20% - 강조색3 45 2 3 20" xfId="8762"/>
    <cellStyle name="20% - 강조색3 45 2 3 21" xfId="8763"/>
    <cellStyle name="20% - 강조색3 45 2 3 22" xfId="8764"/>
    <cellStyle name="20% - 강조색3 45 2 3 23" xfId="8765"/>
    <cellStyle name="20% - 강조색3 45 2 3 24" xfId="8766"/>
    <cellStyle name="20% - 강조색3 45 2 3 25" xfId="8767"/>
    <cellStyle name="20% - 강조색3 45 2 3 3" xfId="8768"/>
    <cellStyle name="20% - 강조색3 45 2 3 3 10" xfId="8769"/>
    <cellStyle name="20% - 강조색3 45 2 3 3 11" xfId="8770"/>
    <cellStyle name="20% - 강조색3 45 2 3 3 12" xfId="8771"/>
    <cellStyle name="20% - 강조색3 45 2 3 3 2" xfId="8772"/>
    <cellStyle name="20% - 강조색3 45 2 3 3 2 2" xfId="8773"/>
    <cellStyle name="20% - 강조색3 45 2 3 3 2 3" xfId="8774"/>
    <cellStyle name="20% - 강조색3 45 2 3 3 2 4" xfId="8775"/>
    <cellStyle name="20% - 강조색3 45 2 3 3 3" xfId="8776"/>
    <cellStyle name="20% - 강조색3 45 2 3 3 3 2" xfId="8777"/>
    <cellStyle name="20% - 강조색3 45 2 3 3 3 3" xfId="8778"/>
    <cellStyle name="20% - 강조색3 45 2 3 3 3 4" xfId="8779"/>
    <cellStyle name="20% - 강조색3 45 2 3 3 4" xfId="8780"/>
    <cellStyle name="20% - 강조색3 45 2 3 3 4 2" xfId="8781"/>
    <cellStyle name="20% - 강조색3 45 2 3 3 4 3" xfId="8782"/>
    <cellStyle name="20% - 강조색3 45 2 3 3 4 4" xfId="8783"/>
    <cellStyle name="20% - 강조색3 45 2 3 3 5" xfId="8784"/>
    <cellStyle name="20% - 강조색3 45 2 3 3 5 2" xfId="8785"/>
    <cellStyle name="20% - 강조색3 45 2 3 3 5 3" xfId="8786"/>
    <cellStyle name="20% - 강조색3 45 2 3 3 5 4" xfId="8787"/>
    <cellStyle name="20% - 강조색3 45 2 3 3 6" xfId="8788"/>
    <cellStyle name="20% - 강조색3 45 2 3 3 6 2" xfId="8789"/>
    <cellStyle name="20% - 강조색3 45 2 3 3 6 3" xfId="8790"/>
    <cellStyle name="20% - 강조색3 45 2 3 3 6 4" xfId="8791"/>
    <cellStyle name="20% - 강조색3 45 2 3 3 7" xfId="8792"/>
    <cellStyle name="20% - 강조색3 45 2 3 3 7 2" xfId="8793"/>
    <cellStyle name="20% - 강조색3 45 2 3 3 7 3" xfId="8794"/>
    <cellStyle name="20% - 강조색3 45 2 3 3 7 4" xfId="8795"/>
    <cellStyle name="20% - 강조색3 45 2 3 3 8" xfId="8796"/>
    <cellStyle name="20% - 강조색3 45 2 3 3 8 2" xfId="8797"/>
    <cellStyle name="20% - 강조색3 45 2 3 3 8 3" xfId="8798"/>
    <cellStyle name="20% - 강조색3 45 2 3 3 8 4" xfId="8799"/>
    <cellStyle name="20% - 강조색3 45 2 3 3 9" xfId="8800"/>
    <cellStyle name="20% - 강조색3 45 2 3 3 9 2" xfId="8801"/>
    <cellStyle name="20% - 강조색3 45 2 3 3 9 3" xfId="8802"/>
    <cellStyle name="20% - 강조색3 45 2 3 3 9 4" xfId="8803"/>
    <cellStyle name="20% - 강조색3 45 2 3 4" xfId="8804"/>
    <cellStyle name="20% - 강조색3 45 2 3 4 10" xfId="8805"/>
    <cellStyle name="20% - 강조색3 45 2 3 4 11" xfId="8806"/>
    <cellStyle name="20% - 강조색3 45 2 3 4 12" xfId="8807"/>
    <cellStyle name="20% - 강조색3 45 2 3 4 2" xfId="8808"/>
    <cellStyle name="20% - 강조색3 45 2 3 4 2 2" xfId="8809"/>
    <cellStyle name="20% - 강조색3 45 2 3 4 2 3" xfId="8810"/>
    <cellStyle name="20% - 강조색3 45 2 3 4 2 4" xfId="8811"/>
    <cellStyle name="20% - 강조색3 45 2 3 4 3" xfId="8812"/>
    <cellStyle name="20% - 강조색3 45 2 3 4 3 2" xfId="8813"/>
    <cellStyle name="20% - 강조색3 45 2 3 4 3 3" xfId="8814"/>
    <cellStyle name="20% - 강조색3 45 2 3 4 3 4" xfId="8815"/>
    <cellStyle name="20% - 강조색3 45 2 3 4 4" xfId="8816"/>
    <cellStyle name="20% - 강조색3 45 2 3 4 4 2" xfId="8817"/>
    <cellStyle name="20% - 강조색3 45 2 3 4 4 3" xfId="8818"/>
    <cellStyle name="20% - 강조색3 45 2 3 4 4 4" xfId="8819"/>
    <cellStyle name="20% - 강조색3 45 2 3 4 5" xfId="8820"/>
    <cellStyle name="20% - 강조색3 45 2 3 4 5 2" xfId="8821"/>
    <cellStyle name="20% - 강조색3 45 2 3 4 5 3" xfId="8822"/>
    <cellStyle name="20% - 강조색3 45 2 3 4 5 4" xfId="8823"/>
    <cellStyle name="20% - 강조색3 45 2 3 4 6" xfId="8824"/>
    <cellStyle name="20% - 강조색3 45 2 3 4 6 2" xfId="8825"/>
    <cellStyle name="20% - 강조색3 45 2 3 4 6 3" xfId="8826"/>
    <cellStyle name="20% - 강조색3 45 2 3 4 6 4" xfId="8827"/>
    <cellStyle name="20% - 강조색3 45 2 3 4 7" xfId="8828"/>
    <cellStyle name="20% - 강조색3 45 2 3 4 7 2" xfId="8829"/>
    <cellStyle name="20% - 강조색3 45 2 3 4 7 3" xfId="8830"/>
    <cellStyle name="20% - 강조색3 45 2 3 4 7 4" xfId="8831"/>
    <cellStyle name="20% - 강조색3 45 2 3 4 8" xfId="8832"/>
    <cellStyle name="20% - 강조색3 45 2 3 4 8 2" xfId="8833"/>
    <cellStyle name="20% - 강조색3 45 2 3 4 8 3" xfId="8834"/>
    <cellStyle name="20% - 강조색3 45 2 3 4 8 4" xfId="8835"/>
    <cellStyle name="20% - 강조색3 45 2 3 4 9" xfId="8836"/>
    <cellStyle name="20% - 강조색3 45 2 3 4 9 2" xfId="8837"/>
    <cellStyle name="20% - 강조색3 45 2 3 4 9 3" xfId="8838"/>
    <cellStyle name="20% - 강조색3 45 2 3 4 9 4" xfId="8839"/>
    <cellStyle name="20% - 강조색3 45 2 3 5" xfId="8840"/>
    <cellStyle name="20% - 강조색3 45 2 3 5 2" xfId="8841"/>
    <cellStyle name="20% - 강조색3 45 2 3 5 3" xfId="8842"/>
    <cellStyle name="20% - 강조색3 45 2 3 5 4" xfId="8843"/>
    <cellStyle name="20% - 강조색3 45 2 3 6" xfId="8844"/>
    <cellStyle name="20% - 강조색3 45 2 3 6 2" xfId="8845"/>
    <cellStyle name="20% - 강조색3 45 2 3 6 3" xfId="8846"/>
    <cellStyle name="20% - 강조색3 45 2 3 6 4" xfId="8847"/>
    <cellStyle name="20% - 강조색3 45 2 3 7" xfId="8848"/>
    <cellStyle name="20% - 강조색3 45 2 3 7 2" xfId="8849"/>
    <cellStyle name="20% - 강조색3 45 2 3 7 3" xfId="8850"/>
    <cellStyle name="20% - 강조색3 45 2 3 7 4" xfId="8851"/>
    <cellStyle name="20% - 강조색3 45 2 3 8" xfId="8852"/>
    <cellStyle name="20% - 강조색3 45 2 3 8 2" xfId="8853"/>
    <cellStyle name="20% - 강조색3 45 2 3 8 3" xfId="8854"/>
    <cellStyle name="20% - 강조색3 45 2 3 8 4" xfId="8855"/>
    <cellStyle name="20% - 강조색3 45 2 3 9" xfId="8856"/>
    <cellStyle name="20% - 강조색3 45 2 3 9 2" xfId="8857"/>
    <cellStyle name="20% - 강조색3 45 2 3 9 3" xfId="8858"/>
    <cellStyle name="20% - 강조색3 45 2 3 9 4" xfId="8859"/>
    <cellStyle name="20% - 강조색3 45 2 4" xfId="8860"/>
    <cellStyle name="20% - 강조색3 45 2 4 10" xfId="8861"/>
    <cellStyle name="20% - 강조색3 45 2 4 11" xfId="8862"/>
    <cellStyle name="20% - 강조색3 45 2 4 12" xfId="8863"/>
    <cellStyle name="20% - 강조색3 45 2 4 2" xfId="8864"/>
    <cellStyle name="20% - 강조색3 45 2 4 2 2" xfId="8865"/>
    <cellStyle name="20% - 강조색3 45 2 4 2 3" xfId="8866"/>
    <cellStyle name="20% - 강조색3 45 2 4 2 4" xfId="8867"/>
    <cellStyle name="20% - 강조색3 45 2 4 3" xfId="8868"/>
    <cellStyle name="20% - 강조색3 45 2 4 3 2" xfId="8869"/>
    <cellStyle name="20% - 강조색3 45 2 4 3 3" xfId="8870"/>
    <cellStyle name="20% - 강조색3 45 2 4 3 4" xfId="8871"/>
    <cellStyle name="20% - 강조색3 45 2 4 4" xfId="8872"/>
    <cellStyle name="20% - 강조색3 45 2 4 4 2" xfId="8873"/>
    <cellStyle name="20% - 강조색3 45 2 4 4 3" xfId="8874"/>
    <cellStyle name="20% - 강조색3 45 2 4 4 4" xfId="8875"/>
    <cellStyle name="20% - 강조색3 45 2 4 5" xfId="8876"/>
    <cellStyle name="20% - 강조색3 45 2 4 5 2" xfId="8877"/>
    <cellStyle name="20% - 강조색3 45 2 4 5 3" xfId="8878"/>
    <cellStyle name="20% - 강조색3 45 2 4 5 4" xfId="8879"/>
    <cellStyle name="20% - 강조색3 45 2 4 6" xfId="8880"/>
    <cellStyle name="20% - 강조색3 45 2 4 6 2" xfId="8881"/>
    <cellStyle name="20% - 강조색3 45 2 4 6 3" xfId="8882"/>
    <cellStyle name="20% - 강조색3 45 2 4 6 4" xfId="8883"/>
    <cellStyle name="20% - 강조색3 45 2 4 7" xfId="8884"/>
    <cellStyle name="20% - 강조색3 45 2 4 7 2" xfId="8885"/>
    <cellStyle name="20% - 강조색3 45 2 4 7 3" xfId="8886"/>
    <cellStyle name="20% - 강조색3 45 2 4 7 4" xfId="8887"/>
    <cellStyle name="20% - 강조색3 45 2 4 8" xfId="8888"/>
    <cellStyle name="20% - 강조색3 45 2 4 8 2" xfId="8889"/>
    <cellStyle name="20% - 강조색3 45 2 4 8 3" xfId="8890"/>
    <cellStyle name="20% - 강조색3 45 2 4 8 4" xfId="8891"/>
    <cellStyle name="20% - 강조색3 45 2 4 9" xfId="8892"/>
    <cellStyle name="20% - 강조색3 45 2 4 9 2" xfId="8893"/>
    <cellStyle name="20% - 강조색3 45 2 4 9 3" xfId="8894"/>
    <cellStyle name="20% - 강조색3 45 2 4 9 4" xfId="8895"/>
    <cellStyle name="20% - 강조색3 45 2 5" xfId="8896"/>
    <cellStyle name="20% - 강조색3 45 2 5 10" xfId="8897"/>
    <cellStyle name="20% - 강조색3 45 2 5 11" xfId="8898"/>
    <cellStyle name="20% - 강조색3 45 2 5 12" xfId="8899"/>
    <cellStyle name="20% - 강조색3 45 2 5 2" xfId="8900"/>
    <cellStyle name="20% - 강조색3 45 2 5 2 2" xfId="8901"/>
    <cellStyle name="20% - 강조색3 45 2 5 2 3" xfId="8902"/>
    <cellStyle name="20% - 강조색3 45 2 5 2 4" xfId="8903"/>
    <cellStyle name="20% - 강조색3 45 2 5 3" xfId="8904"/>
    <cellStyle name="20% - 강조색3 45 2 5 3 2" xfId="8905"/>
    <cellStyle name="20% - 강조색3 45 2 5 3 3" xfId="8906"/>
    <cellStyle name="20% - 강조색3 45 2 5 3 4" xfId="8907"/>
    <cellStyle name="20% - 강조색3 45 2 5 4" xfId="8908"/>
    <cellStyle name="20% - 강조색3 45 2 5 4 2" xfId="8909"/>
    <cellStyle name="20% - 강조색3 45 2 5 4 3" xfId="8910"/>
    <cellStyle name="20% - 강조색3 45 2 5 4 4" xfId="8911"/>
    <cellStyle name="20% - 강조색3 45 2 5 5" xfId="8912"/>
    <cellStyle name="20% - 강조색3 45 2 5 5 2" xfId="8913"/>
    <cellStyle name="20% - 강조색3 45 2 5 5 3" xfId="8914"/>
    <cellStyle name="20% - 강조색3 45 2 5 5 4" xfId="8915"/>
    <cellStyle name="20% - 강조색3 45 2 5 6" xfId="8916"/>
    <cellStyle name="20% - 강조색3 45 2 5 6 2" xfId="8917"/>
    <cellStyle name="20% - 강조색3 45 2 5 6 3" xfId="8918"/>
    <cellStyle name="20% - 강조색3 45 2 5 6 4" xfId="8919"/>
    <cellStyle name="20% - 강조색3 45 2 5 7" xfId="8920"/>
    <cellStyle name="20% - 강조색3 45 2 5 7 2" xfId="8921"/>
    <cellStyle name="20% - 강조색3 45 2 5 7 3" xfId="8922"/>
    <cellStyle name="20% - 강조색3 45 2 5 7 4" xfId="8923"/>
    <cellStyle name="20% - 강조색3 45 2 5 8" xfId="8924"/>
    <cellStyle name="20% - 강조색3 45 2 5 8 2" xfId="8925"/>
    <cellStyle name="20% - 강조색3 45 2 5 8 3" xfId="8926"/>
    <cellStyle name="20% - 강조색3 45 2 5 8 4" xfId="8927"/>
    <cellStyle name="20% - 강조색3 45 2 5 9" xfId="8928"/>
    <cellStyle name="20% - 강조색3 45 2 5 9 2" xfId="8929"/>
    <cellStyle name="20% - 강조색3 45 2 5 9 3" xfId="8930"/>
    <cellStyle name="20% - 강조색3 45 2 5 9 4" xfId="8931"/>
    <cellStyle name="20% - 강조색3 45 2 6" xfId="8932"/>
    <cellStyle name="20% - 강조색3 45 2 6 10" xfId="8933"/>
    <cellStyle name="20% - 강조색3 45 2 6 11" xfId="8934"/>
    <cellStyle name="20% - 강조색3 45 2 6 12" xfId="8935"/>
    <cellStyle name="20% - 강조색3 45 2 6 2" xfId="8936"/>
    <cellStyle name="20% - 강조색3 45 2 6 2 2" xfId="8937"/>
    <cellStyle name="20% - 강조색3 45 2 6 2 3" xfId="8938"/>
    <cellStyle name="20% - 강조색3 45 2 6 2 4" xfId="8939"/>
    <cellStyle name="20% - 강조색3 45 2 6 3" xfId="8940"/>
    <cellStyle name="20% - 강조색3 45 2 6 3 2" xfId="8941"/>
    <cellStyle name="20% - 강조색3 45 2 6 3 3" xfId="8942"/>
    <cellStyle name="20% - 강조색3 45 2 6 3 4" xfId="8943"/>
    <cellStyle name="20% - 강조색3 45 2 6 4" xfId="8944"/>
    <cellStyle name="20% - 강조색3 45 2 6 4 2" xfId="8945"/>
    <cellStyle name="20% - 강조색3 45 2 6 4 3" xfId="8946"/>
    <cellStyle name="20% - 강조색3 45 2 6 4 4" xfId="8947"/>
    <cellStyle name="20% - 강조색3 45 2 6 5" xfId="8948"/>
    <cellStyle name="20% - 강조색3 45 2 6 5 2" xfId="8949"/>
    <cellStyle name="20% - 강조색3 45 2 6 5 3" xfId="8950"/>
    <cellStyle name="20% - 강조색3 45 2 6 5 4" xfId="8951"/>
    <cellStyle name="20% - 강조색3 45 2 6 6" xfId="8952"/>
    <cellStyle name="20% - 강조색3 45 2 6 6 2" xfId="8953"/>
    <cellStyle name="20% - 강조색3 45 2 6 6 3" xfId="8954"/>
    <cellStyle name="20% - 강조색3 45 2 6 6 4" xfId="8955"/>
    <cellStyle name="20% - 강조색3 45 2 6 7" xfId="8956"/>
    <cellStyle name="20% - 강조색3 45 2 6 7 2" xfId="8957"/>
    <cellStyle name="20% - 강조색3 45 2 6 7 3" xfId="8958"/>
    <cellStyle name="20% - 강조색3 45 2 6 7 4" xfId="8959"/>
    <cellStyle name="20% - 강조색3 45 2 6 8" xfId="8960"/>
    <cellStyle name="20% - 강조색3 45 2 6 8 2" xfId="8961"/>
    <cellStyle name="20% - 강조색3 45 2 6 8 3" xfId="8962"/>
    <cellStyle name="20% - 강조색3 45 2 6 8 4" xfId="8963"/>
    <cellStyle name="20% - 강조색3 45 2 6 9" xfId="8964"/>
    <cellStyle name="20% - 강조색3 45 2 6 9 2" xfId="8965"/>
    <cellStyle name="20% - 강조색3 45 2 6 9 3" xfId="8966"/>
    <cellStyle name="20% - 강조색3 45 2 6 9 4" xfId="8967"/>
    <cellStyle name="20% - 강조색3 45 2 7" xfId="8968"/>
    <cellStyle name="20% - 강조색3 45 2 7 2" xfId="8969"/>
    <cellStyle name="20% - 강조색3 45 2 7 3" xfId="8970"/>
    <cellStyle name="20% - 강조색3 45 2 7 4" xfId="8971"/>
    <cellStyle name="20% - 강조색3 45 2 8" xfId="8972"/>
    <cellStyle name="20% - 강조색3 45 2 8 2" xfId="8973"/>
    <cellStyle name="20% - 강조색3 45 2 8 3" xfId="8974"/>
    <cellStyle name="20% - 강조색3 45 2 8 4" xfId="8975"/>
    <cellStyle name="20% - 강조색3 45 2 9" xfId="8976"/>
    <cellStyle name="20% - 강조색3 45 2 9 2" xfId="8977"/>
    <cellStyle name="20% - 강조색3 45 2 9 3" xfId="8978"/>
    <cellStyle name="20% - 강조색3 45 2 9 4" xfId="8979"/>
    <cellStyle name="20% - 강조색3 45 3" xfId="8980"/>
    <cellStyle name="20% - 강조색3 45 3 10" xfId="8981"/>
    <cellStyle name="20% - 강조색3 45 3 10 2" xfId="8982"/>
    <cellStyle name="20% - 강조색3 45 3 10 3" xfId="8983"/>
    <cellStyle name="20% - 강조색3 45 3 10 4" xfId="8984"/>
    <cellStyle name="20% - 강조색3 45 3 11" xfId="8985"/>
    <cellStyle name="20% - 강조색3 45 3 11 2" xfId="8986"/>
    <cellStyle name="20% - 강조색3 45 3 11 3" xfId="8987"/>
    <cellStyle name="20% - 강조색3 45 3 11 4" xfId="8988"/>
    <cellStyle name="20% - 강조색3 45 3 12" xfId="8989"/>
    <cellStyle name="20% - 강조색3 45 3 12 2" xfId="8990"/>
    <cellStyle name="20% - 강조색3 45 3 12 3" xfId="8991"/>
    <cellStyle name="20% - 강조색3 45 3 12 4" xfId="8992"/>
    <cellStyle name="20% - 강조색3 45 3 13" xfId="8993"/>
    <cellStyle name="20% - 강조색3 45 3 14" xfId="8994"/>
    <cellStyle name="20% - 강조색3 45 3 15" xfId="8995"/>
    <cellStyle name="20% - 강조색3 45 3 16" xfId="8996"/>
    <cellStyle name="20% - 강조색3 45 3 17" xfId="8997"/>
    <cellStyle name="20% - 강조색3 45 3 18" xfId="8998"/>
    <cellStyle name="20% - 강조색3 45 3 19" xfId="8999"/>
    <cellStyle name="20% - 강조색3 45 3 2" xfId="9000"/>
    <cellStyle name="20% - 강조색3 45 3 2 10" xfId="9001"/>
    <cellStyle name="20% - 강조색3 45 3 2 11" xfId="9002"/>
    <cellStyle name="20% - 강조색3 45 3 2 12" xfId="9003"/>
    <cellStyle name="20% - 강조색3 45 3 2 2" xfId="9004"/>
    <cellStyle name="20% - 강조색3 45 3 2 2 2" xfId="9005"/>
    <cellStyle name="20% - 강조색3 45 3 2 2 3" xfId="9006"/>
    <cellStyle name="20% - 강조색3 45 3 2 2 4" xfId="9007"/>
    <cellStyle name="20% - 강조색3 45 3 2 3" xfId="9008"/>
    <cellStyle name="20% - 강조색3 45 3 2 3 2" xfId="9009"/>
    <cellStyle name="20% - 강조색3 45 3 2 3 3" xfId="9010"/>
    <cellStyle name="20% - 강조색3 45 3 2 3 4" xfId="9011"/>
    <cellStyle name="20% - 강조색3 45 3 2 4" xfId="9012"/>
    <cellStyle name="20% - 강조색3 45 3 2 4 2" xfId="9013"/>
    <cellStyle name="20% - 강조색3 45 3 2 4 3" xfId="9014"/>
    <cellStyle name="20% - 강조색3 45 3 2 4 4" xfId="9015"/>
    <cellStyle name="20% - 강조색3 45 3 2 5" xfId="9016"/>
    <cellStyle name="20% - 강조색3 45 3 2 5 2" xfId="9017"/>
    <cellStyle name="20% - 강조색3 45 3 2 5 3" xfId="9018"/>
    <cellStyle name="20% - 강조색3 45 3 2 5 4" xfId="9019"/>
    <cellStyle name="20% - 강조색3 45 3 2 6" xfId="9020"/>
    <cellStyle name="20% - 강조색3 45 3 2 6 2" xfId="9021"/>
    <cellStyle name="20% - 강조색3 45 3 2 6 3" xfId="9022"/>
    <cellStyle name="20% - 강조색3 45 3 2 6 4" xfId="9023"/>
    <cellStyle name="20% - 강조색3 45 3 2 7" xfId="9024"/>
    <cellStyle name="20% - 강조색3 45 3 2 7 2" xfId="9025"/>
    <cellStyle name="20% - 강조색3 45 3 2 7 3" xfId="9026"/>
    <cellStyle name="20% - 강조색3 45 3 2 7 4" xfId="9027"/>
    <cellStyle name="20% - 강조색3 45 3 2 8" xfId="9028"/>
    <cellStyle name="20% - 강조색3 45 3 2 8 2" xfId="9029"/>
    <cellStyle name="20% - 강조색3 45 3 2 8 3" xfId="9030"/>
    <cellStyle name="20% - 강조색3 45 3 2 8 4" xfId="9031"/>
    <cellStyle name="20% - 강조색3 45 3 2 9" xfId="9032"/>
    <cellStyle name="20% - 강조색3 45 3 2 9 2" xfId="9033"/>
    <cellStyle name="20% - 강조색3 45 3 2 9 3" xfId="9034"/>
    <cellStyle name="20% - 강조색3 45 3 2 9 4" xfId="9035"/>
    <cellStyle name="20% - 강조색3 45 3 20" xfId="9036"/>
    <cellStyle name="20% - 강조색3 45 3 21" xfId="9037"/>
    <cellStyle name="20% - 강조색3 45 3 22" xfId="9038"/>
    <cellStyle name="20% - 강조색3 45 3 23" xfId="9039"/>
    <cellStyle name="20% - 강조색3 45 3 24" xfId="9040"/>
    <cellStyle name="20% - 강조색3 45 3 25" xfId="9041"/>
    <cellStyle name="20% - 강조색3 45 3 3" xfId="9042"/>
    <cellStyle name="20% - 강조색3 45 3 3 10" xfId="9043"/>
    <cellStyle name="20% - 강조색3 45 3 3 11" xfId="9044"/>
    <cellStyle name="20% - 강조색3 45 3 3 12" xfId="9045"/>
    <cellStyle name="20% - 강조색3 45 3 3 2" xfId="9046"/>
    <cellStyle name="20% - 강조색3 45 3 3 2 2" xfId="9047"/>
    <cellStyle name="20% - 강조색3 45 3 3 2 3" xfId="9048"/>
    <cellStyle name="20% - 강조색3 45 3 3 2 4" xfId="9049"/>
    <cellStyle name="20% - 강조색3 45 3 3 3" xfId="9050"/>
    <cellStyle name="20% - 강조색3 45 3 3 3 2" xfId="9051"/>
    <cellStyle name="20% - 강조색3 45 3 3 3 3" xfId="9052"/>
    <cellStyle name="20% - 강조색3 45 3 3 3 4" xfId="9053"/>
    <cellStyle name="20% - 강조색3 45 3 3 4" xfId="9054"/>
    <cellStyle name="20% - 강조색3 45 3 3 4 2" xfId="9055"/>
    <cellStyle name="20% - 강조색3 45 3 3 4 3" xfId="9056"/>
    <cellStyle name="20% - 강조색3 45 3 3 4 4" xfId="9057"/>
    <cellStyle name="20% - 강조색3 45 3 3 5" xfId="9058"/>
    <cellStyle name="20% - 강조색3 45 3 3 5 2" xfId="9059"/>
    <cellStyle name="20% - 강조색3 45 3 3 5 3" xfId="9060"/>
    <cellStyle name="20% - 강조색3 45 3 3 5 4" xfId="9061"/>
    <cellStyle name="20% - 강조색3 45 3 3 6" xfId="9062"/>
    <cellStyle name="20% - 강조색3 45 3 3 6 2" xfId="9063"/>
    <cellStyle name="20% - 강조색3 45 3 3 6 3" xfId="9064"/>
    <cellStyle name="20% - 강조색3 45 3 3 6 4" xfId="9065"/>
    <cellStyle name="20% - 강조색3 45 3 3 7" xfId="9066"/>
    <cellStyle name="20% - 강조색3 45 3 3 7 2" xfId="9067"/>
    <cellStyle name="20% - 강조색3 45 3 3 7 3" xfId="9068"/>
    <cellStyle name="20% - 강조색3 45 3 3 7 4" xfId="9069"/>
    <cellStyle name="20% - 강조색3 45 3 3 8" xfId="9070"/>
    <cellStyle name="20% - 강조색3 45 3 3 8 2" xfId="9071"/>
    <cellStyle name="20% - 강조색3 45 3 3 8 3" xfId="9072"/>
    <cellStyle name="20% - 강조색3 45 3 3 8 4" xfId="9073"/>
    <cellStyle name="20% - 강조색3 45 3 3 9" xfId="9074"/>
    <cellStyle name="20% - 강조색3 45 3 3 9 2" xfId="9075"/>
    <cellStyle name="20% - 강조색3 45 3 3 9 3" xfId="9076"/>
    <cellStyle name="20% - 강조색3 45 3 3 9 4" xfId="9077"/>
    <cellStyle name="20% - 강조색3 45 3 4" xfId="9078"/>
    <cellStyle name="20% - 강조색3 45 3 4 10" xfId="9079"/>
    <cellStyle name="20% - 강조색3 45 3 4 11" xfId="9080"/>
    <cellStyle name="20% - 강조색3 45 3 4 12" xfId="9081"/>
    <cellStyle name="20% - 강조색3 45 3 4 2" xfId="9082"/>
    <cellStyle name="20% - 강조색3 45 3 4 2 2" xfId="9083"/>
    <cellStyle name="20% - 강조색3 45 3 4 2 3" xfId="9084"/>
    <cellStyle name="20% - 강조색3 45 3 4 2 4" xfId="9085"/>
    <cellStyle name="20% - 강조색3 45 3 4 3" xfId="9086"/>
    <cellStyle name="20% - 강조색3 45 3 4 3 2" xfId="9087"/>
    <cellStyle name="20% - 강조색3 45 3 4 3 3" xfId="9088"/>
    <cellStyle name="20% - 강조색3 45 3 4 3 4" xfId="9089"/>
    <cellStyle name="20% - 강조색3 45 3 4 4" xfId="9090"/>
    <cellStyle name="20% - 강조색3 45 3 4 4 2" xfId="9091"/>
    <cellStyle name="20% - 강조색3 45 3 4 4 3" xfId="9092"/>
    <cellStyle name="20% - 강조색3 45 3 4 4 4" xfId="9093"/>
    <cellStyle name="20% - 강조색3 45 3 4 5" xfId="9094"/>
    <cellStyle name="20% - 강조색3 45 3 4 5 2" xfId="9095"/>
    <cellStyle name="20% - 강조색3 45 3 4 5 3" xfId="9096"/>
    <cellStyle name="20% - 강조색3 45 3 4 5 4" xfId="9097"/>
    <cellStyle name="20% - 강조색3 45 3 4 6" xfId="9098"/>
    <cellStyle name="20% - 강조색3 45 3 4 6 2" xfId="9099"/>
    <cellStyle name="20% - 강조색3 45 3 4 6 3" xfId="9100"/>
    <cellStyle name="20% - 강조색3 45 3 4 6 4" xfId="9101"/>
    <cellStyle name="20% - 강조색3 45 3 4 7" xfId="9102"/>
    <cellStyle name="20% - 강조색3 45 3 4 7 2" xfId="9103"/>
    <cellStyle name="20% - 강조색3 45 3 4 7 3" xfId="9104"/>
    <cellStyle name="20% - 강조색3 45 3 4 7 4" xfId="9105"/>
    <cellStyle name="20% - 강조색3 45 3 4 8" xfId="9106"/>
    <cellStyle name="20% - 강조색3 45 3 4 8 2" xfId="9107"/>
    <cellStyle name="20% - 강조색3 45 3 4 8 3" xfId="9108"/>
    <cellStyle name="20% - 강조색3 45 3 4 8 4" xfId="9109"/>
    <cellStyle name="20% - 강조색3 45 3 4 9" xfId="9110"/>
    <cellStyle name="20% - 강조색3 45 3 4 9 2" xfId="9111"/>
    <cellStyle name="20% - 강조색3 45 3 4 9 3" xfId="9112"/>
    <cellStyle name="20% - 강조색3 45 3 4 9 4" xfId="9113"/>
    <cellStyle name="20% - 강조색3 45 3 5" xfId="9114"/>
    <cellStyle name="20% - 강조색3 45 3 5 2" xfId="9115"/>
    <cellStyle name="20% - 강조색3 45 3 5 3" xfId="9116"/>
    <cellStyle name="20% - 강조색3 45 3 5 4" xfId="9117"/>
    <cellStyle name="20% - 강조색3 45 3 6" xfId="9118"/>
    <cellStyle name="20% - 강조색3 45 3 6 2" xfId="9119"/>
    <cellStyle name="20% - 강조색3 45 3 6 3" xfId="9120"/>
    <cellStyle name="20% - 강조색3 45 3 6 4" xfId="9121"/>
    <cellStyle name="20% - 강조색3 45 3 7" xfId="9122"/>
    <cellStyle name="20% - 강조색3 45 3 7 2" xfId="9123"/>
    <cellStyle name="20% - 강조색3 45 3 7 3" xfId="9124"/>
    <cellStyle name="20% - 강조색3 45 3 7 4" xfId="9125"/>
    <cellStyle name="20% - 강조색3 45 3 8" xfId="9126"/>
    <cellStyle name="20% - 강조색3 45 3 8 2" xfId="9127"/>
    <cellStyle name="20% - 강조색3 45 3 8 3" xfId="9128"/>
    <cellStyle name="20% - 강조색3 45 3 8 4" xfId="9129"/>
    <cellStyle name="20% - 강조색3 45 3 9" xfId="9130"/>
    <cellStyle name="20% - 강조색3 45 3 9 2" xfId="9131"/>
    <cellStyle name="20% - 강조색3 45 3 9 3" xfId="9132"/>
    <cellStyle name="20% - 강조색3 45 3 9 4" xfId="9133"/>
    <cellStyle name="20% - 강조색3 45 4" xfId="9134"/>
    <cellStyle name="20% - 강조색3 45 4 10" xfId="9135"/>
    <cellStyle name="20% - 강조색3 45 4 10 2" xfId="9136"/>
    <cellStyle name="20% - 강조색3 45 4 10 3" xfId="9137"/>
    <cellStyle name="20% - 강조색3 45 4 10 4" xfId="9138"/>
    <cellStyle name="20% - 강조색3 45 4 11" xfId="9139"/>
    <cellStyle name="20% - 강조색3 45 4 12" xfId="9140"/>
    <cellStyle name="20% - 강조색3 45 4 13" xfId="9141"/>
    <cellStyle name="20% - 강조색3 45 4 14" xfId="9142"/>
    <cellStyle name="20% - 강조색3 45 4 15" xfId="9143"/>
    <cellStyle name="20% - 강조색3 45 4 16" xfId="9144"/>
    <cellStyle name="20% - 강조색3 45 4 17" xfId="9145"/>
    <cellStyle name="20% - 강조색3 45 4 18" xfId="9146"/>
    <cellStyle name="20% - 강조색3 45 4 19" xfId="9147"/>
    <cellStyle name="20% - 강조색3 45 4 2" xfId="9148"/>
    <cellStyle name="20% - 강조색3 45 4 2 10" xfId="9149"/>
    <cellStyle name="20% - 강조색3 45 4 2 11" xfId="9150"/>
    <cellStyle name="20% - 강조색3 45 4 2 12" xfId="9151"/>
    <cellStyle name="20% - 강조색3 45 4 2 2" xfId="9152"/>
    <cellStyle name="20% - 강조색3 45 4 2 2 2" xfId="9153"/>
    <cellStyle name="20% - 강조색3 45 4 2 2 3" xfId="9154"/>
    <cellStyle name="20% - 강조색3 45 4 2 2 4" xfId="9155"/>
    <cellStyle name="20% - 강조색3 45 4 2 3" xfId="9156"/>
    <cellStyle name="20% - 강조색3 45 4 2 3 2" xfId="9157"/>
    <cellStyle name="20% - 강조색3 45 4 2 3 3" xfId="9158"/>
    <cellStyle name="20% - 강조색3 45 4 2 3 4" xfId="9159"/>
    <cellStyle name="20% - 강조색3 45 4 2 4" xfId="9160"/>
    <cellStyle name="20% - 강조색3 45 4 2 4 2" xfId="9161"/>
    <cellStyle name="20% - 강조색3 45 4 2 4 3" xfId="9162"/>
    <cellStyle name="20% - 강조색3 45 4 2 4 4" xfId="9163"/>
    <cellStyle name="20% - 강조색3 45 4 2 5" xfId="9164"/>
    <cellStyle name="20% - 강조색3 45 4 2 5 2" xfId="9165"/>
    <cellStyle name="20% - 강조색3 45 4 2 5 3" xfId="9166"/>
    <cellStyle name="20% - 강조색3 45 4 2 5 4" xfId="9167"/>
    <cellStyle name="20% - 강조색3 45 4 2 6" xfId="9168"/>
    <cellStyle name="20% - 강조색3 45 4 2 6 2" xfId="9169"/>
    <cellStyle name="20% - 강조색3 45 4 2 6 3" xfId="9170"/>
    <cellStyle name="20% - 강조색3 45 4 2 6 4" xfId="9171"/>
    <cellStyle name="20% - 강조색3 45 4 2 7" xfId="9172"/>
    <cellStyle name="20% - 강조색3 45 4 2 7 2" xfId="9173"/>
    <cellStyle name="20% - 강조색3 45 4 2 7 3" xfId="9174"/>
    <cellStyle name="20% - 강조색3 45 4 2 7 4" xfId="9175"/>
    <cellStyle name="20% - 강조색3 45 4 2 8" xfId="9176"/>
    <cellStyle name="20% - 강조색3 45 4 2 8 2" xfId="9177"/>
    <cellStyle name="20% - 강조색3 45 4 2 8 3" xfId="9178"/>
    <cellStyle name="20% - 강조색3 45 4 2 8 4" xfId="9179"/>
    <cellStyle name="20% - 강조색3 45 4 2 9" xfId="9180"/>
    <cellStyle name="20% - 강조색3 45 4 2 9 2" xfId="9181"/>
    <cellStyle name="20% - 강조색3 45 4 2 9 3" xfId="9182"/>
    <cellStyle name="20% - 강조색3 45 4 2 9 4" xfId="9183"/>
    <cellStyle name="20% - 강조색3 45 4 20" xfId="9184"/>
    <cellStyle name="20% - 강조색3 45 4 21" xfId="9185"/>
    <cellStyle name="20% - 강조색3 45 4 22" xfId="9186"/>
    <cellStyle name="20% - 강조색3 45 4 23" xfId="9187"/>
    <cellStyle name="20% - 강조색3 45 4 3" xfId="9188"/>
    <cellStyle name="20% - 강조색3 45 4 3 2" xfId="9189"/>
    <cellStyle name="20% - 강조색3 45 4 3 3" xfId="9190"/>
    <cellStyle name="20% - 강조색3 45 4 3 4" xfId="9191"/>
    <cellStyle name="20% - 강조색3 45 4 4" xfId="9192"/>
    <cellStyle name="20% - 강조색3 45 4 4 2" xfId="9193"/>
    <cellStyle name="20% - 강조색3 45 4 4 3" xfId="9194"/>
    <cellStyle name="20% - 강조색3 45 4 4 4" xfId="9195"/>
    <cellStyle name="20% - 강조색3 45 4 5" xfId="9196"/>
    <cellStyle name="20% - 강조색3 45 4 5 2" xfId="9197"/>
    <cellStyle name="20% - 강조색3 45 4 5 3" xfId="9198"/>
    <cellStyle name="20% - 강조색3 45 4 5 4" xfId="9199"/>
    <cellStyle name="20% - 강조색3 45 4 6" xfId="9200"/>
    <cellStyle name="20% - 강조색3 45 4 6 2" xfId="9201"/>
    <cellStyle name="20% - 강조색3 45 4 6 3" xfId="9202"/>
    <cellStyle name="20% - 강조색3 45 4 6 4" xfId="9203"/>
    <cellStyle name="20% - 강조색3 45 4 7" xfId="9204"/>
    <cellStyle name="20% - 강조색3 45 4 7 2" xfId="9205"/>
    <cellStyle name="20% - 강조색3 45 4 7 3" xfId="9206"/>
    <cellStyle name="20% - 강조색3 45 4 7 4" xfId="9207"/>
    <cellStyle name="20% - 강조색3 45 4 8" xfId="9208"/>
    <cellStyle name="20% - 강조색3 45 4 8 2" xfId="9209"/>
    <cellStyle name="20% - 강조색3 45 4 8 3" xfId="9210"/>
    <cellStyle name="20% - 강조색3 45 4 8 4" xfId="9211"/>
    <cellStyle name="20% - 강조색3 45 4 9" xfId="9212"/>
    <cellStyle name="20% - 강조색3 45 4 9 2" xfId="9213"/>
    <cellStyle name="20% - 강조색3 45 4 9 3" xfId="9214"/>
    <cellStyle name="20% - 강조색3 45 4 9 4" xfId="9215"/>
    <cellStyle name="20% - 강조색3 45 5" xfId="9216"/>
    <cellStyle name="20% - 강조색3 45 5 10" xfId="9217"/>
    <cellStyle name="20% - 강조색3 45 5 11" xfId="9218"/>
    <cellStyle name="20% - 강조색3 45 5 12" xfId="9219"/>
    <cellStyle name="20% - 강조색3 45 5 13" xfId="9220"/>
    <cellStyle name="20% - 강조색3 45 5 14" xfId="9221"/>
    <cellStyle name="20% - 강조색3 45 5 15" xfId="9222"/>
    <cellStyle name="20% - 강조색3 45 5 16" xfId="9223"/>
    <cellStyle name="20% - 강조색3 45 5 17" xfId="9224"/>
    <cellStyle name="20% - 강조색3 45 5 18" xfId="9225"/>
    <cellStyle name="20% - 강조색3 45 5 19" xfId="9226"/>
    <cellStyle name="20% - 강조색3 45 5 2" xfId="9227"/>
    <cellStyle name="20% - 강조색3 45 5 2 2" xfId="9228"/>
    <cellStyle name="20% - 강조색3 45 5 2 3" xfId="9229"/>
    <cellStyle name="20% - 강조색3 45 5 2 4" xfId="9230"/>
    <cellStyle name="20% - 강조색3 45 5 20" xfId="9231"/>
    <cellStyle name="20% - 강조색3 45 5 3" xfId="9232"/>
    <cellStyle name="20% - 강조색3 45 5 3 2" xfId="9233"/>
    <cellStyle name="20% - 강조색3 45 5 3 3" xfId="9234"/>
    <cellStyle name="20% - 강조색3 45 5 3 4" xfId="9235"/>
    <cellStyle name="20% - 강조색3 45 5 4" xfId="9236"/>
    <cellStyle name="20% - 강조색3 45 5 4 2" xfId="9237"/>
    <cellStyle name="20% - 강조색3 45 5 4 3" xfId="9238"/>
    <cellStyle name="20% - 강조색3 45 5 4 4" xfId="9239"/>
    <cellStyle name="20% - 강조색3 45 5 5" xfId="9240"/>
    <cellStyle name="20% - 강조색3 45 5 5 2" xfId="9241"/>
    <cellStyle name="20% - 강조색3 45 5 5 3" xfId="9242"/>
    <cellStyle name="20% - 강조색3 45 5 5 4" xfId="9243"/>
    <cellStyle name="20% - 강조색3 45 5 6" xfId="9244"/>
    <cellStyle name="20% - 강조색3 45 5 6 2" xfId="9245"/>
    <cellStyle name="20% - 강조색3 45 5 6 3" xfId="9246"/>
    <cellStyle name="20% - 강조색3 45 5 6 4" xfId="9247"/>
    <cellStyle name="20% - 강조색3 45 5 7" xfId="9248"/>
    <cellStyle name="20% - 강조색3 45 5 7 2" xfId="9249"/>
    <cellStyle name="20% - 강조색3 45 5 7 3" xfId="9250"/>
    <cellStyle name="20% - 강조색3 45 5 7 4" xfId="9251"/>
    <cellStyle name="20% - 강조색3 45 5 8" xfId="9252"/>
    <cellStyle name="20% - 강조색3 45 5 9" xfId="9253"/>
    <cellStyle name="20% - 강조색3 45 6" xfId="9254"/>
    <cellStyle name="20% - 강조색3 45 6 10" xfId="9255"/>
    <cellStyle name="20% - 강조색3 45 6 11" xfId="9256"/>
    <cellStyle name="20% - 강조색3 45 6 12" xfId="9257"/>
    <cellStyle name="20% - 강조색3 45 6 13" xfId="9258"/>
    <cellStyle name="20% - 강조색3 45 6 14" xfId="9259"/>
    <cellStyle name="20% - 강조색3 45 6 15" xfId="9260"/>
    <cellStyle name="20% - 강조색3 45 6 16" xfId="9261"/>
    <cellStyle name="20% - 강조색3 45 6 17" xfId="9262"/>
    <cellStyle name="20% - 강조색3 45 6 2" xfId="9263"/>
    <cellStyle name="20% - 강조색3 45 6 2 2" xfId="9264"/>
    <cellStyle name="20% - 강조색3 45 6 2 3" xfId="9265"/>
    <cellStyle name="20% - 강조색3 45 6 2 4" xfId="9266"/>
    <cellStyle name="20% - 강조색3 45 6 3" xfId="9267"/>
    <cellStyle name="20% - 강조색3 45 6 3 2" xfId="9268"/>
    <cellStyle name="20% - 강조색3 45 6 3 3" xfId="9269"/>
    <cellStyle name="20% - 강조색3 45 6 3 4" xfId="9270"/>
    <cellStyle name="20% - 강조색3 45 6 4" xfId="9271"/>
    <cellStyle name="20% - 강조색3 45 6 4 2" xfId="9272"/>
    <cellStyle name="20% - 강조색3 45 6 4 3" xfId="9273"/>
    <cellStyle name="20% - 강조색3 45 6 4 4" xfId="9274"/>
    <cellStyle name="20% - 강조색3 45 6 5" xfId="9275"/>
    <cellStyle name="20% - 강조색3 45 6 6" xfId="9276"/>
    <cellStyle name="20% - 강조색3 45 6 7" xfId="9277"/>
    <cellStyle name="20% - 강조색3 45 6 8" xfId="9278"/>
    <cellStyle name="20% - 강조색3 45 6 9" xfId="9279"/>
    <cellStyle name="20% - 강조색3 45 7" xfId="9280"/>
    <cellStyle name="20% - 강조색3 45 7 10" xfId="9281"/>
    <cellStyle name="20% - 강조색3 45 7 11" xfId="9282"/>
    <cellStyle name="20% - 강조색3 45 7 12" xfId="9283"/>
    <cellStyle name="20% - 강조색3 45 7 13" xfId="9284"/>
    <cellStyle name="20% - 강조색3 45 7 14" xfId="9285"/>
    <cellStyle name="20% - 강조색3 45 7 2" xfId="9286"/>
    <cellStyle name="20% - 강조색3 45 7 3" xfId="9287"/>
    <cellStyle name="20% - 강조색3 45 7 4" xfId="9288"/>
    <cellStyle name="20% - 강조색3 45 7 5" xfId="9289"/>
    <cellStyle name="20% - 강조색3 45 7 6" xfId="9290"/>
    <cellStyle name="20% - 강조색3 45 7 7" xfId="9291"/>
    <cellStyle name="20% - 강조색3 45 7 8" xfId="9292"/>
    <cellStyle name="20% - 강조색3 45 7 9" xfId="9293"/>
    <cellStyle name="20% - 강조색3 45 8" xfId="9294"/>
    <cellStyle name="20% - 강조색3 45 8 2" xfId="9295"/>
    <cellStyle name="20% - 강조색3 45 8 3" xfId="9296"/>
    <cellStyle name="20% - 강조색3 45 8 4" xfId="9297"/>
    <cellStyle name="20% - 강조색3 45 9" xfId="9298"/>
    <cellStyle name="20% - 강조색3 45 9 2" xfId="9299"/>
    <cellStyle name="20% - 강조색3 45 9 3" xfId="9300"/>
    <cellStyle name="20% - 강조색3 46" xfId="9301"/>
    <cellStyle name="20% - 강조색3 46 10" xfId="9302"/>
    <cellStyle name="20% - 강조색3 46 10 2" xfId="9303"/>
    <cellStyle name="20% - 강조색3 46 10 3" xfId="9304"/>
    <cellStyle name="20% - 강조색3 46 10 4" xfId="9305"/>
    <cellStyle name="20% - 강조색3 46 11" xfId="9306"/>
    <cellStyle name="20% - 강조색3 46 11 2" xfId="9307"/>
    <cellStyle name="20% - 강조색3 46 11 3" xfId="9308"/>
    <cellStyle name="20% - 강조색3 46 11 4" xfId="9309"/>
    <cellStyle name="20% - 강조색3 46 12" xfId="9310"/>
    <cellStyle name="20% - 강조색3 46 12 2" xfId="9311"/>
    <cellStyle name="20% - 강조색3 46 12 3" xfId="9312"/>
    <cellStyle name="20% - 강조색3 46 12 4" xfId="9313"/>
    <cellStyle name="20% - 강조색3 46 13" xfId="9314"/>
    <cellStyle name="20% - 강조색3 46 13 2" xfId="9315"/>
    <cellStyle name="20% - 강조색3 46 13 3" xfId="9316"/>
    <cellStyle name="20% - 강조색3 46 13 4" xfId="9317"/>
    <cellStyle name="20% - 강조색3 46 14" xfId="9318"/>
    <cellStyle name="20% - 강조색3 46 14 2" xfId="9319"/>
    <cellStyle name="20% - 강조색3 46 14 3" xfId="9320"/>
    <cellStyle name="20% - 강조색3 46 14 4" xfId="9321"/>
    <cellStyle name="20% - 강조색3 46 15" xfId="9322"/>
    <cellStyle name="20% - 강조색3 46 16" xfId="9323"/>
    <cellStyle name="20% - 강조색3 46 17" xfId="9324"/>
    <cellStyle name="20% - 강조색3 46 18" xfId="9325"/>
    <cellStyle name="20% - 강조색3 46 19" xfId="9326"/>
    <cellStyle name="20% - 강조색3 46 2" xfId="9327"/>
    <cellStyle name="20% - 강조색3 46 2 10" xfId="9328"/>
    <cellStyle name="20% - 강조색3 46 2 10 2" xfId="9329"/>
    <cellStyle name="20% - 강조색3 46 2 10 3" xfId="9330"/>
    <cellStyle name="20% - 강조색3 46 2 10 4" xfId="9331"/>
    <cellStyle name="20% - 강조색3 46 2 11" xfId="9332"/>
    <cellStyle name="20% - 강조색3 46 2 11 2" xfId="9333"/>
    <cellStyle name="20% - 강조색3 46 2 11 3" xfId="9334"/>
    <cellStyle name="20% - 강조색3 46 2 11 4" xfId="9335"/>
    <cellStyle name="20% - 강조색3 46 2 12" xfId="9336"/>
    <cellStyle name="20% - 강조색3 46 2 12 2" xfId="9337"/>
    <cellStyle name="20% - 강조색3 46 2 12 3" xfId="9338"/>
    <cellStyle name="20% - 강조색3 46 2 12 4" xfId="9339"/>
    <cellStyle name="20% - 강조색3 46 2 13" xfId="9340"/>
    <cellStyle name="20% - 강조색3 46 2 13 2" xfId="9341"/>
    <cellStyle name="20% - 강조색3 46 2 13 3" xfId="9342"/>
    <cellStyle name="20% - 강조색3 46 2 13 4" xfId="9343"/>
    <cellStyle name="20% - 강조색3 46 2 14" xfId="9344"/>
    <cellStyle name="20% - 강조색3 46 2 15" xfId="9345"/>
    <cellStyle name="20% - 강조색3 46 2 16" xfId="9346"/>
    <cellStyle name="20% - 강조색3 46 2 17" xfId="9347"/>
    <cellStyle name="20% - 강조색3 46 2 18" xfId="9348"/>
    <cellStyle name="20% - 강조색3 46 2 19" xfId="9349"/>
    <cellStyle name="20% - 강조색3 46 2 2" xfId="9350"/>
    <cellStyle name="20% - 강조색3 46 2 2 10" xfId="9351"/>
    <cellStyle name="20% - 강조색3 46 2 2 10 2" xfId="9352"/>
    <cellStyle name="20% - 강조색3 46 2 2 10 3" xfId="9353"/>
    <cellStyle name="20% - 강조색3 46 2 2 10 4" xfId="9354"/>
    <cellStyle name="20% - 강조색3 46 2 2 11" xfId="9355"/>
    <cellStyle name="20% - 강조색3 46 2 2 11 2" xfId="9356"/>
    <cellStyle name="20% - 강조색3 46 2 2 11 3" xfId="9357"/>
    <cellStyle name="20% - 강조색3 46 2 2 11 4" xfId="9358"/>
    <cellStyle name="20% - 강조색3 46 2 2 12" xfId="9359"/>
    <cellStyle name="20% - 강조색3 46 2 2 12 2" xfId="9360"/>
    <cellStyle name="20% - 강조색3 46 2 2 12 3" xfId="9361"/>
    <cellStyle name="20% - 강조색3 46 2 2 12 4" xfId="9362"/>
    <cellStyle name="20% - 강조색3 46 2 2 13" xfId="9363"/>
    <cellStyle name="20% - 강조색3 46 2 2 14" xfId="9364"/>
    <cellStyle name="20% - 강조색3 46 2 2 15" xfId="9365"/>
    <cellStyle name="20% - 강조색3 46 2 2 16" xfId="9366"/>
    <cellStyle name="20% - 강조색3 46 2 2 17" xfId="9367"/>
    <cellStyle name="20% - 강조색3 46 2 2 18" xfId="9368"/>
    <cellStyle name="20% - 강조색3 46 2 2 19" xfId="9369"/>
    <cellStyle name="20% - 강조색3 46 2 2 2" xfId="9370"/>
    <cellStyle name="20% - 강조색3 46 2 2 2 10" xfId="9371"/>
    <cellStyle name="20% - 강조색3 46 2 2 2 11" xfId="9372"/>
    <cellStyle name="20% - 강조색3 46 2 2 2 12" xfId="9373"/>
    <cellStyle name="20% - 강조색3 46 2 2 2 2" xfId="9374"/>
    <cellStyle name="20% - 강조색3 46 2 2 2 2 2" xfId="9375"/>
    <cellStyle name="20% - 강조색3 46 2 2 2 2 3" xfId="9376"/>
    <cellStyle name="20% - 강조색3 46 2 2 2 2 4" xfId="9377"/>
    <cellStyle name="20% - 강조색3 46 2 2 2 3" xfId="9378"/>
    <cellStyle name="20% - 강조색3 46 2 2 2 3 2" xfId="9379"/>
    <cellStyle name="20% - 강조색3 46 2 2 2 3 3" xfId="9380"/>
    <cellStyle name="20% - 강조색3 46 2 2 2 3 4" xfId="9381"/>
    <cellStyle name="20% - 강조색3 46 2 2 2 4" xfId="9382"/>
    <cellStyle name="20% - 강조색3 46 2 2 2 4 2" xfId="9383"/>
    <cellStyle name="20% - 강조색3 46 2 2 2 4 3" xfId="9384"/>
    <cellStyle name="20% - 강조색3 46 2 2 2 4 4" xfId="9385"/>
    <cellStyle name="20% - 강조색3 46 2 2 2 5" xfId="9386"/>
    <cellStyle name="20% - 강조색3 46 2 2 2 5 2" xfId="9387"/>
    <cellStyle name="20% - 강조색3 46 2 2 2 5 3" xfId="9388"/>
    <cellStyle name="20% - 강조색3 46 2 2 2 5 4" xfId="9389"/>
    <cellStyle name="20% - 강조색3 46 2 2 2 6" xfId="9390"/>
    <cellStyle name="20% - 강조색3 46 2 2 2 6 2" xfId="9391"/>
    <cellStyle name="20% - 강조색3 46 2 2 2 6 3" xfId="9392"/>
    <cellStyle name="20% - 강조색3 46 2 2 2 6 4" xfId="9393"/>
    <cellStyle name="20% - 강조색3 46 2 2 2 7" xfId="9394"/>
    <cellStyle name="20% - 강조색3 46 2 2 2 7 2" xfId="9395"/>
    <cellStyle name="20% - 강조색3 46 2 2 2 7 3" xfId="9396"/>
    <cellStyle name="20% - 강조색3 46 2 2 2 7 4" xfId="9397"/>
    <cellStyle name="20% - 강조색3 46 2 2 2 8" xfId="9398"/>
    <cellStyle name="20% - 강조색3 46 2 2 2 8 2" xfId="9399"/>
    <cellStyle name="20% - 강조색3 46 2 2 2 8 3" xfId="9400"/>
    <cellStyle name="20% - 강조색3 46 2 2 2 8 4" xfId="9401"/>
    <cellStyle name="20% - 강조색3 46 2 2 2 9" xfId="9402"/>
    <cellStyle name="20% - 강조색3 46 2 2 2 9 2" xfId="9403"/>
    <cellStyle name="20% - 강조색3 46 2 2 2 9 3" xfId="9404"/>
    <cellStyle name="20% - 강조색3 46 2 2 2 9 4" xfId="9405"/>
    <cellStyle name="20% - 강조색3 46 2 2 20" xfId="9406"/>
    <cellStyle name="20% - 강조색3 46 2 2 21" xfId="9407"/>
    <cellStyle name="20% - 강조색3 46 2 2 22" xfId="9408"/>
    <cellStyle name="20% - 강조색3 46 2 2 23" xfId="9409"/>
    <cellStyle name="20% - 강조색3 46 2 2 24" xfId="9410"/>
    <cellStyle name="20% - 강조색3 46 2 2 25" xfId="9411"/>
    <cellStyle name="20% - 강조색3 46 2 2 3" xfId="9412"/>
    <cellStyle name="20% - 강조색3 46 2 2 3 10" xfId="9413"/>
    <cellStyle name="20% - 강조색3 46 2 2 3 11" xfId="9414"/>
    <cellStyle name="20% - 강조색3 46 2 2 3 12" xfId="9415"/>
    <cellStyle name="20% - 강조색3 46 2 2 3 2" xfId="9416"/>
    <cellStyle name="20% - 강조색3 46 2 2 3 2 2" xfId="9417"/>
    <cellStyle name="20% - 강조색3 46 2 2 3 2 3" xfId="9418"/>
    <cellStyle name="20% - 강조색3 46 2 2 3 2 4" xfId="9419"/>
    <cellStyle name="20% - 강조색3 46 2 2 3 3" xfId="9420"/>
    <cellStyle name="20% - 강조색3 46 2 2 3 3 2" xfId="9421"/>
    <cellStyle name="20% - 강조색3 46 2 2 3 3 3" xfId="9422"/>
    <cellStyle name="20% - 강조색3 46 2 2 3 3 4" xfId="9423"/>
    <cellStyle name="20% - 강조색3 46 2 2 3 4" xfId="9424"/>
    <cellStyle name="20% - 강조색3 46 2 2 3 4 2" xfId="9425"/>
    <cellStyle name="20% - 강조색3 46 2 2 3 4 3" xfId="9426"/>
    <cellStyle name="20% - 강조색3 46 2 2 3 4 4" xfId="9427"/>
    <cellStyle name="20% - 강조색3 46 2 2 3 5" xfId="9428"/>
    <cellStyle name="20% - 강조색3 46 2 2 3 5 2" xfId="9429"/>
    <cellStyle name="20% - 강조색3 46 2 2 3 5 3" xfId="9430"/>
    <cellStyle name="20% - 강조색3 46 2 2 3 5 4" xfId="9431"/>
    <cellStyle name="20% - 강조색3 46 2 2 3 6" xfId="9432"/>
    <cellStyle name="20% - 강조색3 46 2 2 3 6 2" xfId="9433"/>
    <cellStyle name="20% - 강조색3 46 2 2 3 6 3" xfId="9434"/>
    <cellStyle name="20% - 강조색3 46 2 2 3 6 4" xfId="9435"/>
    <cellStyle name="20% - 강조색3 46 2 2 3 7" xfId="9436"/>
    <cellStyle name="20% - 강조색3 46 2 2 3 7 2" xfId="9437"/>
    <cellStyle name="20% - 강조색3 46 2 2 3 7 3" xfId="9438"/>
    <cellStyle name="20% - 강조색3 46 2 2 3 7 4" xfId="9439"/>
    <cellStyle name="20% - 강조색3 46 2 2 3 8" xfId="9440"/>
    <cellStyle name="20% - 강조색3 46 2 2 3 8 2" xfId="9441"/>
    <cellStyle name="20% - 강조색3 46 2 2 3 8 3" xfId="9442"/>
    <cellStyle name="20% - 강조색3 46 2 2 3 8 4" xfId="9443"/>
    <cellStyle name="20% - 강조색3 46 2 2 3 9" xfId="9444"/>
    <cellStyle name="20% - 강조색3 46 2 2 3 9 2" xfId="9445"/>
    <cellStyle name="20% - 강조색3 46 2 2 3 9 3" xfId="9446"/>
    <cellStyle name="20% - 강조색3 46 2 2 3 9 4" xfId="9447"/>
    <cellStyle name="20% - 강조색3 46 2 2 4" xfId="9448"/>
    <cellStyle name="20% - 강조색3 46 2 2 4 10" xfId="9449"/>
    <cellStyle name="20% - 강조색3 46 2 2 4 11" xfId="9450"/>
    <cellStyle name="20% - 강조색3 46 2 2 4 12" xfId="9451"/>
    <cellStyle name="20% - 강조색3 46 2 2 4 2" xfId="9452"/>
    <cellStyle name="20% - 강조색3 46 2 2 4 2 2" xfId="9453"/>
    <cellStyle name="20% - 강조색3 46 2 2 4 2 3" xfId="9454"/>
    <cellStyle name="20% - 강조색3 46 2 2 4 2 4" xfId="9455"/>
    <cellStyle name="20% - 강조색3 46 2 2 4 3" xfId="9456"/>
    <cellStyle name="20% - 강조색3 46 2 2 4 3 2" xfId="9457"/>
    <cellStyle name="20% - 강조색3 46 2 2 4 3 3" xfId="9458"/>
    <cellStyle name="20% - 강조색3 46 2 2 4 3 4" xfId="9459"/>
    <cellStyle name="20% - 강조색3 46 2 2 4 4" xfId="9460"/>
    <cellStyle name="20% - 강조색3 46 2 2 4 4 2" xfId="9461"/>
    <cellStyle name="20% - 강조색3 46 2 2 4 4 3" xfId="9462"/>
    <cellStyle name="20% - 강조색3 46 2 2 4 4 4" xfId="9463"/>
    <cellStyle name="20% - 강조색3 46 2 2 4 5" xfId="9464"/>
    <cellStyle name="20% - 강조색3 46 2 2 4 5 2" xfId="9465"/>
    <cellStyle name="20% - 강조색3 46 2 2 4 5 3" xfId="9466"/>
    <cellStyle name="20% - 강조색3 46 2 2 4 5 4" xfId="9467"/>
    <cellStyle name="20% - 강조색3 46 2 2 4 6" xfId="9468"/>
    <cellStyle name="20% - 강조색3 46 2 2 4 6 2" xfId="9469"/>
    <cellStyle name="20% - 강조색3 46 2 2 4 6 3" xfId="9470"/>
    <cellStyle name="20% - 강조색3 46 2 2 4 6 4" xfId="9471"/>
    <cellStyle name="20% - 강조색3 46 2 2 4 7" xfId="9472"/>
    <cellStyle name="20% - 강조색3 46 2 2 4 7 2" xfId="9473"/>
    <cellStyle name="20% - 강조색3 46 2 2 4 7 3" xfId="9474"/>
    <cellStyle name="20% - 강조색3 46 2 2 4 7 4" xfId="9475"/>
    <cellStyle name="20% - 강조색3 46 2 2 4 8" xfId="9476"/>
    <cellStyle name="20% - 강조색3 46 2 2 4 8 2" xfId="9477"/>
    <cellStyle name="20% - 강조색3 46 2 2 4 8 3" xfId="9478"/>
    <cellStyle name="20% - 강조색3 46 2 2 4 8 4" xfId="9479"/>
    <cellStyle name="20% - 강조색3 46 2 2 4 9" xfId="9480"/>
    <cellStyle name="20% - 강조색3 46 2 2 4 9 2" xfId="9481"/>
    <cellStyle name="20% - 강조색3 46 2 2 4 9 3" xfId="9482"/>
    <cellStyle name="20% - 강조색3 46 2 2 4 9 4" xfId="9483"/>
    <cellStyle name="20% - 강조색3 46 2 2 5" xfId="9484"/>
    <cellStyle name="20% - 강조색3 46 2 2 5 2" xfId="9485"/>
    <cellStyle name="20% - 강조색3 46 2 2 5 3" xfId="9486"/>
    <cellStyle name="20% - 강조색3 46 2 2 5 4" xfId="9487"/>
    <cellStyle name="20% - 강조색3 46 2 2 6" xfId="9488"/>
    <cellStyle name="20% - 강조색3 46 2 2 6 2" xfId="9489"/>
    <cellStyle name="20% - 강조색3 46 2 2 6 3" xfId="9490"/>
    <cellStyle name="20% - 강조색3 46 2 2 6 4" xfId="9491"/>
    <cellStyle name="20% - 강조색3 46 2 2 7" xfId="9492"/>
    <cellStyle name="20% - 강조색3 46 2 2 7 2" xfId="9493"/>
    <cellStyle name="20% - 강조색3 46 2 2 7 3" xfId="9494"/>
    <cellStyle name="20% - 강조색3 46 2 2 7 4" xfId="9495"/>
    <cellStyle name="20% - 강조색3 46 2 2 8" xfId="9496"/>
    <cellStyle name="20% - 강조색3 46 2 2 8 2" xfId="9497"/>
    <cellStyle name="20% - 강조색3 46 2 2 8 3" xfId="9498"/>
    <cellStyle name="20% - 강조색3 46 2 2 8 4" xfId="9499"/>
    <cellStyle name="20% - 강조색3 46 2 2 9" xfId="9500"/>
    <cellStyle name="20% - 강조색3 46 2 2 9 2" xfId="9501"/>
    <cellStyle name="20% - 강조색3 46 2 2 9 3" xfId="9502"/>
    <cellStyle name="20% - 강조색3 46 2 2 9 4" xfId="9503"/>
    <cellStyle name="20% - 강조색3 46 2 20" xfId="9504"/>
    <cellStyle name="20% - 강조색3 46 2 21" xfId="9505"/>
    <cellStyle name="20% - 강조색3 46 2 22" xfId="9506"/>
    <cellStyle name="20% - 강조색3 46 2 23" xfId="9507"/>
    <cellStyle name="20% - 강조색3 46 2 24" xfId="9508"/>
    <cellStyle name="20% - 강조색3 46 2 25" xfId="9509"/>
    <cellStyle name="20% - 강조색3 46 2 26" xfId="9510"/>
    <cellStyle name="20% - 강조색3 46 2 3" xfId="9511"/>
    <cellStyle name="20% - 강조색3 46 2 3 10" xfId="9512"/>
    <cellStyle name="20% - 강조색3 46 2 3 11" xfId="9513"/>
    <cellStyle name="20% - 강조색3 46 2 3 12" xfId="9514"/>
    <cellStyle name="20% - 강조색3 46 2 3 2" xfId="9515"/>
    <cellStyle name="20% - 강조색3 46 2 3 2 2" xfId="9516"/>
    <cellStyle name="20% - 강조색3 46 2 3 2 3" xfId="9517"/>
    <cellStyle name="20% - 강조색3 46 2 3 2 4" xfId="9518"/>
    <cellStyle name="20% - 강조색3 46 2 3 3" xfId="9519"/>
    <cellStyle name="20% - 강조색3 46 2 3 3 2" xfId="9520"/>
    <cellStyle name="20% - 강조색3 46 2 3 3 3" xfId="9521"/>
    <cellStyle name="20% - 강조색3 46 2 3 3 4" xfId="9522"/>
    <cellStyle name="20% - 강조색3 46 2 3 4" xfId="9523"/>
    <cellStyle name="20% - 강조색3 46 2 3 4 2" xfId="9524"/>
    <cellStyle name="20% - 강조색3 46 2 3 4 3" xfId="9525"/>
    <cellStyle name="20% - 강조색3 46 2 3 4 4" xfId="9526"/>
    <cellStyle name="20% - 강조색3 46 2 3 5" xfId="9527"/>
    <cellStyle name="20% - 강조색3 46 2 3 5 2" xfId="9528"/>
    <cellStyle name="20% - 강조색3 46 2 3 5 3" xfId="9529"/>
    <cellStyle name="20% - 강조색3 46 2 3 5 4" xfId="9530"/>
    <cellStyle name="20% - 강조색3 46 2 3 6" xfId="9531"/>
    <cellStyle name="20% - 강조색3 46 2 3 6 2" xfId="9532"/>
    <cellStyle name="20% - 강조색3 46 2 3 6 3" xfId="9533"/>
    <cellStyle name="20% - 강조색3 46 2 3 6 4" xfId="9534"/>
    <cellStyle name="20% - 강조색3 46 2 3 7" xfId="9535"/>
    <cellStyle name="20% - 강조색3 46 2 3 7 2" xfId="9536"/>
    <cellStyle name="20% - 강조색3 46 2 3 7 3" xfId="9537"/>
    <cellStyle name="20% - 강조색3 46 2 3 7 4" xfId="9538"/>
    <cellStyle name="20% - 강조색3 46 2 3 8" xfId="9539"/>
    <cellStyle name="20% - 강조색3 46 2 3 8 2" xfId="9540"/>
    <cellStyle name="20% - 강조색3 46 2 3 8 3" xfId="9541"/>
    <cellStyle name="20% - 강조색3 46 2 3 8 4" xfId="9542"/>
    <cellStyle name="20% - 강조색3 46 2 3 9" xfId="9543"/>
    <cellStyle name="20% - 강조색3 46 2 3 9 2" xfId="9544"/>
    <cellStyle name="20% - 강조색3 46 2 3 9 3" xfId="9545"/>
    <cellStyle name="20% - 강조색3 46 2 3 9 4" xfId="9546"/>
    <cellStyle name="20% - 강조색3 46 2 4" xfId="9547"/>
    <cellStyle name="20% - 강조색3 46 2 4 10" xfId="9548"/>
    <cellStyle name="20% - 강조색3 46 2 4 11" xfId="9549"/>
    <cellStyle name="20% - 강조색3 46 2 4 12" xfId="9550"/>
    <cellStyle name="20% - 강조색3 46 2 4 2" xfId="9551"/>
    <cellStyle name="20% - 강조색3 46 2 4 2 2" xfId="9552"/>
    <cellStyle name="20% - 강조색3 46 2 4 2 3" xfId="9553"/>
    <cellStyle name="20% - 강조색3 46 2 4 2 4" xfId="9554"/>
    <cellStyle name="20% - 강조색3 46 2 4 3" xfId="9555"/>
    <cellStyle name="20% - 강조색3 46 2 4 3 2" xfId="9556"/>
    <cellStyle name="20% - 강조색3 46 2 4 3 3" xfId="9557"/>
    <cellStyle name="20% - 강조색3 46 2 4 3 4" xfId="9558"/>
    <cellStyle name="20% - 강조색3 46 2 4 4" xfId="9559"/>
    <cellStyle name="20% - 강조색3 46 2 4 4 2" xfId="9560"/>
    <cellStyle name="20% - 강조색3 46 2 4 4 3" xfId="9561"/>
    <cellStyle name="20% - 강조색3 46 2 4 4 4" xfId="9562"/>
    <cellStyle name="20% - 강조색3 46 2 4 5" xfId="9563"/>
    <cellStyle name="20% - 강조색3 46 2 4 5 2" xfId="9564"/>
    <cellStyle name="20% - 강조색3 46 2 4 5 3" xfId="9565"/>
    <cellStyle name="20% - 강조색3 46 2 4 5 4" xfId="9566"/>
    <cellStyle name="20% - 강조색3 46 2 4 6" xfId="9567"/>
    <cellStyle name="20% - 강조색3 46 2 4 6 2" xfId="9568"/>
    <cellStyle name="20% - 강조색3 46 2 4 6 3" xfId="9569"/>
    <cellStyle name="20% - 강조색3 46 2 4 6 4" xfId="9570"/>
    <cellStyle name="20% - 강조색3 46 2 4 7" xfId="9571"/>
    <cellStyle name="20% - 강조색3 46 2 4 7 2" xfId="9572"/>
    <cellStyle name="20% - 강조색3 46 2 4 7 3" xfId="9573"/>
    <cellStyle name="20% - 강조색3 46 2 4 7 4" xfId="9574"/>
    <cellStyle name="20% - 강조색3 46 2 4 8" xfId="9575"/>
    <cellStyle name="20% - 강조색3 46 2 4 8 2" xfId="9576"/>
    <cellStyle name="20% - 강조색3 46 2 4 8 3" xfId="9577"/>
    <cellStyle name="20% - 강조색3 46 2 4 8 4" xfId="9578"/>
    <cellStyle name="20% - 강조색3 46 2 4 9" xfId="9579"/>
    <cellStyle name="20% - 강조색3 46 2 4 9 2" xfId="9580"/>
    <cellStyle name="20% - 강조색3 46 2 4 9 3" xfId="9581"/>
    <cellStyle name="20% - 강조색3 46 2 4 9 4" xfId="9582"/>
    <cellStyle name="20% - 강조색3 46 2 5" xfId="9583"/>
    <cellStyle name="20% - 강조색3 46 2 5 10" xfId="9584"/>
    <cellStyle name="20% - 강조색3 46 2 5 11" xfId="9585"/>
    <cellStyle name="20% - 강조색3 46 2 5 12" xfId="9586"/>
    <cellStyle name="20% - 강조색3 46 2 5 2" xfId="9587"/>
    <cellStyle name="20% - 강조색3 46 2 5 2 2" xfId="9588"/>
    <cellStyle name="20% - 강조색3 46 2 5 2 3" xfId="9589"/>
    <cellStyle name="20% - 강조색3 46 2 5 2 4" xfId="9590"/>
    <cellStyle name="20% - 강조색3 46 2 5 3" xfId="9591"/>
    <cellStyle name="20% - 강조색3 46 2 5 3 2" xfId="9592"/>
    <cellStyle name="20% - 강조색3 46 2 5 3 3" xfId="9593"/>
    <cellStyle name="20% - 강조색3 46 2 5 3 4" xfId="9594"/>
    <cellStyle name="20% - 강조색3 46 2 5 4" xfId="9595"/>
    <cellStyle name="20% - 강조색3 46 2 5 4 2" xfId="9596"/>
    <cellStyle name="20% - 강조색3 46 2 5 4 3" xfId="9597"/>
    <cellStyle name="20% - 강조색3 46 2 5 4 4" xfId="9598"/>
    <cellStyle name="20% - 강조색3 46 2 5 5" xfId="9599"/>
    <cellStyle name="20% - 강조색3 46 2 5 5 2" xfId="9600"/>
    <cellStyle name="20% - 강조색3 46 2 5 5 3" xfId="9601"/>
    <cellStyle name="20% - 강조색3 46 2 5 5 4" xfId="9602"/>
    <cellStyle name="20% - 강조색3 46 2 5 6" xfId="9603"/>
    <cellStyle name="20% - 강조색3 46 2 5 6 2" xfId="9604"/>
    <cellStyle name="20% - 강조색3 46 2 5 6 3" xfId="9605"/>
    <cellStyle name="20% - 강조색3 46 2 5 6 4" xfId="9606"/>
    <cellStyle name="20% - 강조색3 46 2 5 7" xfId="9607"/>
    <cellStyle name="20% - 강조색3 46 2 5 7 2" xfId="9608"/>
    <cellStyle name="20% - 강조색3 46 2 5 7 3" xfId="9609"/>
    <cellStyle name="20% - 강조색3 46 2 5 7 4" xfId="9610"/>
    <cellStyle name="20% - 강조색3 46 2 5 8" xfId="9611"/>
    <cellStyle name="20% - 강조색3 46 2 5 8 2" xfId="9612"/>
    <cellStyle name="20% - 강조색3 46 2 5 8 3" xfId="9613"/>
    <cellStyle name="20% - 강조색3 46 2 5 8 4" xfId="9614"/>
    <cellStyle name="20% - 강조색3 46 2 5 9" xfId="9615"/>
    <cellStyle name="20% - 강조색3 46 2 5 9 2" xfId="9616"/>
    <cellStyle name="20% - 강조색3 46 2 5 9 3" xfId="9617"/>
    <cellStyle name="20% - 강조색3 46 2 5 9 4" xfId="9618"/>
    <cellStyle name="20% - 강조색3 46 2 6" xfId="9619"/>
    <cellStyle name="20% - 강조색3 46 2 6 2" xfId="9620"/>
    <cellStyle name="20% - 강조색3 46 2 6 3" xfId="9621"/>
    <cellStyle name="20% - 강조색3 46 2 6 4" xfId="9622"/>
    <cellStyle name="20% - 강조색3 46 2 7" xfId="9623"/>
    <cellStyle name="20% - 강조색3 46 2 7 2" xfId="9624"/>
    <cellStyle name="20% - 강조색3 46 2 7 3" xfId="9625"/>
    <cellStyle name="20% - 강조색3 46 2 7 4" xfId="9626"/>
    <cellStyle name="20% - 강조색3 46 2 8" xfId="9627"/>
    <cellStyle name="20% - 강조색3 46 2 8 2" xfId="9628"/>
    <cellStyle name="20% - 강조색3 46 2 8 3" xfId="9629"/>
    <cellStyle name="20% - 강조색3 46 2 8 4" xfId="9630"/>
    <cellStyle name="20% - 강조색3 46 2 9" xfId="9631"/>
    <cellStyle name="20% - 강조색3 46 2 9 2" xfId="9632"/>
    <cellStyle name="20% - 강조색3 46 2 9 3" xfId="9633"/>
    <cellStyle name="20% - 강조색3 46 2 9 4" xfId="9634"/>
    <cellStyle name="20% - 강조색3 46 20" xfId="9635"/>
    <cellStyle name="20% - 강조색3 46 21" xfId="9636"/>
    <cellStyle name="20% - 강조색3 46 22" xfId="9637"/>
    <cellStyle name="20% - 강조색3 46 23" xfId="9638"/>
    <cellStyle name="20% - 강조색3 46 24" xfId="9639"/>
    <cellStyle name="20% - 강조색3 46 25" xfId="9640"/>
    <cellStyle name="20% - 강조색3 46 26" xfId="9641"/>
    <cellStyle name="20% - 강조색3 46 27" xfId="9642"/>
    <cellStyle name="20% - 강조색3 46 3" xfId="9643"/>
    <cellStyle name="20% - 강조색3 46 3 10" xfId="9644"/>
    <cellStyle name="20% - 강조색3 46 3 10 2" xfId="9645"/>
    <cellStyle name="20% - 강조색3 46 3 10 3" xfId="9646"/>
    <cellStyle name="20% - 강조색3 46 3 10 4" xfId="9647"/>
    <cellStyle name="20% - 강조색3 46 3 11" xfId="9648"/>
    <cellStyle name="20% - 강조색3 46 3 11 2" xfId="9649"/>
    <cellStyle name="20% - 강조색3 46 3 11 3" xfId="9650"/>
    <cellStyle name="20% - 강조색3 46 3 11 4" xfId="9651"/>
    <cellStyle name="20% - 강조색3 46 3 12" xfId="9652"/>
    <cellStyle name="20% - 강조색3 46 3 12 2" xfId="9653"/>
    <cellStyle name="20% - 강조색3 46 3 12 3" xfId="9654"/>
    <cellStyle name="20% - 강조색3 46 3 12 4" xfId="9655"/>
    <cellStyle name="20% - 강조색3 46 3 13" xfId="9656"/>
    <cellStyle name="20% - 강조색3 46 3 14" xfId="9657"/>
    <cellStyle name="20% - 강조색3 46 3 15" xfId="9658"/>
    <cellStyle name="20% - 강조색3 46 3 16" xfId="9659"/>
    <cellStyle name="20% - 강조색3 46 3 17" xfId="9660"/>
    <cellStyle name="20% - 강조색3 46 3 18" xfId="9661"/>
    <cellStyle name="20% - 강조색3 46 3 19" xfId="9662"/>
    <cellStyle name="20% - 강조색3 46 3 2" xfId="9663"/>
    <cellStyle name="20% - 강조색3 46 3 2 10" xfId="9664"/>
    <cellStyle name="20% - 강조색3 46 3 2 11" xfId="9665"/>
    <cellStyle name="20% - 강조색3 46 3 2 12" xfId="9666"/>
    <cellStyle name="20% - 강조색3 46 3 2 2" xfId="9667"/>
    <cellStyle name="20% - 강조색3 46 3 2 2 2" xfId="9668"/>
    <cellStyle name="20% - 강조색3 46 3 2 2 3" xfId="9669"/>
    <cellStyle name="20% - 강조색3 46 3 2 2 4" xfId="9670"/>
    <cellStyle name="20% - 강조색3 46 3 2 3" xfId="9671"/>
    <cellStyle name="20% - 강조색3 46 3 2 3 2" xfId="9672"/>
    <cellStyle name="20% - 강조색3 46 3 2 3 3" xfId="9673"/>
    <cellStyle name="20% - 강조색3 46 3 2 3 4" xfId="9674"/>
    <cellStyle name="20% - 강조색3 46 3 2 4" xfId="9675"/>
    <cellStyle name="20% - 강조색3 46 3 2 4 2" xfId="9676"/>
    <cellStyle name="20% - 강조색3 46 3 2 4 3" xfId="9677"/>
    <cellStyle name="20% - 강조색3 46 3 2 4 4" xfId="9678"/>
    <cellStyle name="20% - 강조색3 46 3 2 5" xfId="9679"/>
    <cellStyle name="20% - 강조색3 46 3 2 5 2" xfId="9680"/>
    <cellStyle name="20% - 강조색3 46 3 2 5 3" xfId="9681"/>
    <cellStyle name="20% - 강조색3 46 3 2 5 4" xfId="9682"/>
    <cellStyle name="20% - 강조색3 46 3 2 6" xfId="9683"/>
    <cellStyle name="20% - 강조색3 46 3 2 6 2" xfId="9684"/>
    <cellStyle name="20% - 강조색3 46 3 2 6 3" xfId="9685"/>
    <cellStyle name="20% - 강조색3 46 3 2 6 4" xfId="9686"/>
    <cellStyle name="20% - 강조색3 46 3 2 7" xfId="9687"/>
    <cellStyle name="20% - 강조색3 46 3 2 7 2" xfId="9688"/>
    <cellStyle name="20% - 강조색3 46 3 2 7 3" xfId="9689"/>
    <cellStyle name="20% - 강조색3 46 3 2 7 4" xfId="9690"/>
    <cellStyle name="20% - 강조색3 46 3 2 8" xfId="9691"/>
    <cellStyle name="20% - 강조색3 46 3 2 8 2" xfId="9692"/>
    <cellStyle name="20% - 강조색3 46 3 2 8 3" xfId="9693"/>
    <cellStyle name="20% - 강조색3 46 3 2 8 4" xfId="9694"/>
    <cellStyle name="20% - 강조색3 46 3 2 9" xfId="9695"/>
    <cellStyle name="20% - 강조색3 46 3 2 9 2" xfId="9696"/>
    <cellStyle name="20% - 강조색3 46 3 2 9 3" xfId="9697"/>
    <cellStyle name="20% - 강조색3 46 3 2 9 4" xfId="9698"/>
    <cellStyle name="20% - 강조색3 46 3 20" xfId="9699"/>
    <cellStyle name="20% - 강조색3 46 3 21" xfId="9700"/>
    <cellStyle name="20% - 강조색3 46 3 22" xfId="9701"/>
    <cellStyle name="20% - 강조색3 46 3 23" xfId="9702"/>
    <cellStyle name="20% - 강조색3 46 3 24" xfId="9703"/>
    <cellStyle name="20% - 강조색3 46 3 25" xfId="9704"/>
    <cellStyle name="20% - 강조색3 46 3 3" xfId="9705"/>
    <cellStyle name="20% - 강조색3 46 3 3 10" xfId="9706"/>
    <cellStyle name="20% - 강조색3 46 3 3 11" xfId="9707"/>
    <cellStyle name="20% - 강조색3 46 3 3 12" xfId="9708"/>
    <cellStyle name="20% - 강조색3 46 3 3 2" xfId="9709"/>
    <cellStyle name="20% - 강조색3 46 3 3 2 2" xfId="9710"/>
    <cellStyle name="20% - 강조색3 46 3 3 2 3" xfId="9711"/>
    <cellStyle name="20% - 강조색3 46 3 3 2 4" xfId="9712"/>
    <cellStyle name="20% - 강조색3 46 3 3 3" xfId="9713"/>
    <cellStyle name="20% - 강조색3 46 3 3 3 2" xfId="9714"/>
    <cellStyle name="20% - 강조색3 46 3 3 3 3" xfId="9715"/>
    <cellStyle name="20% - 강조색3 46 3 3 3 4" xfId="9716"/>
    <cellStyle name="20% - 강조색3 46 3 3 4" xfId="9717"/>
    <cellStyle name="20% - 강조색3 46 3 3 4 2" xfId="9718"/>
    <cellStyle name="20% - 강조색3 46 3 3 4 3" xfId="9719"/>
    <cellStyle name="20% - 강조색3 46 3 3 4 4" xfId="9720"/>
    <cellStyle name="20% - 강조색3 46 3 3 5" xfId="9721"/>
    <cellStyle name="20% - 강조색3 46 3 3 5 2" xfId="9722"/>
    <cellStyle name="20% - 강조색3 46 3 3 5 3" xfId="9723"/>
    <cellStyle name="20% - 강조색3 46 3 3 5 4" xfId="9724"/>
    <cellStyle name="20% - 강조색3 46 3 3 6" xfId="9725"/>
    <cellStyle name="20% - 강조색3 46 3 3 6 2" xfId="9726"/>
    <cellStyle name="20% - 강조색3 46 3 3 6 3" xfId="9727"/>
    <cellStyle name="20% - 강조색3 46 3 3 6 4" xfId="9728"/>
    <cellStyle name="20% - 강조색3 46 3 3 7" xfId="9729"/>
    <cellStyle name="20% - 강조색3 46 3 3 7 2" xfId="9730"/>
    <cellStyle name="20% - 강조색3 46 3 3 7 3" xfId="9731"/>
    <cellStyle name="20% - 강조색3 46 3 3 7 4" xfId="9732"/>
    <cellStyle name="20% - 강조색3 46 3 3 8" xfId="9733"/>
    <cellStyle name="20% - 강조색3 46 3 3 8 2" xfId="9734"/>
    <cellStyle name="20% - 강조색3 46 3 3 8 3" xfId="9735"/>
    <cellStyle name="20% - 강조색3 46 3 3 8 4" xfId="9736"/>
    <cellStyle name="20% - 강조색3 46 3 3 9" xfId="9737"/>
    <cellStyle name="20% - 강조색3 46 3 3 9 2" xfId="9738"/>
    <cellStyle name="20% - 강조색3 46 3 3 9 3" xfId="9739"/>
    <cellStyle name="20% - 강조색3 46 3 3 9 4" xfId="9740"/>
    <cellStyle name="20% - 강조색3 46 3 4" xfId="9741"/>
    <cellStyle name="20% - 강조색3 46 3 4 10" xfId="9742"/>
    <cellStyle name="20% - 강조색3 46 3 4 11" xfId="9743"/>
    <cellStyle name="20% - 강조색3 46 3 4 12" xfId="9744"/>
    <cellStyle name="20% - 강조색3 46 3 4 2" xfId="9745"/>
    <cellStyle name="20% - 강조색3 46 3 4 2 2" xfId="9746"/>
    <cellStyle name="20% - 강조색3 46 3 4 2 3" xfId="9747"/>
    <cellStyle name="20% - 강조색3 46 3 4 2 4" xfId="9748"/>
    <cellStyle name="20% - 강조색3 46 3 4 3" xfId="9749"/>
    <cellStyle name="20% - 강조색3 46 3 4 3 2" xfId="9750"/>
    <cellStyle name="20% - 강조색3 46 3 4 3 3" xfId="9751"/>
    <cellStyle name="20% - 강조색3 46 3 4 3 4" xfId="9752"/>
    <cellStyle name="20% - 강조색3 46 3 4 4" xfId="9753"/>
    <cellStyle name="20% - 강조색3 46 3 4 4 2" xfId="9754"/>
    <cellStyle name="20% - 강조색3 46 3 4 4 3" xfId="9755"/>
    <cellStyle name="20% - 강조색3 46 3 4 4 4" xfId="9756"/>
    <cellStyle name="20% - 강조색3 46 3 4 5" xfId="9757"/>
    <cellStyle name="20% - 강조색3 46 3 4 5 2" xfId="9758"/>
    <cellStyle name="20% - 강조색3 46 3 4 5 3" xfId="9759"/>
    <cellStyle name="20% - 강조색3 46 3 4 5 4" xfId="9760"/>
    <cellStyle name="20% - 강조색3 46 3 4 6" xfId="9761"/>
    <cellStyle name="20% - 강조색3 46 3 4 6 2" xfId="9762"/>
    <cellStyle name="20% - 강조색3 46 3 4 6 3" xfId="9763"/>
    <cellStyle name="20% - 강조색3 46 3 4 6 4" xfId="9764"/>
    <cellStyle name="20% - 강조색3 46 3 4 7" xfId="9765"/>
    <cellStyle name="20% - 강조색3 46 3 4 7 2" xfId="9766"/>
    <cellStyle name="20% - 강조색3 46 3 4 7 3" xfId="9767"/>
    <cellStyle name="20% - 강조색3 46 3 4 7 4" xfId="9768"/>
    <cellStyle name="20% - 강조색3 46 3 4 8" xfId="9769"/>
    <cellStyle name="20% - 강조색3 46 3 4 8 2" xfId="9770"/>
    <cellStyle name="20% - 강조색3 46 3 4 8 3" xfId="9771"/>
    <cellStyle name="20% - 강조색3 46 3 4 8 4" xfId="9772"/>
    <cellStyle name="20% - 강조색3 46 3 4 9" xfId="9773"/>
    <cellStyle name="20% - 강조색3 46 3 4 9 2" xfId="9774"/>
    <cellStyle name="20% - 강조색3 46 3 4 9 3" xfId="9775"/>
    <cellStyle name="20% - 강조색3 46 3 4 9 4" xfId="9776"/>
    <cellStyle name="20% - 강조색3 46 3 5" xfId="9777"/>
    <cellStyle name="20% - 강조색3 46 3 5 2" xfId="9778"/>
    <cellStyle name="20% - 강조색3 46 3 5 3" xfId="9779"/>
    <cellStyle name="20% - 강조색3 46 3 5 4" xfId="9780"/>
    <cellStyle name="20% - 강조색3 46 3 6" xfId="9781"/>
    <cellStyle name="20% - 강조색3 46 3 6 2" xfId="9782"/>
    <cellStyle name="20% - 강조색3 46 3 6 3" xfId="9783"/>
    <cellStyle name="20% - 강조색3 46 3 6 4" xfId="9784"/>
    <cellStyle name="20% - 강조색3 46 3 7" xfId="9785"/>
    <cellStyle name="20% - 강조색3 46 3 7 2" xfId="9786"/>
    <cellStyle name="20% - 강조색3 46 3 7 3" xfId="9787"/>
    <cellStyle name="20% - 강조색3 46 3 7 4" xfId="9788"/>
    <cellStyle name="20% - 강조색3 46 3 8" xfId="9789"/>
    <cellStyle name="20% - 강조색3 46 3 8 2" xfId="9790"/>
    <cellStyle name="20% - 강조색3 46 3 8 3" xfId="9791"/>
    <cellStyle name="20% - 강조색3 46 3 8 4" xfId="9792"/>
    <cellStyle name="20% - 강조색3 46 3 9" xfId="9793"/>
    <cellStyle name="20% - 강조색3 46 3 9 2" xfId="9794"/>
    <cellStyle name="20% - 강조색3 46 3 9 3" xfId="9795"/>
    <cellStyle name="20% - 강조색3 46 3 9 4" xfId="9796"/>
    <cellStyle name="20% - 강조색3 46 4" xfId="9797"/>
    <cellStyle name="20% - 강조색3 46 4 10" xfId="9798"/>
    <cellStyle name="20% - 강조색3 46 4 11" xfId="9799"/>
    <cellStyle name="20% - 강조색3 46 4 12" xfId="9800"/>
    <cellStyle name="20% - 강조색3 46 4 2" xfId="9801"/>
    <cellStyle name="20% - 강조색3 46 4 2 2" xfId="9802"/>
    <cellStyle name="20% - 강조색3 46 4 2 3" xfId="9803"/>
    <cellStyle name="20% - 강조색3 46 4 2 4" xfId="9804"/>
    <cellStyle name="20% - 강조색3 46 4 3" xfId="9805"/>
    <cellStyle name="20% - 강조색3 46 4 3 2" xfId="9806"/>
    <cellStyle name="20% - 강조색3 46 4 3 3" xfId="9807"/>
    <cellStyle name="20% - 강조색3 46 4 3 4" xfId="9808"/>
    <cellStyle name="20% - 강조색3 46 4 4" xfId="9809"/>
    <cellStyle name="20% - 강조색3 46 4 4 2" xfId="9810"/>
    <cellStyle name="20% - 강조색3 46 4 4 3" xfId="9811"/>
    <cellStyle name="20% - 강조색3 46 4 4 4" xfId="9812"/>
    <cellStyle name="20% - 강조색3 46 4 5" xfId="9813"/>
    <cellStyle name="20% - 강조색3 46 4 5 2" xfId="9814"/>
    <cellStyle name="20% - 강조색3 46 4 5 3" xfId="9815"/>
    <cellStyle name="20% - 강조색3 46 4 5 4" xfId="9816"/>
    <cellStyle name="20% - 강조색3 46 4 6" xfId="9817"/>
    <cellStyle name="20% - 강조색3 46 4 6 2" xfId="9818"/>
    <cellStyle name="20% - 강조색3 46 4 6 3" xfId="9819"/>
    <cellStyle name="20% - 강조색3 46 4 6 4" xfId="9820"/>
    <cellStyle name="20% - 강조색3 46 4 7" xfId="9821"/>
    <cellStyle name="20% - 강조색3 46 4 7 2" xfId="9822"/>
    <cellStyle name="20% - 강조색3 46 4 7 3" xfId="9823"/>
    <cellStyle name="20% - 강조색3 46 4 7 4" xfId="9824"/>
    <cellStyle name="20% - 강조색3 46 4 8" xfId="9825"/>
    <cellStyle name="20% - 강조색3 46 4 8 2" xfId="9826"/>
    <cellStyle name="20% - 강조색3 46 4 8 3" xfId="9827"/>
    <cellStyle name="20% - 강조색3 46 4 8 4" xfId="9828"/>
    <cellStyle name="20% - 강조색3 46 4 9" xfId="9829"/>
    <cellStyle name="20% - 강조색3 46 4 9 2" xfId="9830"/>
    <cellStyle name="20% - 강조색3 46 4 9 3" xfId="9831"/>
    <cellStyle name="20% - 강조색3 46 4 9 4" xfId="9832"/>
    <cellStyle name="20% - 강조색3 46 5" xfId="9833"/>
    <cellStyle name="20% - 강조색3 46 5 10" xfId="9834"/>
    <cellStyle name="20% - 강조색3 46 5 11" xfId="9835"/>
    <cellStyle name="20% - 강조색3 46 5 12" xfId="9836"/>
    <cellStyle name="20% - 강조색3 46 5 2" xfId="9837"/>
    <cellStyle name="20% - 강조색3 46 5 2 2" xfId="9838"/>
    <cellStyle name="20% - 강조색3 46 5 2 3" xfId="9839"/>
    <cellStyle name="20% - 강조색3 46 5 2 4" xfId="9840"/>
    <cellStyle name="20% - 강조색3 46 5 3" xfId="9841"/>
    <cellStyle name="20% - 강조색3 46 5 3 2" xfId="9842"/>
    <cellStyle name="20% - 강조색3 46 5 3 3" xfId="9843"/>
    <cellStyle name="20% - 강조색3 46 5 3 4" xfId="9844"/>
    <cellStyle name="20% - 강조색3 46 5 4" xfId="9845"/>
    <cellStyle name="20% - 강조색3 46 5 4 2" xfId="9846"/>
    <cellStyle name="20% - 강조색3 46 5 4 3" xfId="9847"/>
    <cellStyle name="20% - 강조색3 46 5 4 4" xfId="9848"/>
    <cellStyle name="20% - 강조색3 46 5 5" xfId="9849"/>
    <cellStyle name="20% - 강조색3 46 5 5 2" xfId="9850"/>
    <cellStyle name="20% - 강조색3 46 5 5 3" xfId="9851"/>
    <cellStyle name="20% - 강조색3 46 5 5 4" xfId="9852"/>
    <cellStyle name="20% - 강조색3 46 5 6" xfId="9853"/>
    <cellStyle name="20% - 강조색3 46 5 6 2" xfId="9854"/>
    <cellStyle name="20% - 강조색3 46 5 6 3" xfId="9855"/>
    <cellStyle name="20% - 강조색3 46 5 6 4" xfId="9856"/>
    <cellStyle name="20% - 강조색3 46 5 7" xfId="9857"/>
    <cellStyle name="20% - 강조색3 46 5 7 2" xfId="9858"/>
    <cellStyle name="20% - 강조색3 46 5 7 3" xfId="9859"/>
    <cellStyle name="20% - 강조색3 46 5 7 4" xfId="9860"/>
    <cellStyle name="20% - 강조색3 46 5 8" xfId="9861"/>
    <cellStyle name="20% - 강조색3 46 5 8 2" xfId="9862"/>
    <cellStyle name="20% - 강조색3 46 5 8 3" xfId="9863"/>
    <cellStyle name="20% - 강조색3 46 5 8 4" xfId="9864"/>
    <cellStyle name="20% - 강조색3 46 5 9" xfId="9865"/>
    <cellStyle name="20% - 강조색3 46 5 9 2" xfId="9866"/>
    <cellStyle name="20% - 강조색3 46 5 9 3" xfId="9867"/>
    <cellStyle name="20% - 강조색3 46 5 9 4" xfId="9868"/>
    <cellStyle name="20% - 강조색3 46 6" xfId="9869"/>
    <cellStyle name="20% - 강조색3 46 6 10" xfId="9870"/>
    <cellStyle name="20% - 강조색3 46 6 11" xfId="9871"/>
    <cellStyle name="20% - 강조색3 46 6 12" xfId="9872"/>
    <cellStyle name="20% - 강조색3 46 6 2" xfId="9873"/>
    <cellStyle name="20% - 강조색3 46 6 2 2" xfId="9874"/>
    <cellStyle name="20% - 강조색3 46 6 2 3" xfId="9875"/>
    <cellStyle name="20% - 강조색3 46 6 2 4" xfId="9876"/>
    <cellStyle name="20% - 강조색3 46 6 3" xfId="9877"/>
    <cellStyle name="20% - 강조색3 46 6 3 2" xfId="9878"/>
    <cellStyle name="20% - 강조색3 46 6 3 3" xfId="9879"/>
    <cellStyle name="20% - 강조색3 46 6 3 4" xfId="9880"/>
    <cellStyle name="20% - 강조색3 46 6 4" xfId="9881"/>
    <cellStyle name="20% - 강조색3 46 6 4 2" xfId="9882"/>
    <cellStyle name="20% - 강조색3 46 6 4 3" xfId="9883"/>
    <cellStyle name="20% - 강조색3 46 6 4 4" xfId="9884"/>
    <cellStyle name="20% - 강조색3 46 6 5" xfId="9885"/>
    <cellStyle name="20% - 강조색3 46 6 5 2" xfId="9886"/>
    <cellStyle name="20% - 강조색3 46 6 5 3" xfId="9887"/>
    <cellStyle name="20% - 강조색3 46 6 5 4" xfId="9888"/>
    <cellStyle name="20% - 강조색3 46 6 6" xfId="9889"/>
    <cellStyle name="20% - 강조색3 46 6 6 2" xfId="9890"/>
    <cellStyle name="20% - 강조색3 46 6 6 3" xfId="9891"/>
    <cellStyle name="20% - 강조색3 46 6 6 4" xfId="9892"/>
    <cellStyle name="20% - 강조색3 46 6 7" xfId="9893"/>
    <cellStyle name="20% - 강조색3 46 6 7 2" xfId="9894"/>
    <cellStyle name="20% - 강조색3 46 6 7 3" xfId="9895"/>
    <cellStyle name="20% - 강조색3 46 6 7 4" xfId="9896"/>
    <cellStyle name="20% - 강조색3 46 6 8" xfId="9897"/>
    <cellStyle name="20% - 강조색3 46 6 8 2" xfId="9898"/>
    <cellStyle name="20% - 강조색3 46 6 8 3" xfId="9899"/>
    <cellStyle name="20% - 강조색3 46 6 8 4" xfId="9900"/>
    <cellStyle name="20% - 강조색3 46 6 9" xfId="9901"/>
    <cellStyle name="20% - 강조색3 46 6 9 2" xfId="9902"/>
    <cellStyle name="20% - 강조색3 46 6 9 3" xfId="9903"/>
    <cellStyle name="20% - 강조색3 46 6 9 4" xfId="9904"/>
    <cellStyle name="20% - 강조색3 46 7" xfId="9905"/>
    <cellStyle name="20% - 강조색3 46 7 2" xfId="9906"/>
    <cellStyle name="20% - 강조색3 46 7 3" xfId="9907"/>
    <cellStyle name="20% - 강조색3 46 7 4" xfId="9908"/>
    <cellStyle name="20% - 강조색3 46 8" xfId="9909"/>
    <cellStyle name="20% - 강조색3 46 8 2" xfId="9910"/>
    <cellStyle name="20% - 강조색3 46 8 3" xfId="9911"/>
    <cellStyle name="20% - 강조색3 46 8 4" xfId="9912"/>
    <cellStyle name="20% - 강조색3 46 9" xfId="9913"/>
    <cellStyle name="20% - 강조색3 46 9 2" xfId="9914"/>
    <cellStyle name="20% - 강조색3 46 9 3" xfId="9915"/>
    <cellStyle name="20% - 강조색3 46 9 4" xfId="9916"/>
    <cellStyle name="20% - 강조색3 47" xfId="9917"/>
    <cellStyle name="20% - 강조색3 47 10" xfId="9918"/>
    <cellStyle name="20% - 강조색3 47 10 2" xfId="9919"/>
    <cellStyle name="20% - 강조색3 47 10 3" xfId="9920"/>
    <cellStyle name="20% - 강조색3 47 10 4" xfId="9921"/>
    <cellStyle name="20% - 강조색3 47 11" xfId="9922"/>
    <cellStyle name="20% - 강조색3 47 11 2" xfId="9923"/>
    <cellStyle name="20% - 강조색3 47 11 3" xfId="9924"/>
    <cellStyle name="20% - 강조색3 47 11 4" xfId="9925"/>
    <cellStyle name="20% - 강조색3 47 12" xfId="9926"/>
    <cellStyle name="20% - 강조색3 47 12 2" xfId="9927"/>
    <cellStyle name="20% - 강조색3 47 12 3" xfId="9928"/>
    <cellStyle name="20% - 강조색3 47 12 4" xfId="9929"/>
    <cellStyle name="20% - 강조색3 47 13" xfId="9930"/>
    <cellStyle name="20% - 강조색3 47 14" xfId="9931"/>
    <cellStyle name="20% - 강조색3 47 15" xfId="9932"/>
    <cellStyle name="20% - 강조색3 47 16" xfId="9933"/>
    <cellStyle name="20% - 강조색3 47 17" xfId="9934"/>
    <cellStyle name="20% - 강조색3 47 18" xfId="9935"/>
    <cellStyle name="20% - 강조색3 47 19" xfId="9936"/>
    <cellStyle name="20% - 강조색3 47 2" xfId="9937"/>
    <cellStyle name="20% - 강조색3 47 2 10" xfId="9938"/>
    <cellStyle name="20% - 강조색3 47 2 11" xfId="9939"/>
    <cellStyle name="20% - 강조색3 47 2 12" xfId="9940"/>
    <cellStyle name="20% - 강조색3 47 2 2" xfId="9941"/>
    <cellStyle name="20% - 강조색3 47 2 2 2" xfId="9942"/>
    <cellStyle name="20% - 강조색3 47 2 2 3" xfId="9943"/>
    <cellStyle name="20% - 강조색3 47 2 2 4" xfId="9944"/>
    <cellStyle name="20% - 강조색3 47 2 3" xfId="9945"/>
    <cellStyle name="20% - 강조색3 47 2 3 2" xfId="9946"/>
    <cellStyle name="20% - 강조색3 47 2 3 3" xfId="9947"/>
    <cellStyle name="20% - 강조색3 47 2 3 4" xfId="9948"/>
    <cellStyle name="20% - 강조색3 47 2 4" xfId="9949"/>
    <cellStyle name="20% - 강조색3 47 2 4 2" xfId="9950"/>
    <cellStyle name="20% - 강조색3 47 2 4 3" xfId="9951"/>
    <cellStyle name="20% - 강조색3 47 2 4 4" xfId="9952"/>
    <cellStyle name="20% - 강조색3 47 2 5" xfId="9953"/>
    <cellStyle name="20% - 강조색3 47 2 5 2" xfId="9954"/>
    <cellStyle name="20% - 강조색3 47 2 5 3" xfId="9955"/>
    <cellStyle name="20% - 강조색3 47 2 5 4" xfId="9956"/>
    <cellStyle name="20% - 강조색3 47 2 6" xfId="9957"/>
    <cellStyle name="20% - 강조색3 47 2 6 2" xfId="9958"/>
    <cellStyle name="20% - 강조색3 47 2 6 3" xfId="9959"/>
    <cellStyle name="20% - 강조색3 47 2 6 4" xfId="9960"/>
    <cellStyle name="20% - 강조색3 47 2 7" xfId="9961"/>
    <cellStyle name="20% - 강조색3 47 2 7 2" xfId="9962"/>
    <cellStyle name="20% - 강조색3 47 2 7 3" xfId="9963"/>
    <cellStyle name="20% - 강조색3 47 2 7 4" xfId="9964"/>
    <cellStyle name="20% - 강조색3 47 2 8" xfId="9965"/>
    <cellStyle name="20% - 강조색3 47 2 8 2" xfId="9966"/>
    <cellStyle name="20% - 강조색3 47 2 8 3" xfId="9967"/>
    <cellStyle name="20% - 강조색3 47 2 8 4" xfId="9968"/>
    <cellStyle name="20% - 강조색3 47 2 9" xfId="9969"/>
    <cellStyle name="20% - 강조색3 47 2 9 2" xfId="9970"/>
    <cellStyle name="20% - 강조색3 47 2 9 3" xfId="9971"/>
    <cellStyle name="20% - 강조색3 47 2 9 4" xfId="9972"/>
    <cellStyle name="20% - 강조색3 47 20" xfId="9973"/>
    <cellStyle name="20% - 강조색3 47 21" xfId="9974"/>
    <cellStyle name="20% - 강조색3 47 22" xfId="9975"/>
    <cellStyle name="20% - 강조색3 47 23" xfId="9976"/>
    <cellStyle name="20% - 강조색3 47 24" xfId="9977"/>
    <cellStyle name="20% - 강조색3 47 25" xfId="9978"/>
    <cellStyle name="20% - 강조색3 47 3" xfId="9979"/>
    <cellStyle name="20% - 강조색3 47 3 10" xfId="9980"/>
    <cellStyle name="20% - 강조색3 47 3 11" xfId="9981"/>
    <cellStyle name="20% - 강조색3 47 3 12" xfId="9982"/>
    <cellStyle name="20% - 강조색3 47 3 2" xfId="9983"/>
    <cellStyle name="20% - 강조색3 47 3 2 2" xfId="9984"/>
    <cellStyle name="20% - 강조색3 47 3 2 3" xfId="9985"/>
    <cellStyle name="20% - 강조색3 47 3 2 4" xfId="9986"/>
    <cellStyle name="20% - 강조색3 47 3 3" xfId="9987"/>
    <cellStyle name="20% - 강조색3 47 3 3 2" xfId="9988"/>
    <cellStyle name="20% - 강조색3 47 3 3 3" xfId="9989"/>
    <cellStyle name="20% - 강조색3 47 3 3 4" xfId="9990"/>
    <cellStyle name="20% - 강조색3 47 3 4" xfId="9991"/>
    <cellStyle name="20% - 강조색3 47 3 4 2" xfId="9992"/>
    <cellStyle name="20% - 강조색3 47 3 4 3" xfId="9993"/>
    <cellStyle name="20% - 강조색3 47 3 4 4" xfId="9994"/>
    <cellStyle name="20% - 강조색3 47 3 5" xfId="9995"/>
    <cellStyle name="20% - 강조색3 47 3 5 2" xfId="9996"/>
    <cellStyle name="20% - 강조색3 47 3 5 3" xfId="9997"/>
    <cellStyle name="20% - 강조색3 47 3 5 4" xfId="9998"/>
    <cellStyle name="20% - 강조색3 47 3 6" xfId="9999"/>
    <cellStyle name="20% - 강조색3 47 3 6 2" xfId="10000"/>
    <cellStyle name="20% - 강조색3 47 3 6 3" xfId="10001"/>
    <cellStyle name="20% - 강조색3 47 3 6 4" xfId="10002"/>
    <cellStyle name="20% - 강조색3 47 3 7" xfId="10003"/>
    <cellStyle name="20% - 강조색3 47 3 7 2" xfId="10004"/>
    <cellStyle name="20% - 강조색3 47 3 7 3" xfId="10005"/>
    <cellStyle name="20% - 강조색3 47 3 7 4" xfId="10006"/>
    <cellStyle name="20% - 강조색3 47 3 8" xfId="10007"/>
    <cellStyle name="20% - 강조색3 47 3 8 2" xfId="10008"/>
    <cellStyle name="20% - 강조색3 47 3 8 3" xfId="10009"/>
    <cellStyle name="20% - 강조색3 47 3 8 4" xfId="10010"/>
    <cellStyle name="20% - 강조색3 47 3 9" xfId="10011"/>
    <cellStyle name="20% - 강조색3 47 3 9 2" xfId="10012"/>
    <cellStyle name="20% - 강조색3 47 3 9 3" xfId="10013"/>
    <cellStyle name="20% - 강조색3 47 3 9 4" xfId="10014"/>
    <cellStyle name="20% - 강조색3 47 4" xfId="10015"/>
    <cellStyle name="20% - 강조색3 47 4 10" xfId="10016"/>
    <cellStyle name="20% - 강조색3 47 4 11" xfId="10017"/>
    <cellStyle name="20% - 강조색3 47 4 12" xfId="10018"/>
    <cellStyle name="20% - 강조색3 47 4 2" xfId="10019"/>
    <cellStyle name="20% - 강조색3 47 4 2 2" xfId="10020"/>
    <cellStyle name="20% - 강조색3 47 4 2 3" xfId="10021"/>
    <cellStyle name="20% - 강조색3 47 4 2 4" xfId="10022"/>
    <cellStyle name="20% - 강조색3 47 4 3" xfId="10023"/>
    <cellStyle name="20% - 강조색3 47 4 3 2" xfId="10024"/>
    <cellStyle name="20% - 강조색3 47 4 3 3" xfId="10025"/>
    <cellStyle name="20% - 강조색3 47 4 3 4" xfId="10026"/>
    <cellStyle name="20% - 강조색3 47 4 4" xfId="10027"/>
    <cellStyle name="20% - 강조색3 47 4 4 2" xfId="10028"/>
    <cellStyle name="20% - 강조색3 47 4 4 3" xfId="10029"/>
    <cellStyle name="20% - 강조색3 47 4 4 4" xfId="10030"/>
    <cellStyle name="20% - 강조색3 47 4 5" xfId="10031"/>
    <cellStyle name="20% - 강조색3 47 4 5 2" xfId="10032"/>
    <cellStyle name="20% - 강조색3 47 4 5 3" xfId="10033"/>
    <cellStyle name="20% - 강조색3 47 4 5 4" xfId="10034"/>
    <cellStyle name="20% - 강조색3 47 4 6" xfId="10035"/>
    <cellStyle name="20% - 강조색3 47 4 6 2" xfId="10036"/>
    <cellStyle name="20% - 강조색3 47 4 6 3" xfId="10037"/>
    <cellStyle name="20% - 강조색3 47 4 6 4" xfId="10038"/>
    <cellStyle name="20% - 강조색3 47 4 7" xfId="10039"/>
    <cellStyle name="20% - 강조색3 47 4 7 2" xfId="10040"/>
    <cellStyle name="20% - 강조색3 47 4 7 3" xfId="10041"/>
    <cellStyle name="20% - 강조색3 47 4 7 4" xfId="10042"/>
    <cellStyle name="20% - 강조색3 47 4 8" xfId="10043"/>
    <cellStyle name="20% - 강조색3 47 4 8 2" xfId="10044"/>
    <cellStyle name="20% - 강조색3 47 4 8 3" xfId="10045"/>
    <cellStyle name="20% - 강조색3 47 4 8 4" xfId="10046"/>
    <cellStyle name="20% - 강조색3 47 4 9" xfId="10047"/>
    <cellStyle name="20% - 강조색3 47 4 9 2" xfId="10048"/>
    <cellStyle name="20% - 강조색3 47 4 9 3" xfId="10049"/>
    <cellStyle name="20% - 강조색3 47 4 9 4" xfId="10050"/>
    <cellStyle name="20% - 강조색3 47 5" xfId="10051"/>
    <cellStyle name="20% - 강조색3 47 5 2" xfId="10052"/>
    <cellStyle name="20% - 강조색3 47 5 3" xfId="10053"/>
    <cellStyle name="20% - 강조색3 47 5 4" xfId="10054"/>
    <cellStyle name="20% - 강조색3 47 6" xfId="10055"/>
    <cellStyle name="20% - 강조색3 47 6 2" xfId="10056"/>
    <cellStyle name="20% - 강조색3 47 6 3" xfId="10057"/>
    <cellStyle name="20% - 강조색3 47 6 4" xfId="10058"/>
    <cellStyle name="20% - 강조색3 47 7" xfId="10059"/>
    <cellStyle name="20% - 강조색3 47 7 2" xfId="10060"/>
    <cellStyle name="20% - 강조색3 47 7 3" xfId="10061"/>
    <cellStyle name="20% - 강조색3 47 7 4" xfId="10062"/>
    <cellStyle name="20% - 강조색3 47 8" xfId="10063"/>
    <cellStyle name="20% - 강조색3 47 8 2" xfId="10064"/>
    <cellStyle name="20% - 강조색3 47 8 3" xfId="10065"/>
    <cellStyle name="20% - 강조색3 47 8 4" xfId="10066"/>
    <cellStyle name="20% - 강조색3 47 9" xfId="10067"/>
    <cellStyle name="20% - 강조색3 47 9 2" xfId="10068"/>
    <cellStyle name="20% - 강조색3 47 9 3" xfId="10069"/>
    <cellStyle name="20% - 강조색3 47 9 4" xfId="10070"/>
    <cellStyle name="20% - 강조색3 48" xfId="10071"/>
    <cellStyle name="20% - 강조색3 48 10" xfId="10072"/>
    <cellStyle name="20% - 강조색3 48 10 2" xfId="10073"/>
    <cellStyle name="20% - 강조색3 48 10 3" xfId="10074"/>
    <cellStyle name="20% - 강조색3 48 10 4" xfId="10075"/>
    <cellStyle name="20% - 강조색3 48 11" xfId="10076"/>
    <cellStyle name="20% - 강조색3 48 12" xfId="10077"/>
    <cellStyle name="20% - 강조색3 48 13" xfId="10078"/>
    <cellStyle name="20% - 강조색3 48 14" xfId="10079"/>
    <cellStyle name="20% - 강조색3 48 15" xfId="10080"/>
    <cellStyle name="20% - 강조색3 48 16" xfId="10081"/>
    <cellStyle name="20% - 강조색3 48 17" xfId="10082"/>
    <cellStyle name="20% - 강조색3 48 18" xfId="10083"/>
    <cellStyle name="20% - 강조색3 48 19" xfId="10084"/>
    <cellStyle name="20% - 강조색3 48 2" xfId="10085"/>
    <cellStyle name="20% - 강조색3 48 2 10" xfId="10086"/>
    <cellStyle name="20% - 강조색3 48 2 11" xfId="10087"/>
    <cellStyle name="20% - 강조색3 48 2 12" xfId="10088"/>
    <cellStyle name="20% - 강조색3 48 2 2" xfId="10089"/>
    <cellStyle name="20% - 강조색3 48 2 2 2" xfId="10090"/>
    <cellStyle name="20% - 강조색3 48 2 2 3" xfId="10091"/>
    <cellStyle name="20% - 강조색3 48 2 2 4" xfId="10092"/>
    <cellStyle name="20% - 강조색3 48 2 3" xfId="10093"/>
    <cellStyle name="20% - 강조색3 48 2 3 2" xfId="10094"/>
    <cellStyle name="20% - 강조색3 48 2 3 3" xfId="10095"/>
    <cellStyle name="20% - 강조색3 48 2 3 4" xfId="10096"/>
    <cellStyle name="20% - 강조색3 48 2 4" xfId="10097"/>
    <cellStyle name="20% - 강조색3 48 2 4 2" xfId="10098"/>
    <cellStyle name="20% - 강조색3 48 2 4 3" xfId="10099"/>
    <cellStyle name="20% - 강조색3 48 2 4 4" xfId="10100"/>
    <cellStyle name="20% - 강조색3 48 2 5" xfId="10101"/>
    <cellStyle name="20% - 강조색3 48 2 5 2" xfId="10102"/>
    <cellStyle name="20% - 강조색3 48 2 5 3" xfId="10103"/>
    <cellStyle name="20% - 강조색3 48 2 5 4" xfId="10104"/>
    <cellStyle name="20% - 강조색3 48 2 6" xfId="10105"/>
    <cellStyle name="20% - 강조색3 48 2 6 2" xfId="10106"/>
    <cellStyle name="20% - 강조색3 48 2 6 3" xfId="10107"/>
    <cellStyle name="20% - 강조색3 48 2 6 4" xfId="10108"/>
    <cellStyle name="20% - 강조색3 48 2 7" xfId="10109"/>
    <cellStyle name="20% - 강조색3 48 2 7 2" xfId="10110"/>
    <cellStyle name="20% - 강조색3 48 2 7 3" xfId="10111"/>
    <cellStyle name="20% - 강조색3 48 2 7 4" xfId="10112"/>
    <cellStyle name="20% - 강조색3 48 2 8" xfId="10113"/>
    <cellStyle name="20% - 강조색3 48 2 8 2" xfId="10114"/>
    <cellStyle name="20% - 강조색3 48 2 8 3" xfId="10115"/>
    <cellStyle name="20% - 강조색3 48 2 8 4" xfId="10116"/>
    <cellStyle name="20% - 강조색3 48 2 9" xfId="10117"/>
    <cellStyle name="20% - 강조색3 48 2 9 2" xfId="10118"/>
    <cellStyle name="20% - 강조색3 48 2 9 3" xfId="10119"/>
    <cellStyle name="20% - 강조색3 48 2 9 4" xfId="10120"/>
    <cellStyle name="20% - 강조색3 48 20" xfId="10121"/>
    <cellStyle name="20% - 강조색3 48 21" xfId="10122"/>
    <cellStyle name="20% - 강조색3 48 22" xfId="10123"/>
    <cellStyle name="20% - 강조색3 48 23" xfId="10124"/>
    <cellStyle name="20% - 강조색3 48 3" xfId="10125"/>
    <cellStyle name="20% - 강조색3 48 3 2" xfId="10126"/>
    <cellStyle name="20% - 강조색3 48 3 3" xfId="10127"/>
    <cellStyle name="20% - 강조색3 48 3 4" xfId="10128"/>
    <cellStyle name="20% - 강조색3 48 4" xfId="10129"/>
    <cellStyle name="20% - 강조색3 48 4 2" xfId="10130"/>
    <cellStyle name="20% - 강조색3 48 4 3" xfId="10131"/>
    <cellStyle name="20% - 강조색3 48 4 4" xfId="10132"/>
    <cellStyle name="20% - 강조색3 48 5" xfId="10133"/>
    <cellStyle name="20% - 강조색3 48 5 2" xfId="10134"/>
    <cellStyle name="20% - 강조색3 48 5 3" xfId="10135"/>
    <cellStyle name="20% - 강조색3 48 5 4" xfId="10136"/>
    <cellStyle name="20% - 강조색3 48 6" xfId="10137"/>
    <cellStyle name="20% - 강조색3 48 6 2" xfId="10138"/>
    <cellStyle name="20% - 강조색3 48 6 3" xfId="10139"/>
    <cellStyle name="20% - 강조색3 48 6 4" xfId="10140"/>
    <cellStyle name="20% - 강조색3 48 7" xfId="10141"/>
    <cellStyle name="20% - 강조색3 48 7 2" xfId="10142"/>
    <cellStyle name="20% - 강조색3 48 7 3" xfId="10143"/>
    <cellStyle name="20% - 강조색3 48 7 4" xfId="10144"/>
    <cellStyle name="20% - 강조색3 48 8" xfId="10145"/>
    <cellStyle name="20% - 강조색3 48 8 2" xfId="10146"/>
    <cellStyle name="20% - 강조색3 48 8 3" xfId="10147"/>
    <cellStyle name="20% - 강조색3 48 8 4" xfId="10148"/>
    <cellStyle name="20% - 강조색3 48 9" xfId="10149"/>
    <cellStyle name="20% - 강조색3 48 9 2" xfId="10150"/>
    <cellStyle name="20% - 강조색3 48 9 3" xfId="10151"/>
    <cellStyle name="20% - 강조색3 48 9 4" xfId="10152"/>
    <cellStyle name="20% - 강조색3 49" xfId="10153"/>
    <cellStyle name="20% - 강조색3 49 10" xfId="10154"/>
    <cellStyle name="20% - 강조색3 49 11" xfId="10155"/>
    <cellStyle name="20% - 강조색3 49 12" xfId="10156"/>
    <cellStyle name="20% - 강조색3 49 13" xfId="10157"/>
    <cellStyle name="20% - 강조색3 49 14" xfId="10158"/>
    <cellStyle name="20% - 강조색3 49 15" xfId="10159"/>
    <cellStyle name="20% - 강조색3 49 16" xfId="10160"/>
    <cellStyle name="20% - 강조색3 49 17" xfId="10161"/>
    <cellStyle name="20% - 강조색3 49 18" xfId="10162"/>
    <cellStyle name="20% - 강조색3 49 19" xfId="10163"/>
    <cellStyle name="20% - 강조색3 49 2" xfId="10164"/>
    <cellStyle name="20% - 강조색3 49 2 2" xfId="10165"/>
    <cellStyle name="20% - 강조색3 49 2 3" xfId="10166"/>
    <cellStyle name="20% - 강조색3 49 2 4" xfId="10167"/>
    <cellStyle name="20% - 강조색3 49 20" xfId="10168"/>
    <cellStyle name="20% - 강조색3 49 3" xfId="10169"/>
    <cellStyle name="20% - 강조색3 49 3 2" xfId="10170"/>
    <cellStyle name="20% - 강조색3 49 3 3" xfId="10171"/>
    <cellStyle name="20% - 강조색3 49 3 4" xfId="10172"/>
    <cellStyle name="20% - 강조색3 49 4" xfId="10173"/>
    <cellStyle name="20% - 강조색3 49 4 2" xfId="10174"/>
    <cellStyle name="20% - 강조색3 49 4 3" xfId="10175"/>
    <cellStyle name="20% - 강조색3 49 4 4" xfId="10176"/>
    <cellStyle name="20% - 강조색3 49 5" xfId="10177"/>
    <cellStyle name="20% - 강조색3 49 5 2" xfId="10178"/>
    <cellStyle name="20% - 강조색3 49 5 3" xfId="10179"/>
    <cellStyle name="20% - 강조색3 49 5 4" xfId="10180"/>
    <cellStyle name="20% - 강조색3 49 6" xfId="10181"/>
    <cellStyle name="20% - 강조색3 49 6 2" xfId="10182"/>
    <cellStyle name="20% - 강조색3 49 6 3" xfId="10183"/>
    <cellStyle name="20% - 강조색3 49 6 4" xfId="10184"/>
    <cellStyle name="20% - 강조색3 49 7" xfId="10185"/>
    <cellStyle name="20% - 강조색3 49 7 2" xfId="10186"/>
    <cellStyle name="20% - 강조색3 49 7 3" xfId="10187"/>
    <cellStyle name="20% - 강조색3 49 7 4" xfId="10188"/>
    <cellStyle name="20% - 강조색3 49 8" xfId="10189"/>
    <cellStyle name="20% - 강조색3 49 9" xfId="10190"/>
    <cellStyle name="20% - 강조색3 5" xfId="290"/>
    <cellStyle name="20% - 강조색3 50" xfId="10191"/>
    <cellStyle name="20% - 강조색3 50 10" xfId="10192"/>
    <cellStyle name="20% - 강조색3 50 11" xfId="10193"/>
    <cellStyle name="20% - 강조색3 50 12" xfId="10194"/>
    <cellStyle name="20% - 강조색3 50 13" xfId="10195"/>
    <cellStyle name="20% - 강조색3 50 14" xfId="10196"/>
    <cellStyle name="20% - 강조색3 50 15" xfId="10197"/>
    <cellStyle name="20% - 강조색3 50 16" xfId="10198"/>
    <cellStyle name="20% - 강조색3 50 17" xfId="10199"/>
    <cellStyle name="20% - 강조색3 50 2" xfId="10200"/>
    <cellStyle name="20% - 강조색3 50 2 2" xfId="10201"/>
    <cellStyle name="20% - 강조색3 50 2 3" xfId="10202"/>
    <cellStyle name="20% - 강조색3 50 2 4" xfId="10203"/>
    <cellStyle name="20% - 강조색3 50 3" xfId="10204"/>
    <cellStyle name="20% - 강조색3 50 3 2" xfId="10205"/>
    <cellStyle name="20% - 강조색3 50 3 3" xfId="10206"/>
    <cellStyle name="20% - 강조색3 50 3 4" xfId="10207"/>
    <cellStyle name="20% - 강조색3 50 4" xfId="10208"/>
    <cellStyle name="20% - 강조색3 50 4 2" xfId="10209"/>
    <cellStyle name="20% - 강조색3 50 4 3" xfId="10210"/>
    <cellStyle name="20% - 강조색3 50 4 4" xfId="10211"/>
    <cellStyle name="20% - 강조색3 50 5" xfId="10212"/>
    <cellStyle name="20% - 강조색3 50 6" xfId="10213"/>
    <cellStyle name="20% - 강조색3 50 7" xfId="10214"/>
    <cellStyle name="20% - 강조색3 50 8" xfId="10215"/>
    <cellStyle name="20% - 강조색3 50 9" xfId="10216"/>
    <cellStyle name="20% - 강조색3 51" xfId="10217"/>
    <cellStyle name="20% - 강조색3 51 10" xfId="10218"/>
    <cellStyle name="20% - 강조색3 51 11" xfId="10219"/>
    <cellStyle name="20% - 강조색3 51 12" xfId="10220"/>
    <cellStyle name="20% - 강조색3 51 13" xfId="10221"/>
    <cellStyle name="20% - 강조색3 51 14" xfId="10222"/>
    <cellStyle name="20% - 강조색3 51 2" xfId="10223"/>
    <cellStyle name="20% - 강조색3 51 3" xfId="10224"/>
    <cellStyle name="20% - 강조색3 51 4" xfId="10225"/>
    <cellStyle name="20% - 강조색3 51 5" xfId="10226"/>
    <cellStyle name="20% - 강조색3 51 6" xfId="10227"/>
    <cellStyle name="20% - 강조색3 51 7" xfId="10228"/>
    <cellStyle name="20% - 강조색3 51 8" xfId="10229"/>
    <cellStyle name="20% - 강조색3 51 9" xfId="10230"/>
    <cellStyle name="20% - 강조색3 52" xfId="10231"/>
    <cellStyle name="20% - 강조색3 52 2" xfId="10232"/>
    <cellStyle name="20% - 강조색3 52 3" xfId="10233"/>
    <cellStyle name="20% - 강조색3 52 4" xfId="10234"/>
    <cellStyle name="20% - 강조색3 53" xfId="10235"/>
    <cellStyle name="20% - 강조색3 53 2" xfId="10236"/>
    <cellStyle name="20% - 강조색3 53 3" xfId="10237"/>
    <cellStyle name="20% - 강조색3 54" xfId="10238"/>
    <cellStyle name="20% - 강조색3 55" xfId="10239"/>
    <cellStyle name="20% - 강조색3 56" xfId="10240"/>
    <cellStyle name="20% - 강조색3 6" xfId="291"/>
    <cellStyle name="20% - 강조색3 7" xfId="292"/>
    <cellStyle name="20% - 강조색3 8" xfId="293"/>
    <cellStyle name="20% - 강조색3 9" xfId="294"/>
    <cellStyle name="20% - 강조색4" xfId="29" builtinId="42" customBuiltin="1"/>
    <cellStyle name="20% - 강조색4 10" xfId="295"/>
    <cellStyle name="20% - 강조색4 11" xfId="296"/>
    <cellStyle name="20% - 강조색4 12" xfId="297"/>
    <cellStyle name="20% - 강조색4 13" xfId="298"/>
    <cellStyle name="20% - 강조색4 14" xfId="299"/>
    <cellStyle name="20% - 강조색4 15" xfId="300"/>
    <cellStyle name="20% - 강조색4 16" xfId="301"/>
    <cellStyle name="20% - 강조색4 17" xfId="302"/>
    <cellStyle name="20% - 강조색4 18" xfId="303"/>
    <cellStyle name="20% - 강조색4 19" xfId="304"/>
    <cellStyle name="20% - 강조색4 2" xfId="53"/>
    <cellStyle name="20% - 강조색4 20" xfId="305"/>
    <cellStyle name="20% - 강조색4 21" xfId="306"/>
    <cellStyle name="20% - 강조색4 22" xfId="307"/>
    <cellStyle name="20% - 강조색4 23" xfId="308"/>
    <cellStyle name="20% - 강조색4 24" xfId="309"/>
    <cellStyle name="20% - 강조색4 25" xfId="310"/>
    <cellStyle name="20% - 강조색4 26" xfId="311"/>
    <cellStyle name="20% - 강조색4 27" xfId="312"/>
    <cellStyle name="20% - 강조색4 28" xfId="313"/>
    <cellStyle name="20% - 강조색4 29" xfId="314"/>
    <cellStyle name="20% - 강조색4 3" xfId="77"/>
    <cellStyle name="20% - 강조색4 30" xfId="315"/>
    <cellStyle name="20% - 강조색4 31" xfId="316"/>
    <cellStyle name="20% - 강조색4 32" xfId="317"/>
    <cellStyle name="20% - 강조색4 33" xfId="318"/>
    <cellStyle name="20% - 강조색4 34" xfId="319"/>
    <cellStyle name="20% - 강조색4 35" xfId="320"/>
    <cellStyle name="20% - 강조색4 36" xfId="321"/>
    <cellStyle name="20% - 강조색4 37" xfId="322"/>
    <cellStyle name="20% - 강조색4 38" xfId="323"/>
    <cellStyle name="20% - 강조색4 39" xfId="324"/>
    <cellStyle name="20% - 강조색4 4" xfId="73"/>
    <cellStyle name="20% - 강조색4 40" xfId="325"/>
    <cellStyle name="20% - 강조색4 41" xfId="326"/>
    <cellStyle name="20% - 강조색4 42" xfId="327"/>
    <cellStyle name="20% - 강조색4 43" xfId="328"/>
    <cellStyle name="20% - 강조색4 44" xfId="1820"/>
    <cellStyle name="20% - 강조색4 44 10" xfId="10241"/>
    <cellStyle name="20% - 강조색4 44 11" xfId="10242"/>
    <cellStyle name="20% - 강조색4 44 2" xfId="10243"/>
    <cellStyle name="20% - 강조색4 44 2 10" xfId="10244"/>
    <cellStyle name="20% - 강조색4 44 2 10 2" xfId="10245"/>
    <cellStyle name="20% - 강조색4 44 2 10 3" xfId="10246"/>
    <cellStyle name="20% - 강조색4 44 2 10 4" xfId="10247"/>
    <cellStyle name="20% - 강조색4 44 2 11" xfId="10248"/>
    <cellStyle name="20% - 강조색4 44 2 11 2" xfId="10249"/>
    <cellStyle name="20% - 강조색4 44 2 11 3" xfId="10250"/>
    <cellStyle name="20% - 강조색4 44 2 11 4" xfId="10251"/>
    <cellStyle name="20% - 강조색4 44 2 12" xfId="10252"/>
    <cellStyle name="20% - 강조색4 44 2 12 2" xfId="10253"/>
    <cellStyle name="20% - 강조색4 44 2 12 3" xfId="10254"/>
    <cellStyle name="20% - 강조색4 44 2 12 4" xfId="10255"/>
    <cellStyle name="20% - 강조색4 44 2 13" xfId="10256"/>
    <cellStyle name="20% - 강조색4 44 2 13 2" xfId="10257"/>
    <cellStyle name="20% - 강조색4 44 2 13 3" xfId="10258"/>
    <cellStyle name="20% - 강조색4 44 2 13 4" xfId="10259"/>
    <cellStyle name="20% - 강조색4 44 2 14" xfId="10260"/>
    <cellStyle name="20% - 강조색4 44 2 14 2" xfId="10261"/>
    <cellStyle name="20% - 강조색4 44 2 14 3" xfId="10262"/>
    <cellStyle name="20% - 강조색4 44 2 14 4" xfId="10263"/>
    <cellStyle name="20% - 강조색4 44 2 15" xfId="10264"/>
    <cellStyle name="20% - 강조색4 44 2 16" xfId="10265"/>
    <cellStyle name="20% - 강조색4 44 2 17" xfId="10266"/>
    <cellStyle name="20% - 강조색4 44 2 18" xfId="10267"/>
    <cellStyle name="20% - 강조색4 44 2 19" xfId="10268"/>
    <cellStyle name="20% - 강조색4 44 2 2" xfId="10269"/>
    <cellStyle name="20% - 강조색4 44 2 2 10" xfId="10270"/>
    <cellStyle name="20% - 강조색4 44 2 2 10 2" xfId="10271"/>
    <cellStyle name="20% - 강조색4 44 2 2 10 3" xfId="10272"/>
    <cellStyle name="20% - 강조색4 44 2 2 10 4" xfId="10273"/>
    <cellStyle name="20% - 강조색4 44 2 2 11" xfId="10274"/>
    <cellStyle name="20% - 강조색4 44 2 2 11 2" xfId="10275"/>
    <cellStyle name="20% - 강조색4 44 2 2 11 3" xfId="10276"/>
    <cellStyle name="20% - 강조색4 44 2 2 11 4" xfId="10277"/>
    <cellStyle name="20% - 강조색4 44 2 2 12" xfId="10278"/>
    <cellStyle name="20% - 강조색4 44 2 2 12 2" xfId="10279"/>
    <cellStyle name="20% - 강조색4 44 2 2 12 3" xfId="10280"/>
    <cellStyle name="20% - 강조색4 44 2 2 12 4" xfId="10281"/>
    <cellStyle name="20% - 강조색4 44 2 2 13" xfId="10282"/>
    <cellStyle name="20% - 강조색4 44 2 2 13 2" xfId="10283"/>
    <cellStyle name="20% - 강조색4 44 2 2 13 3" xfId="10284"/>
    <cellStyle name="20% - 강조색4 44 2 2 13 4" xfId="10285"/>
    <cellStyle name="20% - 강조색4 44 2 2 14" xfId="10286"/>
    <cellStyle name="20% - 강조색4 44 2 2 15" xfId="10287"/>
    <cellStyle name="20% - 강조색4 44 2 2 16" xfId="10288"/>
    <cellStyle name="20% - 강조색4 44 2 2 17" xfId="10289"/>
    <cellStyle name="20% - 강조색4 44 2 2 18" xfId="10290"/>
    <cellStyle name="20% - 강조색4 44 2 2 19" xfId="10291"/>
    <cellStyle name="20% - 강조색4 44 2 2 2" xfId="10292"/>
    <cellStyle name="20% - 강조색4 44 2 2 2 10" xfId="10293"/>
    <cellStyle name="20% - 강조색4 44 2 2 2 10 2" xfId="10294"/>
    <cellStyle name="20% - 강조색4 44 2 2 2 10 3" xfId="10295"/>
    <cellStyle name="20% - 강조색4 44 2 2 2 10 4" xfId="10296"/>
    <cellStyle name="20% - 강조색4 44 2 2 2 11" xfId="10297"/>
    <cellStyle name="20% - 강조색4 44 2 2 2 11 2" xfId="10298"/>
    <cellStyle name="20% - 강조색4 44 2 2 2 11 3" xfId="10299"/>
    <cellStyle name="20% - 강조색4 44 2 2 2 11 4" xfId="10300"/>
    <cellStyle name="20% - 강조색4 44 2 2 2 12" xfId="10301"/>
    <cellStyle name="20% - 강조색4 44 2 2 2 12 2" xfId="10302"/>
    <cellStyle name="20% - 강조색4 44 2 2 2 12 3" xfId="10303"/>
    <cellStyle name="20% - 강조색4 44 2 2 2 12 4" xfId="10304"/>
    <cellStyle name="20% - 강조색4 44 2 2 2 13" xfId="10305"/>
    <cellStyle name="20% - 강조색4 44 2 2 2 14" xfId="10306"/>
    <cellStyle name="20% - 강조색4 44 2 2 2 15" xfId="10307"/>
    <cellStyle name="20% - 강조색4 44 2 2 2 16" xfId="10308"/>
    <cellStyle name="20% - 강조색4 44 2 2 2 17" xfId="10309"/>
    <cellStyle name="20% - 강조색4 44 2 2 2 18" xfId="10310"/>
    <cellStyle name="20% - 강조색4 44 2 2 2 19" xfId="10311"/>
    <cellStyle name="20% - 강조색4 44 2 2 2 2" xfId="10312"/>
    <cellStyle name="20% - 강조색4 44 2 2 2 2 10" xfId="10313"/>
    <cellStyle name="20% - 강조색4 44 2 2 2 2 11" xfId="10314"/>
    <cellStyle name="20% - 강조색4 44 2 2 2 2 12" xfId="10315"/>
    <cellStyle name="20% - 강조색4 44 2 2 2 2 2" xfId="10316"/>
    <cellStyle name="20% - 강조색4 44 2 2 2 2 2 2" xfId="10317"/>
    <cellStyle name="20% - 강조색4 44 2 2 2 2 2 3" xfId="10318"/>
    <cellStyle name="20% - 강조색4 44 2 2 2 2 2 4" xfId="10319"/>
    <cellStyle name="20% - 강조색4 44 2 2 2 2 3" xfId="10320"/>
    <cellStyle name="20% - 강조색4 44 2 2 2 2 3 2" xfId="10321"/>
    <cellStyle name="20% - 강조색4 44 2 2 2 2 3 3" xfId="10322"/>
    <cellStyle name="20% - 강조색4 44 2 2 2 2 3 4" xfId="10323"/>
    <cellStyle name="20% - 강조색4 44 2 2 2 2 4" xfId="10324"/>
    <cellStyle name="20% - 강조색4 44 2 2 2 2 4 2" xfId="10325"/>
    <cellStyle name="20% - 강조색4 44 2 2 2 2 4 3" xfId="10326"/>
    <cellStyle name="20% - 강조색4 44 2 2 2 2 4 4" xfId="10327"/>
    <cellStyle name="20% - 강조색4 44 2 2 2 2 5" xfId="10328"/>
    <cellStyle name="20% - 강조색4 44 2 2 2 2 5 2" xfId="10329"/>
    <cellStyle name="20% - 강조색4 44 2 2 2 2 5 3" xfId="10330"/>
    <cellStyle name="20% - 강조색4 44 2 2 2 2 5 4" xfId="10331"/>
    <cellStyle name="20% - 강조색4 44 2 2 2 2 6" xfId="10332"/>
    <cellStyle name="20% - 강조색4 44 2 2 2 2 6 2" xfId="10333"/>
    <cellStyle name="20% - 강조색4 44 2 2 2 2 6 3" xfId="10334"/>
    <cellStyle name="20% - 강조색4 44 2 2 2 2 6 4" xfId="10335"/>
    <cellStyle name="20% - 강조색4 44 2 2 2 2 7" xfId="10336"/>
    <cellStyle name="20% - 강조색4 44 2 2 2 2 7 2" xfId="10337"/>
    <cellStyle name="20% - 강조색4 44 2 2 2 2 7 3" xfId="10338"/>
    <cellStyle name="20% - 강조색4 44 2 2 2 2 7 4" xfId="10339"/>
    <cellStyle name="20% - 강조색4 44 2 2 2 2 8" xfId="10340"/>
    <cellStyle name="20% - 강조색4 44 2 2 2 2 8 2" xfId="10341"/>
    <cellStyle name="20% - 강조색4 44 2 2 2 2 8 3" xfId="10342"/>
    <cellStyle name="20% - 강조색4 44 2 2 2 2 8 4" xfId="10343"/>
    <cellStyle name="20% - 강조색4 44 2 2 2 2 9" xfId="10344"/>
    <cellStyle name="20% - 강조색4 44 2 2 2 2 9 2" xfId="10345"/>
    <cellStyle name="20% - 강조색4 44 2 2 2 2 9 3" xfId="10346"/>
    <cellStyle name="20% - 강조색4 44 2 2 2 2 9 4" xfId="10347"/>
    <cellStyle name="20% - 강조색4 44 2 2 2 20" xfId="10348"/>
    <cellStyle name="20% - 강조색4 44 2 2 2 21" xfId="10349"/>
    <cellStyle name="20% - 강조색4 44 2 2 2 22" xfId="10350"/>
    <cellStyle name="20% - 강조색4 44 2 2 2 23" xfId="10351"/>
    <cellStyle name="20% - 강조색4 44 2 2 2 24" xfId="10352"/>
    <cellStyle name="20% - 강조색4 44 2 2 2 25" xfId="10353"/>
    <cellStyle name="20% - 강조색4 44 2 2 2 3" xfId="10354"/>
    <cellStyle name="20% - 강조색4 44 2 2 2 3 10" xfId="10355"/>
    <cellStyle name="20% - 강조색4 44 2 2 2 3 11" xfId="10356"/>
    <cellStyle name="20% - 강조색4 44 2 2 2 3 12" xfId="10357"/>
    <cellStyle name="20% - 강조색4 44 2 2 2 3 2" xfId="10358"/>
    <cellStyle name="20% - 강조색4 44 2 2 2 3 2 2" xfId="10359"/>
    <cellStyle name="20% - 강조색4 44 2 2 2 3 2 3" xfId="10360"/>
    <cellStyle name="20% - 강조색4 44 2 2 2 3 2 4" xfId="10361"/>
    <cellStyle name="20% - 강조색4 44 2 2 2 3 3" xfId="10362"/>
    <cellStyle name="20% - 강조색4 44 2 2 2 3 3 2" xfId="10363"/>
    <cellStyle name="20% - 강조색4 44 2 2 2 3 3 3" xfId="10364"/>
    <cellStyle name="20% - 강조색4 44 2 2 2 3 3 4" xfId="10365"/>
    <cellStyle name="20% - 강조색4 44 2 2 2 3 4" xfId="10366"/>
    <cellStyle name="20% - 강조색4 44 2 2 2 3 4 2" xfId="10367"/>
    <cellStyle name="20% - 강조색4 44 2 2 2 3 4 3" xfId="10368"/>
    <cellStyle name="20% - 강조색4 44 2 2 2 3 4 4" xfId="10369"/>
    <cellStyle name="20% - 강조색4 44 2 2 2 3 5" xfId="10370"/>
    <cellStyle name="20% - 강조색4 44 2 2 2 3 5 2" xfId="10371"/>
    <cellStyle name="20% - 강조색4 44 2 2 2 3 5 3" xfId="10372"/>
    <cellStyle name="20% - 강조색4 44 2 2 2 3 5 4" xfId="10373"/>
    <cellStyle name="20% - 강조색4 44 2 2 2 3 6" xfId="10374"/>
    <cellStyle name="20% - 강조색4 44 2 2 2 3 6 2" xfId="10375"/>
    <cellStyle name="20% - 강조색4 44 2 2 2 3 6 3" xfId="10376"/>
    <cellStyle name="20% - 강조색4 44 2 2 2 3 6 4" xfId="10377"/>
    <cellStyle name="20% - 강조색4 44 2 2 2 3 7" xfId="10378"/>
    <cellStyle name="20% - 강조색4 44 2 2 2 3 7 2" xfId="10379"/>
    <cellStyle name="20% - 강조색4 44 2 2 2 3 7 3" xfId="10380"/>
    <cellStyle name="20% - 강조색4 44 2 2 2 3 7 4" xfId="10381"/>
    <cellStyle name="20% - 강조색4 44 2 2 2 3 8" xfId="10382"/>
    <cellStyle name="20% - 강조색4 44 2 2 2 3 8 2" xfId="10383"/>
    <cellStyle name="20% - 강조색4 44 2 2 2 3 8 3" xfId="10384"/>
    <cellStyle name="20% - 강조색4 44 2 2 2 3 8 4" xfId="10385"/>
    <cellStyle name="20% - 강조색4 44 2 2 2 3 9" xfId="10386"/>
    <cellStyle name="20% - 강조색4 44 2 2 2 3 9 2" xfId="10387"/>
    <cellStyle name="20% - 강조색4 44 2 2 2 3 9 3" xfId="10388"/>
    <cellStyle name="20% - 강조색4 44 2 2 2 3 9 4" xfId="10389"/>
    <cellStyle name="20% - 강조색4 44 2 2 2 4" xfId="10390"/>
    <cellStyle name="20% - 강조색4 44 2 2 2 4 10" xfId="10391"/>
    <cellStyle name="20% - 강조색4 44 2 2 2 4 11" xfId="10392"/>
    <cellStyle name="20% - 강조색4 44 2 2 2 4 12" xfId="10393"/>
    <cellStyle name="20% - 강조색4 44 2 2 2 4 2" xfId="10394"/>
    <cellStyle name="20% - 강조색4 44 2 2 2 4 2 2" xfId="10395"/>
    <cellStyle name="20% - 강조색4 44 2 2 2 4 2 3" xfId="10396"/>
    <cellStyle name="20% - 강조색4 44 2 2 2 4 2 4" xfId="10397"/>
    <cellStyle name="20% - 강조색4 44 2 2 2 4 3" xfId="10398"/>
    <cellStyle name="20% - 강조색4 44 2 2 2 4 3 2" xfId="10399"/>
    <cellStyle name="20% - 강조색4 44 2 2 2 4 3 3" xfId="10400"/>
    <cellStyle name="20% - 강조색4 44 2 2 2 4 3 4" xfId="10401"/>
    <cellStyle name="20% - 강조색4 44 2 2 2 4 4" xfId="10402"/>
    <cellStyle name="20% - 강조색4 44 2 2 2 4 4 2" xfId="10403"/>
    <cellStyle name="20% - 강조색4 44 2 2 2 4 4 3" xfId="10404"/>
    <cellStyle name="20% - 강조색4 44 2 2 2 4 4 4" xfId="10405"/>
    <cellStyle name="20% - 강조색4 44 2 2 2 4 5" xfId="10406"/>
    <cellStyle name="20% - 강조색4 44 2 2 2 4 5 2" xfId="10407"/>
    <cellStyle name="20% - 강조색4 44 2 2 2 4 5 3" xfId="10408"/>
    <cellStyle name="20% - 강조색4 44 2 2 2 4 5 4" xfId="10409"/>
    <cellStyle name="20% - 강조색4 44 2 2 2 4 6" xfId="10410"/>
    <cellStyle name="20% - 강조색4 44 2 2 2 4 6 2" xfId="10411"/>
    <cellStyle name="20% - 강조색4 44 2 2 2 4 6 3" xfId="10412"/>
    <cellStyle name="20% - 강조색4 44 2 2 2 4 6 4" xfId="10413"/>
    <cellStyle name="20% - 강조색4 44 2 2 2 4 7" xfId="10414"/>
    <cellStyle name="20% - 강조색4 44 2 2 2 4 7 2" xfId="10415"/>
    <cellStyle name="20% - 강조색4 44 2 2 2 4 7 3" xfId="10416"/>
    <cellStyle name="20% - 강조색4 44 2 2 2 4 7 4" xfId="10417"/>
    <cellStyle name="20% - 강조색4 44 2 2 2 4 8" xfId="10418"/>
    <cellStyle name="20% - 강조색4 44 2 2 2 4 8 2" xfId="10419"/>
    <cellStyle name="20% - 강조색4 44 2 2 2 4 8 3" xfId="10420"/>
    <cellStyle name="20% - 강조색4 44 2 2 2 4 8 4" xfId="10421"/>
    <cellStyle name="20% - 강조색4 44 2 2 2 4 9" xfId="10422"/>
    <cellStyle name="20% - 강조색4 44 2 2 2 4 9 2" xfId="10423"/>
    <cellStyle name="20% - 강조색4 44 2 2 2 4 9 3" xfId="10424"/>
    <cellStyle name="20% - 강조색4 44 2 2 2 4 9 4" xfId="10425"/>
    <cellStyle name="20% - 강조색4 44 2 2 2 5" xfId="10426"/>
    <cellStyle name="20% - 강조색4 44 2 2 2 5 2" xfId="10427"/>
    <cellStyle name="20% - 강조색4 44 2 2 2 5 3" xfId="10428"/>
    <cellStyle name="20% - 강조색4 44 2 2 2 5 4" xfId="10429"/>
    <cellStyle name="20% - 강조색4 44 2 2 2 6" xfId="10430"/>
    <cellStyle name="20% - 강조색4 44 2 2 2 6 2" xfId="10431"/>
    <cellStyle name="20% - 강조색4 44 2 2 2 6 3" xfId="10432"/>
    <cellStyle name="20% - 강조색4 44 2 2 2 6 4" xfId="10433"/>
    <cellStyle name="20% - 강조색4 44 2 2 2 7" xfId="10434"/>
    <cellStyle name="20% - 강조색4 44 2 2 2 7 2" xfId="10435"/>
    <cellStyle name="20% - 강조색4 44 2 2 2 7 3" xfId="10436"/>
    <cellStyle name="20% - 강조색4 44 2 2 2 7 4" xfId="10437"/>
    <cellStyle name="20% - 강조색4 44 2 2 2 8" xfId="10438"/>
    <cellStyle name="20% - 강조색4 44 2 2 2 8 2" xfId="10439"/>
    <cellStyle name="20% - 강조색4 44 2 2 2 8 3" xfId="10440"/>
    <cellStyle name="20% - 강조색4 44 2 2 2 8 4" xfId="10441"/>
    <cellStyle name="20% - 강조색4 44 2 2 2 9" xfId="10442"/>
    <cellStyle name="20% - 강조색4 44 2 2 2 9 2" xfId="10443"/>
    <cellStyle name="20% - 강조색4 44 2 2 2 9 3" xfId="10444"/>
    <cellStyle name="20% - 강조색4 44 2 2 2 9 4" xfId="10445"/>
    <cellStyle name="20% - 강조색4 44 2 2 20" xfId="10446"/>
    <cellStyle name="20% - 강조색4 44 2 2 21" xfId="10447"/>
    <cellStyle name="20% - 강조색4 44 2 2 22" xfId="10448"/>
    <cellStyle name="20% - 강조색4 44 2 2 23" xfId="10449"/>
    <cellStyle name="20% - 강조색4 44 2 2 24" xfId="10450"/>
    <cellStyle name="20% - 강조색4 44 2 2 25" xfId="10451"/>
    <cellStyle name="20% - 강조색4 44 2 2 26" xfId="10452"/>
    <cellStyle name="20% - 강조색4 44 2 2 3" xfId="10453"/>
    <cellStyle name="20% - 강조색4 44 2 2 3 10" xfId="10454"/>
    <cellStyle name="20% - 강조색4 44 2 2 3 11" xfId="10455"/>
    <cellStyle name="20% - 강조색4 44 2 2 3 12" xfId="10456"/>
    <cellStyle name="20% - 강조색4 44 2 2 3 2" xfId="10457"/>
    <cellStyle name="20% - 강조색4 44 2 2 3 2 2" xfId="10458"/>
    <cellStyle name="20% - 강조색4 44 2 2 3 2 3" xfId="10459"/>
    <cellStyle name="20% - 강조색4 44 2 2 3 2 4" xfId="10460"/>
    <cellStyle name="20% - 강조색4 44 2 2 3 3" xfId="10461"/>
    <cellStyle name="20% - 강조색4 44 2 2 3 3 2" xfId="10462"/>
    <cellStyle name="20% - 강조색4 44 2 2 3 3 3" xfId="10463"/>
    <cellStyle name="20% - 강조색4 44 2 2 3 3 4" xfId="10464"/>
    <cellStyle name="20% - 강조색4 44 2 2 3 4" xfId="10465"/>
    <cellStyle name="20% - 강조색4 44 2 2 3 4 2" xfId="10466"/>
    <cellStyle name="20% - 강조색4 44 2 2 3 4 3" xfId="10467"/>
    <cellStyle name="20% - 강조색4 44 2 2 3 4 4" xfId="10468"/>
    <cellStyle name="20% - 강조색4 44 2 2 3 5" xfId="10469"/>
    <cellStyle name="20% - 강조색4 44 2 2 3 5 2" xfId="10470"/>
    <cellStyle name="20% - 강조색4 44 2 2 3 5 3" xfId="10471"/>
    <cellStyle name="20% - 강조색4 44 2 2 3 5 4" xfId="10472"/>
    <cellStyle name="20% - 강조색4 44 2 2 3 6" xfId="10473"/>
    <cellStyle name="20% - 강조색4 44 2 2 3 6 2" xfId="10474"/>
    <cellStyle name="20% - 강조색4 44 2 2 3 6 3" xfId="10475"/>
    <cellStyle name="20% - 강조색4 44 2 2 3 6 4" xfId="10476"/>
    <cellStyle name="20% - 강조색4 44 2 2 3 7" xfId="10477"/>
    <cellStyle name="20% - 강조색4 44 2 2 3 7 2" xfId="10478"/>
    <cellStyle name="20% - 강조색4 44 2 2 3 7 3" xfId="10479"/>
    <cellStyle name="20% - 강조색4 44 2 2 3 7 4" xfId="10480"/>
    <cellStyle name="20% - 강조색4 44 2 2 3 8" xfId="10481"/>
    <cellStyle name="20% - 강조색4 44 2 2 3 8 2" xfId="10482"/>
    <cellStyle name="20% - 강조색4 44 2 2 3 8 3" xfId="10483"/>
    <cellStyle name="20% - 강조색4 44 2 2 3 8 4" xfId="10484"/>
    <cellStyle name="20% - 강조색4 44 2 2 3 9" xfId="10485"/>
    <cellStyle name="20% - 강조색4 44 2 2 3 9 2" xfId="10486"/>
    <cellStyle name="20% - 강조색4 44 2 2 3 9 3" xfId="10487"/>
    <cellStyle name="20% - 강조색4 44 2 2 3 9 4" xfId="10488"/>
    <cellStyle name="20% - 강조색4 44 2 2 4" xfId="10489"/>
    <cellStyle name="20% - 강조색4 44 2 2 4 10" xfId="10490"/>
    <cellStyle name="20% - 강조색4 44 2 2 4 11" xfId="10491"/>
    <cellStyle name="20% - 강조색4 44 2 2 4 12" xfId="10492"/>
    <cellStyle name="20% - 강조색4 44 2 2 4 2" xfId="10493"/>
    <cellStyle name="20% - 강조색4 44 2 2 4 2 2" xfId="10494"/>
    <cellStyle name="20% - 강조색4 44 2 2 4 2 3" xfId="10495"/>
    <cellStyle name="20% - 강조색4 44 2 2 4 2 4" xfId="10496"/>
    <cellStyle name="20% - 강조색4 44 2 2 4 3" xfId="10497"/>
    <cellStyle name="20% - 강조색4 44 2 2 4 3 2" xfId="10498"/>
    <cellStyle name="20% - 강조색4 44 2 2 4 3 3" xfId="10499"/>
    <cellStyle name="20% - 강조색4 44 2 2 4 3 4" xfId="10500"/>
    <cellStyle name="20% - 강조색4 44 2 2 4 4" xfId="10501"/>
    <cellStyle name="20% - 강조색4 44 2 2 4 4 2" xfId="10502"/>
    <cellStyle name="20% - 강조색4 44 2 2 4 4 3" xfId="10503"/>
    <cellStyle name="20% - 강조색4 44 2 2 4 4 4" xfId="10504"/>
    <cellStyle name="20% - 강조색4 44 2 2 4 5" xfId="10505"/>
    <cellStyle name="20% - 강조색4 44 2 2 4 5 2" xfId="10506"/>
    <cellStyle name="20% - 강조색4 44 2 2 4 5 3" xfId="10507"/>
    <cellStyle name="20% - 강조색4 44 2 2 4 5 4" xfId="10508"/>
    <cellStyle name="20% - 강조색4 44 2 2 4 6" xfId="10509"/>
    <cellStyle name="20% - 강조색4 44 2 2 4 6 2" xfId="10510"/>
    <cellStyle name="20% - 강조색4 44 2 2 4 6 3" xfId="10511"/>
    <cellStyle name="20% - 강조색4 44 2 2 4 6 4" xfId="10512"/>
    <cellStyle name="20% - 강조색4 44 2 2 4 7" xfId="10513"/>
    <cellStyle name="20% - 강조색4 44 2 2 4 7 2" xfId="10514"/>
    <cellStyle name="20% - 강조색4 44 2 2 4 7 3" xfId="10515"/>
    <cellStyle name="20% - 강조색4 44 2 2 4 7 4" xfId="10516"/>
    <cellStyle name="20% - 강조색4 44 2 2 4 8" xfId="10517"/>
    <cellStyle name="20% - 강조색4 44 2 2 4 8 2" xfId="10518"/>
    <cellStyle name="20% - 강조색4 44 2 2 4 8 3" xfId="10519"/>
    <cellStyle name="20% - 강조색4 44 2 2 4 8 4" xfId="10520"/>
    <cellStyle name="20% - 강조색4 44 2 2 4 9" xfId="10521"/>
    <cellStyle name="20% - 강조색4 44 2 2 4 9 2" xfId="10522"/>
    <cellStyle name="20% - 강조색4 44 2 2 4 9 3" xfId="10523"/>
    <cellStyle name="20% - 강조색4 44 2 2 4 9 4" xfId="10524"/>
    <cellStyle name="20% - 강조색4 44 2 2 5" xfId="10525"/>
    <cellStyle name="20% - 강조색4 44 2 2 5 10" xfId="10526"/>
    <cellStyle name="20% - 강조색4 44 2 2 5 11" xfId="10527"/>
    <cellStyle name="20% - 강조색4 44 2 2 5 12" xfId="10528"/>
    <cellStyle name="20% - 강조색4 44 2 2 5 2" xfId="10529"/>
    <cellStyle name="20% - 강조색4 44 2 2 5 2 2" xfId="10530"/>
    <cellStyle name="20% - 강조색4 44 2 2 5 2 3" xfId="10531"/>
    <cellStyle name="20% - 강조색4 44 2 2 5 2 4" xfId="10532"/>
    <cellStyle name="20% - 강조색4 44 2 2 5 3" xfId="10533"/>
    <cellStyle name="20% - 강조색4 44 2 2 5 3 2" xfId="10534"/>
    <cellStyle name="20% - 강조색4 44 2 2 5 3 3" xfId="10535"/>
    <cellStyle name="20% - 강조색4 44 2 2 5 3 4" xfId="10536"/>
    <cellStyle name="20% - 강조색4 44 2 2 5 4" xfId="10537"/>
    <cellStyle name="20% - 강조색4 44 2 2 5 4 2" xfId="10538"/>
    <cellStyle name="20% - 강조색4 44 2 2 5 4 3" xfId="10539"/>
    <cellStyle name="20% - 강조색4 44 2 2 5 4 4" xfId="10540"/>
    <cellStyle name="20% - 강조색4 44 2 2 5 5" xfId="10541"/>
    <cellStyle name="20% - 강조색4 44 2 2 5 5 2" xfId="10542"/>
    <cellStyle name="20% - 강조색4 44 2 2 5 5 3" xfId="10543"/>
    <cellStyle name="20% - 강조색4 44 2 2 5 5 4" xfId="10544"/>
    <cellStyle name="20% - 강조색4 44 2 2 5 6" xfId="10545"/>
    <cellStyle name="20% - 강조색4 44 2 2 5 6 2" xfId="10546"/>
    <cellStyle name="20% - 강조색4 44 2 2 5 6 3" xfId="10547"/>
    <cellStyle name="20% - 강조색4 44 2 2 5 6 4" xfId="10548"/>
    <cellStyle name="20% - 강조색4 44 2 2 5 7" xfId="10549"/>
    <cellStyle name="20% - 강조색4 44 2 2 5 7 2" xfId="10550"/>
    <cellStyle name="20% - 강조색4 44 2 2 5 7 3" xfId="10551"/>
    <cellStyle name="20% - 강조색4 44 2 2 5 7 4" xfId="10552"/>
    <cellStyle name="20% - 강조색4 44 2 2 5 8" xfId="10553"/>
    <cellStyle name="20% - 강조색4 44 2 2 5 8 2" xfId="10554"/>
    <cellStyle name="20% - 강조색4 44 2 2 5 8 3" xfId="10555"/>
    <cellStyle name="20% - 강조색4 44 2 2 5 8 4" xfId="10556"/>
    <cellStyle name="20% - 강조색4 44 2 2 5 9" xfId="10557"/>
    <cellStyle name="20% - 강조색4 44 2 2 5 9 2" xfId="10558"/>
    <cellStyle name="20% - 강조색4 44 2 2 5 9 3" xfId="10559"/>
    <cellStyle name="20% - 강조색4 44 2 2 5 9 4" xfId="10560"/>
    <cellStyle name="20% - 강조색4 44 2 2 6" xfId="10561"/>
    <cellStyle name="20% - 강조색4 44 2 2 6 2" xfId="10562"/>
    <cellStyle name="20% - 강조색4 44 2 2 6 3" xfId="10563"/>
    <cellStyle name="20% - 강조색4 44 2 2 6 4" xfId="10564"/>
    <cellStyle name="20% - 강조색4 44 2 2 7" xfId="10565"/>
    <cellStyle name="20% - 강조색4 44 2 2 7 2" xfId="10566"/>
    <cellStyle name="20% - 강조색4 44 2 2 7 3" xfId="10567"/>
    <cellStyle name="20% - 강조색4 44 2 2 7 4" xfId="10568"/>
    <cellStyle name="20% - 강조색4 44 2 2 8" xfId="10569"/>
    <cellStyle name="20% - 강조색4 44 2 2 8 2" xfId="10570"/>
    <cellStyle name="20% - 강조색4 44 2 2 8 3" xfId="10571"/>
    <cellStyle name="20% - 강조색4 44 2 2 8 4" xfId="10572"/>
    <cellStyle name="20% - 강조색4 44 2 2 9" xfId="10573"/>
    <cellStyle name="20% - 강조색4 44 2 2 9 2" xfId="10574"/>
    <cellStyle name="20% - 강조색4 44 2 2 9 3" xfId="10575"/>
    <cellStyle name="20% - 강조색4 44 2 2 9 4" xfId="10576"/>
    <cellStyle name="20% - 강조색4 44 2 20" xfId="10577"/>
    <cellStyle name="20% - 강조색4 44 2 21" xfId="10578"/>
    <cellStyle name="20% - 강조색4 44 2 22" xfId="10579"/>
    <cellStyle name="20% - 강조색4 44 2 23" xfId="10580"/>
    <cellStyle name="20% - 강조색4 44 2 24" xfId="10581"/>
    <cellStyle name="20% - 강조색4 44 2 25" xfId="10582"/>
    <cellStyle name="20% - 강조색4 44 2 26" xfId="10583"/>
    <cellStyle name="20% - 강조색4 44 2 3" xfId="10584"/>
    <cellStyle name="20% - 강조색4 44 2 3 10" xfId="10585"/>
    <cellStyle name="20% - 강조색4 44 2 3 10 2" xfId="10586"/>
    <cellStyle name="20% - 강조색4 44 2 3 10 3" xfId="10587"/>
    <cellStyle name="20% - 강조색4 44 2 3 10 4" xfId="10588"/>
    <cellStyle name="20% - 강조색4 44 2 3 11" xfId="10589"/>
    <cellStyle name="20% - 강조색4 44 2 3 11 2" xfId="10590"/>
    <cellStyle name="20% - 강조색4 44 2 3 11 3" xfId="10591"/>
    <cellStyle name="20% - 강조색4 44 2 3 11 4" xfId="10592"/>
    <cellStyle name="20% - 강조색4 44 2 3 12" xfId="10593"/>
    <cellStyle name="20% - 강조색4 44 2 3 12 2" xfId="10594"/>
    <cellStyle name="20% - 강조색4 44 2 3 12 3" xfId="10595"/>
    <cellStyle name="20% - 강조색4 44 2 3 12 4" xfId="10596"/>
    <cellStyle name="20% - 강조색4 44 2 3 13" xfId="10597"/>
    <cellStyle name="20% - 강조색4 44 2 3 14" xfId="10598"/>
    <cellStyle name="20% - 강조색4 44 2 3 15" xfId="10599"/>
    <cellStyle name="20% - 강조색4 44 2 3 16" xfId="10600"/>
    <cellStyle name="20% - 강조색4 44 2 3 17" xfId="10601"/>
    <cellStyle name="20% - 강조색4 44 2 3 18" xfId="10602"/>
    <cellStyle name="20% - 강조색4 44 2 3 19" xfId="10603"/>
    <cellStyle name="20% - 강조색4 44 2 3 2" xfId="10604"/>
    <cellStyle name="20% - 강조색4 44 2 3 2 10" xfId="10605"/>
    <cellStyle name="20% - 강조색4 44 2 3 2 11" xfId="10606"/>
    <cellStyle name="20% - 강조색4 44 2 3 2 12" xfId="10607"/>
    <cellStyle name="20% - 강조색4 44 2 3 2 2" xfId="10608"/>
    <cellStyle name="20% - 강조색4 44 2 3 2 2 2" xfId="10609"/>
    <cellStyle name="20% - 강조색4 44 2 3 2 2 3" xfId="10610"/>
    <cellStyle name="20% - 강조색4 44 2 3 2 2 4" xfId="10611"/>
    <cellStyle name="20% - 강조색4 44 2 3 2 3" xfId="10612"/>
    <cellStyle name="20% - 강조색4 44 2 3 2 3 2" xfId="10613"/>
    <cellStyle name="20% - 강조색4 44 2 3 2 3 3" xfId="10614"/>
    <cellStyle name="20% - 강조색4 44 2 3 2 3 4" xfId="10615"/>
    <cellStyle name="20% - 강조색4 44 2 3 2 4" xfId="10616"/>
    <cellStyle name="20% - 강조색4 44 2 3 2 4 2" xfId="10617"/>
    <cellStyle name="20% - 강조색4 44 2 3 2 4 3" xfId="10618"/>
    <cellStyle name="20% - 강조색4 44 2 3 2 4 4" xfId="10619"/>
    <cellStyle name="20% - 강조색4 44 2 3 2 5" xfId="10620"/>
    <cellStyle name="20% - 강조색4 44 2 3 2 5 2" xfId="10621"/>
    <cellStyle name="20% - 강조색4 44 2 3 2 5 3" xfId="10622"/>
    <cellStyle name="20% - 강조색4 44 2 3 2 5 4" xfId="10623"/>
    <cellStyle name="20% - 강조색4 44 2 3 2 6" xfId="10624"/>
    <cellStyle name="20% - 강조색4 44 2 3 2 6 2" xfId="10625"/>
    <cellStyle name="20% - 강조색4 44 2 3 2 6 3" xfId="10626"/>
    <cellStyle name="20% - 강조색4 44 2 3 2 6 4" xfId="10627"/>
    <cellStyle name="20% - 강조색4 44 2 3 2 7" xfId="10628"/>
    <cellStyle name="20% - 강조색4 44 2 3 2 7 2" xfId="10629"/>
    <cellStyle name="20% - 강조색4 44 2 3 2 7 3" xfId="10630"/>
    <cellStyle name="20% - 강조색4 44 2 3 2 7 4" xfId="10631"/>
    <cellStyle name="20% - 강조색4 44 2 3 2 8" xfId="10632"/>
    <cellStyle name="20% - 강조색4 44 2 3 2 8 2" xfId="10633"/>
    <cellStyle name="20% - 강조색4 44 2 3 2 8 3" xfId="10634"/>
    <cellStyle name="20% - 강조색4 44 2 3 2 8 4" xfId="10635"/>
    <cellStyle name="20% - 강조색4 44 2 3 2 9" xfId="10636"/>
    <cellStyle name="20% - 강조색4 44 2 3 2 9 2" xfId="10637"/>
    <cellStyle name="20% - 강조색4 44 2 3 2 9 3" xfId="10638"/>
    <cellStyle name="20% - 강조색4 44 2 3 2 9 4" xfId="10639"/>
    <cellStyle name="20% - 강조색4 44 2 3 20" xfId="10640"/>
    <cellStyle name="20% - 강조색4 44 2 3 21" xfId="10641"/>
    <cellStyle name="20% - 강조색4 44 2 3 22" xfId="10642"/>
    <cellStyle name="20% - 강조색4 44 2 3 23" xfId="10643"/>
    <cellStyle name="20% - 강조색4 44 2 3 24" xfId="10644"/>
    <cellStyle name="20% - 강조색4 44 2 3 25" xfId="10645"/>
    <cellStyle name="20% - 강조색4 44 2 3 3" xfId="10646"/>
    <cellStyle name="20% - 강조색4 44 2 3 3 10" xfId="10647"/>
    <cellStyle name="20% - 강조색4 44 2 3 3 11" xfId="10648"/>
    <cellStyle name="20% - 강조색4 44 2 3 3 12" xfId="10649"/>
    <cellStyle name="20% - 강조색4 44 2 3 3 2" xfId="10650"/>
    <cellStyle name="20% - 강조색4 44 2 3 3 2 2" xfId="10651"/>
    <cellStyle name="20% - 강조색4 44 2 3 3 2 3" xfId="10652"/>
    <cellStyle name="20% - 강조색4 44 2 3 3 2 4" xfId="10653"/>
    <cellStyle name="20% - 강조색4 44 2 3 3 3" xfId="10654"/>
    <cellStyle name="20% - 강조색4 44 2 3 3 3 2" xfId="10655"/>
    <cellStyle name="20% - 강조색4 44 2 3 3 3 3" xfId="10656"/>
    <cellStyle name="20% - 강조색4 44 2 3 3 3 4" xfId="10657"/>
    <cellStyle name="20% - 강조색4 44 2 3 3 4" xfId="10658"/>
    <cellStyle name="20% - 강조색4 44 2 3 3 4 2" xfId="10659"/>
    <cellStyle name="20% - 강조색4 44 2 3 3 4 3" xfId="10660"/>
    <cellStyle name="20% - 강조색4 44 2 3 3 4 4" xfId="10661"/>
    <cellStyle name="20% - 강조색4 44 2 3 3 5" xfId="10662"/>
    <cellStyle name="20% - 강조색4 44 2 3 3 5 2" xfId="10663"/>
    <cellStyle name="20% - 강조색4 44 2 3 3 5 3" xfId="10664"/>
    <cellStyle name="20% - 강조색4 44 2 3 3 5 4" xfId="10665"/>
    <cellStyle name="20% - 강조색4 44 2 3 3 6" xfId="10666"/>
    <cellStyle name="20% - 강조색4 44 2 3 3 6 2" xfId="10667"/>
    <cellStyle name="20% - 강조색4 44 2 3 3 6 3" xfId="10668"/>
    <cellStyle name="20% - 강조색4 44 2 3 3 6 4" xfId="10669"/>
    <cellStyle name="20% - 강조색4 44 2 3 3 7" xfId="10670"/>
    <cellStyle name="20% - 강조색4 44 2 3 3 7 2" xfId="10671"/>
    <cellStyle name="20% - 강조색4 44 2 3 3 7 3" xfId="10672"/>
    <cellStyle name="20% - 강조색4 44 2 3 3 7 4" xfId="10673"/>
    <cellStyle name="20% - 강조색4 44 2 3 3 8" xfId="10674"/>
    <cellStyle name="20% - 강조색4 44 2 3 3 8 2" xfId="10675"/>
    <cellStyle name="20% - 강조색4 44 2 3 3 8 3" xfId="10676"/>
    <cellStyle name="20% - 강조색4 44 2 3 3 8 4" xfId="10677"/>
    <cellStyle name="20% - 강조색4 44 2 3 3 9" xfId="10678"/>
    <cellStyle name="20% - 강조색4 44 2 3 3 9 2" xfId="10679"/>
    <cellStyle name="20% - 강조색4 44 2 3 3 9 3" xfId="10680"/>
    <cellStyle name="20% - 강조색4 44 2 3 3 9 4" xfId="10681"/>
    <cellStyle name="20% - 강조색4 44 2 3 4" xfId="10682"/>
    <cellStyle name="20% - 강조색4 44 2 3 4 10" xfId="10683"/>
    <cellStyle name="20% - 강조색4 44 2 3 4 11" xfId="10684"/>
    <cellStyle name="20% - 강조색4 44 2 3 4 12" xfId="10685"/>
    <cellStyle name="20% - 강조색4 44 2 3 4 2" xfId="10686"/>
    <cellStyle name="20% - 강조색4 44 2 3 4 2 2" xfId="10687"/>
    <cellStyle name="20% - 강조색4 44 2 3 4 2 3" xfId="10688"/>
    <cellStyle name="20% - 강조색4 44 2 3 4 2 4" xfId="10689"/>
    <cellStyle name="20% - 강조색4 44 2 3 4 3" xfId="10690"/>
    <cellStyle name="20% - 강조색4 44 2 3 4 3 2" xfId="10691"/>
    <cellStyle name="20% - 강조색4 44 2 3 4 3 3" xfId="10692"/>
    <cellStyle name="20% - 강조색4 44 2 3 4 3 4" xfId="10693"/>
    <cellStyle name="20% - 강조색4 44 2 3 4 4" xfId="10694"/>
    <cellStyle name="20% - 강조색4 44 2 3 4 4 2" xfId="10695"/>
    <cellStyle name="20% - 강조색4 44 2 3 4 4 3" xfId="10696"/>
    <cellStyle name="20% - 강조색4 44 2 3 4 4 4" xfId="10697"/>
    <cellStyle name="20% - 강조색4 44 2 3 4 5" xfId="10698"/>
    <cellStyle name="20% - 강조색4 44 2 3 4 5 2" xfId="10699"/>
    <cellStyle name="20% - 강조색4 44 2 3 4 5 3" xfId="10700"/>
    <cellStyle name="20% - 강조색4 44 2 3 4 5 4" xfId="10701"/>
    <cellStyle name="20% - 강조색4 44 2 3 4 6" xfId="10702"/>
    <cellStyle name="20% - 강조색4 44 2 3 4 6 2" xfId="10703"/>
    <cellStyle name="20% - 강조색4 44 2 3 4 6 3" xfId="10704"/>
    <cellStyle name="20% - 강조색4 44 2 3 4 6 4" xfId="10705"/>
    <cellStyle name="20% - 강조색4 44 2 3 4 7" xfId="10706"/>
    <cellStyle name="20% - 강조색4 44 2 3 4 7 2" xfId="10707"/>
    <cellStyle name="20% - 강조색4 44 2 3 4 7 3" xfId="10708"/>
    <cellStyle name="20% - 강조색4 44 2 3 4 7 4" xfId="10709"/>
    <cellStyle name="20% - 강조색4 44 2 3 4 8" xfId="10710"/>
    <cellStyle name="20% - 강조색4 44 2 3 4 8 2" xfId="10711"/>
    <cellStyle name="20% - 강조색4 44 2 3 4 8 3" xfId="10712"/>
    <cellStyle name="20% - 강조색4 44 2 3 4 8 4" xfId="10713"/>
    <cellStyle name="20% - 강조색4 44 2 3 4 9" xfId="10714"/>
    <cellStyle name="20% - 강조색4 44 2 3 4 9 2" xfId="10715"/>
    <cellStyle name="20% - 강조색4 44 2 3 4 9 3" xfId="10716"/>
    <cellStyle name="20% - 강조색4 44 2 3 4 9 4" xfId="10717"/>
    <cellStyle name="20% - 강조색4 44 2 3 5" xfId="10718"/>
    <cellStyle name="20% - 강조색4 44 2 3 5 2" xfId="10719"/>
    <cellStyle name="20% - 강조색4 44 2 3 5 3" xfId="10720"/>
    <cellStyle name="20% - 강조색4 44 2 3 5 4" xfId="10721"/>
    <cellStyle name="20% - 강조색4 44 2 3 6" xfId="10722"/>
    <cellStyle name="20% - 강조색4 44 2 3 6 2" xfId="10723"/>
    <cellStyle name="20% - 강조색4 44 2 3 6 3" xfId="10724"/>
    <cellStyle name="20% - 강조색4 44 2 3 6 4" xfId="10725"/>
    <cellStyle name="20% - 강조색4 44 2 3 7" xfId="10726"/>
    <cellStyle name="20% - 강조색4 44 2 3 7 2" xfId="10727"/>
    <cellStyle name="20% - 강조색4 44 2 3 7 3" xfId="10728"/>
    <cellStyle name="20% - 강조색4 44 2 3 7 4" xfId="10729"/>
    <cellStyle name="20% - 강조색4 44 2 3 8" xfId="10730"/>
    <cellStyle name="20% - 강조색4 44 2 3 8 2" xfId="10731"/>
    <cellStyle name="20% - 강조색4 44 2 3 8 3" xfId="10732"/>
    <cellStyle name="20% - 강조색4 44 2 3 8 4" xfId="10733"/>
    <cellStyle name="20% - 강조색4 44 2 3 9" xfId="10734"/>
    <cellStyle name="20% - 강조색4 44 2 3 9 2" xfId="10735"/>
    <cellStyle name="20% - 강조색4 44 2 3 9 3" xfId="10736"/>
    <cellStyle name="20% - 강조색4 44 2 3 9 4" xfId="10737"/>
    <cellStyle name="20% - 강조색4 44 2 4" xfId="10738"/>
    <cellStyle name="20% - 강조색4 44 2 4 10" xfId="10739"/>
    <cellStyle name="20% - 강조색4 44 2 4 11" xfId="10740"/>
    <cellStyle name="20% - 강조색4 44 2 4 12" xfId="10741"/>
    <cellStyle name="20% - 강조색4 44 2 4 2" xfId="10742"/>
    <cellStyle name="20% - 강조색4 44 2 4 2 2" xfId="10743"/>
    <cellStyle name="20% - 강조색4 44 2 4 2 3" xfId="10744"/>
    <cellStyle name="20% - 강조색4 44 2 4 2 4" xfId="10745"/>
    <cellStyle name="20% - 강조색4 44 2 4 3" xfId="10746"/>
    <cellStyle name="20% - 강조색4 44 2 4 3 2" xfId="10747"/>
    <cellStyle name="20% - 강조색4 44 2 4 3 3" xfId="10748"/>
    <cellStyle name="20% - 강조색4 44 2 4 3 4" xfId="10749"/>
    <cellStyle name="20% - 강조색4 44 2 4 4" xfId="10750"/>
    <cellStyle name="20% - 강조색4 44 2 4 4 2" xfId="10751"/>
    <cellStyle name="20% - 강조색4 44 2 4 4 3" xfId="10752"/>
    <cellStyle name="20% - 강조색4 44 2 4 4 4" xfId="10753"/>
    <cellStyle name="20% - 강조색4 44 2 4 5" xfId="10754"/>
    <cellStyle name="20% - 강조색4 44 2 4 5 2" xfId="10755"/>
    <cellStyle name="20% - 강조색4 44 2 4 5 3" xfId="10756"/>
    <cellStyle name="20% - 강조색4 44 2 4 5 4" xfId="10757"/>
    <cellStyle name="20% - 강조색4 44 2 4 6" xfId="10758"/>
    <cellStyle name="20% - 강조색4 44 2 4 6 2" xfId="10759"/>
    <cellStyle name="20% - 강조색4 44 2 4 6 3" xfId="10760"/>
    <cellStyle name="20% - 강조색4 44 2 4 6 4" xfId="10761"/>
    <cellStyle name="20% - 강조색4 44 2 4 7" xfId="10762"/>
    <cellStyle name="20% - 강조색4 44 2 4 7 2" xfId="10763"/>
    <cellStyle name="20% - 강조색4 44 2 4 7 3" xfId="10764"/>
    <cellStyle name="20% - 강조색4 44 2 4 7 4" xfId="10765"/>
    <cellStyle name="20% - 강조색4 44 2 4 8" xfId="10766"/>
    <cellStyle name="20% - 강조색4 44 2 4 8 2" xfId="10767"/>
    <cellStyle name="20% - 강조색4 44 2 4 8 3" xfId="10768"/>
    <cellStyle name="20% - 강조색4 44 2 4 8 4" xfId="10769"/>
    <cellStyle name="20% - 강조색4 44 2 4 9" xfId="10770"/>
    <cellStyle name="20% - 강조색4 44 2 4 9 2" xfId="10771"/>
    <cellStyle name="20% - 강조색4 44 2 4 9 3" xfId="10772"/>
    <cellStyle name="20% - 강조색4 44 2 4 9 4" xfId="10773"/>
    <cellStyle name="20% - 강조색4 44 2 5" xfId="10774"/>
    <cellStyle name="20% - 강조색4 44 2 5 10" xfId="10775"/>
    <cellStyle name="20% - 강조색4 44 2 5 11" xfId="10776"/>
    <cellStyle name="20% - 강조색4 44 2 5 12" xfId="10777"/>
    <cellStyle name="20% - 강조색4 44 2 5 2" xfId="10778"/>
    <cellStyle name="20% - 강조색4 44 2 5 2 2" xfId="10779"/>
    <cellStyle name="20% - 강조색4 44 2 5 2 3" xfId="10780"/>
    <cellStyle name="20% - 강조색4 44 2 5 2 4" xfId="10781"/>
    <cellStyle name="20% - 강조색4 44 2 5 3" xfId="10782"/>
    <cellStyle name="20% - 강조색4 44 2 5 3 2" xfId="10783"/>
    <cellStyle name="20% - 강조색4 44 2 5 3 3" xfId="10784"/>
    <cellStyle name="20% - 강조색4 44 2 5 3 4" xfId="10785"/>
    <cellStyle name="20% - 강조색4 44 2 5 4" xfId="10786"/>
    <cellStyle name="20% - 강조색4 44 2 5 4 2" xfId="10787"/>
    <cellStyle name="20% - 강조색4 44 2 5 4 3" xfId="10788"/>
    <cellStyle name="20% - 강조색4 44 2 5 4 4" xfId="10789"/>
    <cellStyle name="20% - 강조색4 44 2 5 5" xfId="10790"/>
    <cellStyle name="20% - 강조색4 44 2 5 5 2" xfId="10791"/>
    <cellStyle name="20% - 강조색4 44 2 5 5 3" xfId="10792"/>
    <cellStyle name="20% - 강조색4 44 2 5 5 4" xfId="10793"/>
    <cellStyle name="20% - 강조색4 44 2 5 6" xfId="10794"/>
    <cellStyle name="20% - 강조색4 44 2 5 6 2" xfId="10795"/>
    <cellStyle name="20% - 강조색4 44 2 5 6 3" xfId="10796"/>
    <cellStyle name="20% - 강조색4 44 2 5 6 4" xfId="10797"/>
    <cellStyle name="20% - 강조색4 44 2 5 7" xfId="10798"/>
    <cellStyle name="20% - 강조색4 44 2 5 7 2" xfId="10799"/>
    <cellStyle name="20% - 강조색4 44 2 5 7 3" xfId="10800"/>
    <cellStyle name="20% - 강조색4 44 2 5 7 4" xfId="10801"/>
    <cellStyle name="20% - 강조색4 44 2 5 8" xfId="10802"/>
    <cellStyle name="20% - 강조색4 44 2 5 8 2" xfId="10803"/>
    <cellStyle name="20% - 강조색4 44 2 5 8 3" xfId="10804"/>
    <cellStyle name="20% - 강조색4 44 2 5 8 4" xfId="10805"/>
    <cellStyle name="20% - 강조색4 44 2 5 9" xfId="10806"/>
    <cellStyle name="20% - 강조색4 44 2 5 9 2" xfId="10807"/>
    <cellStyle name="20% - 강조색4 44 2 5 9 3" xfId="10808"/>
    <cellStyle name="20% - 강조색4 44 2 5 9 4" xfId="10809"/>
    <cellStyle name="20% - 강조색4 44 2 6" xfId="10810"/>
    <cellStyle name="20% - 강조색4 44 2 6 10" xfId="10811"/>
    <cellStyle name="20% - 강조색4 44 2 6 11" xfId="10812"/>
    <cellStyle name="20% - 강조색4 44 2 6 12" xfId="10813"/>
    <cellStyle name="20% - 강조색4 44 2 6 2" xfId="10814"/>
    <cellStyle name="20% - 강조색4 44 2 6 2 2" xfId="10815"/>
    <cellStyle name="20% - 강조색4 44 2 6 2 3" xfId="10816"/>
    <cellStyle name="20% - 강조색4 44 2 6 2 4" xfId="10817"/>
    <cellStyle name="20% - 강조색4 44 2 6 3" xfId="10818"/>
    <cellStyle name="20% - 강조색4 44 2 6 3 2" xfId="10819"/>
    <cellStyle name="20% - 강조색4 44 2 6 3 3" xfId="10820"/>
    <cellStyle name="20% - 강조색4 44 2 6 3 4" xfId="10821"/>
    <cellStyle name="20% - 강조색4 44 2 6 4" xfId="10822"/>
    <cellStyle name="20% - 강조색4 44 2 6 4 2" xfId="10823"/>
    <cellStyle name="20% - 강조색4 44 2 6 4 3" xfId="10824"/>
    <cellStyle name="20% - 강조색4 44 2 6 4 4" xfId="10825"/>
    <cellStyle name="20% - 강조색4 44 2 6 5" xfId="10826"/>
    <cellStyle name="20% - 강조색4 44 2 6 5 2" xfId="10827"/>
    <cellStyle name="20% - 강조색4 44 2 6 5 3" xfId="10828"/>
    <cellStyle name="20% - 강조색4 44 2 6 5 4" xfId="10829"/>
    <cellStyle name="20% - 강조색4 44 2 6 6" xfId="10830"/>
    <cellStyle name="20% - 강조색4 44 2 6 6 2" xfId="10831"/>
    <cellStyle name="20% - 강조색4 44 2 6 6 3" xfId="10832"/>
    <cellStyle name="20% - 강조색4 44 2 6 6 4" xfId="10833"/>
    <cellStyle name="20% - 강조색4 44 2 6 7" xfId="10834"/>
    <cellStyle name="20% - 강조색4 44 2 6 7 2" xfId="10835"/>
    <cellStyle name="20% - 강조색4 44 2 6 7 3" xfId="10836"/>
    <cellStyle name="20% - 강조색4 44 2 6 7 4" xfId="10837"/>
    <cellStyle name="20% - 강조색4 44 2 6 8" xfId="10838"/>
    <cellStyle name="20% - 강조색4 44 2 6 8 2" xfId="10839"/>
    <cellStyle name="20% - 강조색4 44 2 6 8 3" xfId="10840"/>
    <cellStyle name="20% - 강조색4 44 2 6 8 4" xfId="10841"/>
    <cellStyle name="20% - 강조색4 44 2 6 9" xfId="10842"/>
    <cellStyle name="20% - 강조색4 44 2 6 9 2" xfId="10843"/>
    <cellStyle name="20% - 강조색4 44 2 6 9 3" xfId="10844"/>
    <cellStyle name="20% - 강조색4 44 2 6 9 4" xfId="10845"/>
    <cellStyle name="20% - 강조색4 44 2 7" xfId="10846"/>
    <cellStyle name="20% - 강조색4 44 2 7 2" xfId="10847"/>
    <cellStyle name="20% - 강조색4 44 2 7 3" xfId="10848"/>
    <cellStyle name="20% - 강조색4 44 2 7 4" xfId="10849"/>
    <cellStyle name="20% - 강조색4 44 2 8" xfId="10850"/>
    <cellStyle name="20% - 강조색4 44 2 8 2" xfId="10851"/>
    <cellStyle name="20% - 강조색4 44 2 8 3" xfId="10852"/>
    <cellStyle name="20% - 강조색4 44 2 8 4" xfId="10853"/>
    <cellStyle name="20% - 강조색4 44 2 9" xfId="10854"/>
    <cellStyle name="20% - 강조색4 44 2 9 2" xfId="10855"/>
    <cellStyle name="20% - 강조색4 44 2 9 3" xfId="10856"/>
    <cellStyle name="20% - 강조색4 44 2 9 4" xfId="10857"/>
    <cellStyle name="20% - 강조색4 44 3" xfId="10858"/>
    <cellStyle name="20% - 강조색4 44 3 10" xfId="10859"/>
    <cellStyle name="20% - 강조색4 44 3 10 2" xfId="10860"/>
    <cellStyle name="20% - 강조색4 44 3 10 3" xfId="10861"/>
    <cellStyle name="20% - 강조색4 44 3 10 4" xfId="10862"/>
    <cellStyle name="20% - 강조색4 44 3 11" xfId="10863"/>
    <cellStyle name="20% - 강조색4 44 3 11 2" xfId="10864"/>
    <cellStyle name="20% - 강조색4 44 3 11 3" xfId="10865"/>
    <cellStyle name="20% - 강조색4 44 3 11 4" xfId="10866"/>
    <cellStyle name="20% - 강조색4 44 3 12" xfId="10867"/>
    <cellStyle name="20% - 강조색4 44 3 12 2" xfId="10868"/>
    <cellStyle name="20% - 강조색4 44 3 12 3" xfId="10869"/>
    <cellStyle name="20% - 강조색4 44 3 12 4" xfId="10870"/>
    <cellStyle name="20% - 강조색4 44 3 13" xfId="10871"/>
    <cellStyle name="20% - 강조색4 44 3 14" xfId="10872"/>
    <cellStyle name="20% - 강조색4 44 3 15" xfId="10873"/>
    <cellStyle name="20% - 강조색4 44 3 16" xfId="10874"/>
    <cellStyle name="20% - 강조색4 44 3 17" xfId="10875"/>
    <cellStyle name="20% - 강조색4 44 3 18" xfId="10876"/>
    <cellStyle name="20% - 강조색4 44 3 19" xfId="10877"/>
    <cellStyle name="20% - 강조색4 44 3 2" xfId="10878"/>
    <cellStyle name="20% - 강조색4 44 3 2 10" xfId="10879"/>
    <cellStyle name="20% - 강조색4 44 3 2 11" xfId="10880"/>
    <cellStyle name="20% - 강조색4 44 3 2 12" xfId="10881"/>
    <cellStyle name="20% - 강조색4 44 3 2 2" xfId="10882"/>
    <cellStyle name="20% - 강조색4 44 3 2 2 2" xfId="10883"/>
    <cellStyle name="20% - 강조색4 44 3 2 2 3" xfId="10884"/>
    <cellStyle name="20% - 강조색4 44 3 2 2 4" xfId="10885"/>
    <cellStyle name="20% - 강조색4 44 3 2 3" xfId="10886"/>
    <cellStyle name="20% - 강조색4 44 3 2 3 2" xfId="10887"/>
    <cellStyle name="20% - 강조색4 44 3 2 3 3" xfId="10888"/>
    <cellStyle name="20% - 강조색4 44 3 2 3 4" xfId="10889"/>
    <cellStyle name="20% - 강조색4 44 3 2 4" xfId="10890"/>
    <cellStyle name="20% - 강조색4 44 3 2 4 2" xfId="10891"/>
    <cellStyle name="20% - 강조색4 44 3 2 4 3" xfId="10892"/>
    <cellStyle name="20% - 강조색4 44 3 2 4 4" xfId="10893"/>
    <cellStyle name="20% - 강조색4 44 3 2 5" xfId="10894"/>
    <cellStyle name="20% - 강조색4 44 3 2 5 2" xfId="10895"/>
    <cellStyle name="20% - 강조색4 44 3 2 5 3" xfId="10896"/>
    <cellStyle name="20% - 강조색4 44 3 2 5 4" xfId="10897"/>
    <cellStyle name="20% - 강조색4 44 3 2 6" xfId="10898"/>
    <cellStyle name="20% - 강조색4 44 3 2 6 2" xfId="10899"/>
    <cellStyle name="20% - 강조색4 44 3 2 6 3" xfId="10900"/>
    <cellStyle name="20% - 강조색4 44 3 2 6 4" xfId="10901"/>
    <cellStyle name="20% - 강조색4 44 3 2 7" xfId="10902"/>
    <cellStyle name="20% - 강조색4 44 3 2 7 2" xfId="10903"/>
    <cellStyle name="20% - 강조색4 44 3 2 7 3" xfId="10904"/>
    <cellStyle name="20% - 강조색4 44 3 2 7 4" xfId="10905"/>
    <cellStyle name="20% - 강조색4 44 3 2 8" xfId="10906"/>
    <cellStyle name="20% - 강조색4 44 3 2 8 2" xfId="10907"/>
    <cellStyle name="20% - 강조색4 44 3 2 8 3" xfId="10908"/>
    <cellStyle name="20% - 강조색4 44 3 2 8 4" xfId="10909"/>
    <cellStyle name="20% - 강조색4 44 3 2 9" xfId="10910"/>
    <cellStyle name="20% - 강조색4 44 3 2 9 2" xfId="10911"/>
    <cellStyle name="20% - 강조색4 44 3 2 9 3" xfId="10912"/>
    <cellStyle name="20% - 강조색4 44 3 2 9 4" xfId="10913"/>
    <cellStyle name="20% - 강조색4 44 3 20" xfId="10914"/>
    <cellStyle name="20% - 강조색4 44 3 21" xfId="10915"/>
    <cellStyle name="20% - 강조색4 44 3 22" xfId="10916"/>
    <cellStyle name="20% - 강조색4 44 3 23" xfId="10917"/>
    <cellStyle name="20% - 강조색4 44 3 24" xfId="10918"/>
    <cellStyle name="20% - 강조색4 44 3 25" xfId="10919"/>
    <cellStyle name="20% - 강조색4 44 3 3" xfId="10920"/>
    <cellStyle name="20% - 강조색4 44 3 3 10" xfId="10921"/>
    <cellStyle name="20% - 강조색4 44 3 3 11" xfId="10922"/>
    <cellStyle name="20% - 강조색4 44 3 3 12" xfId="10923"/>
    <cellStyle name="20% - 강조색4 44 3 3 2" xfId="10924"/>
    <cellStyle name="20% - 강조색4 44 3 3 2 2" xfId="10925"/>
    <cellStyle name="20% - 강조색4 44 3 3 2 3" xfId="10926"/>
    <cellStyle name="20% - 강조색4 44 3 3 2 4" xfId="10927"/>
    <cellStyle name="20% - 강조색4 44 3 3 3" xfId="10928"/>
    <cellStyle name="20% - 강조색4 44 3 3 3 2" xfId="10929"/>
    <cellStyle name="20% - 강조색4 44 3 3 3 3" xfId="10930"/>
    <cellStyle name="20% - 강조색4 44 3 3 3 4" xfId="10931"/>
    <cellStyle name="20% - 강조색4 44 3 3 4" xfId="10932"/>
    <cellStyle name="20% - 강조색4 44 3 3 4 2" xfId="10933"/>
    <cellStyle name="20% - 강조색4 44 3 3 4 3" xfId="10934"/>
    <cellStyle name="20% - 강조색4 44 3 3 4 4" xfId="10935"/>
    <cellStyle name="20% - 강조색4 44 3 3 5" xfId="10936"/>
    <cellStyle name="20% - 강조색4 44 3 3 5 2" xfId="10937"/>
    <cellStyle name="20% - 강조색4 44 3 3 5 3" xfId="10938"/>
    <cellStyle name="20% - 강조색4 44 3 3 5 4" xfId="10939"/>
    <cellStyle name="20% - 강조색4 44 3 3 6" xfId="10940"/>
    <cellStyle name="20% - 강조색4 44 3 3 6 2" xfId="10941"/>
    <cellStyle name="20% - 강조색4 44 3 3 6 3" xfId="10942"/>
    <cellStyle name="20% - 강조색4 44 3 3 6 4" xfId="10943"/>
    <cellStyle name="20% - 강조색4 44 3 3 7" xfId="10944"/>
    <cellStyle name="20% - 강조색4 44 3 3 7 2" xfId="10945"/>
    <cellStyle name="20% - 강조색4 44 3 3 7 3" xfId="10946"/>
    <cellStyle name="20% - 강조색4 44 3 3 7 4" xfId="10947"/>
    <cellStyle name="20% - 강조색4 44 3 3 8" xfId="10948"/>
    <cellStyle name="20% - 강조색4 44 3 3 8 2" xfId="10949"/>
    <cellStyle name="20% - 강조색4 44 3 3 8 3" xfId="10950"/>
    <cellStyle name="20% - 강조색4 44 3 3 8 4" xfId="10951"/>
    <cellStyle name="20% - 강조색4 44 3 3 9" xfId="10952"/>
    <cellStyle name="20% - 강조색4 44 3 3 9 2" xfId="10953"/>
    <cellStyle name="20% - 강조색4 44 3 3 9 3" xfId="10954"/>
    <cellStyle name="20% - 강조색4 44 3 3 9 4" xfId="10955"/>
    <cellStyle name="20% - 강조색4 44 3 4" xfId="10956"/>
    <cellStyle name="20% - 강조색4 44 3 4 10" xfId="10957"/>
    <cellStyle name="20% - 강조색4 44 3 4 11" xfId="10958"/>
    <cellStyle name="20% - 강조색4 44 3 4 12" xfId="10959"/>
    <cellStyle name="20% - 강조색4 44 3 4 2" xfId="10960"/>
    <cellStyle name="20% - 강조색4 44 3 4 2 2" xfId="10961"/>
    <cellStyle name="20% - 강조색4 44 3 4 2 3" xfId="10962"/>
    <cellStyle name="20% - 강조색4 44 3 4 2 4" xfId="10963"/>
    <cellStyle name="20% - 강조색4 44 3 4 3" xfId="10964"/>
    <cellStyle name="20% - 강조색4 44 3 4 3 2" xfId="10965"/>
    <cellStyle name="20% - 강조색4 44 3 4 3 3" xfId="10966"/>
    <cellStyle name="20% - 강조색4 44 3 4 3 4" xfId="10967"/>
    <cellStyle name="20% - 강조색4 44 3 4 4" xfId="10968"/>
    <cellStyle name="20% - 강조색4 44 3 4 4 2" xfId="10969"/>
    <cellStyle name="20% - 강조색4 44 3 4 4 3" xfId="10970"/>
    <cellStyle name="20% - 강조색4 44 3 4 4 4" xfId="10971"/>
    <cellStyle name="20% - 강조색4 44 3 4 5" xfId="10972"/>
    <cellStyle name="20% - 강조색4 44 3 4 5 2" xfId="10973"/>
    <cellStyle name="20% - 강조색4 44 3 4 5 3" xfId="10974"/>
    <cellStyle name="20% - 강조색4 44 3 4 5 4" xfId="10975"/>
    <cellStyle name="20% - 강조색4 44 3 4 6" xfId="10976"/>
    <cellStyle name="20% - 강조색4 44 3 4 6 2" xfId="10977"/>
    <cellStyle name="20% - 강조색4 44 3 4 6 3" xfId="10978"/>
    <cellStyle name="20% - 강조색4 44 3 4 6 4" xfId="10979"/>
    <cellStyle name="20% - 강조색4 44 3 4 7" xfId="10980"/>
    <cellStyle name="20% - 강조색4 44 3 4 7 2" xfId="10981"/>
    <cellStyle name="20% - 강조색4 44 3 4 7 3" xfId="10982"/>
    <cellStyle name="20% - 강조색4 44 3 4 7 4" xfId="10983"/>
    <cellStyle name="20% - 강조색4 44 3 4 8" xfId="10984"/>
    <cellStyle name="20% - 강조색4 44 3 4 8 2" xfId="10985"/>
    <cellStyle name="20% - 강조색4 44 3 4 8 3" xfId="10986"/>
    <cellStyle name="20% - 강조색4 44 3 4 8 4" xfId="10987"/>
    <cellStyle name="20% - 강조색4 44 3 4 9" xfId="10988"/>
    <cellStyle name="20% - 강조색4 44 3 4 9 2" xfId="10989"/>
    <cellStyle name="20% - 강조색4 44 3 4 9 3" xfId="10990"/>
    <cellStyle name="20% - 강조색4 44 3 4 9 4" xfId="10991"/>
    <cellStyle name="20% - 강조색4 44 3 5" xfId="10992"/>
    <cellStyle name="20% - 강조색4 44 3 5 2" xfId="10993"/>
    <cellStyle name="20% - 강조색4 44 3 5 3" xfId="10994"/>
    <cellStyle name="20% - 강조색4 44 3 5 4" xfId="10995"/>
    <cellStyle name="20% - 강조색4 44 3 6" xfId="10996"/>
    <cellStyle name="20% - 강조색4 44 3 6 2" xfId="10997"/>
    <cellStyle name="20% - 강조색4 44 3 6 3" xfId="10998"/>
    <cellStyle name="20% - 강조색4 44 3 6 4" xfId="10999"/>
    <cellStyle name="20% - 강조색4 44 3 7" xfId="11000"/>
    <cellStyle name="20% - 강조색4 44 3 7 2" xfId="11001"/>
    <cellStyle name="20% - 강조색4 44 3 7 3" xfId="11002"/>
    <cellStyle name="20% - 강조색4 44 3 7 4" xfId="11003"/>
    <cellStyle name="20% - 강조색4 44 3 8" xfId="11004"/>
    <cellStyle name="20% - 강조색4 44 3 8 2" xfId="11005"/>
    <cellStyle name="20% - 강조색4 44 3 8 3" xfId="11006"/>
    <cellStyle name="20% - 강조색4 44 3 8 4" xfId="11007"/>
    <cellStyle name="20% - 강조색4 44 3 9" xfId="11008"/>
    <cellStyle name="20% - 강조색4 44 3 9 2" xfId="11009"/>
    <cellStyle name="20% - 강조색4 44 3 9 3" xfId="11010"/>
    <cellStyle name="20% - 강조색4 44 3 9 4" xfId="11011"/>
    <cellStyle name="20% - 강조색4 44 4" xfId="11012"/>
    <cellStyle name="20% - 강조색4 44 4 10" xfId="11013"/>
    <cellStyle name="20% - 강조색4 44 4 10 2" xfId="11014"/>
    <cellStyle name="20% - 강조색4 44 4 10 3" xfId="11015"/>
    <cellStyle name="20% - 강조색4 44 4 10 4" xfId="11016"/>
    <cellStyle name="20% - 강조색4 44 4 11" xfId="11017"/>
    <cellStyle name="20% - 강조색4 44 4 12" xfId="11018"/>
    <cellStyle name="20% - 강조색4 44 4 13" xfId="11019"/>
    <cellStyle name="20% - 강조색4 44 4 14" xfId="11020"/>
    <cellStyle name="20% - 강조색4 44 4 15" xfId="11021"/>
    <cellStyle name="20% - 강조색4 44 4 16" xfId="11022"/>
    <cellStyle name="20% - 강조색4 44 4 17" xfId="11023"/>
    <cellStyle name="20% - 강조색4 44 4 18" xfId="11024"/>
    <cellStyle name="20% - 강조색4 44 4 19" xfId="11025"/>
    <cellStyle name="20% - 강조색4 44 4 2" xfId="11026"/>
    <cellStyle name="20% - 강조색4 44 4 2 10" xfId="11027"/>
    <cellStyle name="20% - 강조색4 44 4 2 11" xfId="11028"/>
    <cellStyle name="20% - 강조색4 44 4 2 12" xfId="11029"/>
    <cellStyle name="20% - 강조색4 44 4 2 2" xfId="11030"/>
    <cellStyle name="20% - 강조색4 44 4 2 2 2" xfId="11031"/>
    <cellStyle name="20% - 강조색4 44 4 2 2 3" xfId="11032"/>
    <cellStyle name="20% - 강조색4 44 4 2 2 4" xfId="11033"/>
    <cellStyle name="20% - 강조색4 44 4 2 3" xfId="11034"/>
    <cellStyle name="20% - 강조색4 44 4 2 3 2" xfId="11035"/>
    <cellStyle name="20% - 강조색4 44 4 2 3 3" xfId="11036"/>
    <cellStyle name="20% - 강조색4 44 4 2 3 4" xfId="11037"/>
    <cellStyle name="20% - 강조색4 44 4 2 4" xfId="11038"/>
    <cellStyle name="20% - 강조색4 44 4 2 4 2" xfId="11039"/>
    <cellStyle name="20% - 강조색4 44 4 2 4 3" xfId="11040"/>
    <cellStyle name="20% - 강조색4 44 4 2 4 4" xfId="11041"/>
    <cellStyle name="20% - 강조색4 44 4 2 5" xfId="11042"/>
    <cellStyle name="20% - 강조색4 44 4 2 5 2" xfId="11043"/>
    <cellStyle name="20% - 강조색4 44 4 2 5 3" xfId="11044"/>
    <cellStyle name="20% - 강조색4 44 4 2 5 4" xfId="11045"/>
    <cellStyle name="20% - 강조색4 44 4 2 6" xfId="11046"/>
    <cellStyle name="20% - 강조색4 44 4 2 6 2" xfId="11047"/>
    <cellStyle name="20% - 강조색4 44 4 2 6 3" xfId="11048"/>
    <cellStyle name="20% - 강조색4 44 4 2 6 4" xfId="11049"/>
    <cellStyle name="20% - 강조색4 44 4 2 7" xfId="11050"/>
    <cellStyle name="20% - 강조색4 44 4 2 7 2" xfId="11051"/>
    <cellStyle name="20% - 강조색4 44 4 2 7 3" xfId="11052"/>
    <cellStyle name="20% - 강조색4 44 4 2 7 4" xfId="11053"/>
    <cellStyle name="20% - 강조색4 44 4 2 8" xfId="11054"/>
    <cellStyle name="20% - 강조색4 44 4 2 8 2" xfId="11055"/>
    <cellStyle name="20% - 강조색4 44 4 2 8 3" xfId="11056"/>
    <cellStyle name="20% - 강조색4 44 4 2 8 4" xfId="11057"/>
    <cellStyle name="20% - 강조색4 44 4 2 9" xfId="11058"/>
    <cellStyle name="20% - 강조색4 44 4 2 9 2" xfId="11059"/>
    <cellStyle name="20% - 강조색4 44 4 2 9 3" xfId="11060"/>
    <cellStyle name="20% - 강조색4 44 4 2 9 4" xfId="11061"/>
    <cellStyle name="20% - 강조색4 44 4 20" xfId="11062"/>
    <cellStyle name="20% - 강조색4 44 4 21" xfId="11063"/>
    <cellStyle name="20% - 강조색4 44 4 22" xfId="11064"/>
    <cellStyle name="20% - 강조색4 44 4 23" xfId="11065"/>
    <cellStyle name="20% - 강조색4 44 4 3" xfId="11066"/>
    <cellStyle name="20% - 강조색4 44 4 3 2" xfId="11067"/>
    <cellStyle name="20% - 강조색4 44 4 3 3" xfId="11068"/>
    <cellStyle name="20% - 강조색4 44 4 3 4" xfId="11069"/>
    <cellStyle name="20% - 강조색4 44 4 4" xfId="11070"/>
    <cellStyle name="20% - 강조색4 44 4 4 2" xfId="11071"/>
    <cellStyle name="20% - 강조색4 44 4 4 3" xfId="11072"/>
    <cellStyle name="20% - 강조색4 44 4 4 4" xfId="11073"/>
    <cellStyle name="20% - 강조색4 44 4 5" xfId="11074"/>
    <cellStyle name="20% - 강조색4 44 4 5 2" xfId="11075"/>
    <cellStyle name="20% - 강조색4 44 4 5 3" xfId="11076"/>
    <cellStyle name="20% - 강조색4 44 4 5 4" xfId="11077"/>
    <cellStyle name="20% - 강조색4 44 4 6" xfId="11078"/>
    <cellStyle name="20% - 강조색4 44 4 6 2" xfId="11079"/>
    <cellStyle name="20% - 강조색4 44 4 6 3" xfId="11080"/>
    <cellStyle name="20% - 강조색4 44 4 6 4" xfId="11081"/>
    <cellStyle name="20% - 강조색4 44 4 7" xfId="11082"/>
    <cellStyle name="20% - 강조색4 44 4 7 2" xfId="11083"/>
    <cellStyle name="20% - 강조색4 44 4 7 3" xfId="11084"/>
    <cellStyle name="20% - 강조색4 44 4 7 4" xfId="11085"/>
    <cellStyle name="20% - 강조색4 44 4 8" xfId="11086"/>
    <cellStyle name="20% - 강조색4 44 4 8 2" xfId="11087"/>
    <cellStyle name="20% - 강조색4 44 4 8 3" xfId="11088"/>
    <cellStyle name="20% - 강조색4 44 4 8 4" xfId="11089"/>
    <cellStyle name="20% - 강조색4 44 4 9" xfId="11090"/>
    <cellStyle name="20% - 강조색4 44 4 9 2" xfId="11091"/>
    <cellStyle name="20% - 강조색4 44 4 9 3" xfId="11092"/>
    <cellStyle name="20% - 강조색4 44 4 9 4" xfId="11093"/>
    <cellStyle name="20% - 강조색4 44 5" xfId="11094"/>
    <cellStyle name="20% - 강조색4 44 5 10" xfId="11095"/>
    <cellStyle name="20% - 강조색4 44 5 11" xfId="11096"/>
    <cellStyle name="20% - 강조색4 44 5 12" xfId="11097"/>
    <cellStyle name="20% - 강조색4 44 5 13" xfId="11098"/>
    <cellStyle name="20% - 강조색4 44 5 14" xfId="11099"/>
    <cellStyle name="20% - 강조색4 44 5 15" xfId="11100"/>
    <cellStyle name="20% - 강조색4 44 5 16" xfId="11101"/>
    <cellStyle name="20% - 강조색4 44 5 17" xfId="11102"/>
    <cellStyle name="20% - 강조색4 44 5 18" xfId="11103"/>
    <cellStyle name="20% - 강조색4 44 5 19" xfId="11104"/>
    <cellStyle name="20% - 강조색4 44 5 2" xfId="11105"/>
    <cellStyle name="20% - 강조색4 44 5 2 2" xfId="11106"/>
    <cellStyle name="20% - 강조색4 44 5 2 3" xfId="11107"/>
    <cellStyle name="20% - 강조색4 44 5 2 4" xfId="11108"/>
    <cellStyle name="20% - 강조색4 44 5 20" xfId="11109"/>
    <cellStyle name="20% - 강조색4 44 5 3" xfId="11110"/>
    <cellStyle name="20% - 강조색4 44 5 3 2" xfId="11111"/>
    <cellStyle name="20% - 강조색4 44 5 3 3" xfId="11112"/>
    <cellStyle name="20% - 강조색4 44 5 3 4" xfId="11113"/>
    <cellStyle name="20% - 강조색4 44 5 4" xfId="11114"/>
    <cellStyle name="20% - 강조색4 44 5 4 2" xfId="11115"/>
    <cellStyle name="20% - 강조색4 44 5 4 3" xfId="11116"/>
    <cellStyle name="20% - 강조색4 44 5 4 4" xfId="11117"/>
    <cellStyle name="20% - 강조색4 44 5 5" xfId="11118"/>
    <cellStyle name="20% - 강조색4 44 5 5 2" xfId="11119"/>
    <cellStyle name="20% - 강조색4 44 5 5 3" xfId="11120"/>
    <cellStyle name="20% - 강조색4 44 5 5 4" xfId="11121"/>
    <cellStyle name="20% - 강조색4 44 5 6" xfId="11122"/>
    <cellStyle name="20% - 강조색4 44 5 6 2" xfId="11123"/>
    <cellStyle name="20% - 강조색4 44 5 6 3" xfId="11124"/>
    <cellStyle name="20% - 강조색4 44 5 6 4" xfId="11125"/>
    <cellStyle name="20% - 강조색4 44 5 7" xfId="11126"/>
    <cellStyle name="20% - 강조색4 44 5 7 2" xfId="11127"/>
    <cellStyle name="20% - 강조색4 44 5 7 3" xfId="11128"/>
    <cellStyle name="20% - 강조색4 44 5 7 4" xfId="11129"/>
    <cellStyle name="20% - 강조색4 44 5 8" xfId="11130"/>
    <cellStyle name="20% - 강조색4 44 5 9" xfId="11131"/>
    <cellStyle name="20% - 강조색4 44 6" xfId="11132"/>
    <cellStyle name="20% - 강조색4 44 6 10" xfId="11133"/>
    <cellStyle name="20% - 강조색4 44 6 11" xfId="11134"/>
    <cellStyle name="20% - 강조색4 44 6 12" xfId="11135"/>
    <cellStyle name="20% - 강조색4 44 6 13" xfId="11136"/>
    <cellStyle name="20% - 강조색4 44 6 14" xfId="11137"/>
    <cellStyle name="20% - 강조색4 44 6 15" xfId="11138"/>
    <cellStyle name="20% - 강조색4 44 6 16" xfId="11139"/>
    <cellStyle name="20% - 강조색4 44 6 17" xfId="11140"/>
    <cellStyle name="20% - 강조색4 44 6 2" xfId="11141"/>
    <cellStyle name="20% - 강조색4 44 6 2 2" xfId="11142"/>
    <cellStyle name="20% - 강조색4 44 6 2 3" xfId="11143"/>
    <cellStyle name="20% - 강조색4 44 6 2 4" xfId="11144"/>
    <cellStyle name="20% - 강조색4 44 6 3" xfId="11145"/>
    <cellStyle name="20% - 강조색4 44 6 3 2" xfId="11146"/>
    <cellStyle name="20% - 강조색4 44 6 3 3" xfId="11147"/>
    <cellStyle name="20% - 강조색4 44 6 3 4" xfId="11148"/>
    <cellStyle name="20% - 강조색4 44 6 4" xfId="11149"/>
    <cellStyle name="20% - 강조색4 44 6 4 2" xfId="11150"/>
    <cellStyle name="20% - 강조색4 44 6 4 3" xfId="11151"/>
    <cellStyle name="20% - 강조색4 44 6 4 4" xfId="11152"/>
    <cellStyle name="20% - 강조색4 44 6 5" xfId="11153"/>
    <cellStyle name="20% - 강조색4 44 6 6" xfId="11154"/>
    <cellStyle name="20% - 강조색4 44 6 7" xfId="11155"/>
    <cellStyle name="20% - 강조색4 44 6 8" xfId="11156"/>
    <cellStyle name="20% - 강조색4 44 6 9" xfId="11157"/>
    <cellStyle name="20% - 강조색4 44 7" xfId="11158"/>
    <cellStyle name="20% - 강조색4 44 7 10" xfId="11159"/>
    <cellStyle name="20% - 강조색4 44 7 11" xfId="11160"/>
    <cellStyle name="20% - 강조색4 44 7 12" xfId="11161"/>
    <cellStyle name="20% - 강조색4 44 7 13" xfId="11162"/>
    <cellStyle name="20% - 강조색4 44 7 14" xfId="11163"/>
    <cellStyle name="20% - 강조색4 44 7 2" xfId="11164"/>
    <cellStyle name="20% - 강조색4 44 7 3" xfId="11165"/>
    <cellStyle name="20% - 강조색4 44 7 4" xfId="11166"/>
    <cellStyle name="20% - 강조색4 44 7 5" xfId="11167"/>
    <cellStyle name="20% - 강조색4 44 7 6" xfId="11168"/>
    <cellStyle name="20% - 강조색4 44 7 7" xfId="11169"/>
    <cellStyle name="20% - 강조색4 44 7 8" xfId="11170"/>
    <cellStyle name="20% - 강조색4 44 7 9" xfId="11171"/>
    <cellStyle name="20% - 강조색4 44 8" xfId="11172"/>
    <cellStyle name="20% - 강조색4 44 8 2" xfId="11173"/>
    <cellStyle name="20% - 강조색4 44 8 3" xfId="11174"/>
    <cellStyle name="20% - 강조색4 44 8 4" xfId="11175"/>
    <cellStyle name="20% - 강조색4 44 9" xfId="11176"/>
    <cellStyle name="20% - 강조색4 44 9 2" xfId="11177"/>
    <cellStyle name="20% - 강조색4 44 9 3" xfId="11178"/>
    <cellStyle name="20% - 강조색4 45" xfId="11179"/>
    <cellStyle name="20% - 강조색4 45 10" xfId="11180"/>
    <cellStyle name="20% - 강조색4 45 11" xfId="11181"/>
    <cellStyle name="20% - 강조색4 45 2" xfId="11182"/>
    <cellStyle name="20% - 강조색4 45 2 10" xfId="11183"/>
    <cellStyle name="20% - 강조색4 45 2 10 2" xfId="11184"/>
    <cellStyle name="20% - 강조색4 45 2 10 3" xfId="11185"/>
    <cellStyle name="20% - 강조색4 45 2 10 4" xfId="11186"/>
    <cellStyle name="20% - 강조색4 45 2 11" xfId="11187"/>
    <cellStyle name="20% - 강조색4 45 2 11 2" xfId="11188"/>
    <cellStyle name="20% - 강조색4 45 2 11 3" xfId="11189"/>
    <cellStyle name="20% - 강조색4 45 2 11 4" xfId="11190"/>
    <cellStyle name="20% - 강조색4 45 2 12" xfId="11191"/>
    <cellStyle name="20% - 강조색4 45 2 12 2" xfId="11192"/>
    <cellStyle name="20% - 강조색4 45 2 12 3" xfId="11193"/>
    <cellStyle name="20% - 강조색4 45 2 12 4" xfId="11194"/>
    <cellStyle name="20% - 강조색4 45 2 13" xfId="11195"/>
    <cellStyle name="20% - 강조색4 45 2 13 2" xfId="11196"/>
    <cellStyle name="20% - 강조색4 45 2 13 3" xfId="11197"/>
    <cellStyle name="20% - 강조색4 45 2 13 4" xfId="11198"/>
    <cellStyle name="20% - 강조색4 45 2 14" xfId="11199"/>
    <cellStyle name="20% - 강조색4 45 2 14 2" xfId="11200"/>
    <cellStyle name="20% - 강조색4 45 2 14 3" xfId="11201"/>
    <cellStyle name="20% - 강조색4 45 2 14 4" xfId="11202"/>
    <cellStyle name="20% - 강조색4 45 2 15" xfId="11203"/>
    <cellStyle name="20% - 강조색4 45 2 16" xfId="11204"/>
    <cellStyle name="20% - 강조색4 45 2 17" xfId="11205"/>
    <cellStyle name="20% - 강조색4 45 2 18" xfId="11206"/>
    <cellStyle name="20% - 강조색4 45 2 19" xfId="11207"/>
    <cellStyle name="20% - 강조색4 45 2 2" xfId="11208"/>
    <cellStyle name="20% - 강조색4 45 2 2 10" xfId="11209"/>
    <cellStyle name="20% - 강조색4 45 2 2 10 2" xfId="11210"/>
    <cellStyle name="20% - 강조색4 45 2 2 10 3" xfId="11211"/>
    <cellStyle name="20% - 강조색4 45 2 2 10 4" xfId="11212"/>
    <cellStyle name="20% - 강조색4 45 2 2 11" xfId="11213"/>
    <cellStyle name="20% - 강조색4 45 2 2 11 2" xfId="11214"/>
    <cellStyle name="20% - 강조색4 45 2 2 11 3" xfId="11215"/>
    <cellStyle name="20% - 강조색4 45 2 2 11 4" xfId="11216"/>
    <cellStyle name="20% - 강조색4 45 2 2 12" xfId="11217"/>
    <cellStyle name="20% - 강조색4 45 2 2 12 2" xfId="11218"/>
    <cellStyle name="20% - 강조색4 45 2 2 12 3" xfId="11219"/>
    <cellStyle name="20% - 강조색4 45 2 2 12 4" xfId="11220"/>
    <cellStyle name="20% - 강조색4 45 2 2 13" xfId="11221"/>
    <cellStyle name="20% - 강조색4 45 2 2 13 2" xfId="11222"/>
    <cellStyle name="20% - 강조색4 45 2 2 13 3" xfId="11223"/>
    <cellStyle name="20% - 강조색4 45 2 2 13 4" xfId="11224"/>
    <cellStyle name="20% - 강조색4 45 2 2 14" xfId="11225"/>
    <cellStyle name="20% - 강조색4 45 2 2 15" xfId="11226"/>
    <cellStyle name="20% - 강조색4 45 2 2 16" xfId="11227"/>
    <cellStyle name="20% - 강조색4 45 2 2 17" xfId="11228"/>
    <cellStyle name="20% - 강조색4 45 2 2 18" xfId="11229"/>
    <cellStyle name="20% - 강조색4 45 2 2 19" xfId="11230"/>
    <cellStyle name="20% - 강조색4 45 2 2 2" xfId="11231"/>
    <cellStyle name="20% - 강조색4 45 2 2 2 10" xfId="11232"/>
    <cellStyle name="20% - 강조색4 45 2 2 2 10 2" xfId="11233"/>
    <cellStyle name="20% - 강조색4 45 2 2 2 10 3" xfId="11234"/>
    <cellStyle name="20% - 강조색4 45 2 2 2 10 4" xfId="11235"/>
    <cellStyle name="20% - 강조색4 45 2 2 2 11" xfId="11236"/>
    <cellStyle name="20% - 강조색4 45 2 2 2 11 2" xfId="11237"/>
    <cellStyle name="20% - 강조색4 45 2 2 2 11 3" xfId="11238"/>
    <cellStyle name="20% - 강조색4 45 2 2 2 11 4" xfId="11239"/>
    <cellStyle name="20% - 강조색4 45 2 2 2 12" xfId="11240"/>
    <cellStyle name="20% - 강조색4 45 2 2 2 12 2" xfId="11241"/>
    <cellStyle name="20% - 강조색4 45 2 2 2 12 3" xfId="11242"/>
    <cellStyle name="20% - 강조색4 45 2 2 2 12 4" xfId="11243"/>
    <cellStyle name="20% - 강조색4 45 2 2 2 13" xfId="11244"/>
    <cellStyle name="20% - 강조색4 45 2 2 2 14" xfId="11245"/>
    <cellStyle name="20% - 강조색4 45 2 2 2 15" xfId="11246"/>
    <cellStyle name="20% - 강조색4 45 2 2 2 16" xfId="11247"/>
    <cellStyle name="20% - 강조색4 45 2 2 2 17" xfId="11248"/>
    <cellStyle name="20% - 강조색4 45 2 2 2 18" xfId="11249"/>
    <cellStyle name="20% - 강조색4 45 2 2 2 19" xfId="11250"/>
    <cellStyle name="20% - 강조색4 45 2 2 2 2" xfId="11251"/>
    <cellStyle name="20% - 강조색4 45 2 2 2 2 10" xfId="11252"/>
    <cellStyle name="20% - 강조색4 45 2 2 2 2 11" xfId="11253"/>
    <cellStyle name="20% - 강조색4 45 2 2 2 2 12" xfId="11254"/>
    <cellStyle name="20% - 강조색4 45 2 2 2 2 2" xfId="11255"/>
    <cellStyle name="20% - 강조색4 45 2 2 2 2 2 2" xfId="11256"/>
    <cellStyle name="20% - 강조색4 45 2 2 2 2 2 3" xfId="11257"/>
    <cellStyle name="20% - 강조색4 45 2 2 2 2 2 4" xfId="11258"/>
    <cellStyle name="20% - 강조색4 45 2 2 2 2 3" xfId="11259"/>
    <cellStyle name="20% - 강조색4 45 2 2 2 2 3 2" xfId="11260"/>
    <cellStyle name="20% - 강조색4 45 2 2 2 2 3 3" xfId="11261"/>
    <cellStyle name="20% - 강조색4 45 2 2 2 2 3 4" xfId="11262"/>
    <cellStyle name="20% - 강조색4 45 2 2 2 2 4" xfId="11263"/>
    <cellStyle name="20% - 강조색4 45 2 2 2 2 4 2" xfId="11264"/>
    <cellStyle name="20% - 강조색4 45 2 2 2 2 4 3" xfId="11265"/>
    <cellStyle name="20% - 강조색4 45 2 2 2 2 4 4" xfId="11266"/>
    <cellStyle name="20% - 강조색4 45 2 2 2 2 5" xfId="11267"/>
    <cellStyle name="20% - 강조색4 45 2 2 2 2 5 2" xfId="11268"/>
    <cellStyle name="20% - 강조색4 45 2 2 2 2 5 3" xfId="11269"/>
    <cellStyle name="20% - 강조색4 45 2 2 2 2 5 4" xfId="11270"/>
    <cellStyle name="20% - 강조색4 45 2 2 2 2 6" xfId="11271"/>
    <cellStyle name="20% - 강조색4 45 2 2 2 2 6 2" xfId="11272"/>
    <cellStyle name="20% - 강조색4 45 2 2 2 2 6 3" xfId="11273"/>
    <cellStyle name="20% - 강조색4 45 2 2 2 2 6 4" xfId="11274"/>
    <cellStyle name="20% - 강조색4 45 2 2 2 2 7" xfId="11275"/>
    <cellStyle name="20% - 강조색4 45 2 2 2 2 7 2" xfId="11276"/>
    <cellStyle name="20% - 강조색4 45 2 2 2 2 7 3" xfId="11277"/>
    <cellStyle name="20% - 강조색4 45 2 2 2 2 7 4" xfId="11278"/>
    <cellStyle name="20% - 강조색4 45 2 2 2 2 8" xfId="11279"/>
    <cellStyle name="20% - 강조색4 45 2 2 2 2 8 2" xfId="11280"/>
    <cellStyle name="20% - 강조색4 45 2 2 2 2 8 3" xfId="11281"/>
    <cellStyle name="20% - 강조색4 45 2 2 2 2 8 4" xfId="11282"/>
    <cellStyle name="20% - 강조색4 45 2 2 2 2 9" xfId="11283"/>
    <cellStyle name="20% - 강조색4 45 2 2 2 2 9 2" xfId="11284"/>
    <cellStyle name="20% - 강조색4 45 2 2 2 2 9 3" xfId="11285"/>
    <cellStyle name="20% - 강조색4 45 2 2 2 2 9 4" xfId="11286"/>
    <cellStyle name="20% - 강조색4 45 2 2 2 20" xfId="11287"/>
    <cellStyle name="20% - 강조색4 45 2 2 2 21" xfId="11288"/>
    <cellStyle name="20% - 강조색4 45 2 2 2 22" xfId="11289"/>
    <cellStyle name="20% - 강조색4 45 2 2 2 23" xfId="11290"/>
    <cellStyle name="20% - 강조색4 45 2 2 2 24" xfId="11291"/>
    <cellStyle name="20% - 강조색4 45 2 2 2 25" xfId="11292"/>
    <cellStyle name="20% - 강조색4 45 2 2 2 3" xfId="11293"/>
    <cellStyle name="20% - 강조색4 45 2 2 2 3 10" xfId="11294"/>
    <cellStyle name="20% - 강조색4 45 2 2 2 3 11" xfId="11295"/>
    <cellStyle name="20% - 강조색4 45 2 2 2 3 12" xfId="11296"/>
    <cellStyle name="20% - 강조색4 45 2 2 2 3 2" xfId="11297"/>
    <cellStyle name="20% - 강조색4 45 2 2 2 3 2 2" xfId="11298"/>
    <cellStyle name="20% - 강조색4 45 2 2 2 3 2 3" xfId="11299"/>
    <cellStyle name="20% - 강조색4 45 2 2 2 3 2 4" xfId="11300"/>
    <cellStyle name="20% - 강조색4 45 2 2 2 3 3" xfId="11301"/>
    <cellStyle name="20% - 강조색4 45 2 2 2 3 3 2" xfId="11302"/>
    <cellStyle name="20% - 강조색4 45 2 2 2 3 3 3" xfId="11303"/>
    <cellStyle name="20% - 강조색4 45 2 2 2 3 3 4" xfId="11304"/>
    <cellStyle name="20% - 강조색4 45 2 2 2 3 4" xfId="11305"/>
    <cellStyle name="20% - 강조색4 45 2 2 2 3 4 2" xfId="11306"/>
    <cellStyle name="20% - 강조색4 45 2 2 2 3 4 3" xfId="11307"/>
    <cellStyle name="20% - 강조색4 45 2 2 2 3 4 4" xfId="11308"/>
    <cellStyle name="20% - 강조색4 45 2 2 2 3 5" xfId="11309"/>
    <cellStyle name="20% - 강조색4 45 2 2 2 3 5 2" xfId="11310"/>
    <cellStyle name="20% - 강조색4 45 2 2 2 3 5 3" xfId="11311"/>
    <cellStyle name="20% - 강조색4 45 2 2 2 3 5 4" xfId="11312"/>
    <cellStyle name="20% - 강조색4 45 2 2 2 3 6" xfId="11313"/>
    <cellStyle name="20% - 강조색4 45 2 2 2 3 6 2" xfId="11314"/>
    <cellStyle name="20% - 강조색4 45 2 2 2 3 6 3" xfId="11315"/>
    <cellStyle name="20% - 강조색4 45 2 2 2 3 6 4" xfId="11316"/>
    <cellStyle name="20% - 강조색4 45 2 2 2 3 7" xfId="11317"/>
    <cellStyle name="20% - 강조색4 45 2 2 2 3 7 2" xfId="11318"/>
    <cellStyle name="20% - 강조색4 45 2 2 2 3 7 3" xfId="11319"/>
    <cellStyle name="20% - 강조색4 45 2 2 2 3 7 4" xfId="11320"/>
    <cellStyle name="20% - 강조색4 45 2 2 2 3 8" xfId="11321"/>
    <cellStyle name="20% - 강조색4 45 2 2 2 3 8 2" xfId="11322"/>
    <cellStyle name="20% - 강조색4 45 2 2 2 3 8 3" xfId="11323"/>
    <cellStyle name="20% - 강조색4 45 2 2 2 3 8 4" xfId="11324"/>
    <cellStyle name="20% - 강조색4 45 2 2 2 3 9" xfId="11325"/>
    <cellStyle name="20% - 강조색4 45 2 2 2 3 9 2" xfId="11326"/>
    <cellStyle name="20% - 강조색4 45 2 2 2 3 9 3" xfId="11327"/>
    <cellStyle name="20% - 강조색4 45 2 2 2 3 9 4" xfId="11328"/>
    <cellStyle name="20% - 강조색4 45 2 2 2 4" xfId="11329"/>
    <cellStyle name="20% - 강조색4 45 2 2 2 4 10" xfId="11330"/>
    <cellStyle name="20% - 강조색4 45 2 2 2 4 11" xfId="11331"/>
    <cellStyle name="20% - 강조색4 45 2 2 2 4 12" xfId="11332"/>
    <cellStyle name="20% - 강조색4 45 2 2 2 4 2" xfId="11333"/>
    <cellStyle name="20% - 강조색4 45 2 2 2 4 2 2" xfId="11334"/>
    <cellStyle name="20% - 강조색4 45 2 2 2 4 2 3" xfId="11335"/>
    <cellStyle name="20% - 강조색4 45 2 2 2 4 2 4" xfId="11336"/>
    <cellStyle name="20% - 강조색4 45 2 2 2 4 3" xfId="11337"/>
    <cellStyle name="20% - 강조색4 45 2 2 2 4 3 2" xfId="11338"/>
    <cellStyle name="20% - 강조색4 45 2 2 2 4 3 3" xfId="11339"/>
    <cellStyle name="20% - 강조색4 45 2 2 2 4 3 4" xfId="11340"/>
    <cellStyle name="20% - 강조색4 45 2 2 2 4 4" xfId="11341"/>
    <cellStyle name="20% - 강조색4 45 2 2 2 4 4 2" xfId="11342"/>
    <cellStyle name="20% - 강조색4 45 2 2 2 4 4 3" xfId="11343"/>
    <cellStyle name="20% - 강조색4 45 2 2 2 4 4 4" xfId="11344"/>
    <cellStyle name="20% - 강조색4 45 2 2 2 4 5" xfId="11345"/>
    <cellStyle name="20% - 강조색4 45 2 2 2 4 5 2" xfId="11346"/>
    <cellStyle name="20% - 강조색4 45 2 2 2 4 5 3" xfId="11347"/>
    <cellStyle name="20% - 강조색4 45 2 2 2 4 5 4" xfId="11348"/>
    <cellStyle name="20% - 강조색4 45 2 2 2 4 6" xfId="11349"/>
    <cellStyle name="20% - 강조색4 45 2 2 2 4 6 2" xfId="11350"/>
    <cellStyle name="20% - 강조색4 45 2 2 2 4 6 3" xfId="11351"/>
    <cellStyle name="20% - 강조색4 45 2 2 2 4 6 4" xfId="11352"/>
    <cellStyle name="20% - 강조색4 45 2 2 2 4 7" xfId="11353"/>
    <cellStyle name="20% - 강조색4 45 2 2 2 4 7 2" xfId="11354"/>
    <cellStyle name="20% - 강조색4 45 2 2 2 4 7 3" xfId="11355"/>
    <cellStyle name="20% - 강조색4 45 2 2 2 4 7 4" xfId="11356"/>
    <cellStyle name="20% - 강조색4 45 2 2 2 4 8" xfId="11357"/>
    <cellStyle name="20% - 강조색4 45 2 2 2 4 8 2" xfId="11358"/>
    <cellStyle name="20% - 강조색4 45 2 2 2 4 8 3" xfId="11359"/>
    <cellStyle name="20% - 강조색4 45 2 2 2 4 8 4" xfId="11360"/>
    <cellStyle name="20% - 강조색4 45 2 2 2 4 9" xfId="11361"/>
    <cellStyle name="20% - 강조색4 45 2 2 2 4 9 2" xfId="11362"/>
    <cellStyle name="20% - 강조색4 45 2 2 2 4 9 3" xfId="11363"/>
    <cellStyle name="20% - 강조색4 45 2 2 2 4 9 4" xfId="11364"/>
    <cellStyle name="20% - 강조색4 45 2 2 2 5" xfId="11365"/>
    <cellStyle name="20% - 강조색4 45 2 2 2 5 2" xfId="11366"/>
    <cellStyle name="20% - 강조색4 45 2 2 2 5 3" xfId="11367"/>
    <cellStyle name="20% - 강조색4 45 2 2 2 5 4" xfId="11368"/>
    <cellStyle name="20% - 강조색4 45 2 2 2 6" xfId="11369"/>
    <cellStyle name="20% - 강조색4 45 2 2 2 6 2" xfId="11370"/>
    <cellStyle name="20% - 강조색4 45 2 2 2 6 3" xfId="11371"/>
    <cellStyle name="20% - 강조색4 45 2 2 2 6 4" xfId="11372"/>
    <cellStyle name="20% - 강조색4 45 2 2 2 7" xfId="11373"/>
    <cellStyle name="20% - 강조색4 45 2 2 2 7 2" xfId="11374"/>
    <cellStyle name="20% - 강조색4 45 2 2 2 7 3" xfId="11375"/>
    <cellStyle name="20% - 강조색4 45 2 2 2 7 4" xfId="11376"/>
    <cellStyle name="20% - 강조색4 45 2 2 2 8" xfId="11377"/>
    <cellStyle name="20% - 강조색4 45 2 2 2 8 2" xfId="11378"/>
    <cellStyle name="20% - 강조색4 45 2 2 2 8 3" xfId="11379"/>
    <cellStyle name="20% - 강조색4 45 2 2 2 8 4" xfId="11380"/>
    <cellStyle name="20% - 강조색4 45 2 2 2 9" xfId="11381"/>
    <cellStyle name="20% - 강조색4 45 2 2 2 9 2" xfId="11382"/>
    <cellStyle name="20% - 강조색4 45 2 2 2 9 3" xfId="11383"/>
    <cellStyle name="20% - 강조색4 45 2 2 2 9 4" xfId="11384"/>
    <cellStyle name="20% - 강조색4 45 2 2 20" xfId="11385"/>
    <cellStyle name="20% - 강조색4 45 2 2 21" xfId="11386"/>
    <cellStyle name="20% - 강조색4 45 2 2 22" xfId="11387"/>
    <cellStyle name="20% - 강조색4 45 2 2 23" xfId="11388"/>
    <cellStyle name="20% - 강조색4 45 2 2 24" xfId="11389"/>
    <cellStyle name="20% - 강조색4 45 2 2 25" xfId="11390"/>
    <cellStyle name="20% - 강조색4 45 2 2 26" xfId="11391"/>
    <cellStyle name="20% - 강조색4 45 2 2 3" xfId="11392"/>
    <cellStyle name="20% - 강조색4 45 2 2 3 10" xfId="11393"/>
    <cellStyle name="20% - 강조색4 45 2 2 3 11" xfId="11394"/>
    <cellStyle name="20% - 강조색4 45 2 2 3 12" xfId="11395"/>
    <cellStyle name="20% - 강조색4 45 2 2 3 2" xfId="11396"/>
    <cellStyle name="20% - 강조색4 45 2 2 3 2 2" xfId="11397"/>
    <cellStyle name="20% - 강조색4 45 2 2 3 2 3" xfId="11398"/>
    <cellStyle name="20% - 강조색4 45 2 2 3 2 4" xfId="11399"/>
    <cellStyle name="20% - 강조색4 45 2 2 3 3" xfId="11400"/>
    <cellStyle name="20% - 강조색4 45 2 2 3 3 2" xfId="11401"/>
    <cellStyle name="20% - 강조색4 45 2 2 3 3 3" xfId="11402"/>
    <cellStyle name="20% - 강조색4 45 2 2 3 3 4" xfId="11403"/>
    <cellStyle name="20% - 강조색4 45 2 2 3 4" xfId="11404"/>
    <cellStyle name="20% - 강조색4 45 2 2 3 4 2" xfId="11405"/>
    <cellStyle name="20% - 강조색4 45 2 2 3 4 3" xfId="11406"/>
    <cellStyle name="20% - 강조색4 45 2 2 3 4 4" xfId="11407"/>
    <cellStyle name="20% - 강조색4 45 2 2 3 5" xfId="11408"/>
    <cellStyle name="20% - 강조색4 45 2 2 3 5 2" xfId="11409"/>
    <cellStyle name="20% - 강조색4 45 2 2 3 5 3" xfId="11410"/>
    <cellStyle name="20% - 강조색4 45 2 2 3 5 4" xfId="11411"/>
    <cellStyle name="20% - 강조색4 45 2 2 3 6" xfId="11412"/>
    <cellStyle name="20% - 강조색4 45 2 2 3 6 2" xfId="11413"/>
    <cellStyle name="20% - 강조색4 45 2 2 3 6 3" xfId="11414"/>
    <cellStyle name="20% - 강조색4 45 2 2 3 6 4" xfId="11415"/>
    <cellStyle name="20% - 강조색4 45 2 2 3 7" xfId="11416"/>
    <cellStyle name="20% - 강조색4 45 2 2 3 7 2" xfId="11417"/>
    <cellStyle name="20% - 강조색4 45 2 2 3 7 3" xfId="11418"/>
    <cellStyle name="20% - 강조색4 45 2 2 3 7 4" xfId="11419"/>
    <cellStyle name="20% - 강조색4 45 2 2 3 8" xfId="11420"/>
    <cellStyle name="20% - 강조색4 45 2 2 3 8 2" xfId="11421"/>
    <cellStyle name="20% - 강조색4 45 2 2 3 8 3" xfId="11422"/>
    <cellStyle name="20% - 강조색4 45 2 2 3 8 4" xfId="11423"/>
    <cellStyle name="20% - 강조색4 45 2 2 3 9" xfId="11424"/>
    <cellStyle name="20% - 강조색4 45 2 2 3 9 2" xfId="11425"/>
    <cellStyle name="20% - 강조색4 45 2 2 3 9 3" xfId="11426"/>
    <cellStyle name="20% - 강조색4 45 2 2 3 9 4" xfId="11427"/>
    <cellStyle name="20% - 강조색4 45 2 2 4" xfId="11428"/>
    <cellStyle name="20% - 강조색4 45 2 2 4 10" xfId="11429"/>
    <cellStyle name="20% - 강조색4 45 2 2 4 11" xfId="11430"/>
    <cellStyle name="20% - 강조색4 45 2 2 4 12" xfId="11431"/>
    <cellStyle name="20% - 강조색4 45 2 2 4 2" xfId="11432"/>
    <cellStyle name="20% - 강조색4 45 2 2 4 2 2" xfId="11433"/>
    <cellStyle name="20% - 강조색4 45 2 2 4 2 3" xfId="11434"/>
    <cellStyle name="20% - 강조색4 45 2 2 4 2 4" xfId="11435"/>
    <cellStyle name="20% - 강조색4 45 2 2 4 3" xfId="11436"/>
    <cellStyle name="20% - 강조색4 45 2 2 4 3 2" xfId="11437"/>
    <cellStyle name="20% - 강조색4 45 2 2 4 3 3" xfId="11438"/>
    <cellStyle name="20% - 강조색4 45 2 2 4 3 4" xfId="11439"/>
    <cellStyle name="20% - 강조색4 45 2 2 4 4" xfId="11440"/>
    <cellStyle name="20% - 강조색4 45 2 2 4 4 2" xfId="11441"/>
    <cellStyle name="20% - 강조색4 45 2 2 4 4 3" xfId="11442"/>
    <cellStyle name="20% - 강조색4 45 2 2 4 4 4" xfId="11443"/>
    <cellStyle name="20% - 강조색4 45 2 2 4 5" xfId="11444"/>
    <cellStyle name="20% - 강조색4 45 2 2 4 5 2" xfId="11445"/>
    <cellStyle name="20% - 강조색4 45 2 2 4 5 3" xfId="11446"/>
    <cellStyle name="20% - 강조색4 45 2 2 4 5 4" xfId="11447"/>
    <cellStyle name="20% - 강조색4 45 2 2 4 6" xfId="11448"/>
    <cellStyle name="20% - 강조색4 45 2 2 4 6 2" xfId="11449"/>
    <cellStyle name="20% - 강조색4 45 2 2 4 6 3" xfId="11450"/>
    <cellStyle name="20% - 강조색4 45 2 2 4 6 4" xfId="11451"/>
    <cellStyle name="20% - 강조색4 45 2 2 4 7" xfId="11452"/>
    <cellStyle name="20% - 강조색4 45 2 2 4 7 2" xfId="11453"/>
    <cellStyle name="20% - 강조색4 45 2 2 4 7 3" xfId="11454"/>
    <cellStyle name="20% - 강조색4 45 2 2 4 7 4" xfId="11455"/>
    <cellStyle name="20% - 강조색4 45 2 2 4 8" xfId="11456"/>
    <cellStyle name="20% - 강조색4 45 2 2 4 8 2" xfId="11457"/>
    <cellStyle name="20% - 강조색4 45 2 2 4 8 3" xfId="11458"/>
    <cellStyle name="20% - 강조색4 45 2 2 4 8 4" xfId="11459"/>
    <cellStyle name="20% - 강조색4 45 2 2 4 9" xfId="11460"/>
    <cellStyle name="20% - 강조색4 45 2 2 4 9 2" xfId="11461"/>
    <cellStyle name="20% - 강조색4 45 2 2 4 9 3" xfId="11462"/>
    <cellStyle name="20% - 강조색4 45 2 2 4 9 4" xfId="11463"/>
    <cellStyle name="20% - 강조색4 45 2 2 5" xfId="11464"/>
    <cellStyle name="20% - 강조색4 45 2 2 5 10" xfId="11465"/>
    <cellStyle name="20% - 강조색4 45 2 2 5 11" xfId="11466"/>
    <cellStyle name="20% - 강조색4 45 2 2 5 12" xfId="11467"/>
    <cellStyle name="20% - 강조색4 45 2 2 5 2" xfId="11468"/>
    <cellStyle name="20% - 강조색4 45 2 2 5 2 2" xfId="11469"/>
    <cellStyle name="20% - 강조색4 45 2 2 5 2 3" xfId="11470"/>
    <cellStyle name="20% - 강조색4 45 2 2 5 2 4" xfId="11471"/>
    <cellStyle name="20% - 강조색4 45 2 2 5 3" xfId="11472"/>
    <cellStyle name="20% - 강조색4 45 2 2 5 3 2" xfId="11473"/>
    <cellStyle name="20% - 강조색4 45 2 2 5 3 3" xfId="11474"/>
    <cellStyle name="20% - 강조색4 45 2 2 5 3 4" xfId="11475"/>
    <cellStyle name="20% - 강조색4 45 2 2 5 4" xfId="11476"/>
    <cellStyle name="20% - 강조색4 45 2 2 5 4 2" xfId="11477"/>
    <cellStyle name="20% - 강조색4 45 2 2 5 4 3" xfId="11478"/>
    <cellStyle name="20% - 강조색4 45 2 2 5 4 4" xfId="11479"/>
    <cellStyle name="20% - 강조색4 45 2 2 5 5" xfId="11480"/>
    <cellStyle name="20% - 강조색4 45 2 2 5 5 2" xfId="11481"/>
    <cellStyle name="20% - 강조색4 45 2 2 5 5 3" xfId="11482"/>
    <cellStyle name="20% - 강조색4 45 2 2 5 5 4" xfId="11483"/>
    <cellStyle name="20% - 강조색4 45 2 2 5 6" xfId="11484"/>
    <cellStyle name="20% - 강조색4 45 2 2 5 6 2" xfId="11485"/>
    <cellStyle name="20% - 강조색4 45 2 2 5 6 3" xfId="11486"/>
    <cellStyle name="20% - 강조색4 45 2 2 5 6 4" xfId="11487"/>
    <cellStyle name="20% - 강조색4 45 2 2 5 7" xfId="11488"/>
    <cellStyle name="20% - 강조색4 45 2 2 5 7 2" xfId="11489"/>
    <cellStyle name="20% - 강조색4 45 2 2 5 7 3" xfId="11490"/>
    <cellStyle name="20% - 강조색4 45 2 2 5 7 4" xfId="11491"/>
    <cellStyle name="20% - 강조색4 45 2 2 5 8" xfId="11492"/>
    <cellStyle name="20% - 강조색4 45 2 2 5 8 2" xfId="11493"/>
    <cellStyle name="20% - 강조색4 45 2 2 5 8 3" xfId="11494"/>
    <cellStyle name="20% - 강조색4 45 2 2 5 8 4" xfId="11495"/>
    <cellStyle name="20% - 강조색4 45 2 2 5 9" xfId="11496"/>
    <cellStyle name="20% - 강조색4 45 2 2 5 9 2" xfId="11497"/>
    <cellStyle name="20% - 강조색4 45 2 2 5 9 3" xfId="11498"/>
    <cellStyle name="20% - 강조색4 45 2 2 5 9 4" xfId="11499"/>
    <cellStyle name="20% - 강조색4 45 2 2 6" xfId="11500"/>
    <cellStyle name="20% - 강조색4 45 2 2 6 2" xfId="11501"/>
    <cellStyle name="20% - 강조색4 45 2 2 6 3" xfId="11502"/>
    <cellStyle name="20% - 강조색4 45 2 2 6 4" xfId="11503"/>
    <cellStyle name="20% - 강조색4 45 2 2 7" xfId="11504"/>
    <cellStyle name="20% - 강조색4 45 2 2 7 2" xfId="11505"/>
    <cellStyle name="20% - 강조색4 45 2 2 7 3" xfId="11506"/>
    <cellStyle name="20% - 강조색4 45 2 2 7 4" xfId="11507"/>
    <cellStyle name="20% - 강조색4 45 2 2 8" xfId="11508"/>
    <cellStyle name="20% - 강조색4 45 2 2 8 2" xfId="11509"/>
    <cellStyle name="20% - 강조색4 45 2 2 8 3" xfId="11510"/>
    <cellStyle name="20% - 강조색4 45 2 2 8 4" xfId="11511"/>
    <cellStyle name="20% - 강조색4 45 2 2 9" xfId="11512"/>
    <cellStyle name="20% - 강조색4 45 2 2 9 2" xfId="11513"/>
    <cellStyle name="20% - 강조색4 45 2 2 9 3" xfId="11514"/>
    <cellStyle name="20% - 강조색4 45 2 2 9 4" xfId="11515"/>
    <cellStyle name="20% - 강조색4 45 2 20" xfId="11516"/>
    <cellStyle name="20% - 강조색4 45 2 21" xfId="11517"/>
    <cellStyle name="20% - 강조색4 45 2 22" xfId="11518"/>
    <cellStyle name="20% - 강조색4 45 2 23" xfId="11519"/>
    <cellStyle name="20% - 강조색4 45 2 24" xfId="11520"/>
    <cellStyle name="20% - 강조색4 45 2 25" xfId="11521"/>
    <cellStyle name="20% - 강조색4 45 2 26" xfId="11522"/>
    <cellStyle name="20% - 강조색4 45 2 3" xfId="11523"/>
    <cellStyle name="20% - 강조색4 45 2 3 10" xfId="11524"/>
    <cellStyle name="20% - 강조색4 45 2 3 10 2" xfId="11525"/>
    <cellStyle name="20% - 강조색4 45 2 3 10 3" xfId="11526"/>
    <cellStyle name="20% - 강조색4 45 2 3 10 4" xfId="11527"/>
    <cellStyle name="20% - 강조색4 45 2 3 11" xfId="11528"/>
    <cellStyle name="20% - 강조색4 45 2 3 11 2" xfId="11529"/>
    <cellStyle name="20% - 강조색4 45 2 3 11 3" xfId="11530"/>
    <cellStyle name="20% - 강조색4 45 2 3 11 4" xfId="11531"/>
    <cellStyle name="20% - 강조색4 45 2 3 12" xfId="11532"/>
    <cellStyle name="20% - 강조색4 45 2 3 12 2" xfId="11533"/>
    <cellStyle name="20% - 강조색4 45 2 3 12 3" xfId="11534"/>
    <cellStyle name="20% - 강조색4 45 2 3 12 4" xfId="11535"/>
    <cellStyle name="20% - 강조색4 45 2 3 13" xfId="11536"/>
    <cellStyle name="20% - 강조색4 45 2 3 14" xfId="11537"/>
    <cellStyle name="20% - 강조색4 45 2 3 15" xfId="11538"/>
    <cellStyle name="20% - 강조색4 45 2 3 16" xfId="11539"/>
    <cellStyle name="20% - 강조색4 45 2 3 17" xfId="11540"/>
    <cellStyle name="20% - 강조색4 45 2 3 18" xfId="11541"/>
    <cellStyle name="20% - 강조색4 45 2 3 19" xfId="11542"/>
    <cellStyle name="20% - 강조색4 45 2 3 2" xfId="11543"/>
    <cellStyle name="20% - 강조색4 45 2 3 2 10" xfId="11544"/>
    <cellStyle name="20% - 강조색4 45 2 3 2 11" xfId="11545"/>
    <cellStyle name="20% - 강조색4 45 2 3 2 12" xfId="11546"/>
    <cellStyle name="20% - 강조색4 45 2 3 2 2" xfId="11547"/>
    <cellStyle name="20% - 강조색4 45 2 3 2 2 2" xfId="11548"/>
    <cellStyle name="20% - 강조색4 45 2 3 2 2 3" xfId="11549"/>
    <cellStyle name="20% - 강조색4 45 2 3 2 2 4" xfId="11550"/>
    <cellStyle name="20% - 강조색4 45 2 3 2 3" xfId="11551"/>
    <cellStyle name="20% - 강조색4 45 2 3 2 3 2" xfId="11552"/>
    <cellStyle name="20% - 강조색4 45 2 3 2 3 3" xfId="11553"/>
    <cellStyle name="20% - 강조색4 45 2 3 2 3 4" xfId="11554"/>
    <cellStyle name="20% - 강조색4 45 2 3 2 4" xfId="11555"/>
    <cellStyle name="20% - 강조색4 45 2 3 2 4 2" xfId="11556"/>
    <cellStyle name="20% - 강조색4 45 2 3 2 4 3" xfId="11557"/>
    <cellStyle name="20% - 강조색4 45 2 3 2 4 4" xfId="11558"/>
    <cellStyle name="20% - 강조색4 45 2 3 2 5" xfId="11559"/>
    <cellStyle name="20% - 강조색4 45 2 3 2 5 2" xfId="11560"/>
    <cellStyle name="20% - 강조색4 45 2 3 2 5 3" xfId="11561"/>
    <cellStyle name="20% - 강조색4 45 2 3 2 5 4" xfId="11562"/>
    <cellStyle name="20% - 강조색4 45 2 3 2 6" xfId="11563"/>
    <cellStyle name="20% - 강조색4 45 2 3 2 6 2" xfId="11564"/>
    <cellStyle name="20% - 강조색4 45 2 3 2 6 3" xfId="11565"/>
    <cellStyle name="20% - 강조색4 45 2 3 2 6 4" xfId="11566"/>
    <cellStyle name="20% - 강조색4 45 2 3 2 7" xfId="11567"/>
    <cellStyle name="20% - 강조색4 45 2 3 2 7 2" xfId="11568"/>
    <cellStyle name="20% - 강조색4 45 2 3 2 7 3" xfId="11569"/>
    <cellStyle name="20% - 강조색4 45 2 3 2 7 4" xfId="11570"/>
    <cellStyle name="20% - 강조색4 45 2 3 2 8" xfId="11571"/>
    <cellStyle name="20% - 강조색4 45 2 3 2 8 2" xfId="11572"/>
    <cellStyle name="20% - 강조색4 45 2 3 2 8 3" xfId="11573"/>
    <cellStyle name="20% - 강조색4 45 2 3 2 8 4" xfId="11574"/>
    <cellStyle name="20% - 강조색4 45 2 3 2 9" xfId="11575"/>
    <cellStyle name="20% - 강조색4 45 2 3 2 9 2" xfId="11576"/>
    <cellStyle name="20% - 강조색4 45 2 3 2 9 3" xfId="11577"/>
    <cellStyle name="20% - 강조색4 45 2 3 2 9 4" xfId="11578"/>
    <cellStyle name="20% - 강조색4 45 2 3 20" xfId="11579"/>
    <cellStyle name="20% - 강조색4 45 2 3 21" xfId="11580"/>
    <cellStyle name="20% - 강조색4 45 2 3 22" xfId="11581"/>
    <cellStyle name="20% - 강조색4 45 2 3 23" xfId="11582"/>
    <cellStyle name="20% - 강조색4 45 2 3 24" xfId="11583"/>
    <cellStyle name="20% - 강조색4 45 2 3 25" xfId="11584"/>
    <cellStyle name="20% - 강조색4 45 2 3 3" xfId="11585"/>
    <cellStyle name="20% - 강조색4 45 2 3 3 10" xfId="11586"/>
    <cellStyle name="20% - 강조색4 45 2 3 3 11" xfId="11587"/>
    <cellStyle name="20% - 강조색4 45 2 3 3 12" xfId="11588"/>
    <cellStyle name="20% - 강조색4 45 2 3 3 2" xfId="11589"/>
    <cellStyle name="20% - 강조색4 45 2 3 3 2 2" xfId="11590"/>
    <cellStyle name="20% - 강조색4 45 2 3 3 2 3" xfId="11591"/>
    <cellStyle name="20% - 강조색4 45 2 3 3 2 4" xfId="11592"/>
    <cellStyle name="20% - 강조색4 45 2 3 3 3" xfId="11593"/>
    <cellStyle name="20% - 강조색4 45 2 3 3 3 2" xfId="11594"/>
    <cellStyle name="20% - 강조색4 45 2 3 3 3 3" xfId="11595"/>
    <cellStyle name="20% - 강조색4 45 2 3 3 3 4" xfId="11596"/>
    <cellStyle name="20% - 강조색4 45 2 3 3 4" xfId="11597"/>
    <cellStyle name="20% - 강조색4 45 2 3 3 4 2" xfId="11598"/>
    <cellStyle name="20% - 강조색4 45 2 3 3 4 3" xfId="11599"/>
    <cellStyle name="20% - 강조색4 45 2 3 3 4 4" xfId="11600"/>
    <cellStyle name="20% - 강조색4 45 2 3 3 5" xfId="11601"/>
    <cellStyle name="20% - 강조색4 45 2 3 3 5 2" xfId="11602"/>
    <cellStyle name="20% - 강조색4 45 2 3 3 5 3" xfId="11603"/>
    <cellStyle name="20% - 강조색4 45 2 3 3 5 4" xfId="11604"/>
    <cellStyle name="20% - 강조색4 45 2 3 3 6" xfId="11605"/>
    <cellStyle name="20% - 강조색4 45 2 3 3 6 2" xfId="11606"/>
    <cellStyle name="20% - 강조색4 45 2 3 3 6 3" xfId="11607"/>
    <cellStyle name="20% - 강조색4 45 2 3 3 6 4" xfId="11608"/>
    <cellStyle name="20% - 강조색4 45 2 3 3 7" xfId="11609"/>
    <cellStyle name="20% - 강조색4 45 2 3 3 7 2" xfId="11610"/>
    <cellStyle name="20% - 강조색4 45 2 3 3 7 3" xfId="11611"/>
    <cellStyle name="20% - 강조색4 45 2 3 3 7 4" xfId="11612"/>
    <cellStyle name="20% - 강조색4 45 2 3 3 8" xfId="11613"/>
    <cellStyle name="20% - 강조색4 45 2 3 3 8 2" xfId="11614"/>
    <cellStyle name="20% - 강조색4 45 2 3 3 8 3" xfId="11615"/>
    <cellStyle name="20% - 강조색4 45 2 3 3 8 4" xfId="11616"/>
    <cellStyle name="20% - 강조색4 45 2 3 3 9" xfId="11617"/>
    <cellStyle name="20% - 강조색4 45 2 3 3 9 2" xfId="11618"/>
    <cellStyle name="20% - 강조색4 45 2 3 3 9 3" xfId="11619"/>
    <cellStyle name="20% - 강조색4 45 2 3 3 9 4" xfId="11620"/>
    <cellStyle name="20% - 강조색4 45 2 3 4" xfId="11621"/>
    <cellStyle name="20% - 강조색4 45 2 3 4 10" xfId="11622"/>
    <cellStyle name="20% - 강조색4 45 2 3 4 11" xfId="11623"/>
    <cellStyle name="20% - 강조색4 45 2 3 4 12" xfId="11624"/>
    <cellStyle name="20% - 강조색4 45 2 3 4 2" xfId="11625"/>
    <cellStyle name="20% - 강조색4 45 2 3 4 2 2" xfId="11626"/>
    <cellStyle name="20% - 강조색4 45 2 3 4 2 3" xfId="11627"/>
    <cellStyle name="20% - 강조색4 45 2 3 4 2 4" xfId="11628"/>
    <cellStyle name="20% - 강조색4 45 2 3 4 3" xfId="11629"/>
    <cellStyle name="20% - 강조색4 45 2 3 4 3 2" xfId="11630"/>
    <cellStyle name="20% - 강조색4 45 2 3 4 3 3" xfId="11631"/>
    <cellStyle name="20% - 강조색4 45 2 3 4 3 4" xfId="11632"/>
    <cellStyle name="20% - 강조색4 45 2 3 4 4" xfId="11633"/>
    <cellStyle name="20% - 강조색4 45 2 3 4 4 2" xfId="11634"/>
    <cellStyle name="20% - 강조색4 45 2 3 4 4 3" xfId="11635"/>
    <cellStyle name="20% - 강조색4 45 2 3 4 4 4" xfId="11636"/>
    <cellStyle name="20% - 강조색4 45 2 3 4 5" xfId="11637"/>
    <cellStyle name="20% - 강조색4 45 2 3 4 5 2" xfId="11638"/>
    <cellStyle name="20% - 강조색4 45 2 3 4 5 3" xfId="11639"/>
    <cellStyle name="20% - 강조색4 45 2 3 4 5 4" xfId="11640"/>
    <cellStyle name="20% - 강조색4 45 2 3 4 6" xfId="11641"/>
    <cellStyle name="20% - 강조색4 45 2 3 4 6 2" xfId="11642"/>
    <cellStyle name="20% - 강조색4 45 2 3 4 6 3" xfId="11643"/>
    <cellStyle name="20% - 강조색4 45 2 3 4 6 4" xfId="11644"/>
    <cellStyle name="20% - 강조색4 45 2 3 4 7" xfId="11645"/>
    <cellStyle name="20% - 강조색4 45 2 3 4 7 2" xfId="11646"/>
    <cellStyle name="20% - 강조색4 45 2 3 4 7 3" xfId="11647"/>
    <cellStyle name="20% - 강조색4 45 2 3 4 7 4" xfId="11648"/>
    <cellStyle name="20% - 강조색4 45 2 3 4 8" xfId="11649"/>
    <cellStyle name="20% - 강조색4 45 2 3 4 8 2" xfId="11650"/>
    <cellStyle name="20% - 강조색4 45 2 3 4 8 3" xfId="11651"/>
    <cellStyle name="20% - 강조색4 45 2 3 4 8 4" xfId="11652"/>
    <cellStyle name="20% - 강조색4 45 2 3 4 9" xfId="11653"/>
    <cellStyle name="20% - 강조색4 45 2 3 4 9 2" xfId="11654"/>
    <cellStyle name="20% - 강조색4 45 2 3 4 9 3" xfId="11655"/>
    <cellStyle name="20% - 강조색4 45 2 3 4 9 4" xfId="11656"/>
    <cellStyle name="20% - 강조색4 45 2 3 5" xfId="11657"/>
    <cellStyle name="20% - 강조색4 45 2 3 5 2" xfId="11658"/>
    <cellStyle name="20% - 강조색4 45 2 3 5 3" xfId="11659"/>
    <cellStyle name="20% - 강조색4 45 2 3 5 4" xfId="11660"/>
    <cellStyle name="20% - 강조색4 45 2 3 6" xfId="11661"/>
    <cellStyle name="20% - 강조색4 45 2 3 6 2" xfId="11662"/>
    <cellStyle name="20% - 강조색4 45 2 3 6 3" xfId="11663"/>
    <cellStyle name="20% - 강조색4 45 2 3 6 4" xfId="11664"/>
    <cellStyle name="20% - 강조색4 45 2 3 7" xfId="11665"/>
    <cellStyle name="20% - 강조색4 45 2 3 7 2" xfId="11666"/>
    <cellStyle name="20% - 강조색4 45 2 3 7 3" xfId="11667"/>
    <cellStyle name="20% - 강조색4 45 2 3 7 4" xfId="11668"/>
    <cellStyle name="20% - 강조색4 45 2 3 8" xfId="11669"/>
    <cellStyle name="20% - 강조색4 45 2 3 8 2" xfId="11670"/>
    <cellStyle name="20% - 강조색4 45 2 3 8 3" xfId="11671"/>
    <cellStyle name="20% - 강조색4 45 2 3 8 4" xfId="11672"/>
    <cellStyle name="20% - 강조색4 45 2 3 9" xfId="11673"/>
    <cellStyle name="20% - 강조색4 45 2 3 9 2" xfId="11674"/>
    <cellStyle name="20% - 강조색4 45 2 3 9 3" xfId="11675"/>
    <cellStyle name="20% - 강조색4 45 2 3 9 4" xfId="11676"/>
    <cellStyle name="20% - 강조색4 45 2 4" xfId="11677"/>
    <cellStyle name="20% - 강조색4 45 2 4 10" xfId="11678"/>
    <cellStyle name="20% - 강조색4 45 2 4 11" xfId="11679"/>
    <cellStyle name="20% - 강조색4 45 2 4 12" xfId="11680"/>
    <cellStyle name="20% - 강조색4 45 2 4 2" xfId="11681"/>
    <cellStyle name="20% - 강조색4 45 2 4 2 2" xfId="11682"/>
    <cellStyle name="20% - 강조색4 45 2 4 2 3" xfId="11683"/>
    <cellStyle name="20% - 강조색4 45 2 4 2 4" xfId="11684"/>
    <cellStyle name="20% - 강조색4 45 2 4 3" xfId="11685"/>
    <cellStyle name="20% - 강조색4 45 2 4 3 2" xfId="11686"/>
    <cellStyle name="20% - 강조색4 45 2 4 3 3" xfId="11687"/>
    <cellStyle name="20% - 강조색4 45 2 4 3 4" xfId="11688"/>
    <cellStyle name="20% - 강조색4 45 2 4 4" xfId="11689"/>
    <cellStyle name="20% - 강조색4 45 2 4 4 2" xfId="11690"/>
    <cellStyle name="20% - 강조색4 45 2 4 4 3" xfId="11691"/>
    <cellStyle name="20% - 강조색4 45 2 4 4 4" xfId="11692"/>
    <cellStyle name="20% - 강조색4 45 2 4 5" xfId="11693"/>
    <cellStyle name="20% - 강조색4 45 2 4 5 2" xfId="11694"/>
    <cellStyle name="20% - 강조색4 45 2 4 5 3" xfId="11695"/>
    <cellStyle name="20% - 강조색4 45 2 4 5 4" xfId="11696"/>
    <cellStyle name="20% - 강조색4 45 2 4 6" xfId="11697"/>
    <cellStyle name="20% - 강조색4 45 2 4 6 2" xfId="11698"/>
    <cellStyle name="20% - 강조색4 45 2 4 6 3" xfId="11699"/>
    <cellStyle name="20% - 강조색4 45 2 4 6 4" xfId="11700"/>
    <cellStyle name="20% - 강조색4 45 2 4 7" xfId="11701"/>
    <cellStyle name="20% - 강조색4 45 2 4 7 2" xfId="11702"/>
    <cellStyle name="20% - 강조색4 45 2 4 7 3" xfId="11703"/>
    <cellStyle name="20% - 강조색4 45 2 4 7 4" xfId="11704"/>
    <cellStyle name="20% - 강조색4 45 2 4 8" xfId="11705"/>
    <cellStyle name="20% - 강조색4 45 2 4 8 2" xfId="11706"/>
    <cellStyle name="20% - 강조색4 45 2 4 8 3" xfId="11707"/>
    <cellStyle name="20% - 강조색4 45 2 4 8 4" xfId="11708"/>
    <cellStyle name="20% - 강조색4 45 2 4 9" xfId="11709"/>
    <cellStyle name="20% - 강조색4 45 2 4 9 2" xfId="11710"/>
    <cellStyle name="20% - 강조색4 45 2 4 9 3" xfId="11711"/>
    <cellStyle name="20% - 강조색4 45 2 4 9 4" xfId="11712"/>
    <cellStyle name="20% - 강조색4 45 2 5" xfId="11713"/>
    <cellStyle name="20% - 강조색4 45 2 5 10" xfId="11714"/>
    <cellStyle name="20% - 강조색4 45 2 5 11" xfId="11715"/>
    <cellStyle name="20% - 강조색4 45 2 5 12" xfId="11716"/>
    <cellStyle name="20% - 강조색4 45 2 5 2" xfId="11717"/>
    <cellStyle name="20% - 강조색4 45 2 5 2 2" xfId="11718"/>
    <cellStyle name="20% - 강조색4 45 2 5 2 3" xfId="11719"/>
    <cellStyle name="20% - 강조색4 45 2 5 2 4" xfId="11720"/>
    <cellStyle name="20% - 강조색4 45 2 5 3" xfId="11721"/>
    <cellStyle name="20% - 강조색4 45 2 5 3 2" xfId="11722"/>
    <cellStyle name="20% - 강조색4 45 2 5 3 3" xfId="11723"/>
    <cellStyle name="20% - 강조색4 45 2 5 3 4" xfId="11724"/>
    <cellStyle name="20% - 강조색4 45 2 5 4" xfId="11725"/>
    <cellStyle name="20% - 강조색4 45 2 5 4 2" xfId="11726"/>
    <cellStyle name="20% - 강조색4 45 2 5 4 3" xfId="11727"/>
    <cellStyle name="20% - 강조색4 45 2 5 4 4" xfId="11728"/>
    <cellStyle name="20% - 강조색4 45 2 5 5" xfId="11729"/>
    <cellStyle name="20% - 강조색4 45 2 5 5 2" xfId="11730"/>
    <cellStyle name="20% - 강조색4 45 2 5 5 3" xfId="11731"/>
    <cellStyle name="20% - 강조색4 45 2 5 5 4" xfId="11732"/>
    <cellStyle name="20% - 강조색4 45 2 5 6" xfId="11733"/>
    <cellStyle name="20% - 강조색4 45 2 5 6 2" xfId="11734"/>
    <cellStyle name="20% - 강조색4 45 2 5 6 3" xfId="11735"/>
    <cellStyle name="20% - 강조색4 45 2 5 6 4" xfId="11736"/>
    <cellStyle name="20% - 강조색4 45 2 5 7" xfId="11737"/>
    <cellStyle name="20% - 강조색4 45 2 5 7 2" xfId="11738"/>
    <cellStyle name="20% - 강조색4 45 2 5 7 3" xfId="11739"/>
    <cellStyle name="20% - 강조색4 45 2 5 7 4" xfId="11740"/>
    <cellStyle name="20% - 강조색4 45 2 5 8" xfId="11741"/>
    <cellStyle name="20% - 강조색4 45 2 5 8 2" xfId="11742"/>
    <cellStyle name="20% - 강조색4 45 2 5 8 3" xfId="11743"/>
    <cellStyle name="20% - 강조색4 45 2 5 8 4" xfId="11744"/>
    <cellStyle name="20% - 강조색4 45 2 5 9" xfId="11745"/>
    <cellStyle name="20% - 강조색4 45 2 5 9 2" xfId="11746"/>
    <cellStyle name="20% - 강조색4 45 2 5 9 3" xfId="11747"/>
    <cellStyle name="20% - 강조색4 45 2 5 9 4" xfId="11748"/>
    <cellStyle name="20% - 강조색4 45 2 6" xfId="11749"/>
    <cellStyle name="20% - 강조색4 45 2 6 10" xfId="11750"/>
    <cellStyle name="20% - 강조색4 45 2 6 11" xfId="11751"/>
    <cellStyle name="20% - 강조색4 45 2 6 12" xfId="11752"/>
    <cellStyle name="20% - 강조색4 45 2 6 2" xfId="11753"/>
    <cellStyle name="20% - 강조색4 45 2 6 2 2" xfId="11754"/>
    <cellStyle name="20% - 강조색4 45 2 6 2 3" xfId="11755"/>
    <cellStyle name="20% - 강조색4 45 2 6 2 4" xfId="11756"/>
    <cellStyle name="20% - 강조색4 45 2 6 3" xfId="11757"/>
    <cellStyle name="20% - 강조색4 45 2 6 3 2" xfId="11758"/>
    <cellStyle name="20% - 강조색4 45 2 6 3 3" xfId="11759"/>
    <cellStyle name="20% - 강조색4 45 2 6 3 4" xfId="11760"/>
    <cellStyle name="20% - 강조색4 45 2 6 4" xfId="11761"/>
    <cellStyle name="20% - 강조색4 45 2 6 4 2" xfId="11762"/>
    <cellStyle name="20% - 강조색4 45 2 6 4 3" xfId="11763"/>
    <cellStyle name="20% - 강조색4 45 2 6 4 4" xfId="11764"/>
    <cellStyle name="20% - 강조색4 45 2 6 5" xfId="11765"/>
    <cellStyle name="20% - 강조색4 45 2 6 5 2" xfId="11766"/>
    <cellStyle name="20% - 강조색4 45 2 6 5 3" xfId="11767"/>
    <cellStyle name="20% - 강조색4 45 2 6 5 4" xfId="11768"/>
    <cellStyle name="20% - 강조색4 45 2 6 6" xfId="11769"/>
    <cellStyle name="20% - 강조색4 45 2 6 6 2" xfId="11770"/>
    <cellStyle name="20% - 강조색4 45 2 6 6 3" xfId="11771"/>
    <cellStyle name="20% - 강조색4 45 2 6 6 4" xfId="11772"/>
    <cellStyle name="20% - 강조색4 45 2 6 7" xfId="11773"/>
    <cellStyle name="20% - 강조색4 45 2 6 7 2" xfId="11774"/>
    <cellStyle name="20% - 강조색4 45 2 6 7 3" xfId="11775"/>
    <cellStyle name="20% - 강조색4 45 2 6 7 4" xfId="11776"/>
    <cellStyle name="20% - 강조색4 45 2 6 8" xfId="11777"/>
    <cellStyle name="20% - 강조색4 45 2 6 8 2" xfId="11778"/>
    <cellStyle name="20% - 강조색4 45 2 6 8 3" xfId="11779"/>
    <cellStyle name="20% - 강조색4 45 2 6 8 4" xfId="11780"/>
    <cellStyle name="20% - 강조색4 45 2 6 9" xfId="11781"/>
    <cellStyle name="20% - 강조색4 45 2 6 9 2" xfId="11782"/>
    <cellStyle name="20% - 강조색4 45 2 6 9 3" xfId="11783"/>
    <cellStyle name="20% - 강조색4 45 2 6 9 4" xfId="11784"/>
    <cellStyle name="20% - 강조색4 45 2 7" xfId="11785"/>
    <cellStyle name="20% - 강조색4 45 2 7 2" xfId="11786"/>
    <cellStyle name="20% - 강조색4 45 2 7 3" xfId="11787"/>
    <cellStyle name="20% - 강조색4 45 2 7 4" xfId="11788"/>
    <cellStyle name="20% - 강조색4 45 2 8" xfId="11789"/>
    <cellStyle name="20% - 강조색4 45 2 8 2" xfId="11790"/>
    <cellStyle name="20% - 강조색4 45 2 8 3" xfId="11791"/>
    <cellStyle name="20% - 강조색4 45 2 8 4" xfId="11792"/>
    <cellStyle name="20% - 강조색4 45 2 9" xfId="11793"/>
    <cellStyle name="20% - 강조색4 45 2 9 2" xfId="11794"/>
    <cellStyle name="20% - 강조색4 45 2 9 3" xfId="11795"/>
    <cellStyle name="20% - 강조색4 45 2 9 4" xfId="11796"/>
    <cellStyle name="20% - 강조색4 45 3" xfId="11797"/>
    <cellStyle name="20% - 강조색4 45 3 10" xfId="11798"/>
    <cellStyle name="20% - 강조색4 45 3 10 2" xfId="11799"/>
    <cellStyle name="20% - 강조색4 45 3 10 3" xfId="11800"/>
    <cellStyle name="20% - 강조색4 45 3 10 4" xfId="11801"/>
    <cellStyle name="20% - 강조색4 45 3 11" xfId="11802"/>
    <cellStyle name="20% - 강조색4 45 3 11 2" xfId="11803"/>
    <cellStyle name="20% - 강조색4 45 3 11 3" xfId="11804"/>
    <cellStyle name="20% - 강조색4 45 3 11 4" xfId="11805"/>
    <cellStyle name="20% - 강조색4 45 3 12" xfId="11806"/>
    <cellStyle name="20% - 강조색4 45 3 12 2" xfId="11807"/>
    <cellStyle name="20% - 강조색4 45 3 12 3" xfId="11808"/>
    <cellStyle name="20% - 강조색4 45 3 12 4" xfId="11809"/>
    <cellStyle name="20% - 강조색4 45 3 13" xfId="11810"/>
    <cellStyle name="20% - 강조색4 45 3 14" xfId="11811"/>
    <cellStyle name="20% - 강조색4 45 3 15" xfId="11812"/>
    <cellStyle name="20% - 강조색4 45 3 16" xfId="11813"/>
    <cellStyle name="20% - 강조색4 45 3 17" xfId="11814"/>
    <cellStyle name="20% - 강조색4 45 3 18" xfId="11815"/>
    <cellStyle name="20% - 강조색4 45 3 19" xfId="11816"/>
    <cellStyle name="20% - 강조색4 45 3 2" xfId="11817"/>
    <cellStyle name="20% - 강조색4 45 3 2 10" xfId="11818"/>
    <cellStyle name="20% - 강조색4 45 3 2 11" xfId="11819"/>
    <cellStyle name="20% - 강조색4 45 3 2 12" xfId="11820"/>
    <cellStyle name="20% - 강조색4 45 3 2 2" xfId="11821"/>
    <cellStyle name="20% - 강조색4 45 3 2 2 2" xfId="11822"/>
    <cellStyle name="20% - 강조색4 45 3 2 2 3" xfId="11823"/>
    <cellStyle name="20% - 강조색4 45 3 2 2 4" xfId="11824"/>
    <cellStyle name="20% - 강조색4 45 3 2 3" xfId="11825"/>
    <cellStyle name="20% - 강조색4 45 3 2 3 2" xfId="11826"/>
    <cellStyle name="20% - 강조색4 45 3 2 3 3" xfId="11827"/>
    <cellStyle name="20% - 강조색4 45 3 2 3 4" xfId="11828"/>
    <cellStyle name="20% - 강조색4 45 3 2 4" xfId="11829"/>
    <cellStyle name="20% - 강조색4 45 3 2 4 2" xfId="11830"/>
    <cellStyle name="20% - 강조색4 45 3 2 4 3" xfId="11831"/>
    <cellStyle name="20% - 강조색4 45 3 2 4 4" xfId="11832"/>
    <cellStyle name="20% - 강조색4 45 3 2 5" xfId="11833"/>
    <cellStyle name="20% - 강조색4 45 3 2 5 2" xfId="11834"/>
    <cellStyle name="20% - 강조색4 45 3 2 5 3" xfId="11835"/>
    <cellStyle name="20% - 강조색4 45 3 2 5 4" xfId="11836"/>
    <cellStyle name="20% - 강조색4 45 3 2 6" xfId="11837"/>
    <cellStyle name="20% - 강조색4 45 3 2 6 2" xfId="11838"/>
    <cellStyle name="20% - 강조색4 45 3 2 6 3" xfId="11839"/>
    <cellStyle name="20% - 강조색4 45 3 2 6 4" xfId="11840"/>
    <cellStyle name="20% - 강조색4 45 3 2 7" xfId="11841"/>
    <cellStyle name="20% - 강조색4 45 3 2 7 2" xfId="11842"/>
    <cellStyle name="20% - 강조색4 45 3 2 7 3" xfId="11843"/>
    <cellStyle name="20% - 강조색4 45 3 2 7 4" xfId="11844"/>
    <cellStyle name="20% - 강조색4 45 3 2 8" xfId="11845"/>
    <cellStyle name="20% - 강조색4 45 3 2 8 2" xfId="11846"/>
    <cellStyle name="20% - 강조색4 45 3 2 8 3" xfId="11847"/>
    <cellStyle name="20% - 강조색4 45 3 2 8 4" xfId="11848"/>
    <cellStyle name="20% - 강조색4 45 3 2 9" xfId="11849"/>
    <cellStyle name="20% - 강조색4 45 3 2 9 2" xfId="11850"/>
    <cellStyle name="20% - 강조색4 45 3 2 9 3" xfId="11851"/>
    <cellStyle name="20% - 강조색4 45 3 2 9 4" xfId="11852"/>
    <cellStyle name="20% - 강조색4 45 3 20" xfId="11853"/>
    <cellStyle name="20% - 강조색4 45 3 21" xfId="11854"/>
    <cellStyle name="20% - 강조색4 45 3 22" xfId="11855"/>
    <cellStyle name="20% - 강조색4 45 3 23" xfId="11856"/>
    <cellStyle name="20% - 강조색4 45 3 24" xfId="11857"/>
    <cellStyle name="20% - 강조색4 45 3 25" xfId="11858"/>
    <cellStyle name="20% - 강조색4 45 3 3" xfId="11859"/>
    <cellStyle name="20% - 강조색4 45 3 3 10" xfId="11860"/>
    <cellStyle name="20% - 강조색4 45 3 3 11" xfId="11861"/>
    <cellStyle name="20% - 강조색4 45 3 3 12" xfId="11862"/>
    <cellStyle name="20% - 강조색4 45 3 3 2" xfId="11863"/>
    <cellStyle name="20% - 강조색4 45 3 3 2 2" xfId="11864"/>
    <cellStyle name="20% - 강조색4 45 3 3 2 3" xfId="11865"/>
    <cellStyle name="20% - 강조색4 45 3 3 2 4" xfId="11866"/>
    <cellStyle name="20% - 강조색4 45 3 3 3" xfId="11867"/>
    <cellStyle name="20% - 강조색4 45 3 3 3 2" xfId="11868"/>
    <cellStyle name="20% - 강조색4 45 3 3 3 3" xfId="11869"/>
    <cellStyle name="20% - 강조색4 45 3 3 3 4" xfId="11870"/>
    <cellStyle name="20% - 강조색4 45 3 3 4" xfId="11871"/>
    <cellStyle name="20% - 강조색4 45 3 3 4 2" xfId="11872"/>
    <cellStyle name="20% - 강조색4 45 3 3 4 3" xfId="11873"/>
    <cellStyle name="20% - 강조색4 45 3 3 4 4" xfId="11874"/>
    <cellStyle name="20% - 강조색4 45 3 3 5" xfId="11875"/>
    <cellStyle name="20% - 강조색4 45 3 3 5 2" xfId="11876"/>
    <cellStyle name="20% - 강조색4 45 3 3 5 3" xfId="11877"/>
    <cellStyle name="20% - 강조색4 45 3 3 5 4" xfId="11878"/>
    <cellStyle name="20% - 강조색4 45 3 3 6" xfId="11879"/>
    <cellStyle name="20% - 강조색4 45 3 3 6 2" xfId="11880"/>
    <cellStyle name="20% - 강조색4 45 3 3 6 3" xfId="11881"/>
    <cellStyle name="20% - 강조색4 45 3 3 6 4" xfId="11882"/>
    <cellStyle name="20% - 강조색4 45 3 3 7" xfId="11883"/>
    <cellStyle name="20% - 강조색4 45 3 3 7 2" xfId="11884"/>
    <cellStyle name="20% - 강조색4 45 3 3 7 3" xfId="11885"/>
    <cellStyle name="20% - 강조색4 45 3 3 7 4" xfId="11886"/>
    <cellStyle name="20% - 강조색4 45 3 3 8" xfId="11887"/>
    <cellStyle name="20% - 강조색4 45 3 3 8 2" xfId="11888"/>
    <cellStyle name="20% - 강조색4 45 3 3 8 3" xfId="11889"/>
    <cellStyle name="20% - 강조색4 45 3 3 8 4" xfId="11890"/>
    <cellStyle name="20% - 강조색4 45 3 3 9" xfId="11891"/>
    <cellStyle name="20% - 강조색4 45 3 3 9 2" xfId="11892"/>
    <cellStyle name="20% - 강조색4 45 3 3 9 3" xfId="11893"/>
    <cellStyle name="20% - 강조색4 45 3 3 9 4" xfId="11894"/>
    <cellStyle name="20% - 강조색4 45 3 4" xfId="11895"/>
    <cellStyle name="20% - 강조색4 45 3 4 10" xfId="11896"/>
    <cellStyle name="20% - 강조색4 45 3 4 11" xfId="11897"/>
    <cellStyle name="20% - 강조색4 45 3 4 12" xfId="11898"/>
    <cellStyle name="20% - 강조색4 45 3 4 2" xfId="11899"/>
    <cellStyle name="20% - 강조색4 45 3 4 2 2" xfId="11900"/>
    <cellStyle name="20% - 강조색4 45 3 4 2 3" xfId="11901"/>
    <cellStyle name="20% - 강조색4 45 3 4 2 4" xfId="11902"/>
    <cellStyle name="20% - 강조색4 45 3 4 3" xfId="11903"/>
    <cellStyle name="20% - 강조색4 45 3 4 3 2" xfId="11904"/>
    <cellStyle name="20% - 강조색4 45 3 4 3 3" xfId="11905"/>
    <cellStyle name="20% - 강조색4 45 3 4 3 4" xfId="11906"/>
    <cellStyle name="20% - 강조색4 45 3 4 4" xfId="11907"/>
    <cellStyle name="20% - 강조색4 45 3 4 4 2" xfId="11908"/>
    <cellStyle name="20% - 강조색4 45 3 4 4 3" xfId="11909"/>
    <cellStyle name="20% - 강조색4 45 3 4 4 4" xfId="11910"/>
    <cellStyle name="20% - 강조색4 45 3 4 5" xfId="11911"/>
    <cellStyle name="20% - 강조색4 45 3 4 5 2" xfId="11912"/>
    <cellStyle name="20% - 강조색4 45 3 4 5 3" xfId="11913"/>
    <cellStyle name="20% - 강조색4 45 3 4 5 4" xfId="11914"/>
    <cellStyle name="20% - 강조색4 45 3 4 6" xfId="11915"/>
    <cellStyle name="20% - 강조색4 45 3 4 6 2" xfId="11916"/>
    <cellStyle name="20% - 강조색4 45 3 4 6 3" xfId="11917"/>
    <cellStyle name="20% - 강조색4 45 3 4 6 4" xfId="11918"/>
    <cellStyle name="20% - 강조색4 45 3 4 7" xfId="11919"/>
    <cellStyle name="20% - 강조색4 45 3 4 7 2" xfId="11920"/>
    <cellStyle name="20% - 강조색4 45 3 4 7 3" xfId="11921"/>
    <cellStyle name="20% - 강조색4 45 3 4 7 4" xfId="11922"/>
    <cellStyle name="20% - 강조색4 45 3 4 8" xfId="11923"/>
    <cellStyle name="20% - 강조색4 45 3 4 8 2" xfId="11924"/>
    <cellStyle name="20% - 강조색4 45 3 4 8 3" xfId="11925"/>
    <cellStyle name="20% - 강조색4 45 3 4 8 4" xfId="11926"/>
    <cellStyle name="20% - 강조색4 45 3 4 9" xfId="11927"/>
    <cellStyle name="20% - 강조색4 45 3 4 9 2" xfId="11928"/>
    <cellStyle name="20% - 강조색4 45 3 4 9 3" xfId="11929"/>
    <cellStyle name="20% - 강조색4 45 3 4 9 4" xfId="11930"/>
    <cellStyle name="20% - 강조색4 45 3 5" xfId="11931"/>
    <cellStyle name="20% - 강조색4 45 3 5 2" xfId="11932"/>
    <cellStyle name="20% - 강조색4 45 3 5 3" xfId="11933"/>
    <cellStyle name="20% - 강조색4 45 3 5 4" xfId="11934"/>
    <cellStyle name="20% - 강조색4 45 3 6" xfId="11935"/>
    <cellStyle name="20% - 강조색4 45 3 6 2" xfId="11936"/>
    <cellStyle name="20% - 강조색4 45 3 6 3" xfId="11937"/>
    <cellStyle name="20% - 강조색4 45 3 6 4" xfId="11938"/>
    <cellStyle name="20% - 강조색4 45 3 7" xfId="11939"/>
    <cellStyle name="20% - 강조색4 45 3 7 2" xfId="11940"/>
    <cellStyle name="20% - 강조색4 45 3 7 3" xfId="11941"/>
    <cellStyle name="20% - 강조색4 45 3 7 4" xfId="11942"/>
    <cellStyle name="20% - 강조색4 45 3 8" xfId="11943"/>
    <cellStyle name="20% - 강조색4 45 3 8 2" xfId="11944"/>
    <cellStyle name="20% - 강조색4 45 3 8 3" xfId="11945"/>
    <cellStyle name="20% - 강조색4 45 3 8 4" xfId="11946"/>
    <cellStyle name="20% - 강조색4 45 3 9" xfId="11947"/>
    <cellStyle name="20% - 강조색4 45 3 9 2" xfId="11948"/>
    <cellStyle name="20% - 강조색4 45 3 9 3" xfId="11949"/>
    <cellStyle name="20% - 강조색4 45 3 9 4" xfId="11950"/>
    <cellStyle name="20% - 강조색4 45 4" xfId="11951"/>
    <cellStyle name="20% - 강조색4 45 4 10" xfId="11952"/>
    <cellStyle name="20% - 강조색4 45 4 10 2" xfId="11953"/>
    <cellStyle name="20% - 강조색4 45 4 10 3" xfId="11954"/>
    <cellStyle name="20% - 강조색4 45 4 10 4" xfId="11955"/>
    <cellStyle name="20% - 강조색4 45 4 11" xfId="11956"/>
    <cellStyle name="20% - 강조색4 45 4 12" xfId="11957"/>
    <cellStyle name="20% - 강조색4 45 4 13" xfId="11958"/>
    <cellStyle name="20% - 강조색4 45 4 14" xfId="11959"/>
    <cellStyle name="20% - 강조색4 45 4 15" xfId="11960"/>
    <cellStyle name="20% - 강조색4 45 4 16" xfId="11961"/>
    <cellStyle name="20% - 강조색4 45 4 17" xfId="11962"/>
    <cellStyle name="20% - 강조색4 45 4 18" xfId="11963"/>
    <cellStyle name="20% - 강조색4 45 4 19" xfId="11964"/>
    <cellStyle name="20% - 강조색4 45 4 2" xfId="11965"/>
    <cellStyle name="20% - 강조색4 45 4 2 10" xfId="11966"/>
    <cellStyle name="20% - 강조색4 45 4 2 11" xfId="11967"/>
    <cellStyle name="20% - 강조색4 45 4 2 12" xfId="11968"/>
    <cellStyle name="20% - 강조색4 45 4 2 2" xfId="11969"/>
    <cellStyle name="20% - 강조색4 45 4 2 2 2" xfId="11970"/>
    <cellStyle name="20% - 강조색4 45 4 2 2 3" xfId="11971"/>
    <cellStyle name="20% - 강조색4 45 4 2 2 4" xfId="11972"/>
    <cellStyle name="20% - 강조색4 45 4 2 3" xfId="11973"/>
    <cellStyle name="20% - 강조색4 45 4 2 3 2" xfId="11974"/>
    <cellStyle name="20% - 강조색4 45 4 2 3 3" xfId="11975"/>
    <cellStyle name="20% - 강조색4 45 4 2 3 4" xfId="11976"/>
    <cellStyle name="20% - 강조색4 45 4 2 4" xfId="11977"/>
    <cellStyle name="20% - 강조색4 45 4 2 4 2" xfId="11978"/>
    <cellStyle name="20% - 강조색4 45 4 2 4 3" xfId="11979"/>
    <cellStyle name="20% - 강조색4 45 4 2 4 4" xfId="11980"/>
    <cellStyle name="20% - 강조색4 45 4 2 5" xfId="11981"/>
    <cellStyle name="20% - 강조색4 45 4 2 5 2" xfId="11982"/>
    <cellStyle name="20% - 강조색4 45 4 2 5 3" xfId="11983"/>
    <cellStyle name="20% - 강조색4 45 4 2 5 4" xfId="11984"/>
    <cellStyle name="20% - 강조색4 45 4 2 6" xfId="11985"/>
    <cellStyle name="20% - 강조색4 45 4 2 6 2" xfId="11986"/>
    <cellStyle name="20% - 강조색4 45 4 2 6 3" xfId="11987"/>
    <cellStyle name="20% - 강조색4 45 4 2 6 4" xfId="11988"/>
    <cellStyle name="20% - 강조색4 45 4 2 7" xfId="11989"/>
    <cellStyle name="20% - 강조색4 45 4 2 7 2" xfId="11990"/>
    <cellStyle name="20% - 강조색4 45 4 2 7 3" xfId="11991"/>
    <cellStyle name="20% - 강조색4 45 4 2 7 4" xfId="11992"/>
    <cellStyle name="20% - 강조색4 45 4 2 8" xfId="11993"/>
    <cellStyle name="20% - 강조색4 45 4 2 8 2" xfId="11994"/>
    <cellStyle name="20% - 강조색4 45 4 2 8 3" xfId="11995"/>
    <cellStyle name="20% - 강조색4 45 4 2 8 4" xfId="11996"/>
    <cellStyle name="20% - 강조색4 45 4 2 9" xfId="11997"/>
    <cellStyle name="20% - 강조색4 45 4 2 9 2" xfId="11998"/>
    <cellStyle name="20% - 강조색4 45 4 2 9 3" xfId="11999"/>
    <cellStyle name="20% - 강조색4 45 4 2 9 4" xfId="12000"/>
    <cellStyle name="20% - 강조색4 45 4 20" xfId="12001"/>
    <cellStyle name="20% - 강조색4 45 4 21" xfId="12002"/>
    <cellStyle name="20% - 강조색4 45 4 22" xfId="12003"/>
    <cellStyle name="20% - 강조색4 45 4 23" xfId="12004"/>
    <cellStyle name="20% - 강조색4 45 4 3" xfId="12005"/>
    <cellStyle name="20% - 강조색4 45 4 3 2" xfId="12006"/>
    <cellStyle name="20% - 강조색4 45 4 3 3" xfId="12007"/>
    <cellStyle name="20% - 강조색4 45 4 3 4" xfId="12008"/>
    <cellStyle name="20% - 강조색4 45 4 4" xfId="12009"/>
    <cellStyle name="20% - 강조색4 45 4 4 2" xfId="12010"/>
    <cellStyle name="20% - 강조색4 45 4 4 3" xfId="12011"/>
    <cellStyle name="20% - 강조색4 45 4 4 4" xfId="12012"/>
    <cellStyle name="20% - 강조색4 45 4 5" xfId="12013"/>
    <cellStyle name="20% - 강조색4 45 4 5 2" xfId="12014"/>
    <cellStyle name="20% - 강조색4 45 4 5 3" xfId="12015"/>
    <cellStyle name="20% - 강조색4 45 4 5 4" xfId="12016"/>
    <cellStyle name="20% - 강조색4 45 4 6" xfId="12017"/>
    <cellStyle name="20% - 강조색4 45 4 6 2" xfId="12018"/>
    <cellStyle name="20% - 강조색4 45 4 6 3" xfId="12019"/>
    <cellStyle name="20% - 강조색4 45 4 6 4" xfId="12020"/>
    <cellStyle name="20% - 강조색4 45 4 7" xfId="12021"/>
    <cellStyle name="20% - 강조색4 45 4 7 2" xfId="12022"/>
    <cellStyle name="20% - 강조색4 45 4 7 3" xfId="12023"/>
    <cellStyle name="20% - 강조색4 45 4 7 4" xfId="12024"/>
    <cellStyle name="20% - 강조색4 45 4 8" xfId="12025"/>
    <cellStyle name="20% - 강조색4 45 4 8 2" xfId="12026"/>
    <cellStyle name="20% - 강조색4 45 4 8 3" xfId="12027"/>
    <cellStyle name="20% - 강조색4 45 4 8 4" xfId="12028"/>
    <cellStyle name="20% - 강조색4 45 4 9" xfId="12029"/>
    <cellStyle name="20% - 강조색4 45 4 9 2" xfId="12030"/>
    <cellStyle name="20% - 강조색4 45 4 9 3" xfId="12031"/>
    <cellStyle name="20% - 강조색4 45 4 9 4" xfId="12032"/>
    <cellStyle name="20% - 강조색4 45 5" xfId="12033"/>
    <cellStyle name="20% - 강조색4 45 5 10" xfId="12034"/>
    <cellStyle name="20% - 강조색4 45 5 11" xfId="12035"/>
    <cellStyle name="20% - 강조색4 45 5 12" xfId="12036"/>
    <cellStyle name="20% - 강조색4 45 5 13" xfId="12037"/>
    <cellStyle name="20% - 강조색4 45 5 14" xfId="12038"/>
    <cellStyle name="20% - 강조색4 45 5 15" xfId="12039"/>
    <cellStyle name="20% - 강조색4 45 5 16" xfId="12040"/>
    <cellStyle name="20% - 강조색4 45 5 17" xfId="12041"/>
    <cellStyle name="20% - 강조색4 45 5 18" xfId="12042"/>
    <cellStyle name="20% - 강조색4 45 5 19" xfId="12043"/>
    <cellStyle name="20% - 강조색4 45 5 2" xfId="12044"/>
    <cellStyle name="20% - 강조색4 45 5 2 2" xfId="12045"/>
    <cellStyle name="20% - 강조색4 45 5 2 3" xfId="12046"/>
    <cellStyle name="20% - 강조색4 45 5 2 4" xfId="12047"/>
    <cellStyle name="20% - 강조색4 45 5 20" xfId="12048"/>
    <cellStyle name="20% - 강조색4 45 5 3" xfId="12049"/>
    <cellStyle name="20% - 강조색4 45 5 3 2" xfId="12050"/>
    <cellStyle name="20% - 강조색4 45 5 3 3" xfId="12051"/>
    <cellStyle name="20% - 강조색4 45 5 3 4" xfId="12052"/>
    <cellStyle name="20% - 강조색4 45 5 4" xfId="12053"/>
    <cellStyle name="20% - 강조색4 45 5 4 2" xfId="12054"/>
    <cellStyle name="20% - 강조색4 45 5 4 3" xfId="12055"/>
    <cellStyle name="20% - 강조색4 45 5 4 4" xfId="12056"/>
    <cellStyle name="20% - 강조색4 45 5 5" xfId="12057"/>
    <cellStyle name="20% - 강조색4 45 5 5 2" xfId="12058"/>
    <cellStyle name="20% - 강조색4 45 5 5 3" xfId="12059"/>
    <cellStyle name="20% - 강조색4 45 5 5 4" xfId="12060"/>
    <cellStyle name="20% - 강조색4 45 5 6" xfId="12061"/>
    <cellStyle name="20% - 강조색4 45 5 6 2" xfId="12062"/>
    <cellStyle name="20% - 강조색4 45 5 6 3" xfId="12063"/>
    <cellStyle name="20% - 강조색4 45 5 6 4" xfId="12064"/>
    <cellStyle name="20% - 강조색4 45 5 7" xfId="12065"/>
    <cellStyle name="20% - 강조색4 45 5 7 2" xfId="12066"/>
    <cellStyle name="20% - 강조색4 45 5 7 3" xfId="12067"/>
    <cellStyle name="20% - 강조색4 45 5 7 4" xfId="12068"/>
    <cellStyle name="20% - 강조색4 45 5 8" xfId="12069"/>
    <cellStyle name="20% - 강조색4 45 5 9" xfId="12070"/>
    <cellStyle name="20% - 강조색4 45 6" xfId="12071"/>
    <cellStyle name="20% - 강조색4 45 6 10" xfId="12072"/>
    <cellStyle name="20% - 강조색4 45 6 11" xfId="12073"/>
    <cellStyle name="20% - 강조색4 45 6 12" xfId="12074"/>
    <cellStyle name="20% - 강조색4 45 6 13" xfId="12075"/>
    <cellStyle name="20% - 강조색4 45 6 14" xfId="12076"/>
    <cellStyle name="20% - 강조색4 45 6 15" xfId="12077"/>
    <cellStyle name="20% - 강조색4 45 6 16" xfId="12078"/>
    <cellStyle name="20% - 강조색4 45 6 17" xfId="12079"/>
    <cellStyle name="20% - 강조색4 45 6 2" xfId="12080"/>
    <cellStyle name="20% - 강조색4 45 6 2 2" xfId="12081"/>
    <cellStyle name="20% - 강조색4 45 6 2 3" xfId="12082"/>
    <cellStyle name="20% - 강조색4 45 6 2 4" xfId="12083"/>
    <cellStyle name="20% - 강조색4 45 6 3" xfId="12084"/>
    <cellStyle name="20% - 강조색4 45 6 3 2" xfId="12085"/>
    <cellStyle name="20% - 강조색4 45 6 3 3" xfId="12086"/>
    <cellStyle name="20% - 강조색4 45 6 3 4" xfId="12087"/>
    <cellStyle name="20% - 강조색4 45 6 4" xfId="12088"/>
    <cellStyle name="20% - 강조색4 45 6 4 2" xfId="12089"/>
    <cellStyle name="20% - 강조색4 45 6 4 3" xfId="12090"/>
    <cellStyle name="20% - 강조색4 45 6 4 4" xfId="12091"/>
    <cellStyle name="20% - 강조색4 45 6 5" xfId="12092"/>
    <cellStyle name="20% - 강조색4 45 6 6" xfId="12093"/>
    <cellStyle name="20% - 강조색4 45 6 7" xfId="12094"/>
    <cellStyle name="20% - 강조색4 45 6 8" xfId="12095"/>
    <cellStyle name="20% - 강조색4 45 6 9" xfId="12096"/>
    <cellStyle name="20% - 강조색4 45 7" xfId="12097"/>
    <cellStyle name="20% - 강조색4 45 7 10" xfId="12098"/>
    <cellStyle name="20% - 강조색4 45 7 11" xfId="12099"/>
    <cellStyle name="20% - 강조색4 45 7 12" xfId="12100"/>
    <cellStyle name="20% - 강조색4 45 7 13" xfId="12101"/>
    <cellStyle name="20% - 강조색4 45 7 14" xfId="12102"/>
    <cellStyle name="20% - 강조색4 45 7 2" xfId="12103"/>
    <cellStyle name="20% - 강조색4 45 7 3" xfId="12104"/>
    <cellStyle name="20% - 강조색4 45 7 4" xfId="12105"/>
    <cellStyle name="20% - 강조색4 45 7 5" xfId="12106"/>
    <cellStyle name="20% - 강조색4 45 7 6" xfId="12107"/>
    <cellStyle name="20% - 강조색4 45 7 7" xfId="12108"/>
    <cellStyle name="20% - 강조색4 45 7 8" xfId="12109"/>
    <cellStyle name="20% - 강조색4 45 7 9" xfId="12110"/>
    <cellStyle name="20% - 강조색4 45 8" xfId="12111"/>
    <cellStyle name="20% - 강조색4 45 8 2" xfId="12112"/>
    <cellStyle name="20% - 강조색4 45 8 3" xfId="12113"/>
    <cellStyle name="20% - 강조색4 45 8 4" xfId="12114"/>
    <cellStyle name="20% - 강조색4 45 9" xfId="12115"/>
    <cellStyle name="20% - 강조색4 45 9 2" xfId="12116"/>
    <cellStyle name="20% - 강조색4 45 9 3" xfId="12117"/>
    <cellStyle name="20% - 강조색4 46" xfId="12118"/>
    <cellStyle name="20% - 강조색4 46 10" xfId="12119"/>
    <cellStyle name="20% - 강조색4 46 10 2" xfId="12120"/>
    <cellStyle name="20% - 강조색4 46 10 3" xfId="12121"/>
    <cellStyle name="20% - 강조색4 46 10 4" xfId="12122"/>
    <cellStyle name="20% - 강조색4 46 11" xfId="12123"/>
    <cellStyle name="20% - 강조색4 46 11 2" xfId="12124"/>
    <cellStyle name="20% - 강조색4 46 11 3" xfId="12125"/>
    <cellStyle name="20% - 강조색4 46 11 4" xfId="12126"/>
    <cellStyle name="20% - 강조색4 46 12" xfId="12127"/>
    <cellStyle name="20% - 강조색4 46 12 2" xfId="12128"/>
    <cellStyle name="20% - 강조색4 46 12 3" xfId="12129"/>
    <cellStyle name="20% - 강조색4 46 12 4" xfId="12130"/>
    <cellStyle name="20% - 강조색4 46 13" xfId="12131"/>
    <cellStyle name="20% - 강조색4 46 13 2" xfId="12132"/>
    <cellStyle name="20% - 강조색4 46 13 3" xfId="12133"/>
    <cellStyle name="20% - 강조색4 46 13 4" xfId="12134"/>
    <cellStyle name="20% - 강조색4 46 14" xfId="12135"/>
    <cellStyle name="20% - 강조색4 46 14 2" xfId="12136"/>
    <cellStyle name="20% - 강조색4 46 14 3" xfId="12137"/>
    <cellStyle name="20% - 강조색4 46 14 4" xfId="12138"/>
    <cellStyle name="20% - 강조색4 46 15" xfId="12139"/>
    <cellStyle name="20% - 강조색4 46 16" xfId="12140"/>
    <cellStyle name="20% - 강조색4 46 17" xfId="12141"/>
    <cellStyle name="20% - 강조색4 46 18" xfId="12142"/>
    <cellStyle name="20% - 강조색4 46 19" xfId="12143"/>
    <cellStyle name="20% - 강조색4 46 2" xfId="12144"/>
    <cellStyle name="20% - 강조색4 46 2 10" xfId="12145"/>
    <cellStyle name="20% - 강조색4 46 2 10 2" xfId="12146"/>
    <cellStyle name="20% - 강조색4 46 2 10 3" xfId="12147"/>
    <cellStyle name="20% - 강조색4 46 2 10 4" xfId="12148"/>
    <cellStyle name="20% - 강조색4 46 2 11" xfId="12149"/>
    <cellStyle name="20% - 강조색4 46 2 11 2" xfId="12150"/>
    <cellStyle name="20% - 강조색4 46 2 11 3" xfId="12151"/>
    <cellStyle name="20% - 강조색4 46 2 11 4" xfId="12152"/>
    <cellStyle name="20% - 강조색4 46 2 12" xfId="12153"/>
    <cellStyle name="20% - 강조색4 46 2 12 2" xfId="12154"/>
    <cellStyle name="20% - 강조색4 46 2 12 3" xfId="12155"/>
    <cellStyle name="20% - 강조색4 46 2 12 4" xfId="12156"/>
    <cellStyle name="20% - 강조색4 46 2 13" xfId="12157"/>
    <cellStyle name="20% - 강조색4 46 2 13 2" xfId="12158"/>
    <cellStyle name="20% - 강조색4 46 2 13 3" xfId="12159"/>
    <cellStyle name="20% - 강조색4 46 2 13 4" xfId="12160"/>
    <cellStyle name="20% - 강조색4 46 2 14" xfId="12161"/>
    <cellStyle name="20% - 강조색4 46 2 15" xfId="12162"/>
    <cellStyle name="20% - 강조색4 46 2 16" xfId="12163"/>
    <cellStyle name="20% - 강조색4 46 2 17" xfId="12164"/>
    <cellStyle name="20% - 강조색4 46 2 18" xfId="12165"/>
    <cellStyle name="20% - 강조색4 46 2 19" xfId="12166"/>
    <cellStyle name="20% - 강조색4 46 2 2" xfId="12167"/>
    <cellStyle name="20% - 강조색4 46 2 2 10" xfId="12168"/>
    <cellStyle name="20% - 강조색4 46 2 2 10 2" xfId="12169"/>
    <cellStyle name="20% - 강조색4 46 2 2 10 3" xfId="12170"/>
    <cellStyle name="20% - 강조색4 46 2 2 10 4" xfId="12171"/>
    <cellStyle name="20% - 강조색4 46 2 2 11" xfId="12172"/>
    <cellStyle name="20% - 강조색4 46 2 2 11 2" xfId="12173"/>
    <cellStyle name="20% - 강조색4 46 2 2 11 3" xfId="12174"/>
    <cellStyle name="20% - 강조색4 46 2 2 11 4" xfId="12175"/>
    <cellStyle name="20% - 강조색4 46 2 2 12" xfId="12176"/>
    <cellStyle name="20% - 강조색4 46 2 2 12 2" xfId="12177"/>
    <cellStyle name="20% - 강조색4 46 2 2 12 3" xfId="12178"/>
    <cellStyle name="20% - 강조색4 46 2 2 12 4" xfId="12179"/>
    <cellStyle name="20% - 강조색4 46 2 2 13" xfId="12180"/>
    <cellStyle name="20% - 강조색4 46 2 2 14" xfId="12181"/>
    <cellStyle name="20% - 강조색4 46 2 2 15" xfId="12182"/>
    <cellStyle name="20% - 강조색4 46 2 2 16" xfId="12183"/>
    <cellStyle name="20% - 강조색4 46 2 2 17" xfId="12184"/>
    <cellStyle name="20% - 강조색4 46 2 2 18" xfId="12185"/>
    <cellStyle name="20% - 강조색4 46 2 2 19" xfId="12186"/>
    <cellStyle name="20% - 강조색4 46 2 2 2" xfId="12187"/>
    <cellStyle name="20% - 강조색4 46 2 2 2 10" xfId="12188"/>
    <cellStyle name="20% - 강조색4 46 2 2 2 11" xfId="12189"/>
    <cellStyle name="20% - 강조색4 46 2 2 2 12" xfId="12190"/>
    <cellStyle name="20% - 강조색4 46 2 2 2 2" xfId="12191"/>
    <cellStyle name="20% - 강조색4 46 2 2 2 2 2" xfId="12192"/>
    <cellStyle name="20% - 강조색4 46 2 2 2 2 3" xfId="12193"/>
    <cellStyle name="20% - 강조색4 46 2 2 2 2 4" xfId="12194"/>
    <cellStyle name="20% - 강조색4 46 2 2 2 3" xfId="12195"/>
    <cellStyle name="20% - 강조색4 46 2 2 2 3 2" xfId="12196"/>
    <cellStyle name="20% - 강조색4 46 2 2 2 3 3" xfId="12197"/>
    <cellStyle name="20% - 강조색4 46 2 2 2 3 4" xfId="12198"/>
    <cellStyle name="20% - 강조색4 46 2 2 2 4" xfId="12199"/>
    <cellStyle name="20% - 강조색4 46 2 2 2 4 2" xfId="12200"/>
    <cellStyle name="20% - 강조색4 46 2 2 2 4 3" xfId="12201"/>
    <cellStyle name="20% - 강조색4 46 2 2 2 4 4" xfId="12202"/>
    <cellStyle name="20% - 강조색4 46 2 2 2 5" xfId="12203"/>
    <cellStyle name="20% - 강조색4 46 2 2 2 5 2" xfId="12204"/>
    <cellStyle name="20% - 강조색4 46 2 2 2 5 3" xfId="12205"/>
    <cellStyle name="20% - 강조색4 46 2 2 2 5 4" xfId="12206"/>
    <cellStyle name="20% - 강조색4 46 2 2 2 6" xfId="12207"/>
    <cellStyle name="20% - 강조색4 46 2 2 2 6 2" xfId="12208"/>
    <cellStyle name="20% - 강조색4 46 2 2 2 6 3" xfId="12209"/>
    <cellStyle name="20% - 강조색4 46 2 2 2 6 4" xfId="12210"/>
    <cellStyle name="20% - 강조색4 46 2 2 2 7" xfId="12211"/>
    <cellStyle name="20% - 강조색4 46 2 2 2 7 2" xfId="12212"/>
    <cellStyle name="20% - 강조색4 46 2 2 2 7 3" xfId="12213"/>
    <cellStyle name="20% - 강조색4 46 2 2 2 7 4" xfId="12214"/>
    <cellStyle name="20% - 강조색4 46 2 2 2 8" xfId="12215"/>
    <cellStyle name="20% - 강조색4 46 2 2 2 8 2" xfId="12216"/>
    <cellStyle name="20% - 강조색4 46 2 2 2 8 3" xfId="12217"/>
    <cellStyle name="20% - 강조색4 46 2 2 2 8 4" xfId="12218"/>
    <cellStyle name="20% - 강조색4 46 2 2 2 9" xfId="12219"/>
    <cellStyle name="20% - 강조색4 46 2 2 2 9 2" xfId="12220"/>
    <cellStyle name="20% - 강조색4 46 2 2 2 9 3" xfId="12221"/>
    <cellStyle name="20% - 강조색4 46 2 2 2 9 4" xfId="12222"/>
    <cellStyle name="20% - 강조색4 46 2 2 20" xfId="12223"/>
    <cellStyle name="20% - 강조색4 46 2 2 21" xfId="12224"/>
    <cellStyle name="20% - 강조색4 46 2 2 22" xfId="12225"/>
    <cellStyle name="20% - 강조색4 46 2 2 23" xfId="12226"/>
    <cellStyle name="20% - 강조색4 46 2 2 24" xfId="12227"/>
    <cellStyle name="20% - 강조색4 46 2 2 25" xfId="12228"/>
    <cellStyle name="20% - 강조색4 46 2 2 3" xfId="12229"/>
    <cellStyle name="20% - 강조색4 46 2 2 3 10" xfId="12230"/>
    <cellStyle name="20% - 강조색4 46 2 2 3 11" xfId="12231"/>
    <cellStyle name="20% - 강조색4 46 2 2 3 12" xfId="12232"/>
    <cellStyle name="20% - 강조색4 46 2 2 3 2" xfId="12233"/>
    <cellStyle name="20% - 강조색4 46 2 2 3 2 2" xfId="12234"/>
    <cellStyle name="20% - 강조색4 46 2 2 3 2 3" xfId="12235"/>
    <cellStyle name="20% - 강조색4 46 2 2 3 2 4" xfId="12236"/>
    <cellStyle name="20% - 강조색4 46 2 2 3 3" xfId="12237"/>
    <cellStyle name="20% - 강조색4 46 2 2 3 3 2" xfId="12238"/>
    <cellStyle name="20% - 강조색4 46 2 2 3 3 3" xfId="12239"/>
    <cellStyle name="20% - 강조색4 46 2 2 3 3 4" xfId="12240"/>
    <cellStyle name="20% - 강조색4 46 2 2 3 4" xfId="12241"/>
    <cellStyle name="20% - 강조색4 46 2 2 3 4 2" xfId="12242"/>
    <cellStyle name="20% - 강조색4 46 2 2 3 4 3" xfId="12243"/>
    <cellStyle name="20% - 강조색4 46 2 2 3 4 4" xfId="12244"/>
    <cellStyle name="20% - 강조색4 46 2 2 3 5" xfId="12245"/>
    <cellStyle name="20% - 강조색4 46 2 2 3 5 2" xfId="12246"/>
    <cellStyle name="20% - 강조색4 46 2 2 3 5 3" xfId="12247"/>
    <cellStyle name="20% - 강조색4 46 2 2 3 5 4" xfId="12248"/>
    <cellStyle name="20% - 강조색4 46 2 2 3 6" xfId="12249"/>
    <cellStyle name="20% - 강조색4 46 2 2 3 6 2" xfId="12250"/>
    <cellStyle name="20% - 강조색4 46 2 2 3 6 3" xfId="12251"/>
    <cellStyle name="20% - 강조색4 46 2 2 3 6 4" xfId="12252"/>
    <cellStyle name="20% - 강조색4 46 2 2 3 7" xfId="12253"/>
    <cellStyle name="20% - 강조색4 46 2 2 3 7 2" xfId="12254"/>
    <cellStyle name="20% - 강조색4 46 2 2 3 7 3" xfId="12255"/>
    <cellStyle name="20% - 강조색4 46 2 2 3 7 4" xfId="12256"/>
    <cellStyle name="20% - 강조색4 46 2 2 3 8" xfId="12257"/>
    <cellStyle name="20% - 강조색4 46 2 2 3 8 2" xfId="12258"/>
    <cellStyle name="20% - 강조색4 46 2 2 3 8 3" xfId="12259"/>
    <cellStyle name="20% - 강조색4 46 2 2 3 8 4" xfId="12260"/>
    <cellStyle name="20% - 강조색4 46 2 2 3 9" xfId="12261"/>
    <cellStyle name="20% - 강조색4 46 2 2 3 9 2" xfId="12262"/>
    <cellStyle name="20% - 강조색4 46 2 2 3 9 3" xfId="12263"/>
    <cellStyle name="20% - 강조색4 46 2 2 3 9 4" xfId="12264"/>
    <cellStyle name="20% - 강조색4 46 2 2 4" xfId="12265"/>
    <cellStyle name="20% - 강조색4 46 2 2 4 10" xfId="12266"/>
    <cellStyle name="20% - 강조색4 46 2 2 4 11" xfId="12267"/>
    <cellStyle name="20% - 강조색4 46 2 2 4 12" xfId="12268"/>
    <cellStyle name="20% - 강조색4 46 2 2 4 2" xfId="12269"/>
    <cellStyle name="20% - 강조색4 46 2 2 4 2 2" xfId="12270"/>
    <cellStyle name="20% - 강조색4 46 2 2 4 2 3" xfId="12271"/>
    <cellStyle name="20% - 강조색4 46 2 2 4 2 4" xfId="12272"/>
    <cellStyle name="20% - 강조색4 46 2 2 4 3" xfId="12273"/>
    <cellStyle name="20% - 강조색4 46 2 2 4 3 2" xfId="12274"/>
    <cellStyle name="20% - 강조색4 46 2 2 4 3 3" xfId="12275"/>
    <cellStyle name="20% - 강조색4 46 2 2 4 3 4" xfId="12276"/>
    <cellStyle name="20% - 강조색4 46 2 2 4 4" xfId="12277"/>
    <cellStyle name="20% - 강조색4 46 2 2 4 4 2" xfId="12278"/>
    <cellStyle name="20% - 강조색4 46 2 2 4 4 3" xfId="12279"/>
    <cellStyle name="20% - 강조색4 46 2 2 4 4 4" xfId="12280"/>
    <cellStyle name="20% - 강조색4 46 2 2 4 5" xfId="12281"/>
    <cellStyle name="20% - 강조색4 46 2 2 4 5 2" xfId="12282"/>
    <cellStyle name="20% - 강조색4 46 2 2 4 5 3" xfId="12283"/>
    <cellStyle name="20% - 강조색4 46 2 2 4 5 4" xfId="12284"/>
    <cellStyle name="20% - 강조색4 46 2 2 4 6" xfId="12285"/>
    <cellStyle name="20% - 강조색4 46 2 2 4 6 2" xfId="12286"/>
    <cellStyle name="20% - 강조색4 46 2 2 4 6 3" xfId="12287"/>
    <cellStyle name="20% - 강조색4 46 2 2 4 6 4" xfId="12288"/>
    <cellStyle name="20% - 강조색4 46 2 2 4 7" xfId="12289"/>
    <cellStyle name="20% - 강조색4 46 2 2 4 7 2" xfId="12290"/>
    <cellStyle name="20% - 강조색4 46 2 2 4 7 3" xfId="12291"/>
    <cellStyle name="20% - 강조색4 46 2 2 4 7 4" xfId="12292"/>
    <cellStyle name="20% - 강조색4 46 2 2 4 8" xfId="12293"/>
    <cellStyle name="20% - 강조색4 46 2 2 4 8 2" xfId="12294"/>
    <cellStyle name="20% - 강조색4 46 2 2 4 8 3" xfId="12295"/>
    <cellStyle name="20% - 강조색4 46 2 2 4 8 4" xfId="12296"/>
    <cellStyle name="20% - 강조색4 46 2 2 4 9" xfId="12297"/>
    <cellStyle name="20% - 강조색4 46 2 2 4 9 2" xfId="12298"/>
    <cellStyle name="20% - 강조색4 46 2 2 4 9 3" xfId="12299"/>
    <cellStyle name="20% - 강조색4 46 2 2 4 9 4" xfId="12300"/>
    <cellStyle name="20% - 강조색4 46 2 2 5" xfId="12301"/>
    <cellStyle name="20% - 강조색4 46 2 2 5 2" xfId="12302"/>
    <cellStyle name="20% - 강조색4 46 2 2 5 3" xfId="12303"/>
    <cellStyle name="20% - 강조색4 46 2 2 5 4" xfId="12304"/>
    <cellStyle name="20% - 강조색4 46 2 2 6" xfId="12305"/>
    <cellStyle name="20% - 강조색4 46 2 2 6 2" xfId="12306"/>
    <cellStyle name="20% - 강조색4 46 2 2 6 3" xfId="12307"/>
    <cellStyle name="20% - 강조색4 46 2 2 6 4" xfId="12308"/>
    <cellStyle name="20% - 강조색4 46 2 2 7" xfId="12309"/>
    <cellStyle name="20% - 강조색4 46 2 2 7 2" xfId="12310"/>
    <cellStyle name="20% - 강조색4 46 2 2 7 3" xfId="12311"/>
    <cellStyle name="20% - 강조색4 46 2 2 7 4" xfId="12312"/>
    <cellStyle name="20% - 강조색4 46 2 2 8" xfId="12313"/>
    <cellStyle name="20% - 강조색4 46 2 2 8 2" xfId="12314"/>
    <cellStyle name="20% - 강조색4 46 2 2 8 3" xfId="12315"/>
    <cellStyle name="20% - 강조색4 46 2 2 8 4" xfId="12316"/>
    <cellStyle name="20% - 강조색4 46 2 2 9" xfId="12317"/>
    <cellStyle name="20% - 강조색4 46 2 2 9 2" xfId="12318"/>
    <cellStyle name="20% - 강조색4 46 2 2 9 3" xfId="12319"/>
    <cellStyle name="20% - 강조색4 46 2 2 9 4" xfId="12320"/>
    <cellStyle name="20% - 강조색4 46 2 20" xfId="12321"/>
    <cellStyle name="20% - 강조색4 46 2 21" xfId="12322"/>
    <cellStyle name="20% - 강조색4 46 2 22" xfId="12323"/>
    <cellStyle name="20% - 강조색4 46 2 23" xfId="12324"/>
    <cellStyle name="20% - 강조색4 46 2 24" xfId="12325"/>
    <cellStyle name="20% - 강조색4 46 2 25" xfId="12326"/>
    <cellStyle name="20% - 강조색4 46 2 26" xfId="12327"/>
    <cellStyle name="20% - 강조색4 46 2 3" xfId="12328"/>
    <cellStyle name="20% - 강조색4 46 2 3 10" xfId="12329"/>
    <cellStyle name="20% - 강조색4 46 2 3 11" xfId="12330"/>
    <cellStyle name="20% - 강조색4 46 2 3 12" xfId="12331"/>
    <cellStyle name="20% - 강조색4 46 2 3 2" xfId="12332"/>
    <cellStyle name="20% - 강조색4 46 2 3 2 2" xfId="12333"/>
    <cellStyle name="20% - 강조색4 46 2 3 2 3" xfId="12334"/>
    <cellStyle name="20% - 강조색4 46 2 3 2 4" xfId="12335"/>
    <cellStyle name="20% - 강조색4 46 2 3 3" xfId="12336"/>
    <cellStyle name="20% - 강조색4 46 2 3 3 2" xfId="12337"/>
    <cellStyle name="20% - 강조색4 46 2 3 3 3" xfId="12338"/>
    <cellStyle name="20% - 강조색4 46 2 3 3 4" xfId="12339"/>
    <cellStyle name="20% - 강조색4 46 2 3 4" xfId="12340"/>
    <cellStyle name="20% - 강조색4 46 2 3 4 2" xfId="12341"/>
    <cellStyle name="20% - 강조색4 46 2 3 4 3" xfId="12342"/>
    <cellStyle name="20% - 강조색4 46 2 3 4 4" xfId="12343"/>
    <cellStyle name="20% - 강조색4 46 2 3 5" xfId="12344"/>
    <cellStyle name="20% - 강조색4 46 2 3 5 2" xfId="12345"/>
    <cellStyle name="20% - 강조색4 46 2 3 5 3" xfId="12346"/>
    <cellStyle name="20% - 강조색4 46 2 3 5 4" xfId="12347"/>
    <cellStyle name="20% - 강조색4 46 2 3 6" xfId="12348"/>
    <cellStyle name="20% - 강조색4 46 2 3 6 2" xfId="12349"/>
    <cellStyle name="20% - 강조색4 46 2 3 6 3" xfId="12350"/>
    <cellStyle name="20% - 강조색4 46 2 3 6 4" xfId="12351"/>
    <cellStyle name="20% - 강조색4 46 2 3 7" xfId="12352"/>
    <cellStyle name="20% - 강조색4 46 2 3 7 2" xfId="12353"/>
    <cellStyle name="20% - 강조색4 46 2 3 7 3" xfId="12354"/>
    <cellStyle name="20% - 강조색4 46 2 3 7 4" xfId="12355"/>
    <cellStyle name="20% - 강조색4 46 2 3 8" xfId="12356"/>
    <cellStyle name="20% - 강조색4 46 2 3 8 2" xfId="12357"/>
    <cellStyle name="20% - 강조색4 46 2 3 8 3" xfId="12358"/>
    <cellStyle name="20% - 강조색4 46 2 3 8 4" xfId="12359"/>
    <cellStyle name="20% - 강조색4 46 2 3 9" xfId="12360"/>
    <cellStyle name="20% - 강조색4 46 2 3 9 2" xfId="12361"/>
    <cellStyle name="20% - 강조색4 46 2 3 9 3" xfId="12362"/>
    <cellStyle name="20% - 강조색4 46 2 3 9 4" xfId="12363"/>
    <cellStyle name="20% - 강조색4 46 2 4" xfId="12364"/>
    <cellStyle name="20% - 강조색4 46 2 4 10" xfId="12365"/>
    <cellStyle name="20% - 강조색4 46 2 4 11" xfId="12366"/>
    <cellStyle name="20% - 강조색4 46 2 4 12" xfId="12367"/>
    <cellStyle name="20% - 강조색4 46 2 4 2" xfId="12368"/>
    <cellStyle name="20% - 강조색4 46 2 4 2 2" xfId="12369"/>
    <cellStyle name="20% - 강조색4 46 2 4 2 3" xfId="12370"/>
    <cellStyle name="20% - 강조색4 46 2 4 2 4" xfId="12371"/>
    <cellStyle name="20% - 강조색4 46 2 4 3" xfId="12372"/>
    <cellStyle name="20% - 강조색4 46 2 4 3 2" xfId="12373"/>
    <cellStyle name="20% - 강조색4 46 2 4 3 3" xfId="12374"/>
    <cellStyle name="20% - 강조색4 46 2 4 3 4" xfId="12375"/>
    <cellStyle name="20% - 강조색4 46 2 4 4" xfId="12376"/>
    <cellStyle name="20% - 강조색4 46 2 4 4 2" xfId="12377"/>
    <cellStyle name="20% - 강조색4 46 2 4 4 3" xfId="12378"/>
    <cellStyle name="20% - 강조색4 46 2 4 4 4" xfId="12379"/>
    <cellStyle name="20% - 강조색4 46 2 4 5" xfId="12380"/>
    <cellStyle name="20% - 강조색4 46 2 4 5 2" xfId="12381"/>
    <cellStyle name="20% - 강조색4 46 2 4 5 3" xfId="12382"/>
    <cellStyle name="20% - 강조색4 46 2 4 5 4" xfId="12383"/>
    <cellStyle name="20% - 강조색4 46 2 4 6" xfId="12384"/>
    <cellStyle name="20% - 강조색4 46 2 4 6 2" xfId="12385"/>
    <cellStyle name="20% - 강조색4 46 2 4 6 3" xfId="12386"/>
    <cellStyle name="20% - 강조색4 46 2 4 6 4" xfId="12387"/>
    <cellStyle name="20% - 강조색4 46 2 4 7" xfId="12388"/>
    <cellStyle name="20% - 강조색4 46 2 4 7 2" xfId="12389"/>
    <cellStyle name="20% - 강조색4 46 2 4 7 3" xfId="12390"/>
    <cellStyle name="20% - 강조색4 46 2 4 7 4" xfId="12391"/>
    <cellStyle name="20% - 강조색4 46 2 4 8" xfId="12392"/>
    <cellStyle name="20% - 강조색4 46 2 4 8 2" xfId="12393"/>
    <cellStyle name="20% - 강조색4 46 2 4 8 3" xfId="12394"/>
    <cellStyle name="20% - 강조색4 46 2 4 8 4" xfId="12395"/>
    <cellStyle name="20% - 강조색4 46 2 4 9" xfId="12396"/>
    <cellStyle name="20% - 강조색4 46 2 4 9 2" xfId="12397"/>
    <cellStyle name="20% - 강조색4 46 2 4 9 3" xfId="12398"/>
    <cellStyle name="20% - 강조색4 46 2 4 9 4" xfId="12399"/>
    <cellStyle name="20% - 강조색4 46 2 5" xfId="12400"/>
    <cellStyle name="20% - 강조색4 46 2 5 10" xfId="12401"/>
    <cellStyle name="20% - 강조색4 46 2 5 11" xfId="12402"/>
    <cellStyle name="20% - 강조색4 46 2 5 12" xfId="12403"/>
    <cellStyle name="20% - 강조색4 46 2 5 2" xfId="12404"/>
    <cellStyle name="20% - 강조색4 46 2 5 2 2" xfId="12405"/>
    <cellStyle name="20% - 강조색4 46 2 5 2 3" xfId="12406"/>
    <cellStyle name="20% - 강조색4 46 2 5 2 4" xfId="12407"/>
    <cellStyle name="20% - 강조색4 46 2 5 3" xfId="12408"/>
    <cellStyle name="20% - 강조색4 46 2 5 3 2" xfId="12409"/>
    <cellStyle name="20% - 강조색4 46 2 5 3 3" xfId="12410"/>
    <cellStyle name="20% - 강조색4 46 2 5 3 4" xfId="12411"/>
    <cellStyle name="20% - 강조색4 46 2 5 4" xfId="12412"/>
    <cellStyle name="20% - 강조색4 46 2 5 4 2" xfId="12413"/>
    <cellStyle name="20% - 강조색4 46 2 5 4 3" xfId="12414"/>
    <cellStyle name="20% - 강조색4 46 2 5 4 4" xfId="12415"/>
    <cellStyle name="20% - 강조색4 46 2 5 5" xfId="12416"/>
    <cellStyle name="20% - 강조색4 46 2 5 5 2" xfId="12417"/>
    <cellStyle name="20% - 강조색4 46 2 5 5 3" xfId="12418"/>
    <cellStyle name="20% - 강조색4 46 2 5 5 4" xfId="12419"/>
    <cellStyle name="20% - 강조색4 46 2 5 6" xfId="12420"/>
    <cellStyle name="20% - 강조색4 46 2 5 6 2" xfId="12421"/>
    <cellStyle name="20% - 강조색4 46 2 5 6 3" xfId="12422"/>
    <cellStyle name="20% - 강조색4 46 2 5 6 4" xfId="12423"/>
    <cellStyle name="20% - 강조색4 46 2 5 7" xfId="12424"/>
    <cellStyle name="20% - 강조색4 46 2 5 7 2" xfId="12425"/>
    <cellStyle name="20% - 강조색4 46 2 5 7 3" xfId="12426"/>
    <cellStyle name="20% - 강조색4 46 2 5 7 4" xfId="12427"/>
    <cellStyle name="20% - 강조색4 46 2 5 8" xfId="12428"/>
    <cellStyle name="20% - 강조색4 46 2 5 8 2" xfId="12429"/>
    <cellStyle name="20% - 강조색4 46 2 5 8 3" xfId="12430"/>
    <cellStyle name="20% - 강조색4 46 2 5 8 4" xfId="12431"/>
    <cellStyle name="20% - 강조색4 46 2 5 9" xfId="12432"/>
    <cellStyle name="20% - 강조색4 46 2 5 9 2" xfId="12433"/>
    <cellStyle name="20% - 강조색4 46 2 5 9 3" xfId="12434"/>
    <cellStyle name="20% - 강조색4 46 2 5 9 4" xfId="12435"/>
    <cellStyle name="20% - 강조색4 46 2 6" xfId="12436"/>
    <cellStyle name="20% - 강조색4 46 2 6 2" xfId="12437"/>
    <cellStyle name="20% - 강조색4 46 2 6 3" xfId="12438"/>
    <cellStyle name="20% - 강조색4 46 2 6 4" xfId="12439"/>
    <cellStyle name="20% - 강조색4 46 2 7" xfId="12440"/>
    <cellStyle name="20% - 강조색4 46 2 7 2" xfId="12441"/>
    <cellStyle name="20% - 강조색4 46 2 7 3" xfId="12442"/>
    <cellStyle name="20% - 강조색4 46 2 7 4" xfId="12443"/>
    <cellStyle name="20% - 강조색4 46 2 8" xfId="12444"/>
    <cellStyle name="20% - 강조색4 46 2 8 2" xfId="12445"/>
    <cellStyle name="20% - 강조색4 46 2 8 3" xfId="12446"/>
    <cellStyle name="20% - 강조색4 46 2 8 4" xfId="12447"/>
    <cellStyle name="20% - 강조색4 46 2 9" xfId="12448"/>
    <cellStyle name="20% - 강조색4 46 2 9 2" xfId="12449"/>
    <cellStyle name="20% - 강조색4 46 2 9 3" xfId="12450"/>
    <cellStyle name="20% - 강조색4 46 2 9 4" xfId="12451"/>
    <cellStyle name="20% - 강조색4 46 20" xfId="12452"/>
    <cellStyle name="20% - 강조색4 46 21" xfId="12453"/>
    <cellStyle name="20% - 강조색4 46 22" xfId="12454"/>
    <cellStyle name="20% - 강조색4 46 23" xfId="12455"/>
    <cellStyle name="20% - 강조색4 46 24" xfId="12456"/>
    <cellStyle name="20% - 강조색4 46 25" xfId="12457"/>
    <cellStyle name="20% - 강조색4 46 26" xfId="12458"/>
    <cellStyle name="20% - 강조색4 46 27" xfId="12459"/>
    <cellStyle name="20% - 강조색4 46 3" xfId="12460"/>
    <cellStyle name="20% - 강조색4 46 3 10" xfId="12461"/>
    <cellStyle name="20% - 강조색4 46 3 10 2" xfId="12462"/>
    <cellStyle name="20% - 강조색4 46 3 10 3" xfId="12463"/>
    <cellStyle name="20% - 강조색4 46 3 10 4" xfId="12464"/>
    <cellStyle name="20% - 강조색4 46 3 11" xfId="12465"/>
    <cellStyle name="20% - 강조색4 46 3 11 2" xfId="12466"/>
    <cellStyle name="20% - 강조색4 46 3 11 3" xfId="12467"/>
    <cellStyle name="20% - 강조색4 46 3 11 4" xfId="12468"/>
    <cellStyle name="20% - 강조색4 46 3 12" xfId="12469"/>
    <cellStyle name="20% - 강조색4 46 3 12 2" xfId="12470"/>
    <cellStyle name="20% - 강조색4 46 3 12 3" xfId="12471"/>
    <cellStyle name="20% - 강조색4 46 3 12 4" xfId="12472"/>
    <cellStyle name="20% - 강조색4 46 3 13" xfId="12473"/>
    <cellStyle name="20% - 강조색4 46 3 14" xfId="12474"/>
    <cellStyle name="20% - 강조색4 46 3 15" xfId="12475"/>
    <cellStyle name="20% - 강조색4 46 3 16" xfId="12476"/>
    <cellStyle name="20% - 강조색4 46 3 17" xfId="12477"/>
    <cellStyle name="20% - 강조색4 46 3 18" xfId="12478"/>
    <cellStyle name="20% - 강조색4 46 3 19" xfId="12479"/>
    <cellStyle name="20% - 강조색4 46 3 2" xfId="12480"/>
    <cellStyle name="20% - 강조색4 46 3 2 10" xfId="12481"/>
    <cellStyle name="20% - 강조색4 46 3 2 11" xfId="12482"/>
    <cellStyle name="20% - 강조색4 46 3 2 12" xfId="12483"/>
    <cellStyle name="20% - 강조색4 46 3 2 2" xfId="12484"/>
    <cellStyle name="20% - 강조색4 46 3 2 2 2" xfId="12485"/>
    <cellStyle name="20% - 강조색4 46 3 2 2 3" xfId="12486"/>
    <cellStyle name="20% - 강조색4 46 3 2 2 4" xfId="12487"/>
    <cellStyle name="20% - 강조색4 46 3 2 3" xfId="12488"/>
    <cellStyle name="20% - 강조색4 46 3 2 3 2" xfId="12489"/>
    <cellStyle name="20% - 강조색4 46 3 2 3 3" xfId="12490"/>
    <cellStyle name="20% - 강조색4 46 3 2 3 4" xfId="12491"/>
    <cellStyle name="20% - 강조색4 46 3 2 4" xfId="12492"/>
    <cellStyle name="20% - 강조색4 46 3 2 4 2" xfId="12493"/>
    <cellStyle name="20% - 강조색4 46 3 2 4 3" xfId="12494"/>
    <cellStyle name="20% - 강조색4 46 3 2 4 4" xfId="12495"/>
    <cellStyle name="20% - 강조색4 46 3 2 5" xfId="12496"/>
    <cellStyle name="20% - 강조색4 46 3 2 5 2" xfId="12497"/>
    <cellStyle name="20% - 강조색4 46 3 2 5 3" xfId="12498"/>
    <cellStyle name="20% - 강조색4 46 3 2 5 4" xfId="12499"/>
    <cellStyle name="20% - 강조색4 46 3 2 6" xfId="12500"/>
    <cellStyle name="20% - 강조색4 46 3 2 6 2" xfId="12501"/>
    <cellStyle name="20% - 강조색4 46 3 2 6 3" xfId="12502"/>
    <cellStyle name="20% - 강조색4 46 3 2 6 4" xfId="12503"/>
    <cellStyle name="20% - 강조색4 46 3 2 7" xfId="12504"/>
    <cellStyle name="20% - 강조색4 46 3 2 7 2" xfId="12505"/>
    <cellStyle name="20% - 강조색4 46 3 2 7 3" xfId="12506"/>
    <cellStyle name="20% - 강조색4 46 3 2 7 4" xfId="12507"/>
    <cellStyle name="20% - 강조색4 46 3 2 8" xfId="12508"/>
    <cellStyle name="20% - 강조색4 46 3 2 8 2" xfId="12509"/>
    <cellStyle name="20% - 강조색4 46 3 2 8 3" xfId="12510"/>
    <cellStyle name="20% - 강조색4 46 3 2 8 4" xfId="12511"/>
    <cellStyle name="20% - 강조색4 46 3 2 9" xfId="12512"/>
    <cellStyle name="20% - 강조색4 46 3 2 9 2" xfId="12513"/>
    <cellStyle name="20% - 강조색4 46 3 2 9 3" xfId="12514"/>
    <cellStyle name="20% - 강조색4 46 3 2 9 4" xfId="12515"/>
    <cellStyle name="20% - 강조색4 46 3 20" xfId="12516"/>
    <cellStyle name="20% - 강조색4 46 3 21" xfId="12517"/>
    <cellStyle name="20% - 강조색4 46 3 22" xfId="12518"/>
    <cellStyle name="20% - 강조색4 46 3 23" xfId="12519"/>
    <cellStyle name="20% - 강조색4 46 3 24" xfId="12520"/>
    <cellStyle name="20% - 강조색4 46 3 25" xfId="12521"/>
    <cellStyle name="20% - 강조색4 46 3 3" xfId="12522"/>
    <cellStyle name="20% - 강조색4 46 3 3 10" xfId="12523"/>
    <cellStyle name="20% - 강조색4 46 3 3 11" xfId="12524"/>
    <cellStyle name="20% - 강조색4 46 3 3 12" xfId="12525"/>
    <cellStyle name="20% - 강조색4 46 3 3 2" xfId="12526"/>
    <cellStyle name="20% - 강조색4 46 3 3 2 2" xfId="12527"/>
    <cellStyle name="20% - 강조색4 46 3 3 2 3" xfId="12528"/>
    <cellStyle name="20% - 강조색4 46 3 3 2 4" xfId="12529"/>
    <cellStyle name="20% - 강조색4 46 3 3 3" xfId="12530"/>
    <cellStyle name="20% - 강조색4 46 3 3 3 2" xfId="12531"/>
    <cellStyle name="20% - 강조색4 46 3 3 3 3" xfId="12532"/>
    <cellStyle name="20% - 강조색4 46 3 3 3 4" xfId="12533"/>
    <cellStyle name="20% - 강조색4 46 3 3 4" xfId="12534"/>
    <cellStyle name="20% - 강조색4 46 3 3 4 2" xfId="12535"/>
    <cellStyle name="20% - 강조색4 46 3 3 4 3" xfId="12536"/>
    <cellStyle name="20% - 강조색4 46 3 3 4 4" xfId="12537"/>
    <cellStyle name="20% - 강조색4 46 3 3 5" xfId="12538"/>
    <cellStyle name="20% - 강조색4 46 3 3 5 2" xfId="12539"/>
    <cellStyle name="20% - 강조색4 46 3 3 5 3" xfId="12540"/>
    <cellStyle name="20% - 강조색4 46 3 3 5 4" xfId="12541"/>
    <cellStyle name="20% - 강조색4 46 3 3 6" xfId="12542"/>
    <cellStyle name="20% - 강조색4 46 3 3 6 2" xfId="12543"/>
    <cellStyle name="20% - 강조색4 46 3 3 6 3" xfId="12544"/>
    <cellStyle name="20% - 강조색4 46 3 3 6 4" xfId="12545"/>
    <cellStyle name="20% - 강조색4 46 3 3 7" xfId="12546"/>
    <cellStyle name="20% - 강조색4 46 3 3 7 2" xfId="12547"/>
    <cellStyle name="20% - 강조색4 46 3 3 7 3" xfId="12548"/>
    <cellStyle name="20% - 강조색4 46 3 3 7 4" xfId="12549"/>
    <cellStyle name="20% - 강조색4 46 3 3 8" xfId="12550"/>
    <cellStyle name="20% - 강조색4 46 3 3 8 2" xfId="12551"/>
    <cellStyle name="20% - 강조색4 46 3 3 8 3" xfId="12552"/>
    <cellStyle name="20% - 강조색4 46 3 3 8 4" xfId="12553"/>
    <cellStyle name="20% - 강조색4 46 3 3 9" xfId="12554"/>
    <cellStyle name="20% - 강조색4 46 3 3 9 2" xfId="12555"/>
    <cellStyle name="20% - 강조색4 46 3 3 9 3" xfId="12556"/>
    <cellStyle name="20% - 강조색4 46 3 3 9 4" xfId="12557"/>
    <cellStyle name="20% - 강조색4 46 3 4" xfId="12558"/>
    <cellStyle name="20% - 강조색4 46 3 4 10" xfId="12559"/>
    <cellStyle name="20% - 강조색4 46 3 4 11" xfId="12560"/>
    <cellStyle name="20% - 강조색4 46 3 4 12" xfId="12561"/>
    <cellStyle name="20% - 강조색4 46 3 4 2" xfId="12562"/>
    <cellStyle name="20% - 강조색4 46 3 4 2 2" xfId="12563"/>
    <cellStyle name="20% - 강조색4 46 3 4 2 3" xfId="12564"/>
    <cellStyle name="20% - 강조색4 46 3 4 2 4" xfId="12565"/>
    <cellStyle name="20% - 강조색4 46 3 4 3" xfId="12566"/>
    <cellStyle name="20% - 강조색4 46 3 4 3 2" xfId="12567"/>
    <cellStyle name="20% - 강조색4 46 3 4 3 3" xfId="12568"/>
    <cellStyle name="20% - 강조색4 46 3 4 3 4" xfId="12569"/>
    <cellStyle name="20% - 강조색4 46 3 4 4" xfId="12570"/>
    <cellStyle name="20% - 강조색4 46 3 4 4 2" xfId="12571"/>
    <cellStyle name="20% - 강조색4 46 3 4 4 3" xfId="12572"/>
    <cellStyle name="20% - 강조색4 46 3 4 4 4" xfId="12573"/>
    <cellStyle name="20% - 강조색4 46 3 4 5" xfId="12574"/>
    <cellStyle name="20% - 강조색4 46 3 4 5 2" xfId="12575"/>
    <cellStyle name="20% - 강조색4 46 3 4 5 3" xfId="12576"/>
    <cellStyle name="20% - 강조색4 46 3 4 5 4" xfId="12577"/>
    <cellStyle name="20% - 강조색4 46 3 4 6" xfId="12578"/>
    <cellStyle name="20% - 강조색4 46 3 4 6 2" xfId="12579"/>
    <cellStyle name="20% - 강조색4 46 3 4 6 3" xfId="12580"/>
    <cellStyle name="20% - 강조색4 46 3 4 6 4" xfId="12581"/>
    <cellStyle name="20% - 강조색4 46 3 4 7" xfId="12582"/>
    <cellStyle name="20% - 강조색4 46 3 4 7 2" xfId="12583"/>
    <cellStyle name="20% - 강조색4 46 3 4 7 3" xfId="12584"/>
    <cellStyle name="20% - 강조색4 46 3 4 7 4" xfId="12585"/>
    <cellStyle name="20% - 강조색4 46 3 4 8" xfId="12586"/>
    <cellStyle name="20% - 강조색4 46 3 4 8 2" xfId="12587"/>
    <cellStyle name="20% - 강조색4 46 3 4 8 3" xfId="12588"/>
    <cellStyle name="20% - 강조색4 46 3 4 8 4" xfId="12589"/>
    <cellStyle name="20% - 강조색4 46 3 4 9" xfId="12590"/>
    <cellStyle name="20% - 강조색4 46 3 4 9 2" xfId="12591"/>
    <cellStyle name="20% - 강조색4 46 3 4 9 3" xfId="12592"/>
    <cellStyle name="20% - 강조색4 46 3 4 9 4" xfId="12593"/>
    <cellStyle name="20% - 강조색4 46 3 5" xfId="12594"/>
    <cellStyle name="20% - 강조색4 46 3 5 2" xfId="12595"/>
    <cellStyle name="20% - 강조색4 46 3 5 3" xfId="12596"/>
    <cellStyle name="20% - 강조색4 46 3 5 4" xfId="12597"/>
    <cellStyle name="20% - 강조색4 46 3 6" xfId="12598"/>
    <cellStyle name="20% - 강조색4 46 3 6 2" xfId="12599"/>
    <cellStyle name="20% - 강조색4 46 3 6 3" xfId="12600"/>
    <cellStyle name="20% - 강조색4 46 3 6 4" xfId="12601"/>
    <cellStyle name="20% - 강조색4 46 3 7" xfId="12602"/>
    <cellStyle name="20% - 강조색4 46 3 7 2" xfId="12603"/>
    <cellStyle name="20% - 강조색4 46 3 7 3" xfId="12604"/>
    <cellStyle name="20% - 강조색4 46 3 7 4" xfId="12605"/>
    <cellStyle name="20% - 강조색4 46 3 8" xfId="12606"/>
    <cellStyle name="20% - 강조색4 46 3 8 2" xfId="12607"/>
    <cellStyle name="20% - 강조색4 46 3 8 3" xfId="12608"/>
    <cellStyle name="20% - 강조색4 46 3 8 4" xfId="12609"/>
    <cellStyle name="20% - 강조색4 46 3 9" xfId="12610"/>
    <cellStyle name="20% - 강조색4 46 3 9 2" xfId="12611"/>
    <cellStyle name="20% - 강조색4 46 3 9 3" xfId="12612"/>
    <cellStyle name="20% - 강조색4 46 3 9 4" xfId="12613"/>
    <cellStyle name="20% - 강조색4 46 4" xfId="12614"/>
    <cellStyle name="20% - 강조색4 46 4 10" xfId="12615"/>
    <cellStyle name="20% - 강조색4 46 4 11" xfId="12616"/>
    <cellStyle name="20% - 강조색4 46 4 12" xfId="12617"/>
    <cellStyle name="20% - 강조색4 46 4 2" xfId="12618"/>
    <cellStyle name="20% - 강조색4 46 4 2 2" xfId="12619"/>
    <cellStyle name="20% - 강조색4 46 4 2 3" xfId="12620"/>
    <cellStyle name="20% - 강조색4 46 4 2 4" xfId="12621"/>
    <cellStyle name="20% - 강조색4 46 4 3" xfId="12622"/>
    <cellStyle name="20% - 강조색4 46 4 3 2" xfId="12623"/>
    <cellStyle name="20% - 강조색4 46 4 3 3" xfId="12624"/>
    <cellStyle name="20% - 강조색4 46 4 3 4" xfId="12625"/>
    <cellStyle name="20% - 강조색4 46 4 4" xfId="12626"/>
    <cellStyle name="20% - 강조색4 46 4 4 2" xfId="12627"/>
    <cellStyle name="20% - 강조색4 46 4 4 3" xfId="12628"/>
    <cellStyle name="20% - 강조색4 46 4 4 4" xfId="12629"/>
    <cellStyle name="20% - 강조색4 46 4 5" xfId="12630"/>
    <cellStyle name="20% - 강조색4 46 4 5 2" xfId="12631"/>
    <cellStyle name="20% - 강조색4 46 4 5 3" xfId="12632"/>
    <cellStyle name="20% - 강조색4 46 4 5 4" xfId="12633"/>
    <cellStyle name="20% - 강조색4 46 4 6" xfId="12634"/>
    <cellStyle name="20% - 강조색4 46 4 6 2" xfId="12635"/>
    <cellStyle name="20% - 강조색4 46 4 6 3" xfId="12636"/>
    <cellStyle name="20% - 강조색4 46 4 6 4" xfId="12637"/>
    <cellStyle name="20% - 강조색4 46 4 7" xfId="12638"/>
    <cellStyle name="20% - 강조색4 46 4 7 2" xfId="12639"/>
    <cellStyle name="20% - 강조색4 46 4 7 3" xfId="12640"/>
    <cellStyle name="20% - 강조색4 46 4 7 4" xfId="12641"/>
    <cellStyle name="20% - 강조색4 46 4 8" xfId="12642"/>
    <cellStyle name="20% - 강조색4 46 4 8 2" xfId="12643"/>
    <cellStyle name="20% - 강조색4 46 4 8 3" xfId="12644"/>
    <cellStyle name="20% - 강조색4 46 4 8 4" xfId="12645"/>
    <cellStyle name="20% - 강조색4 46 4 9" xfId="12646"/>
    <cellStyle name="20% - 강조색4 46 4 9 2" xfId="12647"/>
    <cellStyle name="20% - 강조색4 46 4 9 3" xfId="12648"/>
    <cellStyle name="20% - 강조색4 46 4 9 4" xfId="12649"/>
    <cellStyle name="20% - 강조색4 46 5" xfId="12650"/>
    <cellStyle name="20% - 강조색4 46 5 10" xfId="12651"/>
    <cellStyle name="20% - 강조색4 46 5 11" xfId="12652"/>
    <cellStyle name="20% - 강조색4 46 5 12" xfId="12653"/>
    <cellStyle name="20% - 강조색4 46 5 2" xfId="12654"/>
    <cellStyle name="20% - 강조색4 46 5 2 2" xfId="12655"/>
    <cellStyle name="20% - 강조색4 46 5 2 3" xfId="12656"/>
    <cellStyle name="20% - 강조색4 46 5 2 4" xfId="12657"/>
    <cellStyle name="20% - 강조색4 46 5 3" xfId="12658"/>
    <cellStyle name="20% - 강조색4 46 5 3 2" xfId="12659"/>
    <cellStyle name="20% - 강조색4 46 5 3 3" xfId="12660"/>
    <cellStyle name="20% - 강조색4 46 5 3 4" xfId="12661"/>
    <cellStyle name="20% - 강조색4 46 5 4" xfId="12662"/>
    <cellStyle name="20% - 강조색4 46 5 4 2" xfId="12663"/>
    <cellStyle name="20% - 강조색4 46 5 4 3" xfId="12664"/>
    <cellStyle name="20% - 강조색4 46 5 4 4" xfId="12665"/>
    <cellStyle name="20% - 강조색4 46 5 5" xfId="12666"/>
    <cellStyle name="20% - 강조색4 46 5 5 2" xfId="12667"/>
    <cellStyle name="20% - 강조색4 46 5 5 3" xfId="12668"/>
    <cellStyle name="20% - 강조색4 46 5 5 4" xfId="12669"/>
    <cellStyle name="20% - 강조색4 46 5 6" xfId="12670"/>
    <cellStyle name="20% - 강조색4 46 5 6 2" xfId="12671"/>
    <cellStyle name="20% - 강조색4 46 5 6 3" xfId="12672"/>
    <cellStyle name="20% - 강조색4 46 5 6 4" xfId="12673"/>
    <cellStyle name="20% - 강조색4 46 5 7" xfId="12674"/>
    <cellStyle name="20% - 강조색4 46 5 7 2" xfId="12675"/>
    <cellStyle name="20% - 강조색4 46 5 7 3" xfId="12676"/>
    <cellStyle name="20% - 강조색4 46 5 7 4" xfId="12677"/>
    <cellStyle name="20% - 강조색4 46 5 8" xfId="12678"/>
    <cellStyle name="20% - 강조색4 46 5 8 2" xfId="12679"/>
    <cellStyle name="20% - 강조색4 46 5 8 3" xfId="12680"/>
    <cellStyle name="20% - 강조색4 46 5 8 4" xfId="12681"/>
    <cellStyle name="20% - 강조색4 46 5 9" xfId="12682"/>
    <cellStyle name="20% - 강조색4 46 5 9 2" xfId="12683"/>
    <cellStyle name="20% - 강조색4 46 5 9 3" xfId="12684"/>
    <cellStyle name="20% - 강조색4 46 5 9 4" xfId="12685"/>
    <cellStyle name="20% - 강조색4 46 6" xfId="12686"/>
    <cellStyle name="20% - 강조색4 46 6 10" xfId="12687"/>
    <cellStyle name="20% - 강조색4 46 6 11" xfId="12688"/>
    <cellStyle name="20% - 강조색4 46 6 12" xfId="12689"/>
    <cellStyle name="20% - 강조색4 46 6 2" xfId="12690"/>
    <cellStyle name="20% - 강조색4 46 6 2 2" xfId="12691"/>
    <cellStyle name="20% - 강조색4 46 6 2 3" xfId="12692"/>
    <cellStyle name="20% - 강조색4 46 6 2 4" xfId="12693"/>
    <cellStyle name="20% - 강조색4 46 6 3" xfId="12694"/>
    <cellStyle name="20% - 강조색4 46 6 3 2" xfId="12695"/>
    <cellStyle name="20% - 강조색4 46 6 3 3" xfId="12696"/>
    <cellStyle name="20% - 강조색4 46 6 3 4" xfId="12697"/>
    <cellStyle name="20% - 강조색4 46 6 4" xfId="12698"/>
    <cellStyle name="20% - 강조색4 46 6 4 2" xfId="12699"/>
    <cellStyle name="20% - 강조색4 46 6 4 3" xfId="12700"/>
    <cellStyle name="20% - 강조색4 46 6 4 4" xfId="12701"/>
    <cellStyle name="20% - 강조색4 46 6 5" xfId="12702"/>
    <cellStyle name="20% - 강조색4 46 6 5 2" xfId="12703"/>
    <cellStyle name="20% - 강조색4 46 6 5 3" xfId="12704"/>
    <cellStyle name="20% - 강조색4 46 6 5 4" xfId="12705"/>
    <cellStyle name="20% - 강조색4 46 6 6" xfId="12706"/>
    <cellStyle name="20% - 강조색4 46 6 6 2" xfId="12707"/>
    <cellStyle name="20% - 강조색4 46 6 6 3" xfId="12708"/>
    <cellStyle name="20% - 강조색4 46 6 6 4" xfId="12709"/>
    <cellStyle name="20% - 강조색4 46 6 7" xfId="12710"/>
    <cellStyle name="20% - 강조색4 46 6 7 2" xfId="12711"/>
    <cellStyle name="20% - 강조색4 46 6 7 3" xfId="12712"/>
    <cellStyle name="20% - 강조색4 46 6 7 4" xfId="12713"/>
    <cellStyle name="20% - 강조색4 46 6 8" xfId="12714"/>
    <cellStyle name="20% - 강조색4 46 6 8 2" xfId="12715"/>
    <cellStyle name="20% - 강조색4 46 6 8 3" xfId="12716"/>
    <cellStyle name="20% - 강조색4 46 6 8 4" xfId="12717"/>
    <cellStyle name="20% - 강조색4 46 6 9" xfId="12718"/>
    <cellStyle name="20% - 강조색4 46 6 9 2" xfId="12719"/>
    <cellStyle name="20% - 강조색4 46 6 9 3" xfId="12720"/>
    <cellStyle name="20% - 강조색4 46 6 9 4" xfId="12721"/>
    <cellStyle name="20% - 강조색4 46 7" xfId="12722"/>
    <cellStyle name="20% - 강조색4 46 7 2" xfId="12723"/>
    <cellStyle name="20% - 강조색4 46 7 3" xfId="12724"/>
    <cellStyle name="20% - 강조색4 46 7 4" xfId="12725"/>
    <cellStyle name="20% - 강조색4 46 8" xfId="12726"/>
    <cellStyle name="20% - 강조색4 46 8 2" xfId="12727"/>
    <cellStyle name="20% - 강조색4 46 8 3" xfId="12728"/>
    <cellStyle name="20% - 강조색4 46 8 4" xfId="12729"/>
    <cellStyle name="20% - 강조색4 46 9" xfId="12730"/>
    <cellStyle name="20% - 강조색4 46 9 2" xfId="12731"/>
    <cellStyle name="20% - 강조색4 46 9 3" xfId="12732"/>
    <cellStyle name="20% - 강조색4 46 9 4" xfId="12733"/>
    <cellStyle name="20% - 강조색4 47" xfId="12734"/>
    <cellStyle name="20% - 강조색4 47 10" xfId="12735"/>
    <cellStyle name="20% - 강조색4 47 10 2" xfId="12736"/>
    <cellStyle name="20% - 강조색4 47 10 3" xfId="12737"/>
    <cellStyle name="20% - 강조색4 47 10 4" xfId="12738"/>
    <cellStyle name="20% - 강조색4 47 11" xfId="12739"/>
    <cellStyle name="20% - 강조색4 47 11 2" xfId="12740"/>
    <cellStyle name="20% - 강조색4 47 11 3" xfId="12741"/>
    <cellStyle name="20% - 강조색4 47 11 4" xfId="12742"/>
    <cellStyle name="20% - 강조색4 47 12" xfId="12743"/>
    <cellStyle name="20% - 강조색4 47 12 2" xfId="12744"/>
    <cellStyle name="20% - 강조색4 47 12 3" xfId="12745"/>
    <cellStyle name="20% - 강조색4 47 12 4" xfId="12746"/>
    <cellStyle name="20% - 강조색4 47 13" xfId="12747"/>
    <cellStyle name="20% - 강조색4 47 14" xfId="12748"/>
    <cellStyle name="20% - 강조색4 47 15" xfId="12749"/>
    <cellStyle name="20% - 강조색4 47 16" xfId="12750"/>
    <cellStyle name="20% - 강조색4 47 17" xfId="12751"/>
    <cellStyle name="20% - 강조색4 47 18" xfId="12752"/>
    <cellStyle name="20% - 강조색4 47 19" xfId="12753"/>
    <cellStyle name="20% - 강조색4 47 2" xfId="12754"/>
    <cellStyle name="20% - 강조색4 47 2 10" xfId="12755"/>
    <cellStyle name="20% - 강조색4 47 2 11" xfId="12756"/>
    <cellStyle name="20% - 강조색4 47 2 12" xfId="12757"/>
    <cellStyle name="20% - 강조색4 47 2 2" xfId="12758"/>
    <cellStyle name="20% - 강조색4 47 2 2 2" xfId="12759"/>
    <cellStyle name="20% - 강조색4 47 2 2 3" xfId="12760"/>
    <cellStyle name="20% - 강조색4 47 2 2 4" xfId="12761"/>
    <cellStyle name="20% - 강조색4 47 2 3" xfId="12762"/>
    <cellStyle name="20% - 강조색4 47 2 3 2" xfId="12763"/>
    <cellStyle name="20% - 강조색4 47 2 3 3" xfId="12764"/>
    <cellStyle name="20% - 강조색4 47 2 3 4" xfId="12765"/>
    <cellStyle name="20% - 강조색4 47 2 4" xfId="12766"/>
    <cellStyle name="20% - 강조색4 47 2 4 2" xfId="12767"/>
    <cellStyle name="20% - 강조색4 47 2 4 3" xfId="12768"/>
    <cellStyle name="20% - 강조색4 47 2 4 4" xfId="12769"/>
    <cellStyle name="20% - 강조색4 47 2 5" xfId="12770"/>
    <cellStyle name="20% - 강조색4 47 2 5 2" xfId="12771"/>
    <cellStyle name="20% - 강조색4 47 2 5 3" xfId="12772"/>
    <cellStyle name="20% - 강조색4 47 2 5 4" xfId="12773"/>
    <cellStyle name="20% - 강조색4 47 2 6" xfId="12774"/>
    <cellStyle name="20% - 강조색4 47 2 6 2" xfId="12775"/>
    <cellStyle name="20% - 강조색4 47 2 6 3" xfId="12776"/>
    <cellStyle name="20% - 강조색4 47 2 6 4" xfId="12777"/>
    <cellStyle name="20% - 강조색4 47 2 7" xfId="12778"/>
    <cellStyle name="20% - 강조색4 47 2 7 2" xfId="12779"/>
    <cellStyle name="20% - 강조색4 47 2 7 3" xfId="12780"/>
    <cellStyle name="20% - 강조색4 47 2 7 4" xfId="12781"/>
    <cellStyle name="20% - 강조색4 47 2 8" xfId="12782"/>
    <cellStyle name="20% - 강조색4 47 2 8 2" xfId="12783"/>
    <cellStyle name="20% - 강조색4 47 2 8 3" xfId="12784"/>
    <cellStyle name="20% - 강조색4 47 2 8 4" xfId="12785"/>
    <cellStyle name="20% - 강조색4 47 2 9" xfId="12786"/>
    <cellStyle name="20% - 강조색4 47 2 9 2" xfId="12787"/>
    <cellStyle name="20% - 강조색4 47 2 9 3" xfId="12788"/>
    <cellStyle name="20% - 강조색4 47 2 9 4" xfId="12789"/>
    <cellStyle name="20% - 강조색4 47 20" xfId="12790"/>
    <cellStyle name="20% - 강조색4 47 21" xfId="12791"/>
    <cellStyle name="20% - 강조색4 47 22" xfId="12792"/>
    <cellStyle name="20% - 강조색4 47 23" xfId="12793"/>
    <cellStyle name="20% - 강조색4 47 24" xfId="12794"/>
    <cellStyle name="20% - 강조색4 47 25" xfId="12795"/>
    <cellStyle name="20% - 강조색4 47 3" xfId="12796"/>
    <cellStyle name="20% - 강조색4 47 3 10" xfId="12797"/>
    <cellStyle name="20% - 강조색4 47 3 11" xfId="12798"/>
    <cellStyle name="20% - 강조색4 47 3 12" xfId="12799"/>
    <cellStyle name="20% - 강조색4 47 3 2" xfId="12800"/>
    <cellStyle name="20% - 강조색4 47 3 2 2" xfId="12801"/>
    <cellStyle name="20% - 강조색4 47 3 2 3" xfId="12802"/>
    <cellStyle name="20% - 강조색4 47 3 2 4" xfId="12803"/>
    <cellStyle name="20% - 강조색4 47 3 3" xfId="12804"/>
    <cellStyle name="20% - 강조색4 47 3 3 2" xfId="12805"/>
    <cellStyle name="20% - 강조색4 47 3 3 3" xfId="12806"/>
    <cellStyle name="20% - 강조색4 47 3 3 4" xfId="12807"/>
    <cellStyle name="20% - 강조색4 47 3 4" xfId="12808"/>
    <cellStyle name="20% - 강조색4 47 3 4 2" xfId="12809"/>
    <cellStyle name="20% - 강조색4 47 3 4 3" xfId="12810"/>
    <cellStyle name="20% - 강조색4 47 3 4 4" xfId="12811"/>
    <cellStyle name="20% - 강조색4 47 3 5" xfId="12812"/>
    <cellStyle name="20% - 강조색4 47 3 5 2" xfId="12813"/>
    <cellStyle name="20% - 강조색4 47 3 5 3" xfId="12814"/>
    <cellStyle name="20% - 강조색4 47 3 5 4" xfId="12815"/>
    <cellStyle name="20% - 강조색4 47 3 6" xfId="12816"/>
    <cellStyle name="20% - 강조색4 47 3 6 2" xfId="12817"/>
    <cellStyle name="20% - 강조색4 47 3 6 3" xfId="12818"/>
    <cellStyle name="20% - 강조색4 47 3 6 4" xfId="12819"/>
    <cellStyle name="20% - 강조색4 47 3 7" xfId="12820"/>
    <cellStyle name="20% - 강조색4 47 3 7 2" xfId="12821"/>
    <cellStyle name="20% - 강조색4 47 3 7 3" xfId="12822"/>
    <cellStyle name="20% - 강조색4 47 3 7 4" xfId="12823"/>
    <cellStyle name="20% - 강조색4 47 3 8" xfId="12824"/>
    <cellStyle name="20% - 강조색4 47 3 8 2" xfId="12825"/>
    <cellStyle name="20% - 강조색4 47 3 8 3" xfId="12826"/>
    <cellStyle name="20% - 강조색4 47 3 8 4" xfId="12827"/>
    <cellStyle name="20% - 강조색4 47 3 9" xfId="12828"/>
    <cellStyle name="20% - 강조색4 47 3 9 2" xfId="12829"/>
    <cellStyle name="20% - 강조색4 47 3 9 3" xfId="12830"/>
    <cellStyle name="20% - 강조색4 47 3 9 4" xfId="12831"/>
    <cellStyle name="20% - 강조색4 47 4" xfId="12832"/>
    <cellStyle name="20% - 강조색4 47 4 10" xfId="12833"/>
    <cellStyle name="20% - 강조색4 47 4 11" xfId="12834"/>
    <cellStyle name="20% - 강조색4 47 4 12" xfId="12835"/>
    <cellStyle name="20% - 강조색4 47 4 2" xfId="12836"/>
    <cellStyle name="20% - 강조색4 47 4 2 2" xfId="12837"/>
    <cellStyle name="20% - 강조색4 47 4 2 3" xfId="12838"/>
    <cellStyle name="20% - 강조색4 47 4 2 4" xfId="12839"/>
    <cellStyle name="20% - 강조색4 47 4 3" xfId="12840"/>
    <cellStyle name="20% - 강조색4 47 4 3 2" xfId="12841"/>
    <cellStyle name="20% - 강조색4 47 4 3 3" xfId="12842"/>
    <cellStyle name="20% - 강조색4 47 4 3 4" xfId="12843"/>
    <cellStyle name="20% - 강조색4 47 4 4" xfId="12844"/>
    <cellStyle name="20% - 강조색4 47 4 4 2" xfId="12845"/>
    <cellStyle name="20% - 강조색4 47 4 4 3" xfId="12846"/>
    <cellStyle name="20% - 강조색4 47 4 4 4" xfId="12847"/>
    <cellStyle name="20% - 강조색4 47 4 5" xfId="12848"/>
    <cellStyle name="20% - 강조색4 47 4 5 2" xfId="12849"/>
    <cellStyle name="20% - 강조색4 47 4 5 3" xfId="12850"/>
    <cellStyle name="20% - 강조색4 47 4 5 4" xfId="12851"/>
    <cellStyle name="20% - 강조색4 47 4 6" xfId="12852"/>
    <cellStyle name="20% - 강조색4 47 4 6 2" xfId="12853"/>
    <cellStyle name="20% - 강조색4 47 4 6 3" xfId="12854"/>
    <cellStyle name="20% - 강조색4 47 4 6 4" xfId="12855"/>
    <cellStyle name="20% - 강조색4 47 4 7" xfId="12856"/>
    <cellStyle name="20% - 강조색4 47 4 7 2" xfId="12857"/>
    <cellStyle name="20% - 강조색4 47 4 7 3" xfId="12858"/>
    <cellStyle name="20% - 강조색4 47 4 7 4" xfId="12859"/>
    <cellStyle name="20% - 강조색4 47 4 8" xfId="12860"/>
    <cellStyle name="20% - 강조색4 47 4 8 2" xfId="12861"/>
    <cellStyle name="20% - 강조색4 47 4 8 3" xfId="12862"/>
    <cellStyle name="20% - 강조색4 47 4 8 4" xfId="12863"/>
    <cellStyle name="20% - 강조색4 47 4 9" xfId="12864"/>
    <cellStyle name="20% - 강조색4 47 4 9 2" xfId="12865"/>
    <cellStyle name="20% - 강조색4 47 4 9 3" xfId="12866"/>
    <cellStyle name="20% - 강조색4 47 4 9 4" xfId="12867"/>
    <cellStyle name="20% - 강조색4 47 5" xfId="12868"/>
    <cellStyle name="20% - 강조색4 47 5 2" xfId="12869"/>
    <cellStyle name="20% - 강조색4 47 5 3" xfId="12870"/>
    <cellStyle name="20% - 강조색4 47 5 4" xfId="12871"/>
    <cellStyle name="20% - 강조색4 47 6" xfId="12872"/>
    <cellStyle name="20% - 강조색4 47 6 2" xfId="12873"/>
    <cellStyle name="20% - 강조색4 47 6 3" xfId="12874"/>
    <cellStyle name="20% - 강조색4 47 6 4" xfId="12875"/>
    <cellStyle name="20% - 강조색4 47 7" xfId="12876"/>
    <cellStyle name="20% - 강조색4 47 7 2" xfId="12877"/>
    <cellStyle name="20% - 강조색4 47 7 3" xfId="12878"/>
    <cellStyle name="20% - 강조색4 47 7 4" xfId="12879"/>
    <cellStyle name="20% - 강조색4 47 8" xfId="12880"/>
    <cellStyle name="20% - 강조색4 47 8 2" xfId="12881"/>
    <cellStyle name="20% - 강조색4 47 8 3" xfId="12882"/>
    <cellStyle name="20% - 강조색4 47 8 4" xfId="12883"/>
    <cellStyle name="20% - 강조색4 47 9" xfId="12884"/>
    <cellStyle name="20% - 강조색4 47 9 2" xfId="12885"/>
    <cellStyle name="20% - 강조색4 47 9 3" xfId="12886"/>
    <cellStyle name="20% - 강조색4 47 9 4" xfId="12887"/>
    <cellStyle name="20% - 강조색4 48" xfId="12888"/>
    <cellStyle name="20% - 강조색4 48 10" xfId="12889"/>
    <cellStyle name="20% - 강조색4 48 10 2" xfId="12890"/>
    <cellStyle name="20% - 강조색4 48 10 3" xfId="12891"/>
    <cellStyle name="20% - 강조색4 48 10 4" xfId="12892"/>
    <cellStyle name="20% - 강조색4 48 11" xfId="12893"/>
    <cellStyle name="20% - 강조색4 48 12" xfId="12894"/>
    <cellStyle name="20% - 강조색4 48 13" xfId="12895"/>
    <cellStyle name="20% - 강조색4 48 14" xfId="12896"/>
    <cellStyle name="20% - 강조색4 48 15" xfId="12897"/>
    <cellStyle name="20% - 강조색4 48 16" xfId="12898"/>
    <cellStyle name="20% - 강조색4 48 17" xfId="12899"/>
    <cellStyle name="20% - 강조색4 48 18" xfId="12900"/>
    <cellStyle name="20% - 강조색4 48 19" xfId="12901"/>
    <cellStyle name="20% - 강조색4 48 2" xfId="12902"/>
    <cellStyle name="20% - 강조색4 48 2 10" xfId="12903"/>
    <cellStyle name="20% - 강조색4 48 2 11" xfId="12904"/>
    <cellStyle name="20% - 강조색4 48 2 12" xfId="12905"/>
    <cellStyle name="20% - 강조색4 48 2 2" xfId="12906"/>
    <cellStyle name="20% - 강조색4 48 2 2 2" xfId="12907"/>
    <cellStyle name="20% - 강조색4 48 2 2 3" xfId="12908"/>
    <cellStyle name="20% - 강조색4 48 2 2 4" xfId="12909"/>
    <cellStyle name="20% - 강조색4 48 2 3" xfId="12910"/>
    <cellStyle name="20% - 강조색4 48 2 3 2" xfId="12911"/>
    <cellStyle name="20% - 강조색4 48 2 3 3" xfId="12912"/>
    <cellStyle name="20% - 강조색4 48 2 3 4" xfId="12913"/>
    <cellStyle name="20% - 강조색4 48 2 4" xfId="12914"/>
    <cellStyle name="20% - 강조색4 48 2 4 2" xfId="12915"/>
    <cellStyle name="20% - 강조색4 48 2 4 3" xfId="12916"/>
    <cellStyle name="20% - 강조색4 48 2 4 4" xfId="12917"/>
    <cellStyle name="20% - 강조색4 48 2 5" xfId="12918"/>
    <cellStyle name="20% - 강조색4 48 2 5 2" xfId="12919"/>
    <cellStyle name="20% - 강조색4 48 2 5 3" xfId="12920"/>
    <cellStyle name="20% - 강조색4 48 2 5 4" xfId="12921"/>
    <cellStyle name="20% - 강조색4 48 2 6" xfId="12922"/>
    <cellStyle name="20% - 강조색4 48 2 6 2" xfId="12923"/>
    <cellStyle name="20% - 강조색4 48 2 6 3" xfId="12924"/>
    <cellStyle name="20% - 강조색4 48 2 6 4" xfId="12925"/>
    <cellStyle name="20% - 강조색4 48 2 7" xfId="12926"/>
    <cellStyle name="20% - 강조색4 48 2 7 2" xfId="12927"/>
    <cellStyle name="20% - 강조색4 48 2 7 3" xfId="12928"/>
    <cellStyle name="20% - 강조색4 48 2 7 4" xfId="12929"/>
    <cellStyle name="20% - 강조색4 48 2 8" xfId="12930"/>
    <cellStyle name="20% - 강조색4 48 2 8 2" xfId="12931"/>
    <cellStyle name="20% - 강조색4 48 2 8 3" xfId="12932"/>
    <cellStyle name="20% - 강조색4 48 2 8 4" xfId="12933"/>
    <cellStyle name="20% - 강조색4 48 2 9" xfId="12934"/>
    <cellStyle name="20% - 강조색4 48 2 9 2" xfId="12935"/>
    <cellStyle name="20% - 강조색4 48 2 9 3" xfId="12936"/>
    <cellStyle name="20% - 강조색4 48 2 9 4" xfId="12937"/>
    <cellStyle name="20% - 강조색4 48 20" xfId="12938"/>
    <cellStyle name="20% - 강조색4 48 21" xfId="12939"/>
    <cellStyle name="20% - 강조색4 48 22" xfId="12940"/>
    <cellStyle name="20% - 강조색4 48 23" xfId="12941"/>
    <cellStyle name="20% - 강조색4 48 3" xfId="12942"/>
    <cellStyle name="20% - 강조색4 48 3 2" xfId="12943"/>
    <cellStyle name="20% - 강조색4 48 3 3" xfId="12944"/>
    <cellStyle name="20% - 강조색4 48 3 4" xfId="12945"/>
    <cellStyle name="20% - 강조색4 48 4" xfId="12946"/>
    <cellStyle name="20% - 강조색4 48 4 2" xfId="12947"/>
    <cellStyle name="20% - 강조색4 48 4 3" xfId="12948"/>
    <cellStyle name="20% - 강조색4 48 4 4" xfId="12949"/>
    <cellStyle name="20% - 강조색4 48 5" xfId="12950"/>
    <cellStyle name="20% - 강조색4 48 5 2" xfId="12951"/>
    <cellStyle name="20% - 강조색4 48 5 3" xfId="12952"/>
    <cellStyle name="20% - 강조색4 48 5 4" xfId="12953"/>
    <cellStyle name="20% - 강조색4 48 6" xfId="12954"/>
    <cellStyle name="20% - 강조색4 48 6 2" xfId="12955"/>
    <cellStyle name="20% - 강조색4 48 6 3" xfId="12956"/>
    <cellStyle name="20% - 강조색4 48 6 4" xfId="12957"/>
    <cellStyle name="20% - 강조색4 48 7" xfId="12958"/>
    <cellStyle name="20% - 강조색4 48 7 2" xfId="12959"/>
    <cellStyle name="20% - 강조색4 48 7 3" xfId="12960"/>
    <cellStyle name="20% - 강조색4 48 7 4" xfId="12961"/>
    <cellStyle name="20% - 강조색4 48 8" xfId="12962"/>
    <cellStyle name="20% - 강조색4 48 8 2" xfId="12963"/>
    <cellStyle name="20% - 강조색4 48 8 3" xfId="12964"/>
    <cellStyle name="20% - 강조색4 48 8 4" xfId="12965"/>
    <cellStyle name="20% - 강조색4 48 9" xfId="12966"/>
    <cellStyle name="20% - 강조색4 48 9 2" xfId="12967"/>
    <cellStyle name="20% - 강조색4 48 9 3" xfId="12968"/>
    <cellStyle name="20% - 강조색4 48 9 4" xfId="12969"/>
    <cellStyle name="20% - 강조색4 49" xfId="12970"/>
    <cellStyle name="20% - 강조색4 49 10" xfId="12971"/>
    <cellStyle name="20% - 강조색4 49 11" xfId="12972"/>
    <cellStyle name="20% - 강조색4 49 12" xfId="12973"/>
    <cellStyle name="20% - 강조색4 49 13" xfId="12974"/>
    <cellStyle name="20% - 강조색4 49 14" xfId="12975"/>
    <cellStyle name="20% - 강조색4 49 15" xfId="12976"/>
    <cellStyle name="20% - 강조색4 49 16" xfId="12977"/>
    <cellStyle name="20% - 강조색4 49 17" xfId="12978"/>
    <cellStyle name="20% - 강조색4 49 18" xfId="12979"/>
    <cellStyle name="20% - 강조색4 49 19" xfId="12980"/>
    <cellStyle name="20% - 강조색4 49 2" xfId="12981"/>
    <cellStyle name="20% - 강조색4 49 2 2" xfId="12982"/>
    <cellStyle name="20% - 강조색4 49 2 3" xfId="12983"/>
    <cellStyle name="20% - 강조색4 49 2 4" xfId="12984"/>
    <cellStyle name="20% - 강조색4 49 20" xfId="12985"/>
    <cellStyle name="20% - 강조색4 49 3" xfId="12986"/>
    <cellStyle name="20% - 강조색4 49 3 2" xfId="12987"/>
    <cellStyle name="20% - 강조색4 49 3 3" xfId="12988"/>
    <cellStyle name="20% - 강조색4 49 3 4" xfId="12989"/>
    <cellStyle name="20% - 강조색4 49 4" xfId="12990"/>
    <cellStyle name="20% - 강조색4 49 4 2" xfId="12991"/>
    <cellStyle name="20% - 강조색4 49 4 3" xfId="12992"/>
    <cellStyle name="20% - 강조색4 49 4 4" xfId="12993"/>
    <cellStyle name="20% - 강조색4 49 5" xfId="12994"/>
    <cellStyle name="20% - 강조색4 49 5 2" xfId="12995"/>
    <cellStyle name="20% - 강조색4 49 5 3" xfId="12996"/>
    <cellStyle name="20% - 강조색4 49 5 4" xfId="12997"/>
    <cellStyle name="20% - 강조색4 49 6" xfId="12998"/>
    <cellStyle name="20% - 강조색4 49 6 2" xfId="12999"/>
    <cellStyle name="20% - 강조색4 49 6 3" xfId="13000"/>
    <cellStyle name="20% - 강조색4 49 6 4" xfId="13001"/>
    <cellStyle name="20% - 강조색4 49 7" xfId="13002"/>
    <cellStyle name="20% - 강조색4 49 7 2" xfId="13003"/>
    <cellStyle name="20% - 강조색4 49 7 3" xfId="13004"/>
    <cellStyle name="20% - 강조색4 49 7 4" xfId="13005"/>
    <cellStyle name="20% - 강조색4 49 8" xfId="13006"/>
    <cellStyle name="20% - 강조색4 49 9" xfId="13007"/>
    <cellStyle name="20% - 강조색4 5" xfId="329"/>
    <cellStyle name="20% - 강조색4 50" xfId="13008"/>
    <cellStyle name="20% - 강조색4 50 10" xfId="13009"/>
    <cellStyle name="20% - 강조색4 50 11" xfId="13010"/>
    <cellStyle name="20% - 강조색4 50 12" xfId="13011"/>
    <cellStyle name="20% - 강조색4 50 13" xfId="13012"/>
    <cellStyle name="20% - 강조색4 50 14" xfId="13013"/>
    <cellStyle name="20% - 강조색4 50 15" xfId="13014"/>
    <cellStyle name="20% - 강조색4 50 16" xfId="13015"/>
    <cellStyle name="20% - 강조색4 50 17" xfId="13016"/>
    <cellStyle name="20% - 강조색4 50 2" xfId="13017"/>
    <cellStyle name="20% - 강조색4 50 2 2" xfId="13018"/>
    <cellStyle name="20% - 강조색4 50 2 3" xfId="13019"/>
    <cellStyle name="20% - 강조색4 50 2 4" xfId="13020"/>
    <cellStyle name="20% - 강조색4 50 3" xfId="13021"/>
    <cellStyle name="20% - 강조색4 50 3 2" xfId="13022"/>
    <cellStyle name="20% - 강조색4 50 3 3" xfId="13023"/>
    <cellStyle name="20% - 강조색4 50 3 4" xfId="13024"/>
    <cellStyle name="20% - 강조색4 50 4" xfId="13025"/>
    <cellStyle name="20% - 강조색4 50 4 2" xfId="13026"/>
    <cellStyle name="20% - 강조색4 50 4 3" xfId="13027"/>
    <cellStyle name="20% - 강조색4 50 4 4" xfId="13028"/>
    <cellStyle name="20% - 강조색4 50 5" xfId="13029"/>
    <cellStyle name="20% - 강조색4 50 6" xfId="13030"/>
    <cellStyle name="20% - 강조색4 50 7" xfId="13031"/>
    <cellStyle name="20% - 강조색4 50 8" xfId="13032"/>
    <cellStyle name="20% - 강조색4 50 9" xfId="13033"/>
    <cellStyle name="20% - 강조색4 51" xfId="13034"/>
    <cellStyle name="20% - 강조색4 51 10" xfId="13035"/>
    <cellStyle name="20% - 강조색4 51 11" xfId="13036"/>
    <cellStyle name="20% - 강조색4 51 12" xfId="13037"/>
    <cellStyle name="20% - 강조색4 51 13" xfId="13038"/>
    <cellStyle name="20% - 강조색4 51 14" xfId="13039"/>
    <cellStyle name="20% - 강조색4 51 2" xfId="13040"/>
    <cellStyle name="20% - 강조색4 51 3" xfId="13041"/>
    <cellStyle name="20% - 강조색4 51 4" xfId="13042"/>
    <cellStyle name="20% - 강조색4 51 5" xfId="13043"/>
    <cellStyle name="20% - 강조색4 51 6" xfId="13044"/>
    <cellStyle name="20% - 강조색4 51 7" xfId="13045"/>
    <cellStyle name="20% - 강조색4 51 8" xfId="13046"/>
    <cellStyle name="20% - 강조색4 51 9" xfId="13047"/>
    <cellStyle name="20% - 강조색4 52" xfId="13048"/>
    <cellStyle name="20% - 강조색4 52 2" xfId="13049"/>
    <cellStyle name="20% - 강조색4 52 3" xfId="13050"/>
    <cellStyle name="20% - 강조색4 52 4" xfId="13051"/>
    <cellStyle name="20% - 강조색4 53" xfId="13052"/>
    <cellStyle name="20% - 강조색4 53 2" xfId="13053"/>
    <cellStyle name="20% - 강조색4 53 3" xfId="13054"/>
    <cellStyle name="20% - 강조색4 54" xfId="13055"/>
    <cellStyle name="20% - 강조색4 55" xfId="13056"/>
    <cellStyle name="20% - 강조색4 56" xfId="13057"/>
    <cellStyle name="20% - 강조색4 6" xfId="330"/>
    <cellStyle name="20% - 강조색4 7" xfId="331"/>
    <cellStyle name="20% - 강조색4 8" xfId="332"/>
    <cellStyle name="20% - 강조색4 9" xfId="333"/>
    <cellStyle name="20% - 강조색5" xfId="33" builtinId="46" customBuiltin="1"/>
    <cellStyle name="20% - 강조색5 10" xfId="334"/>
    <cellStyle name="20% - 강조색5 11" xfId="335"/>
    <cellStyle name="20% - 강조색5 12" xfId="336"/>
    <cellStyle name="20% - 강조색5 13" xfId="337"/>
    <cellStyle name="20% - 강조색5 14" xfId="338"/>
    <cellStyle name="20% - 강조색5 15" xfId="339"/>
    <cellStyle name="20% - 강조색5 16" xfId="340"/>
    <cellStyle name="20% - 강조색5 17" xfId="341"/>
    <cellStyle name="20% - 강조색5 18" xfId="342"/>
    <cellStyle name="20% - 강조색5 19" xfId="343"/>
    <cellStyle name="20% - 강조색5 2" xfId="69"/>
    <cellStyle name="20% - 강조색5 20" xfId="344"/>
    <cellStyle name="20% - 강조색5 21" xfId="345"/>
    <cellStyle name="20% - 강조색5 22" xfId="346"/>
    <cellStyle name="20% - 강조색5 23" xfId="347"/>
    <cellStyle name="20% - 강조색5 24" xfId="348"/>
    <cellStyle name="20% - 강조색5 25" xfId="349"/>
    <cellStyle name="20% - 강조색5 26" xfId="350"/>
    <cellStyle name="20% - 강조색5 27" xfId="351"/>
    <cellStyle name="20% - 강조색5 28" xfId="352"/>
    <cellStyle name="20% - 강조색5 29" xfId="353"/>
    <cellStyle name="20% - 강조색5 3" xfId="65"/>
    <cellStyle name="20% - 강조색5 30" xfId="354"/>
    <cellStyle name="20% - 강조색5 31" xfId="355"/>
    <cellStyle name="20% - 강조색5 32" xfId="356"/>
    <cellStyle name="20% - 강조색5 33" xfId="357"/>
    <cellStyle name="20% - 강조색5 34" xfId="358"/>
    <cellStyle name="20% - 강조색5 35" xfId="359"/>
    <cellStyle name="20% - 강조색5 36" xfId="360"/>
    <cellStyle name="20% - 강조색5 37" xfId="361"/>
    <cellStyle name="20% - 강조색5 38" xfId="362"/>
    <cellStyle name="20% - 강조색5 39" xfId="363"/>
    <cellStyle name="20% - 강조색5 4" xfId="61"/>
    <cellStyle name="20% - 강조색5 40" xfId="364"/>
    <cellStyle name="20% - 강조색5 41" xfId="365"/>
    <cellStyle name="20% - 강조색5 42" xfId="366"/>
    <cellStyle name="20% - 강조색5 43" xfId="367"/>
    <cellStyle name="20% - 강조색5 44" xfId="1821"/>
    <cellStyle name="20% - 강조색5 44 10" xfId="13058"/>
    <cellStyle name="20% - 강조색5 44 11" xfId="13059"/>
    <cellStyle name="20% - 강조색5 44 2" xfId="13060"/>
    <cellStyle name="20% - 강조색5 44 2 10" xfId="13061"/>
    <cellStyle name="20% - 강조색5 44 2 10 2" xfId="13062"/>
    <cellStyle name="20% - 강조색5 44 2 10 3" xfId="13063"/>
    <cellStyle name="20% - 강조색5 44 2 10 4" xfId="13064"/>
    <cellStyle name="20% - 강조색5 44 2 11" xfId="13065"/>
    <cellStyle name="20% - 강조색5 44 2 11 2" xfId="13066"/>
    <cellStyle name="20% - 강조색5 44 2 11 3" xfId="13067"/>
    <cellStyle name="20% - 강조색5 44 2 11 4" xfId="13068"/>
    <cellStyle name="20% - 강조색5 44 2 12" xfId="13069"/>
    <cellStyle name="20% - 강조색5 44 2 12 2" xfId="13070"/>
    <cellStyle name="20% - 강조색5 44 2 12 3" xfId="13071"/>
    <cellStyle name="20% - 강조색5 44 2 12 4" xfId="13072"/>
    <cellStyle name="20% - 강조색5 44 2 13" xfId="13073"/>
    <cellStyle name="20% - 강조색5 44 2 13 2" xfId="13074"/>
    <cellStyle name="20% - 강조색5 44 2 13 3" xfId="13075"/>
    <cellStyle name="20% - 강조색5 44 2 13 4" xfId="13076"/>
    <cellStyle name="20% - 강조색5 44 2 14" xfId="13077"/>
    <cellStyle name="20% - 강조색5 44 2 14 2" xfId="13078"/>
    <cellStyle name="20% - 강조색5 44 2 14 3" xfId="13079"/>
    <cellStyle name="20% - 강조색5 44 2 14 4" xfId="13080"/>
    <cellStyle name="20% - 강조색5 44 2 15" xfId="13081"/>
    <cellStyle name="20% - 강조색5 44 2 16" xfId="13082"/>
    <cellStyle name="20% - 강조색5 44 2 17" xfId="13083"/>
    <cellStyle name="20% - 강조색5 44 2 18" xfId="13084"/>
    <cellStyle name="20% - 강조색5 44 2 19" xfId="13085"/>
    <cellStyle name="20% - 강조색5 44 2 2" xfId="13086"/>
    <cellStyle name="20% - 강조색5 44 2 2 10" xfId="13087"/>
    <cellStyle name="20% - 강조색5 44 2 2 10 2" xfId="13088"/>
    <cellStyle name="20% - 강조색5 44 2 2 10 3" xfId="13089"/>
    <cellStyle name="20% - 강조색5 44 2 2 10 4" xfId="13090"/>
    <cellStyle name="20% - 강조색5 44 2 2 11" xfId="13091"/>
    <cellStyle name="20% - 강조색5 44 2 2 11 2" xfId="13092"/>
    <cellStyle name="20% - 강조색5 44 2 2 11 3" xfId="13093"/>
    <cellStyle name="20% - 강조색5 44 2 2 11 4" xfId="13094"/>
    <cellStyle name="20% - 강조색5 44 2 2 12" xfId="13095"/>
    <cellStyle name="20% - 강조색5 44 2 2 12 2" xfId="13096"/>
    <cellStyle name="20% - 강조색5 44 2 2 12 3" xfId="13097"/>
    <cellStyle name="20% - 강조색5 44 2 2 12 4" xfId="13098"/>
    <cellStyle name="20% - 강조색5 44 2 2 13" xfId="13099"/>
    <cellStyle name="20% - 강조색5 44 2 2 13 2" xfId="13100"/>
    <cellStyle name="20% - 강조색5 44 2 2 13 3" xfId="13101"/>
    <cellStyle name="20% - 강조색5 44 2 2 13 4" xfId="13102"/>
    <cellStyle name="20% - 강조색5 44 2 2 14" xfId="13103"/>
    <cellStyle name="20% - 강조색5 44 2 2 15" xfId="13104"/>
    <cellStyle name="20% - 강조색5 44 2 2 16" xfId="13105"/>
    <cellStyle name="20% - 강조색5 44 2 2 17" xfId="13106"/>
    <cellStyle name="20% - 강조색5 44 2 2 18" xfId="13107"/>
    <cellStyle name="20% - 강조색5 44 2 2 19" xfId="13108"/>
    <cellStyle name="20% - 강조색5 44 2 2 2" xfId="13109"/>
    <cellStyle name="20% - 강조색5 44 2 2 2 10" xfId="13110"/>
    <cellStyle name="20% - 강조색5 44 2 2 2 10 2" xfId="13111"/>
    <cellStyle name="20% - 강조색5 44 2 2 2 10 3" xfId="13112"/>
    <cellStyle name="20% - 강조색5 44 2 2 2 10 4" xfId="13113"/>
    <cellStyle name="20% - 강조색5 44 2 2 2 11" xfId="13114"/>
    <cellStyle name="20% - 강조색5 44 2 2 2 11 2" xfId="13115"/>
    <cellStyle name="20% - 강조색5 44 2 2 2 11 3" xfId="13116"/>
    <cellStyle name="20% - 강조색5 44 2 2 2 11 4" xfId="13117"/>
    <cellStyle name="20% - 강조색5 44 2 2 2 12" xfId="13118"/>
    <cellStyle name="20% - 강조색5 44 2 2 2 12 2" xfId="13119"/>
    <cellStyle name="20% - 강조색5 44 2 2 2 12 3" xfId="13120"/>
    <cellStyle name="20% - 강조색5 44 2 2 2 12 4" xfId="13121"/>
    <cellStyle name="20% - 강조색5 44 2 2 2 13" xfId="13122"/>
    <cellStyle name="20% - 강조색5 44 2 2 2 14" xfId="13123"/>
    <cellStyle name="20% - 강조색5 44 2 2 2 15" xfId="13124"/>
    <cellStyle name="20% - 강조색5 44 2 2 2 16" xfId="13125"/>
    <cellStyle name="20% - 강조색5 44 2 2 2 17" xfId="13126"/>
    <cellStyle name="20% - 강조색5 44 2 2 2 18" xfId="13127"/>
    <cellStyle name="20% - 강조색5 44 2 2 2 19" xfId="13128"/>
    <cellStyle name="20% - 강조색5 44 2 2 2 2" xfId="13129"/>
    <cellStyle name="20% - 강조색5 44 2 2 2 2 10" xfId="13130"/>
    <cellStyle name="20% - 강조색5 44 2 2 2 2 11" xfId="13131"/>
    <cellStyle name="20% - 강조색5 44 2 2 2 2 12" xfId="13132"/>
    <cellStyle name="20% - 강조색5 44 2 2 2 2 2" xfId="13133"/>
    <cellStyle name="20% - 강조색5 44 2 2 2 2 2 2" xfId="13134"/>
    <cellStyle name="20% - 강조색5 44 2 2 2 2 2 3" xfId="13135"/>
    <cellStyle name="20% - 강조색5 44 2 2 2 2 2 4" xfId="13136"/>
    <cellStyle name="20% - 강조색5 44 2 2 2 2 3" xfId="13137"/>
    <cellStyle name="20% - 강조색5 44 2 2 2 2 3 2" xfId="13138"/>
    <cellStyle name="20% - 강조색5 44 2 2 2 2 3 3" xfId="13139"/>
    <cellStyle name="20% - 강조색5 44 2 2 2 2 3 4" xfId="13140"/>
    <cellStyle name="20% - 강조색5 44 2 2 2 2 4" xfId="13141"/>
    <cellStyle name="20% - 강조색5 44 2 2 2 2 4 2" xfId="13142"/>
    <cellStyle name="20% - 강조색5 44 2 2 2 2 4 3" xfId="13143"/>
    <cellStyle name="20% - 강조색5 44 2 2 2 2 4 4" xfId="13144"/>
    <cellStyle name="20% - 강조색5 44 2 2 2 2 5" xfId="13145"/>
    <cellStyle name="20% - 강조색5 44 2 2 2 2 5 2" xfId="13146"/>
    <cellStyle name="20% - 강조색5 44 2 2 2 2 5 3" xfId="13147"/>
    <cellStyle name="20% - 강조색5 44 2 2 2 2 5 4" xfId="13148"/>
    <cellStyle name="20% - 강조색5 44 2 2 2 2 6" xfId="13149"/>
    <cellStyle name="20% - 강조색5 44 2 2 2 2 6 2" xfId="13150"/>
    <cellStyle name="20% - 강조색5 44 2 2 2 2 6 3" xfId="13151"/>
    <cellStyle name="20% - 강조색5 44 2 2 2 2 6 4" xfId="13152"/>
    <cellStyle name="20% - 강조색5 44 2 2 2 2 7" xfId="13153"/>
    <cellStyle name="20% - 강조색5 44 2 2 2 2 7 2" xfId="13154"/>
    <cellStyle name="20% - 강조색5 44 2 2 2 2 7 3" xfId="13155"/>
    <cellStyle name="20% - 강조색5 44 2 2 2 2 7 4" xfId="13156"/>
    <cellStyle name="20% - 강조색5 44 2 2 2 2 8" xfId="13157"/>
    <cellStyle name="20% - 강조색5 44 2 2 2 2 8 2" xfId="13158"/>
    <cellStyle name="20% - 강조색5 44 2 2 2 2 8 3" xfId="13159"/>
    <cellStyle name="20% - 강조색5 44 2 2 2 2 8 4" xfId="13160"/>
    <cellStyle name="20% - 강조색5 44 2 2 2 2 9" xfId="13161"/>
    <cellStyle name="20% - 강조색5 44 2 2 2 2 9 2" xfId="13162"/>
    <cellStyle name="20% - 강조색5 44 2 2 2 2 9 3" xfId="13163"/>
    <cellStyle name="20% - 강조색5 44 2 2 2 2 9 4" xfId="13164"/>
    <cellStyle name="20% - 강조색5 44 2 2 2 20" xfId="13165"/>
    <cellStyle name="20% - 강조색5 44 2 2 2 21" xfId="13166"/>
    <cellStyle name="20% - 강조색5 44 2 2 2 22" xfId="13167"/>
    <cellStyle name="20% - 강조색5 44 2 2 2 23" xfId="13168"/>
    <cellStyle name="20% - 강조색5 44 2 2 2 24" xfId="13169"/>
    <cellStyle name="20% - 강조색5 44 2 2 2 25" xfId="13170"/>
    <cellStyle name="20% - 강조색5 44 2 2 2 3" xfId="13171"/>
    <cellStyle name="20% - 강조색5 44 2 2 2 3 10" xfId="13172"/>
    <cellStyle name="20% - 강조색5 44 2 2 2 3 11" xfId="13173"/>
    <cellStyle name="20% - 강조색5 44 2 2 2 3 12" xfId="13174"/>
    <cellStyle name="20% - 강조색5 44 2 2 2 3 2" xfId="13175"/>
    <cellStyle name="20% - 강조색5 44 2 2 2 3 2 2" xfId="13176"/>
    <cellStyle name="20% - 강조색5 44 2 2 2 3 2 3" xfId="13177"/>
    <cellStyle name="20% - 강조색5 44 2 2 2 3 2 4" xfId="13178"/>
    <cellStyle name="20% - 강조색5 44 2 2 2 3 3" xfId="13179"/>
    <cellStyle name="20% - 강조색5 44 2 2 2 3 3 2" xfId="13180"/>
    <cellStyle name="20% - 강조색5 44 2 2 2 3 3 3" xfId="13181"/>
    <cellStyle name="20% - 강조색5 44 2 2 2 3 3 4" xfId="13182"/>
    <cellStyle name="20% - 강조색5 44 2 2 2 3 4" xfId="13183"/>
    <cellStyle name="20% - 강조색5 44 2 2 2 3 4 2" xfId="13184"/>
    <cellStyle name="20% - 강조색5 44 2 2 2 3 4 3" xfId="13185"/>
    <cellStyle name="20% - 강조색5 44 2 2 2 3 4 4" xfId="13186"/>
    <cellStyle name="20% - 강조색5 44 2 2 2 3 5" xfId="13187"/>
    <cellStyle name="20% - 강조색5 44 2 2 2 3 5 2" xfId="13188"/>
    <cellStyle name="20% - 강조색5 44 2 2 2 3 5 3" xfId="13189"/>
    <cellStyle name="20% - 강조색5 44 2 2 2 3 5 4" xfId="13190"/>
    <cellStyle name="20% - 강조색5 44 2 2 2 3 6" xfId="13191"/>
    <cellStyle name="20% - 강조색5 44 2 2 2 3 6 2" xfId="13192"/>
    <cellStyle name="20% - 강조색5 44 2 2 2 3 6 3" xfId="13193"/>
    <cellStyle name="20% - 강조색5 44 2 2 2 3 6 4" xfId="13194"/>
    <cellStyle name="20% - 강조색5 44 2 2 2 3 7" xfId="13195"/>
    <cellStyle name="20% - 강조색5 44 2 2 2 3 7 2" xfId="13196"/>
    <cellStyle name="20% - 강조색5 44 2 2 2 3 7 3" xfId="13197"/>
    <cellStyle name="20% - 강조색5 44 2 2 2 3 7 4" xfId="13198"/>
    <cellStyle name="20% - 강조색5 44 2 2 2 3 8" xfId="13199"/>
    <cellStyle name="20% - 강조색5 44 2 2 2 3 8 2" xfId="13200"/>
    <cellStyle name="20% - 강조색5 44 2 2 2 3 8 3" xfId="13201"/>
    <cellStyle name="20% - 강조색5 44 2 2 2 3 8 4" xfId="13202"/>
    <cellStyle name="20% - 강조색5 44 2 2 2 3 9" xfId="13203"/>
    <cellStyle name="20% - 강조색5 44 2 2 2 3 9 2" xfId="13204"/>
    <cellStyle name="20% - 강조색5 44 2 2 2 3 9 3" xfId="13205"/>
    <cellStyle name="20% - 강조색5 44 2 2 2 3 9 4" xfId="13206"/>
    <cellStyle name="20% - 강조색5 44 2 2 2 4" xfId="13207"/>
    <cellStyle name="20% - 강조색5 44 2 2 2 4 10" xfId="13208"/>
    <cellStyle name="20% - 강조색5 44 2 2 2 4 11" xfId="13209"/>
    <cellStyle name="20% - 강조색5 44 2 2 2 4 12" xfId="13210"/>
    <cellStyle name="20% - 강조색5 44 2 2 2 4 2" xfId="13211"/>
    <cellStyle name="20% - 강조색5 44 2 2 2 4 2 2" xfId="13212"/>
    <cellStyle name="20% - 강조색5 44 2 2 2 4 2 3" xfId="13213"/>
    <cellStyle name="20% - 강조색5 44 2 2 2 4 2 4" xfId="13214"/>
    <cellStyle name="20% - 강조색5 44 2 2 2 4 3" xfId="13215"/>
    <cellStyle name="20% - 강조색5 44 2 2 2 4 3 2" xfId="13216"/>
    <cellStyle name="20% - 강조색5 44 2 2 2 4 3 3" xfId="13217"/>
    <cellStyle name="20% - 강조색5 44 2 2 2 4 3 4" xfId="13218"/>
    <cellStyle name="20% - 강조색5 44 2 2 2 4 4" xfId="13219"/>
    <cellStyle name="20% - 강조색5 44 2 2 2 4 4 2" xfId="13220"/>
    <cellStyle name="20% - 강조색5 44 2 2 2 4 4 3" xfId="13221"/>
    <cellStyle name="20% - 강조색5 44 2 2 2 4 4 4" xfId="13222"/>
    <cellStyle name="20% - 강조색5 44 2 2 2 4 5" xfId="13223"/>
    <cellStyle name="20% - 강조색5 44 2 2 2 4 5 2" xfId="13224"/>
    <cellStyle name="20% - 강조색5 44 2 2 2 4 5 3" xfId="13225"/>
    <cellStyle name="20% - 강조색5 44 2 2 2 4 5 4" xfId="13226"/>
    <cellStyle name="20% - 강조색5 44 2 2 2 4 6" xfId="13227"/>
    <cellStyle name="20% - 강조색5 44 2 2 2 4 6 2" xfId="13228"/>
    <cellStyle name="20% - 강조색5 44 2 2 2 4 6 3" xfId="13229"/>
    <cellStyle name="20% - 강조색5 44 2 2 2 4 6 4" xfId="13230"/>
    <cellStyle name="20% - 강조색5 44 2 2 2 4 7" xfId="13231"/>
    <cellStyle name="20% - 강조색5 44 2 2 2 4 7 2" xfId="13232"/>
    <cellStyle name="20% - 강조색5 44 2 2 2 4 7 3" xfId="13233"/>
    <cellStyle name="20% - 강조색5 44 2 2 2 4 7 4" xfId="13234"/>
    <cellStyle name="20% - 강조색5 44 2 2 2 4 8" xfId="13235"/>
    <cellStyle name="20% - 강조색5 44 2 2 2 4 8 2" xfId="13236"/>
    <cellStyle name="20% - 강조색5 44 2 2 2 4 8 3" xfId="13237"/>
    <cellStyle name="20% - 강조색5 44 2 2 2 4 8 4" xfId="13238"/>
    <cellStyle name="20% - 강조색5 44 2 2 2 4 9" xfId="13239"/>
    <cellStyle name="20% - 강조색5 44 2 2 2 4 9 2" xfId="13240"/>
    <cellStyle name="20% - 강조색5 44 2 2 2 4 9 3" xfId="13241"/>
    <cellStyle name="20% - 강조색5 44 2 2 2 4 9 4" xfId="13242"/>
    <cellStyle name="20% - 강조색5 44 2 2 2 5" xfId="13243"/>
    <cellStyle name="20% - 강조색5 44 2 2 2 5 2" xfId="13244"/>
    <cellStyle name="20% - 강조색5 44 2 2 2 5 3" xfId="13245"/>
    <cellStyle name="20% - 강조색5 44 2 2 2 5 4" xfId="13246"/>
    <cellStyle name="20% - 강조색5 44 2 2 2 6" xfId="13247"/>
    <cellStyle name="20% - 강조색5 44 2 2 2 6 2" xfId="13248"/>
    <cellStyle name="20% - 강조색5 44 2 2 2 6 3" xfId="13249"/>
    <cellStyle name="20% - 강조색5 44 2 2 2 6 4" xfId="13250"/>
    <cellStyle name="20% - 강조색5 44 2 2 2 7" xfId="13251"/>
    <cellStyle name="20% - 강조색5 44 2 2 2 7 2" xfId="13252"/>
    <cellStyle name="20% - 강조색5 44 2 2 2 7 3" xfId="13253"/>
    <cellStyle name="20% - 강조색5 44 2 2 2 7 4" xfId="13254"/>
    <cellStyle name="20% - 강조색5 44 2 2 2 8" xfId="13255"/>
    <cellStyle name="20% - 강조색5 44 2 2 2 8 2" xfId="13256"/>
    <cellStyle name="20% - 강조색5 44 2 2 2 8 3" xfId="13257"/>
    <cellStyle name="20% - 강조색5 44 2 2 2 8 4" xfId="13258"/>
    <cellStyle name="20% - 강조색5 44 2 2 2 9" xfId="13259"/>
    <cellStyle name="20% - 강조색5 44 2 2 2 9 2" xfId="13260"/>
    <cellStyle name="20% - 강조색5 44 2 2 2 9 3" xfId="13261"/>
    <cellStyle name="20% - 강조색5 44 2 2 2 9 4" xfId="13262"/>
    <cellStyle name="20% - 강조색5 44 2 2 20" xfId="13263"/>
    <cellStyle name="20% - 강조색5 44 2 2 21" xfId="13264"/>
    <cellStyle name="20% - 강조색5 44 2 2 22" xfId="13265"/>
    <cellStyle name="20% - 강조색5 44 2 2 23" xfId="13266"/>
    <cellStyle name="20% - 강조색5 44 2 2 24" xfId="13267"/>
    <cellStyle name="20% - 강조색5 44 2 2 25" xfId="13268"/>
    <cellStyle name="20% - 강조색5 44 2 2 26" xfId="13269"/>
    <cellStyle name="20% - 강조색5 44 2 2 3" xfId="13270"/>
    <cellStyle name="20% - 강조색5 44 2 2 3 10" xfId="13271"/>
    <cellStyle name="20% - 강조색5 44 2 2 3 11" xfId="13272"/>
    <cellStyle name="20% - 강조색5 44 2 2 3 12" xfId="13273"/>
    <cellStyle name="20% - 강조색5 44 2 2 3 2" xfId="13274"/>
    <cellStyle name="20% - 강조색5 44 2 2 3 2 2" xfId="13275"/>
    <cellStyle name="20% - 강조색5 44 2 2 3 2 3" xfId="13276"/>
    <cellStyle name="20% - 강조색5 44 2 2 3 2 4" xfId="13277"/>
    <cellStyle name="20% - 강조색5 44 2 2 3 3" xfId="13278"/>
    <cellStyle name="20% - 강조색5 44 2 2 3 3 2" xfId="13279"/>
    <cellStyle name="20% - 강조색5 44 2 2 3 3 3" xfId="13280"/>
    <cellStyle name="20% - 강조색5 44 2 2 3 3 4" xfId="13281"/>
    <cellStyle name="20% - 강조색5 44 2 2 3 4" xfId="13282"/>
    <cellStyle name="20% - 강조색5 44 2 2 3 4 2" xfId="13283"/>
    <cellStyle name="20% - 강조색5 44 2 2 3 4 3" xfId="13284"/>
    <cellStyle name="20% - 강조색5 44 2 2 3 4 4" xfId="13285"/>
    <cellStyle name="20% - 강조색5 44 2 2 3 5" xfId="13286"/>
    <cellStyle name="20% - 강조색5 44 2 2 3 5 2" xfId="13287"/>
    <cellStyle name="20% - 강조색5 44 2 2 3 5 3" xfId="13288"/>
    <cellStyle name="20% - 강조색5 44 2 2 3 5 4" xfId="13289"/>
    <cellStyle name="20% - 강조색5 44 2 2 3 6" xfId="13290"/>
    <cellStyle name="20% - 강조색5 44 2 2 3 6 2" xfId="13291"/>
    <cellStyle name="20% - 강조색5 44 2 2 3 6 3" xfId="13292"/>
    <cellStyle name="20% - 강조색5 44 2 2 3 6 4" xfId="13293"/>
    <cellStyle name="20% - 강조색5 44 2 2 3 7" xfId="13294"/>
    <cellStyle name="20% - 강조색5 44 2 2 3 7 2" xfId="13295"/>
    <cellStyle name="20% - 강조색5 44 2 2 3 7 3" xfId="13296"/>
    <cellStyle name="20% - 강조색5 44 2 2 3 7 4" xfId="13297"/>
    <cellStyle name="20% - 강조색5 44 2 2 3 8" xfId="13298"/>
    <cellStyle name="20% - 강조색5 44 2 2 3 8 2" xfId="13299"/>
    <cellStyle name="20% - 강조색5 44 2 2 3 8 3" xfId="13300"/>
    <cellStyle name="20% - 강조색5 44 2 2 3 8 4" xfId="13301"/>
    <cellStyle name="20% - 강조색5 44 2 2 3 9" xfId="13302"/>
    <cellStyle name="20% - 강조색5 44 2 2 3 9 2" xfId="13303"/>
    <cellStyle name="20% - 강조색5 44 2 2 3 9 3" xfId="13304"/>
    <cellStyle name="20% - 강조색5 44 2 2 3 9 4" xfId="13305"/>
    <cellStyle name="20% - 강조색5 44 2 2 4" xfId="13306"/>
    <cellStyle name="20% - 강조색5 44 2 2 4 10" xfId="13307"/>
    <cellStyle name="20% - 강조색5 44 2 2 4 11" xfId="13308"/>
    <cellStyle name="20% - 강조색5 44 2 2 4 12" xfId="13309"/>
    <cellStyle name="20% - 강조색5 44 2 2 4 2" xfId="13310"/>
    <cellStyle name="20% - 강조색5 44 2 2 4 2 2" xfId="13311"/>
    <cellStyle name="20% - 강조색5 44 2 2 4 2 3" xfId="13312"/>
    <cellStyle name="20% - 강조색5 44 2 2 4 2 4" xfId="13313"/>
    <cellStyle name="20% - 강조색5 44 2 2 4 3" xfId="13314"/>
    <cellStyle name="20% - 강조색5 44 2 2 4 3 2" xfId="13315"/>
    <cellStyle name="20% - 강조색5 44 2 2 4 3 3" xfId="13316"/>
    <cellStyle name="20% - 강조색5 44 2 2 4 3 4" xfId="13317"/>
    <cellStyle name="20% - 강조색5 44 2 2 4 4" xfId="13318"/>
    <cellStyle name="20% - 강조색5 44 2 2 4 4 2" xfId="13319"/>
    <cellStyle name="20% - 강조색5 44 2 2 4 4 3" xfId="13320"/>
    <cellStyle name="20% - 강조색5 44 2 2 4 4 4" xfId="13321"/>
    <cellStyle name="20% - 강조색5 44 2 2 4 5" xfId="13322"/>
    <cellStyle name="20% - 강조색5 44 2 2 4 5 2" xfId="13323"/>
    <cellStyle name="20% - 강조색5 44 2 2 4 5 3" xfId="13324"/>
    <cellStyle name="20% - 강조색5 44 2 2 4 5 4" xfId="13325"/>
    <cellStyle name="20% - 강조색5 44 2 2 4 6" xfId="13326"/>
    <cellStyle name="20% - 강조색5 44 2 2 4 6 2" xfId="13327"/>
    <cellStyle name="20% - 강조색5 44 2 2 4 6 3" xfId="13328"/>
    <cellStyle name="20% - 강조색5 44 2 2 4 6 4" xfId="13329"/>
    <cellStyle name="20% - 강조색5 44 2 2 4 7" xfId="13330"/>
    <cellStyle name="20% - 강조색5 44 2 2 4 7 2" xfId="13331"/>
    <cellStyle name="20% - 강조색5 44 2 2 4 7 3" xfId="13332"/>
    <cellStyle name="20% - 강조색5 44 2 2 4 7 4" xfId="13333"/>
    <cellStyle name="20% - 강조색5 44 2 2 4 8" xfId="13334"/>
    <cellStyle name="20% - 강조색5 44 2 2 4 8 2" xfId="13335"/>
    <cellStyle name="20% - 강조색5 44 2 2 4 8 3" xfId="13336"/>
    <cellStyle name="20% - 강조색5 44 2 2 4 8 4" xfId="13337"/>
    <cellStyle name="20% - 강조색5 44 2 2 4 9" xfId="13338"/>
    <cellStyle name="20% - 강조색5 44 2 2 4 9 2" xfId="13339"/>
    <cellStyle name="20% - 강조색5 44 2 2 4 9 3" xfId="13340"/>
    <cellStyle name="20% - 강조색5 44 2 2 4 9 4" xfId="13341"/>
    <cellStyle name="20% - 강조색5 44 2 2 5" xfId="13342"/>
    <cellStyle name="20% - 강조색5 44 2 2 5 10" xfId="13343"/>
    <cellStyle name="20% - 강조색5 44 2 2 5 11" xfId="13344"/>
    <cellStyle name="20% - 강조색5 44 2 2 5 12" xfId="13345"/>
    <cellStyle name="20% - 강조색5 44 2 2 5 2" xfId="13346"/>
    <cellStyle name="20% - 강조색5 44 2 2 5 2 2" xfId="13347"/>
    <cellStyle name="20% - 강조색5 44 2 2 5 2 3" xfId="13348"/>
    <cellStyle name="20% - 강조색5 44 2 2 5 2 4" xfId="13349"/>
    <cellStyle name="20% - 강조색5 44 2 2 5 3" xfId="13350"/>
    <cellStyle name="20% - 강조색5 44 2 2 5 3 2" xfId="13351"/>
    <cellStyle name="20% - 강조색5 44 2 2 5 3 3" xfId="13352"/>
    <cellStyle name="20% - 강조색5 44 2 2 5 3 4" xfId="13353"/>
    <cellStyle name="20% - 강조색5 44 2 2 5 4" xfId="13354"/>
    <cellStyle name="20% - 강조색5 44 2 2 5 4 2" xfId="13355"/>
    <cellStyle name="20% - 강조색5 44 2 2 5 4 3" xfId="13356"/>
    <cellStyle name="20% - 강조색5 44 2 2 5 4 4" xfId="13357"/>
    <cellStyle name="20% - 강조색5 44 2 2 5 5" xfId="13358"/>
    <cellStyle name="20% - 강조색5 44 2 2 5 5 2" xfId="13359"/>
    <cellStyle name="20% - 강조색5 44 2 2 5 5 3" xfId="13360"/>
    <cellStyle name="20% - 강조색5 44 2 2 5 5 4" xfId="13361"/>
    <cellStyle name="20% - 강조색5 44 2 2 5 6" xfId="13362"/>
    <cellStyle name="20% - 강조색5 44 2 2 5 6 2" xfId="13363"/>
    <cellStyle name="20% - 강조색5 44 2 2 5 6 3" xfId="13364"/>
    <cellStyle name="20% - 강조색5 44 2 2 5 6 4" xfId="13365"/>
    <cellStyle name="20% - 강조색5 44 2 2 5 7" xfId="13366"/>
    <cellStyle name="20% - 강조색5 44 2 2 5 7 2" xfId="13367"/>
    <cellStyle name="20% - 강조색5 44 2 2 5 7 3" xfId="13368"/>
    <cellStyle name="20% - 강조색5 44 2 2 5 7 4" xfId="13369"/>
    <cellStyle name="20% - 강조색5 44 2 2 5 8" xfId="13370"/>
    <cellStyle name="20% - 강조색5 44 2 2 5 8 2" xfId="13371"/>
    <cellStyle name="20% - 강조색5 44 2 2 5 8 3" xfId="13372"/>
    <cellStyle name="20% - 강조색5 44 2 2 5 8 4" xfId="13373"/>
    <cellStyle name="20% - 강조색5 44 2 2 5 9" xfId="13374"/>
    <cellStyle name="20% - 강조색5 44 2 2 5 9 2" xfId="13375"/>
    <cellStyle name="20% - 강조색5 44 2 2 5 9 3" xfId="13376"/>
    <cellStyle name="20% - 강조색5 44 2 2 5 9 4" xfId="13377"/>
    <cellStyle name="20% - 강조색5 44 2 2 6" xfId="13378"/>
    <cellStyle name="20% - 강조색5 44 2 2 6 2" xfId="13379"/>
    <cellStyle name="20% - 강조색5 44 2 2 6 3" xfId="13380"/>
    <cellStyle name="20% - 강조색5 44 2 2 6 4" xfId="13381"/>
    <cellStyle name="20% - 강조색5 44 2 2 7" xfId="13382"/>
    <cellStyle name="20% - 강조색5 44 2 2 7 2" xfId="13383"/>
    <cellStyle name="20% - 강조색5 44 2 2 7 3" xfId="13384"/>
    <cellStyle name="20% - 강조색5 44 2 2 7 4" xfId="13385"/>
    <cellStyle name="20% - 강조색5 44 2 2 8" xfId="13386"/>
    <cellStyle name="20% - 강조색5 44 2 2 8 2" xfId="13387"/>
    <cellStyle name="20% - 강조색5 44 2 2 8 3" xfId="13388"/>
    <cellStyle name="20% - 강조색5 44 2 2 8 4" xfId="13389"/>
    <cellStyle name="20% - 강조색5 44 2 2 9" xfId="13390"/>
    <cellStyle name="20% - 강조색5 44 2 2 9 2" xfId="13391"/>
    <cellStyle name="20% - 강조색5 44 2 2 9 3" xfId="13392"/>
    <cellStyle name="20% - 강조색5 44 2 2 9 4" xfId="13393"/>
    <cellStyle name="20% - 강조색5 44 2 20" xfId="13394"/>
    <cellStyle name="20% - 강조색5 44 2 21" xfId="13395"/>
    <cellStyle name="20% - 강조색5 44 2 22" xfId="13396"/>
    <cellStyle name="20% - 강조색5 44 2 23" xfId="13397"/>
    <cellStyle name="20% - 강조색5 44 2 24" xfId="13398"/>
    <cellStyle name="20% - 강조색5 44 2 25" xfId="13399"/>
    <cellStyle name="20% - 강조색5 44 2 26" xfId="13400"/>
    <cellStyle name="20% - 강조색5 44 2 3" xfId="13401"/>
    <cellStyle name="20% - 강조색5 44 2 3 10" xfId="13402"/>
    <cellStyle name="20% - 강조색5 44 2 3 10 2" xfId="13403"/>
    <cellStyle name="20% - 강조색5 44 2 3 10 3" xfId="13404"/>
    <cellStyle name="20% - 강조색5 44 2 3 10 4" xfId="13405"/>
    <cellStyle name="20% - 강조색5 44 2 3 11" xfId="13406"/>
    <cellStyle name="20% - 강조색5 44 2 3 11 2" xfId="13407"/>
    <cellStyle name="20% - 강조색5 44 2 3 11 3" xfId="13408"/>
    <cellStyle name="20% - 강조색5 44 2 3 11 4" xfId="13409"/>
    <cellStyle name="20% - 강조색5 44 2 3 12" xfId="13410"/>
    <cellStyle name="20% - 강조색5 44 2 3 12 2" xfId="13411"/>
    <cellStyle name="20% - 강조색5 44 2 3 12 3" xfId="13412"/>
    <cellStyle name="20% - 강조색5 44 2 3 12 4" xfId="13413"/>
    <cellStyle name="20% - 강조색5 44 2 3 13" xfId="13414"/>
    <cellStyle name="20% - 강조색5 44 2 3 14" xfId="13415"/>
    <cellStyle name="20% - 강조색5 44 2 3 15" xfId="13416"/>
    <cellStyle name="20% - 강조색5 44 2 3 16" xfId="13417"/>
    <cellStyle name="20% - 강조색5 44 2 3 17" xfId="13418"/>
    <cellStyle name="20% - 강조색5 44 2 3 18" xfId="13419"/>
    <cellStyle name="20% - 강조색5 44 2 3 19" xfId="13420"/>
    <cellStyle name="20% - 강조색5 44 2 3 2" xfId="13421"/>
    <cellStyle name="20% - 강조색5 44 2 3 2 10" xfId="13422"/>
    <cellStyle name="20% - 강조색5 44 2 3 2 11" xfId="13423"/>
    <cellStyle name="20% - 강조색5 44 2 3 2 12" xfId="13424"/>
    <cellStyle name="20% - 강조색5 44 2 3 2 2" xfId="13425"/>
    <cellStyle name="20% - 강조색5 44 2 3 2 2 2" xfId="13426"/>
    <cellStyle name="20% - 강조색5 44 2 3 2 2 3" xfId="13427"/>
    <cellStyle name="20% - 강조색5 44 2 3 2 2 4" xfId="13428"/>
    <cellStyle name="20% - 강조색5 44 2 3 2 3" xfId="13429"/>
    <cellStyle name="20% - 강조색5 44 2 3 2 3 2" xfId="13430"/>
    <cellStyle name="20% - 강조색5 44 2 3 2 3 3" xfId="13431"/>
    <cellStyle name="20% - 강조색5 44 2 3 2 3 4" xfId="13432"/>
    <cellStyle name="20% - 강조색5 44 2 3 2 4" xfId="13433"/>
    <cellStyle name="20% - 강조색5 44 2 3 2 4 2" xfId="13434"/>
    <cellStyle name="20% - 강조색5 44 2 3 2 4 3" xfId="13435"/>
    <cellStyle name="20% - 강조색5 44 2 3 2 4 4" xfId="13436"/>
    <cellStyle name="20% - 강조색5 44 2 3 2 5" xfId="13437"/>
    <cellStyle name="20% - 강조색5 44 2 3 2 5 2" xfId="13438"/>
    <cellStyle name="20% - 강조색5 44 2 3 2 5 3" xfId="13439"/>
    <cellStyle name="20% - 강조색5 44 2 3 2 5 4" xfId="13440"/>
    <cellStyle name="20% - 강조색5 44 2 3 2 6" xfId="13441"/>
    <cellStyle name="20% - 강조색5 44 2 3 2 6 2" xfId="13442"/>
    <cellStyle name="20% - 강조색5 44 2 3 2 6 3" xfId="13443"/>
    <cellStyle name="20% - 강조색5 44 2 3 2 6 4" xfId="13444"/>
    <cellStyle name="20% - 강조색5 44 2 3 2 7" xfId="13445"/>
    <cellStyle name="20% - 강조색5 44 2 3 2 7 2" xfId="13446"/>
    <cellStyle name="20% - 강조색5 44 2 3 2 7 3" xfId="13447"/>
    <cellStyle name="20% - 강조색5 44 2 3 2 7 4" xfId="13448"/>
    <cellStyle name="20% - 강조색5 44 2 3 2 8" xfId="13449"/>
    <cellStyle name="20% - 강조색5 44 2 3 2 8 2" xfId="13450"/>
    <cellStyle name="20% - 강조색5 44 2 3 2 8 3" xfId="13451"/>
    <cellStyle name="20% - 강조색5 44 2 3 2 8 4" xfId="13452"/>
    <cellStyle name="20% - 강조색5 44 2 3 2 9" xfId="13453"/>
    <cellStyle name="20% - 강조색5 44 2 3 2 9 2" xfId="13454"/>
    <cellStyle name="20% - 강조색5 44 2 3 2 9 3" xfId="13455"/>
    <cellStyle name="20% - 강조색5 44 2 3 2 9 4" xfId="13456"/>
    <cellStyle name="20% - 강조색5 44 2 3 20" xfId="13457"/>
    <cellStyle name="20% - 강조색5 44 2 3 21" xfId="13458"/>
    <cellStyle name="20% - 강조색5 44 2 3 22" xfId="13459"/>
    <cellStyle name="20% - 강조색5 44 2 3 23" xfId="13460"/>
    <cellStyle name="20% - 강조색5 44 2 3 24" xfId="13461"/>
    <cellStyle name="20% - 강조색5 44 2 3 25" xfId="13462"/>
    <cellStyle name="20% - 강조색5 44 2 3 3" xfId="13463"/>
    <cellStyle name="20% - 강조색5 44 2 3 3 10" xfId="13464"/>
    <cellStyle name="20% - 강조색5 44 2 3 3 11" xfId="13465"/>
    <cellStyle name="20% - 강조색5 44 2 3 3 12" xfId="13466"/>
    <cellStyle name="20% - 강조색5 44 2 3 3 2" xfId="13467"/>
    <cellStyle name="20% - 강조색5 44 2 3 3 2 2" xfId="13468"/>
    <cellStyle name="20% - 강조색5 44 2 3 3 2 3" xfId="13469"/>
    <cellStyle name="20% - 강조색5 44 2 3 3 2 4" xfId="13470"/>
    <cellStyle name="20% - 강조색5 44 2 3 3 3" xfId="13471"/>
    <cellStyle name="20% - 강조색5 44 2 3 3 3 2" xfId="13472"/>
    <cellStyle name="20% - 강조색5 44 2 3 3 3 3" xfId="13473"/>
    <cellStyle name="20% - 강조색5 44 2 3 3 3 4" xfId="13474"/>
    <cellStyle name="20% - 강조색5 44 2 3 3 4" xfId="13475"/>
    <cellStyle name="20% - 강조색5 44 2 3 3 4 2" xfId="13476"/>
    <cellStyle name="20% - 강조색5 44 2 3 3 4 3" xfId="13477"/>
    <cellStyle name="20% - 강조색5 44 2 3 3 4 4" xfId="13478"/>
    <cellStyle name="20% - 강조색5 44 2 3 3 5" xfId="13479"/>
    <cellStyle name="20% - 강조색5 44 2 3 3 5 2" xfId="13480"/>
    <cellStyle name="20% - 강조색5 44 2 3 3 5 3" xfId="13481"/>
    <cellStyle name="20% - 강조색5 44 2 3 3 5 4" xfId="13482"/>
    <cellStyle name="20% - 강조색5 44 2 3 3 6" xfId="13483"/>
    <cellStyle name="20% - 강조색5 44 2 3 3 6 2" xfId="13484"/>
    <cellStyle name="20% - 강조색5 44 2 3 3 6 3" xfId="13485"/>
    <cellStyle name="20% - 강조색5 44 2 3 3 6 4" xfId="13486"/>
    <cellStyle name="20% - 강조색5 44 2 3 3 7" xfId="13487"/>
    <cellStyle name="20% - 강조색5 44 2 3 3 7 2" xfId="13488"/>
    <cellStyle name="20% - 강조색5 44 2 3 3 7 3" xfId="13489"/>
    <cellStyle name="20% - 강조색5 44 2 3 3 7 4" xfId="13490"/>
    <cellStyle name="20% - 강조색5 44 2 3 3 8" xfId="13491"/>
    <cellStyle name="20% - 강조색5 44 2 3 3 8 2" xfId="13492"/>
    <cellStyle name="20% - 강조색5 44 2 3 3 8 3" xfId="13493"/>
    <cellStyle name="20% - 강조색5 44 2 3 3 8 4" xfId="13494"/>
    <cellStyle name="20% - 강조색5 44 2 3 3 9" xfId="13495"/>
    <cellStyle name="20% - 강조색5 44 2 3 3 9 2" xfId="13496"/>
    <cellStyle name="20% - 강조색5 44 2 3 3 9 3" xfId="13497"/>
    <cellStyle name="20% - 강조색5 44 2 3 3 9 4" xfId="13498"/>
    <cellStyle name="20% - 강조색5 44 2 3 4" xfId="13499"/>
    <cellStyle name="20% - 강조색5 44 2 3 4 10" xfId="13500"/>
    <cellStyle name="20% - 강조색5 44 2 3 4 11" xfId="13501"/>
    <cellStyle name="20% - 강조색5 44 2 3 4 12" xfId="13502"/>
    <cellStyle name="20% - 강조색5 44 2 3 4 2" xfId="13503"/>
    <cellStyle name="20% - 강조색5 44 2 3 4 2 2" xfId="13504"/>
    <cellStyle name="20% - 강조색5 44 2 3 4 2 3" xfId="13505"/>
    <cellStyle name="20% - 강조색5 44 2 3 4 2 4" xfId="13506"/>
    <cellStyle name="20% - 강조색5 44 2 3 4 3" xfId="13507"/>
    <cellStyle name="20% - 강조색5 44 2 3 4 3 2" xfId="13508"/>
    <cellStyle name="20% - 강조색5 44 2 3 4 3 3" xfId="13509"/>
    <cellStyle name="20% - 강조색5 44 2 3 4 3 4" xfId="13510"/>
    <cellStyle name="20% - 강조색5 44 2 3 4 4" xfId="13511"/>
    <cellStyle name="20% - 강조색5 44 2 3 4 4 2" xfId="13512"/>
    <cellStyle name="20% - 강조색5 44 2 3 4 4 3" xfId="13513"/>
    <cellStyle name="20% - 강조색5 44 2 3 4 4 4" xfId="13514"/>
    <cellStyle name="20% - 강조색5 44 2 3 4 5" xfId="13515"/>
    <cellStyle name="20% - 강조색5 44 2 3 4 5 2" xfId="13516"/>
    <cellStyle name="20% - 강조색5 44 2 3 4 5 3" xfId="13517"/>
    <cellStyle name="20% - 강조색5 44 2 3 4 5 4" xfId="13518"/>
    <cellStyle name="20% - 강조색5 44 2 3 4 6" xfId="13519"/>
    <cellStyle name="20% - 강조색5 44 2 3 4 6 2" xfId="13520"/>
    <cellStyle name="20% - 강조색5 44 2 3 4 6 3" xfId="13521"/>
    <cellStyle name="20% - 강조색5 44 2 3 4 6 4" xfId="13522"/>
    <cellStyle name="20% - 강조색5 44 2 3 4 7" xfId="13523"/>
    <cellStyle name="20% - 강조색5 44 2 3 4 7 2" xfId="13524"/>
    <cellStyle name="20% - 강조색5 44 2 3 4 7 3" xfId="13525"/>
    <cellStyle name="20% - 강조색5 44 2 3 4 7 4" xfId="13526"/>
    <cellStyle name="20% - 강조색5 44 2 3 4 8" xfId="13527"/>
    <cellStyle name="20% - 강조색5 44 2 3 4 8 2" xfId="13528"/>
    <cellStyle name="20% - 강조색5 44 2 3 4 8 3" xfId="13529"/>
    <cellStyle name="20% - 강조색5 44 2 3 4 8 4" xfId="13530"/>
    <cellStyle name="20% - 강조색5 44 2 3 4 9" xfId="13531"/>
    <cellStyle name="20% - 강조색5 44 2 3 4 9 2" xfId="13532"/>
    <cellStyle name="20% - 강조색5 44 2 3 4 9 3" xfId="13533"/>
    <cellStyle name="20% - 강조색5 44 2 3 4 9 4" xfId="13534"/>
    <cellStyle name="20% - 강조색5 44 2 3 5" xfId="13535"/>
    <cellStyle name="20% - 강조색5 44 2 3 5 2" xfId="13536"/>
    <cellStyle name="20% - 강조색5 44 2 3 5 3" xfId="13537"/>
    <cellStyle name="20% - 강조색5 44 2 3 5 4" xfId="13538"/>
    <cellStyle name="20% - 강조색5 44 2 3 6" xfId="13539"/>
    <cellStyle name="20% - 강조색5 44 2 3 6 2" xfId="13540"/>
    <cellStyle name="20% - 강조색5 44 2 3 6 3" xfId="13541"/>
    <cellStyle name="20% - 강조색5 44 2 3 6 4" xfId="13542"/>
    <cellStyle name="20% - 강조색5 44 2 3 7" xfId="13543"/>
    <cellStyle name="20% - 강조색5 44 2 3 7 2" xfId="13544"/>
    <cellStyle name="20% - 강조색5 44 2 3 7 3" xfId="13545"/>
    <cellStyle name="20% - 강조색5 44 2 3 7 4" xfId="13546"/>
    <cellStyle name="20% - 강조색5 44 2 3 8" xfId="13547"/>
    <cellStyle name="20% - 강조색5 44 2 3 8 2" xfId="13548"/>
    <cellStyle name="20% - 강조색5 44 2 3 8 3" xfId="13549"/>
    <cellStyle name="20% - 강조색5 44 2 3 8 4" xfId="13550"/>
    <cellStyle name="20% - 강조색5 44 2 3 9" xfId="13551"/>
    <cellStyle name="20% - 강조색5 44 2 3 9 2" xfId="13552"/>
    <cellStyle name="20% - 강조색5 44 2 3 9 3" xfId="13553"/>
    <cellStyle name="20% - 강조색5 44 2 3 9 4" xfId="13554"/>
    <cellStyle name="20% - 강조색5 44 2 4" xfId="13555"/>
    <cellStyle name="20% - 강조색5 44 2 4 10" xfId="13556"/>
    <cellStyle name="20% - 강조색5 44 2 4 11" xfId="13557"/>
    <cellStyle name="20% - 강조색5 44 2 4 12" xfId="13558"/>
    <cellStyle name="20% - 강조색5 44 2 4 2" xfId="13559"/>
    <cellStyle name="20% - 강조색5 44 2 4 2 2" xfId="13560"/>
    <cellStyle name="20% - 강조색5 44 2 4 2 3" xfId="13561"/>
    <cellStyle name="20% - 강조색5 44 2 4 2 4" xfId="13562"/>
    <cellStyle name="20% - 강조색5 44 2 4 3" xfId="13563"/>
    <cellStyle name="20% - 강조색5 44 2 4 3 2" xfId="13564"/>
    <cellStyle name="20% - 강조색5 44 2 4 3 3" xfId="13565"/>
    <cellStyle name="20% - 강조색5 44 2 4 3 4" xfId="13566"/>
    <cellStyle name="20% - 강조색5 44 2 4 4" xfId="13567"/>
    <cellStyle name="20% - 강조색5 44 2 4 4 2" xfId="13568"/>
    <cellStyle name="20% - 강조색5 44 2 4 4 3" xfId="13569"/>
    <cellStyle name="20% - 강조색5 44 2 4 4 4" xfId="13570"/>
    <cellStyle name="20% - 강조색5 44 2 4 5" xfId="13571"/>
    <cellStyle name="20% - 강조색5 44 2 4 5 2" xfId="13572"/>
    <cellStyle name="20% - 강조색5 44 2 4 5 3" xfId="13573"/>
    <cellStyle name="20% - 강조색5 44 2 4 5 4" xfId="13574"/>
    <cellStyle name="20% - 강조색5 44 2 4 6" xfId="13575"/>
    <cellStyle name="20% - 강조색5 44 2 4 6 2" xfId="13576"/>
    <cellStyle name="20% - 강조색5 44 2 4 6 3" xfId="13577"/>
    <cellStyle name="20% - 강조색5 44 2 4 6 4" xfId="13578"/>
    <cellStyle name="20% - 강조색5 44 2 4 7" xfId="13579"/>
    <cellStyle name="20% - 강조색5 44 2 4 7 2" xfId="13580"/>
    <cellStyle name="20% - 강조색5 44 2 4 7 3" xfId="13581"/>
    <cellStyle name="20% - 강조색5 44 2 4 7 4" xfId="13582"/>
    <cellStyle name="20% - 강조색5 44 2 4 8" xfId="13583"/>
    <cellStyle name="20% - 강조색5 44 2 4 8 2" xfId="13584"/>
    <cellStyle name="20% - 강조색5 44 2 4 8 3" xfId="13585"/>
    <cellStyle name="20% - 강조색5 44 2 4 8 4" xfId="13586"/>
    <cellStyle name="20% - 강조색5 44 2 4 9" xfId="13587"/>
    <cellStyle name="20% - 강조색5 44 2 4 9 2" xfId="13588"/>
    <cellStyle name="20% - 강조색5 44 2 4 9 3" xfId="13589"/>
    <cellStyle name="20% - 강조색5 44 2 4 9 4" xfId="13590"/>
    <cellStyle name="20% - 강조색5 44 2 5" xfId="13591"/>
    <cellStyle name="20% - 강조색5 44 2 5 10" xfId="13592"/>
    <cellStyle name="20% - 강조색5 44 2 5 11" xfId="13593"/>
    <cellStyle name="20% - 강조색5 44 2 5 12" xfId="13594"/>
    <cellStyle name="20% - 강조색5 44 2 5 2" xfId="13595"/>
    <cellStyle name="20% - 강조색5 44 2 5 2 2" xfId="13596"/>
    <cellStyle name="20% - 강조색5 44 2 5 2 3" xfId="13597"/>
    <cellStyle name="20% - 강조색5 44 2 5 2 4" xfId="13598"/>
    <cellStyle name="20% - 강조색5 44 2 5 3" xfId="13599"/>
    <cellStyle name="20% - 강조색5 44 2 5 3 2" xfId="13600"/>
    <cellStyle name="20% - 강조색5 44 2 5 3 3" xfId="13601"/>
    <cellStyle name="20% - 강조색5 44 2 5 3 4" xfId="13602"/>
    <cellStyle name="20% - 강조색5 44 2 5 4" xfId="13603"/>
    <cellStyle name="20% - 강조색5 44 2 5 4 2" xfId="13604"/>
    <cellStyle name="20% - 강조색5 44 2 5 4 3" xfId="13605"/>
    <cellStyle name="20% - 강조색5 44 2 5 4 4" xfId="13606"/>
    <cellStyle name="20% - 강조색5 44 2 5 5" xfId="13607"/>
    <cellStyle name="20% - 강조색5 44 2 5 5 2" xfId="13608"/>
    <cellStyle name="20% - 강조색5 44 2 5 5 3" xfId="13609"/>
    <cellStyle name="20% - 강조색5 44 2 5 5 4" xfId="13610"/>
    <cellStyle name="20% - 강조색5 44 2 5 6" xfId="13611"/>
    <cellStyle name="20% - 강조색5 44 2 5 6 2" xfId="13612"/>
    <cellStyle name="20% - 강조색5 44 2 5 6 3" xfId="13613"/>
    <cellStyle name="20% - 강조색5 44 2 5 6 4" xfId="13614"/>
    <cellStyle name="20% - 강조색5 44 2 5 7" xfId="13615"/>
    <cellStyle name="20% - 강조색5 44 2 5 7 2" xfId="13616"/>
    <cellStyle name="20% - 강조색5 44 2 5 7 3" xfId="13617"/>
    <cellStyle name="20% - 강조색5 44 2 5 7 4" xfId="13618"/>
    <cellStyle name="20% - 강조색5 44 2 5 8" xfId="13619"/>
    <cellStyle name="20% - 강조색5 44 2 5 8 2" xfId="13620"/>
    <cellStyle name="20% - 강조색5 44 2 5 8 3" xfId="13621"/>
    <cellStyle name="20% - 강조색5 44 2 5 8 4" xfId="13622"/>
    <cellStyle name="20% - 강조색5 44 2 5 9" xfId="13623"/>
    <cellStyle name="20% - 강조색5 44 2 5 9 2" xfId="13624"/>
    <cellStyle name="20% - 강조색5 44 2 5 9 3" xfId="13625"/>
    <cellStyle name="20% - 강조색5 44 2 5 9 4" xfId="13626"/>
    <cellStyle name="20% - 강조색5 44 2 6" xfId="13627"/>
    <cellStyle name="20% - 강조색5 44 2 6 10" xfId="13628"/>
    <cellStyle name="20% - 강조색5 44 2 6 11" xfId="13629"/>
    <cellStyle name="20% - 강조색5 44 2 6 12" xfId="13630"/>
    <cellStyle name="20% - 강조색5 44 2 6 2" xfId="13631"/>
    <cellStyle name="20% - 강조색5 44 2 6 2 2" xfId="13632"/>
    <cellStyle name="20% - 강조색5 44 2 6 2 3" xfId="13633"/>
    <cellStyle name="20% - 강조색5 44 2 6 2 4" xfId="13634"/>
    <cellStyle name="20% - 강조색5 44 2 6 3" xfId="13635"/>
    <cellStyle name="20% - 강조색5 44 2 6 3 2" xfId="13636"/>
    <cellStyle name="20% - 강조색5 44 2 6 3 3" xfId="13637"/>
    <cellStyle name="20% - 강조색5 44 2 6 3 4" xfId="13638"/>
    <cellStyle name="20% - 강조색5 44 2 6 4" xfId="13639"/>
    <cellStyle name="20% - 강조색5 44 2 6 4 2" xfId="13640"/>
    <cellStyle name="20% - 강조색5 44 2 6 4 3" xfId="13641"/>
    <cellStyle name="20% - 강조색5 44 2 6 4 4" xfId="13642"/>
    <cellStyle name="20% - 강조색5 44 2 6 5" xfId="13643"/>
    <cellStyle name="20% - 강조색5 44 2 6 5 2" xfId="13644"/>
    <cellStyle name="20% - 강조색5 44 2 6 5 3" xfId="13645"/>
    <cellStyle name="20% - 강조색5 44 2 6 5 4" xfId="13646"/>
    <cellStyle name="20% - 강조색5 44 2 6 6" xfId="13647"/>
    <cellStyle name="20% - 강조색5 44 2 6 6 2" xfId="13648"/>
    <cellStyle name="20% - 강조색5 44 2 6 6 3" xfId="13649"/>
    <cellStyle name="20% - 강조색5 44 2 6 6 4" xfId="13650"/>
    <cellStyle name="20% - 강조색5 44 2 6 7" xfId="13651"/>
    <cellStyle name="20% - 강조색5 44 2 6 7 2" xfId="13652"/>
    <cellStyle name="20% - 강조색5 44 2 6 7 3" xfId="13653"/>
    <cellStyle name="20% - 강조색5 44 2 6 7 4" xfId="13654"/>
    <cellStyle name="20% - 강조색5 44 2 6 8" xfId="13655"/>
    <cellStyle name="20% - 강조색5 44 2 6 8 2" xfId="13656"/>
    <cellStyle name="20% - 강조색5 44 2 6 8 3" xfId="13657"/>
    <cellStyle name="20% - 강조색5 44 2 6 8 4" xfId="13658"/>
    <cellStyle name="20% - 강조색5 44 2 6 9" xfId="13659"/>
    <cellStyle name="20% - 강조색5 44 2 6 9 2" xfId="13660"/>
    <cellStyle name="20% - 강조색5 44 2 6 9 3" xfId="13661"/>
    <cellStyle name="20% - 강조색5 44 2 6 9 4" xfId="13662"/>
    <cellStyle name="20% - 강조색5 44 2 7" xfId="13663"/>
    <cellStyle name="20% - 강조색5 44 2 7 2" xfId="13664"/>
    <cellStyle name="20% - 강조색5 44 2 7 3" xfId="13665"/>
    <cellStyle name="20% - 강조색5 44 2 7 4" xfId="13666"/>
    <cellStyle name="20% - 강조색5 44 2 8" xfId="13667"/>
    <cellStyle name="20% - 강조색5 44 2 8 2" xfId="13668"/>
    <cellStyle name="20% - 강조색5 44 2 8 3" xfId="13669"/>
    <cellStyle name="20% - 강조색5 44 2 8 4" xfId="13670"/>
    <cellStyle name="20% - 강조색5 44 2 9" xfId="13671"/>
    <cellStyle name="20% - 강조색5 44 2 9 2" xfId="13672"/>
    <cellStyle name="20% - 강조색5 44 2 9 3" xfId="13673"/>
    <cellStyle name="20% - 강조색5 44 2 9 4" xfId="13674"/>
    <cellStyle name="20% - 강조색5 44 3" xfId="13675"/>
    <cellStyle name="20% - 강조색5 44 3 10" xfId="13676"/>
    <cellStyle name="20% - 강조색5 44 3 10 2" xfId="13677"/>
    <cellStyle name="20% - 강조색5 44 3 10 3" xfId="13678"/>
    <cellStyle name="20% - 강조색5 44 3 10 4" xfId="13679"/>
    <cellStyle name="20% - 강조색5 44 3 11" xfId="13680"/>
    <cellStyle name="20% - 강조색5 44 3 11 2" xfId="13681"/>
    <cellStyle name="20% - 강조색5 44 3 11 3" xfId="13682"/>
    <cellStyle name="20% - 강조색5 44 3 11 4" xfId="13683"/>
    <cellStyle name="20% - 강조색5 44 3 12" xfId="13684"/>
    <cellStyle name="20% - 강조색5 44 3 12 2" xfId="13685"/>
    <cellStyle name="20% - 강조색5 44 3 12 3" xfId="13686"/>
    <cellStyle name="20% - 강조색5 44 3 12 4" xfId="13687"/>
    <cellStyle name="20% - 강조색5 44 3 13" xfId="13688"/>
    <cellStyle name="20% - 강조색5 44 3 14" xfId="13689"/>
    <cellStyle name="20% - 강조색5 44 3 15" xfId="13690"/>
    <cellStyle name="20% - 강조색5 44 3 16" xfId="13691"/>
    <cellStyle name="20% - 강조색5 44 3 17" xfId="13692"/>
    <cellStyle name="20% - 강조색5 44 3 18" xfId="13693"/>
    <cellStyle name="20% - 강조색5 44 3 19" xfId="13694"/>
    <cellStyle name="20% - 강조색5 44 3 2" xfId="13695"/>
    <cellStyle name="20% - 강조색5 44 3 2 10" xfId="13696"/>
    <cellStyle name="20% - 강조색5 44 3 2 11" xfId="13697"/>
    <cellStyle name="20% - 강조색5 44 3 2 12" xfId="13698"/>
    <cellStyle name="20% - 강조색5 44 3 2 2" xfId="13699"/>
    <cellStyle name="20% - 강조색5 44 3 2 2 2" xfId="13700"/>
    <cellStyle name="20% - 강조색5 44 3 2 2 3" xfId="13701"/>
    <cellStyle name="20% - 강조색5 44 3 2 2 4" xfId="13702"/>
    <cellStyle name="20% - 강조색5 44 3 2 3" xfId="13703"/>
    <cellStyle name="20% - 강조색5 44 3 2 3 2" xfId="13704"/>
    <cellStyle name="20% - 강조색5 44 3 2 3 3" xfId="13705"/>
    <cellStyle name="20% - 강조색5 44 3 2 3 4" xfId="13706"/>
    <cellStyle name="20% - 강조색5 44 3 2 4" xfId="13707"/>
    <cellStyle name="20% - 강조색5 44 3 2 4 2" xfId="13708"/>
    <cellStyle name="20% - 강조색5 44 3 2 4 3" xfId="13709"/>
    <cellStyle name="20% - 강조색5 44 3 2 4 4" xfId="13710"/>
    <cellStyle name="20% - 강조색5 44 3 2 5" xfId="13711"/>
    <cellStyle name="20% - 강조색5 44 3 2 5 2" xfId="13712"/>
    <cellStyle name="20% - 강조색5 44 3 2 5 3" xfId="13713"/>
    <cellStyle name="20% - 강조색5 44 3 2 5 4" xfId="13714"/>
    <cellStyle name="20% - 강조색5 44 3 2 6" xfId="13715"/>
    <cellStyle name="20% - 강조색5 44 3 2 6 2" xfId="13716"/>
    <cellStyle name="20% - 강조색5 44 3 2 6 3" xfId="13717"/>
    <cellStyle name="20% - 강조색5 44 3 2 6 4" xfId="13718"/>
    <cellStyle name="20% - 강조색5 44 3 2 7" xfId="13719"/>
    <cellStyle name="20% - 강조색5 44 3 2 7 2" xfId="13720"/>
    <cellStyle name="20% - 강조색5 44 3 2 7 3" xfId="13721"/>
    <cellStyle name="20% - 강조색5 44 3 2 7 4" xfId="13722"/>
    <cellStyle name="20% - 강조색5 44 3 2 8" xfId="13723"/>
    <cellStyle name="20% - 강조색5 44 3 2 8 2" xfId="13724"/>
    <cellStyle name="20% - 강조색5 44 3 2 8 3" xfId="13725"/>
    <cellStyle name="20% - 강조색5 44 3 2 8 4" xfId="13726"/>
    <cellStyle name="20% - 강조색5 44 3 2 9" xfId="13727"/>
    <cellStyle name="20% - 강조색5 44 3 2 9 2" xfId="13728"/>
    <cellStyle name="20% - 강조색5 44 3 2 9 3" xfId="13729"/>
    <cellStyle name="20% - 강조색5 44 3 2 9 4" xfId="13730"/>
    <cellStyle name="20% - 강조색5 44 3 20" xfId="13731"/>
    <cellStyle name="20% - 강조색5 44 3 21" xfId="13732"/>
    <cellStyle name="20% - 강조색5 44 3 22" xfId="13733"/>
    <cellStyle name="20% - 강조색5 44 3 23" xfId="13734"/>
    <cellStyle name="20% - 강조색5 44 3 24" xfId="13735"/>
    <cellStyle name="20% - 강조색5 44 3 25" xfId="13736"/>
    <cellStyle name="20% - 강조색5 44 3 3" xfId="13737"/>
    <cellStyle name="20% - 강조색5 44 3 3 10" xfId="13738"/>
    <cellStyle name="20% - 강조색5 44 3 3 11" xfId="13739"/>
    <cellStyle name="20% - 강조색5 44 3 3 12" xfId="13740"/>
    <cellStyle name="20% - 강조색5 44 3 3 2" xfId="13741"/>
    <cellStyle name="20% - 강조색5 44 3 3 2 2" xfId="13742"/>
    <cellStyle name="20% - 강조색5 44 3 3 2 3" xfId="13743"/>
    <cellStyle name="20% - 강조색5 44 3 3 2 4" xfId="13744"/>
    <cellStyle name="20% - 강조색5 44 3 3 3" xfId="13745"/>
    <cellStyle name="20% - 강조색5 44 3 3 3 2" xfId="13746"/>
    <cellStyle name="20% - 강조색5 44 3 3 3 3" xfId="13747"/>
    <cellStyle name="20% - 강조색5 44 3 3 3 4" xfId="13748"/>
    <cellStyle name="20% - 강조색5 44 3 3 4" xfId="13749"/>
    <cellStyle name="20% - 강조색5 44 3 3 4 2" xfId="13750"/>
    <cellStyle name="20% - 강조색5 44 3 3 4 3" xfId="13751"/>
    <cellStyle name="20% - 강조색5 44 3 3 4 4" xfId="13752"/>
    <cellStyle name="20% - 강조색5 44 3 3 5" xfId="13753"/>
    <cellStyle name="20% - 강조색5 44 3 3 5 2" xfId="13754"/>
    <cellStyle name="20% - 강조색5 44 3 3 5 3" xfId="13755"/>
    <cellStyle name="20% - 강조색5 44 3 3 5 4" xfId="13756"/>
    <cellStyle name="20% - 강조색5 44 3 3 6" xfId="13757"/>
    <cellStyle name="20% - 강조색5 44 3 3 6 2" xfId="13758"/>
    <cellStyle name="20% - 강조색5 44 3 3 6 3" xfId="13759"/>
    <cellStyle name="20% - 강조색5 44 3 3 6 4" xfId="13760"/>
    <cellStyle name="20% - 강조색5 44 3 3 7" xfId="13761"/>
    <cellStyle name="20% - 강조색5 44 3 3 7 2" xfId="13762"/>
    <cellStyle name="20% - 강조색5 44 3 3 7 3" xfId="13763"/>
    <cellStyle name="20% - 강조색5 44 3 3 7 4" xfId="13764"/>
    <cellStyle name="20% - 강조색5 44 3 3 8" xfId="13765"/>
    <cellStyle name="20% - 강조색5 44 3 3 8 2" xfId="13766"/>
    <cellStyle name="20% - 강조색5 44 3 3 8 3" xfId="13767"/>
    <cellStyle name="20% - 강조색5 44 3 3 8 4" xfId="13768"/>
    <cellStyle name="20% - 강조색5 44 3 3 9" xfId="13769"/>
    <cellStyle name="20% - 강조색5 44 3 3 9 2" xfId="13770"/>
    <cellStyle name="20% - 강조색5 44 3 3 9 3" xfId="13771"/>
    <cellStyle name="20% - 강조색5 44 3 3 9 4" xfId="13772"/>
    <cellStyle name="20% - 강조색5 44 3 4" xfId="13773"/>
    <cellStyle name="20% - 강조색5 44 3 4 10" xfId="13774"/>
    <cellStyle name="20% - 강조색5 44 3 4 11" xfId="13775"/>
    <cellStyle name="20% - 강조색5 44 3 4 12" xfId="13776"/>
    <cellStyle name="20% - 강조색5 44 3 4 2" xfId="13777"/>
    <cellStyle name="20% - 강조색5 44 3 4 2 2" xfId="13778"/>
    <cellStyle name="20% - 강조색5 44 3 4 2 3" xfId="13779"/>
    <cellStyle name="20% - 강조색5 44 3 4 2 4" xfId="13780"/>
    <cellStyle name="20% - 강조색5 44 3 4 3" xfId="13781"/>
    <cellStyle name="20% - 강조색5 44 3 4 3 2" xfId="13782"/>
    <cellStyle name="20% - 강조색5 44 3 4 3 3" xfId="13783"/>
    <cellStyle name="20% - 강조색5 44 3 4 3 4" xfId="13784"/>
    <cellStyle name="20% - 강조색5 44 3 4 4" xfId="13785"/>
    <cellStyle name="20% - 강조색5 44 3 4 4 2" xfId="13786"/>
    <cellStyle name="20% - 강조색5 44 3 4 4 3" xfId="13787"/>
    <cellStyle name="20% - 강조색5 44 3 4 4 4" xfId="13788"/>
    <cellStyle name="20% - 강조색5 44 3 4 5" xfId="13789"/>
    <cellStyle name="20% - 강조색5 44 3 4 5 2" xfId="13790"/>
    <cellStyle name="20% - 강조색5 44 3 4 5 3" xfId="13791"/>
    <cellStyle name="20% - 강조색5 44 3 4 5 4" xfId="13792"/>
    <cellStyle name="20% - 강조색5 44 3 4 6" xfId="13793"/>
    <cellStyle name="20% - 강조색5 44 3 4 6 2" xfId="13794"/>
    <cellStyle name="20% - 강조색5 44 3 4 6 3" xfId="13795"/>
    <cellStyle name="20% - 강조색5 44 3 4 6 4" xfId="13796"/>
    <cellStyle name="20% - 강조색5 44 3 4 7" xfId="13797"/>
    <cellStyle name="20% - 강조색5 44 3 4 7 2" xfId="13798"/>
    <cellStyle name="20% - 강조색5 44 3 4 7 3" xfId="13799"/>
    <cellStyle name="20% - 강조색5 44 3 4 7 4" xfId="13800"/>
    <cellStyle name="20% - 강조색5 44 3 4 8" xfId="13801"/>
    <cellStyle name="20% - 강조색5 44 3 4 8 2" xfId="13802"/>
    <cellStyle name="20% - 강조색5 44 3 4 8 3" xfId="13803"/>
    <cellStyle name="20% - 강조색5 44 3 4 8 4" xfId="13804"/>
    <cellStyle name="20% - 강조색5 44 3 4 9" xfId="13805"/>
    <cellStyle name="20% - 강조색5 44 3 4 9 2" xfId="13806"/>
    <cellStyle name="20% - 강조색5 44 3 4 9 3" xfId="13807"/>
    <cellStyle name="20% - 강조색5 44 3 4 9 4" xfId="13808"/>
    <cellStyle name="20% - 강조색5 44 3 5" xfId="13809"/>
    <cellStyle name="20% - 강조색5 44 3 5 2" xfId="13810"/>
    <cellStyle name="20% - 강조색5 44 3 5 3" xfId="13811"/>
    <cellStyle name="20% - 강조색5 44 3 5 4" xfId="13812"/>
    <cellStyle name="20% - 강조색5 44 3 6" xfId="13813"/>
    <cellStyle name="20% - 강조색5 44 3 6 2" xfId="13814"/>
    <cellStyle name="20% - 강조색5 44 3 6 3" xfId="13815"/>
    <cellStyle name="20% - 강조색5 44 3 6 4" xfId="13816"/>
    <cellStyle name="20% - 강조색5 44 3 7" xfId="13817"/>
    <cellStyle name="20% - 강조색5 44 3 7 2" xfId="13818"/>
    <cellStyle name="20% - 강조색5 44 3 7 3" xfId="13819"/>
    <cellStyle name="20% - 강조색5 44 3 7 4" xfId="13820"/>
    <cellStyle name="20% - 강조색5 44 3 8" xfId="13821"/>
    <cellStyle name="20% - 강조색5 44 3 8 2" xfId="13822"/>
    <cellStyle name="20% - 강조색5 44 3 8 3" xfId="13823"/>
    <cellStyle name="20% - 강조색5 44 3 8 4" xfId="13824"/>
    <cellStyle name="20% - 강조색5 44 3 9" xfId="13825"/>
    <cellStyle name="20% - 강조색5 44 3 9 2" xfId="13826"/>
    <cellStyle name="20% - 강조색5 44 3 9 3" xfId="13827"/>
    <cellStyle name="20% - 강조색5 44 3 9 4" xfId="13828"/>
    <cellStyle name="20% - 강조색5 44 4" xfId="13829"/>
    <cellStyle name="20% - 강조색5 44 4 10" xfId="13830"/>
    <cellStyle name="20% - 강조색5 44 4 10 2" xfId="13831"/>
    <cellStyle name="20% - 강조색5 44 4 10 3" xfId="13832"/>
    <cellStyle name="20% - 강조색5 44 4 10 4" xfId="13833"/>
    <cellStyle name="20% - 강조색5 44 4 11" xfId="13834"/>
    <cellStyle name="20% - 강조색5 44 4 12" xfId="13835"/>
    <cellStyle name="20% - 강조색5 44 4 13" xfId="13836"/>
    <cellStyle name="20% - 강조색5 44 4 14" xfId="13837"/>
    <cellStyle name="20% - 강조색5 44 4 15" xfId="13838"/>
    <cellStyle name="20% - 강조색5 44 4 16" xfId="13839"/>
    <cellStyle name="20% - 강조색5 44 4 17" xfId="13840"/>
    <cellStyle name="20% - 강조색5 44 4 18" xfId="13841"/>
    <cellStyle name="20% - 강조색5 44 4 19" xfId="13842"/>
    <cellStyle name="20% - 강조색5 44 4 2" xfId="13843"/>
    <cellStyle name="20% - 강조색5 44 4 2 10" xfId="13844"/>
    <cellStyle name="20% - 강조색5 44 4 2 11" xfId="13845"/>
    <cellStyle name="20% - 강조색5 44 4 2 12" xfId="13846"/>
    <cellStyle name="20% - 강조색5 44 4 2 2" xfId="13847"/>
    <cellStyle name="20% - 강조색5 44 4 2 2 2" xfId="13848"/>
    <cellStyle name="20% - 강조색5 44 4 2 2 3" xfId="13849"/>
    <cellStyle name="20% - 강조색5 44 4 2 2 4" xfId="13850"/>
    <cellStyle name="20% - 강조색5 44 4 2 3" xfId="13851"/>
    <cellStyle name="20% - 강조색5 44 4 2 3 2" xfId="13852"/>
    <cellStyle name="20% - 강조색5 44 4 2 3 3" xfId="13853"/>
    <cellStyle name="20% - 강조색5 44 4 2 3 4" xfId="13854"/>
    <cellStyle name="20% - 강조색5 44 4 2 4" xfId="13855"/>
    <cellStyle name="20% - 강조색5 44 4 2 4 2" xfId="13856"/>
    <cellStyle name="20% - 강조색5 44 4 2 4 3" xfId="13857"/>
    <cellStyle name="20% - 강조색5 44 4 2 4 4" xfId="13858"/>
    <cellStyle name="20% - 강조색5 44 4 2 5" xfId="13859"/>
    <cellStyle name="20% - 강조색5 44 4 2 5 2" xfId="13860"/>
    <cellStyle name="20% - 강조색5 44 4 2 5 3" xfId="13861"/>
    <cellStyle name="20% - 강조색5 44 4 2 5 4" xfId="13862"/>
    <cellStyle name="20% - 강조색5 44 4 2 6" xfId="13863"/>
    <cellStyle name="20% - 강조색5 44 4 2 6 2" xfId="13864"/>
    <cellStyle name="20% - 강조색5 44 4 2 6 3" xfId="13865"/>
    <cellStyle name="20% - 강조색5 44 4 2 6 4" xfId="13866"/>
    <cellStyle name="20% - 강조색5 44 4 2 7" xfId="13867"/>
    <cellStyle name="20% - 강조색5 44 4 2 7 2" xfId="13868"/>
    <cellStyle name="20% - 강조색5 44 4 2 7 3" xfId="13869"/>
    <cellStyle name="20% - 강조색5 44 4 2 7 4" xfId="13870"/>
    <cellStyle name="20% - 강조색5 44 4 2 8" xfId="13871"/>
    <cellStyle name="20% - 강조색5 44 4 2 8 2" xfId="13872"/>
    <cellStyle name="20% - 강조색5 44 4 2 8 3" xfId="13873"/>
    <cellStyle name="20% - 강조색5 44 4 2 8 4" xfId="13874"/>
    <cellStyle name="20% - 강조색5 44 4 2 9" xfId="13875"/>
    <cellStyle name="20% - 강조색5 44 4 2 9 2" xfId="13876"/>
    <cellStyle name="20% - 강조색5 44 4 2 9 3" xfId="13877"/>
    <cellStyle name="20% - 강조색5 44 4 2 9 4" xfId="13878"/>
    <cellStyle name="20% - 강조색5 44 4 20" xfId="13879"/>
    <cellStyle name="20% - 강조색5 44 4 21" xfId="13880"/>
    <cellStyle name="20% - 강조색5 44 4 22" xfId="13881"/>
    <cellStyle name="20% - 강조색5 44 4 23" xfId="13882"/>
    <cellStyle name="20% - 강조색5 44 4 3" xfId="13883"/>
    <cellStyle name="20% - 강조색5 44 4 3 2" xfId="13884"/>
    <cellStyle name="20% - 강조색5 44 4 3 3" xfId="13885"/>
    <cellStyle name="20% - 강조색5 44 4 3 4" xfId="13886"/>
    <cellStyle name="20% - 강조색5 44 4 4" xfId="13887"/>
    <cellStyle name="20% - 강조색5 44 4 4 2" xfId="13888"/>
    <cellStyle name="20% - 강조색5 44 4 4 3" xfId="13889"/>
    <cellStyle name="20% - 강조색5 44 4 4 4" xfId="13890"/>
    <cellStyle name="20% - 강조색5 44 4 5" xfId="13891"/>
    <cellStyle name="20% - 강조색5 44 4 5 2" xfId="13892"/>
    <cellStyle name="20% - 강조색5 44 4 5 3" xfId="13893"/>
    <cellStyle name="20% - 강조색5 44 4 5 4" xfId="13894"/>
    <cellStyle name="20% - 강조색5 44 4 6" xfId="13895"/>
    <cellStyle name="20% - 강조색5 44 4 6 2" xfId="13896"/>
    <cellStyle name="20% - 강조색5 44 4 6 3" xfId="13897"/>
    <cellStyle name="20% - 강조색5 44 4 6 4" xfId="13898"/>
    <cellStyle name="20% - 강조색5 44 4 7" xfId="13899"/>
    <cellStyle name="20% - 강조색5 44 4 7 2" xfId="13900"/>
    <cellStyle name="20% - 강조색5 44 4 7 3" xfId="13901"/>
    <cellStyle name="20% - 강조색5 44 4 7 4" xfId="13902"/>
    <cellStyle name="20% - 강조색5 44 4 8" xfId="13903"/>
    <cellStyle name="20% - 강조색5 44 4 8 2" xfId="13904"/>
    <cellStyle name="20% - 강조색5 44 4 8 3" xfId="13905"/>
    <cellStyle name="20% - 강조색5 44 4 8 4" xfId="13906"/>
    <cellStyle name="20% - 강조색5 44 4 9" xfId="13907"/>
    <cellStyle name="20% - 강조색5 44 4 9 2" xfId="13908"/>
    <cellStyle name="20% - 강조색5 44 4 9 3" xfId="13909"/>
    <cellStyle name="20% - 강조색5 44 4 9 4" xfId="13910"/>
    <cellStyle name="20% - 강조색5 44 5" xfId="13911"/>
    <cellStyle name="20% - 강조색5 44 5 10" xfId="13912"/>
    <cellStyle name="20% - 강조색5 44 5 11" xfId="13913"/>
    <cellStyle name="20% - 강조색5 44 5 12" xfId="13914"/>
    <cellStyle name="20% - 강조색5 44 5 13" xfId="13915"/>
    <cellStyle name="20% - 강조색5 44 5 14" xfId="13916"/>
    <cellStyle name="20% - 강조색5 44 5 15" xfId="13917"/>
    <cellStyle name="20% - 강조색5 44 5 16" xfId="13918"/>
    <cellStyle name="20% - 강조색5 44 5 17" xfId="13919"/>
    <cellStyle name="20% - 강조색5 44 5 18" xfId="13920"/>
    <cellStyle name="20% - 강조색5 44 5 19" xfId="13921"/>
    <cellStyle name="20% - 강조색5 44 5 2" xfId="13922"/>
    <cellStyle name="20% - 강조색5 44 5 2 2" xfId="13923"/>
    <cellStyle name="20% - 강조색5 44 5 2 3" xfId="13924"/>
    <cellStyle name="20% - 강조색5 44 5 2 4" xfId="13925"/>
    <cellStyle name="20% - 강조색5 44 5 20" xfId="13926"/>
    <cellStyle name="20% - 강조색5 44 5 3" xfId="13927"/>
    <cellStyle name="20% - 강조색5 44 5 3 2" xfId="13928"/>
    <cellStyle name="20% - 강조색5 44 5 3 3" xfId="13929"/>
    <cellStyle name="20% - 강조색5 44 5 3 4" xfId="13930"/>
    <cellStyle name="20% - 강조색5 44 5 4" xfId="13931"/>
    <cellStyle name="20% - 강조색5 44 5 4 2" xfId="13932"/>
    <cellStyle name="20% - 강조색5 44 5 4 3" xfId="13933"/>
    <cellStyle name="20% - 강조색5 44 5 4 4" xfId="13934"/>
    <cellStyle name="20% - 강조색5 44 5 5" xfId="13935"/>
    <cellStyle name="20% - 강조색5 44 5 5 2" xfId="13936"/>
    <cellStyle name="20% - 강조색5 44 5 5 3" xfId="13937"/>
    <cellStyle name="20% - 강조색5 44 5 5 4" xfId="13938"/>
    <cellStyle name="20% - 강조색5 44 5 6" xfId="13939"/>
    <cellStyle name="20% - 강조색5 44 5 6 2" xfId="13940"/>
    <cellStyle name="20% - 강조색5 44 5 6 3" xfId="13941"/>
    <cellStyle name="20% - 강조색5 44 5 6 4" xfId="13942"/>
    <cellStyle name="20% - 강조색5 44 5 7" xfId="13943"/>
    <cellStyle name="20% - 강조색5 44 5 7 2" xfId="13944"/>
    <cellStyle name="20% - 강조색5 44 5 7 3" xfId="13945"/>
    <cellStyle name="20% - 강조색5 44 5 7 4" xfId="13946"/>
    <cellStyle name="20% - 강조색5 44 5 8" xfId="13947"/>
    <cellStyle name="20% - 강조색5 44 5 9" xfId="13948"/>
    <cellStyle name="20% - 강조색5 44 6" xfId="13949"/>
    <cellStyle name="20% - 강조색5 44 6 10" xfId="13950"/>
    <cellStyle name="20% - 강조색5 44 6 11" xfId="13951"/>
    <cellStyle name="20% - 강조색5 44 6 12" xfId="13952"/>
    <cellStyle name="20% - 강조색5 44 6 13" xfId="13953"/>
    <cellStyle name="20% - 강조색5 44 6 14" xfId="13954"/>
    <cellStyle name="20% - 강조색5 44 6 15" xfId="13955"/>
    <cellStyle name="20% - 강조색5 44 6 16" xfId="13956"/>
    <cellStyle name="20% - 강조색5 44 6 17" xfId="13957"/>
    <cellStyle name="20% - 강조색5 44 6 2" xfId="13958"/>
    <cellStyle name="20% - 강조색5 44 6 2 2" xfId="13959"/>
    <cellStyle name="20% - 강조색5 44 6 2 3" xfId="13960"/>
    <cellStyle name="20% - 강조색5 44 6 2 4" xfId="13961"/>
    <cellStyle name="20% - 강조색5 44 6 3" xfId="13962"/>
    <cellStyle name="20% - 강조색5 44 6 3 2" xfId="13963"/>
    <cellStyle name="20% - 강조색5 44 6 3 3" xfId="13964"/>
    <cellStyle name="20% - 강조색5 44 6 3 4" xfId="13965"/>
    <cellStyle name="20% - 강조색5 44 6 4" xfId="13966"/>
    <cellStyle name="20% - 강조색5 44 6 4 2" xfId="13967"/>
    <cellStyle name="20% - 강조색5 44 6 4 3" xfId="13968"/>
    <cellStyle name="20% - 강조색5 44 6 4 4" xfId="13969"/>
    <cellStyle name="20% - 강조색5 44 6 5" xfId="13970"/>
    <cellStyle name="20% - 강조색5 44 6 6" xfId="13971"/>
    <cellStyle name="20% - 강조색5 44 6 7" xfId="13972"/>
    <cellStyle name="20% - 강조색5 44 6 8" xfId="13973"/>
    <cellStyle name="20% - 강조색5 44 6 9" xfId="13974"/>
    <cellStyle name="20% - 강조색5 44 7" xfId="13975"/>
    <cellStyle name="20% - 강조색5 44 7 10" xfId="13976"/>
    <cellStyle name="20% - 강조색5 44 7 11" xfId="13977"/>
    <cellStyle name="20% - 강조색5 44 7 12" xfId="13978"/>
    <cellStyle name="20% - 강조색5 44 7 13" xfId="13979"/>
    <cellStyle name="20% - 강조색5 44 7 14" xfId="13980"/>
    <cellStyle name="20% - 강조색5 44 7 2" xfId="13981"/>
    <cellStyle name="20% - 강조색5 44 7 3" xfId="13982"/>
    <cellStyle name="20% - 강조색5 44 7 4" xfId="13983"/>
    <cellStyle name="20% - 강조색5 44 7 5" xfId="13984"/>
    <cellStyle name="20% - 강조색5 44 7 6" xfId="13985"/>
    <cellStyle name="20% - 강조색5 44 7 7" xfId="13986"/>
    <cellStyle name="20% - 강조색5 44 7 8" xfId="13987"/>
    <cellStyle name="20% - 강조색5 44 7 9" xfId="13988"/>
    <cellStyle name="20% - 강조색5 44 8" xfId="13989"/>
    <cellStyle name="20% - 강조색5 44 8 2" xfId="13990"/>
    <cellStyle name="20% - 강조색5 44 8 3" xfId="13991"/>
    <cellStyle name="20% - 강조색5 44 8 4" xfId="13992"/>
    <cellStyle name="20% - 강조색5 44 9" xfId="13993"/>
    <cellStyle name="20% - 강조색5 44 9 2" xfId="13994"/>
    <cellStyle name="20% - 강조색5 44 9 3" xfId="13995"/>
    <cellStyle name="20% - 강조색5 45" xfId="13996"/>
    <cellStyle name="20% - 강조색5 45 10" xfId="13997"/>
    <cellStyle name="20% - 강조색5 45 11" xfId="13998"/>
    <cellStyle name="20% - 강조색5 45 2" xfId="13999"/>
    <cellStyle name="20% - 강조색5 45 2 10" xfId="14000"/>
    <cellStyle name="20% - 강조색5 45 2 10 2" xfId="14001"/>
    <cellStyle name="20% - 강조색5 45 2 10 3" xfId="14002"/>
    <cellStyle name="20% - 강조색5 45 2 10 4" xfId="14003"/>
    <cellStyle name="20% - 강조색5 45 2 11" xfId="14004"/>
    <cellStyle name="20% - 강조색5 45 2 11 2" xfId="14005"/>
    <cellStyle name="20% - 강조색5 45 2 11 3" xfId="14006"/>
    <cellStyle name="20% - 강조색5 45 2 11 4" xfId="14007"/>
    <cellStyle name="20% - 강조색5 45 2 12" xfId="14008"/>
    <cellStyle name="20% - 강조색5 45 2 12 2" xfId="14009"/>
    <cellStyle name="20% - 강조색5 45 2 12 3" xfId="14010"/>
    <cellStyle name="20% - 강조색5 45 2 12 4" xfId="14011"/>
    <cellStyle name="20% - 강조색5 45 2 13" xfId="14012"/>
    <cellStyle name="20% - 강조색5 45 2 13 2" xfId="14013"/>
    <cellStyle name="20% - 강조색5 45 2 13 3" xfId="14014"/>
    <cellStyle name="20% - 강조색5 45 2 13 4" xfId="14015"/>
    <cellStyle name="20% - 강조색5 45 2 14" xfId="14016"/>
    <cellStyle name="20% - 강조색5 45 2 14 2" xfId="14017"/>
    <cellStyle name="20% - 강조색5 45 2 14 3" xfId="14018"/>
    <cellStyle name="20% - 강조색5 45 2 14 4" xfId="14019"/>
    <cellStyle name="20% - 강조색5 45 2 15" xfId="14020"/>
    <cellStyle name="20% - 강조색5 45 2 16" xfId="14021"/>
    <cellStyle name="20% - 강조색5 45 2 17" xfId="14022"/>
    <cellStyle name="20% - 강조색5 45 2 18" xfId="14023"/>
    <cellStyle name="20% - 강조색5 45 2 19" xfId="14024"/>
    <cellStyle name="20% - 강조색5 45 2 2" xfId="14025"/>
    <cellStyle name="20% - 강조색5 45 2 2 10" xfId="14026"/>
    <cellStyle name="20% - 강조색5 45 2 2 10 2" xfId="14027"/>
    <cellStyle name="20% - 강조색5 45 2 2 10 3" xfId="14028"/>
    <cellStyle name="20% - 강조색5 45 2 2 10 4" xfId="14029"/>
    <cellStyle name="20% - 강조색5 45 2 2 11" xfId="14030"/>
    <cellStyle name="20% - 강조색5 45 2 2 11 2" xfId="14031"/>
    <cellStyle name="20% - 강조색5 45 2 2 11 3" xfId="14032"/>
    <cellStyle name="20% - 강조색5 45 2 2 11 4" xfId="14033"/>
    <cellStyle name="20% - 강조색5 45 2 2 12" xfId="14034"/>
    <cellStyle name="20% - 강조색5 45 2 2 12 2" xfId="14035"/>
    <cellStyle name="20% - 강조색5 45 2 2 12 3" xfId="14036"/>
    <cellStyle name="20% - 강조색5 45 2 2 12 4" xfId="14037"/>
    <cellStyle name="20% - 강조색5 45 2 2 13" xfId="14038"/>
    <cellStyle name="20% - 강조색5 45 2 2 13 2" xfId="14039"/>
    <cellStyle name="20% - 강조색5 45 2 2 13 3" xfId="14040"/>
    <cellStyle name="20% - 강조색5 45 2 2 13 4" xfId="14041"/>
    <cellStyle name="20% - 강조색5 45 2 2 14" xfId="14042"/>
    <cellStyle name="20% - 강조색5 45 2 2 15" xfId="14043"/>
    <cellStyle name="20% - 강조색5 45 2 2 16" xfId="14044"/>
    <cellStyle name="20% - 강조색5 45 2 2 17" xfId="14045"/>
    <cellStyle name="20% - 강조색5 45 2 2 18" xfId="14046"/>
    <cellStyle name="20% - 강조색5 45 2 2 19" xfId="14047"/>
    <cellStyle name="20% - 강조색5 45 2 2 2" xfId="14048"/>
    <cellStyle name="20% - 강조색5 45 2 2 2 10" xfId="14049"/>
    <cellStyle name="20% - 강조색5 45 2 2 2 10 2" xfId="14050"/>
    <cellStyle name="20% - 강조색5 45 2 2 2 10 3" xfId="14051"/>
    <cellStyle name="20% - 강조색5 45 2 2 2 10 4" xfId="14052"/>
    <cellStyle name="20% - 강조색5 45 2 2 2 11" xfId="14053"/>
    <cellStyle name="20% - 강조색5 45 2 2 2 11 2" xfId="14054"/>
    <cellStyle name="20% - 강조색5 45 2 2 2 11 3" xfId="14055"/>
    <cellStyle name="20% - 강조색5 45 2 2 2 11 4" xfId="14056"/>
    <cellStyle name="20% - 강조색5 45 2 2 2 12" xfId="14057"/>
    <cellStyle name="20% - 강조색5 45 2 2 2 12 2" xfId="14058"/>
    <cellStyle name="20% - 강조색5 45 2 2 2 12 3" xfId="14059"/>
    <cellStyle name="20% - 강조색5 45 2 2 2 12 4" xfId="14060"/>
    <cellStyle name="20% - 강조색5 45 2 2 2 13" xfId="14061"/>
    <cellStyle name="20% - 강조색5 45 2 2 2 14" xfId="14062"/>
    <cellStyle name="20% - 강조색5 45 2 2 2 15" xfId="14063"/>
    <cellStyle name="20% - 강조색5 45 2 2 2 16" xfId="14064"/>
    <cellStyle name="20% - 강조색5 45 2 2 2 17" xfId="14065"/>
    <cellStyle name="20% - 강조색5 45 2 2 2 18" xfId="14066"/>
    <cellStyle name="20% - 강조색5 45 2 2 2 19" xfId="14067"/>
    <cellStyle name="20% - 강조색5 45 2 2 2 2" xfId="14068"/>
    <cellStyle name="20% - 강조색5 45 2 2 2 2 10" xfId="14069"/>
    <cellStyle name="20% - 강조색5 45 2 2 2 2 11" xfId="14070"/>
    <cellStyle name="20% - 강조색5 45 2 2 2 2 12" xfId="14071"/>
    <cellStyle name="20% - 강조색5 45 2 2 2 2 2" xfId="14072"/>
    <cellStyle name="20% - 강조색5 45 2 2 2 2 2 2" xfId="14073"/>
    <cellStyle name="20% - 강조색5 45 2 2 2 2 2 3" xfId="14074"/>
    <cellStyle name="20% - 강조색5 45 2 2 2 2 2 4" xfId="14075"/>
    <cellStyle name="20% - 강조색5 45 2 2 2 2 3" xfId="14076"/>
    <cellStyle name="20% - 강조색5 45 2 2 2 2 3 2" xfId="14077"/>
    <cellStyle name="20% - 강조색5 45 2 2 2 2 3 3" xfId="14078"/>
    <cellStyle name="20% - 강조색5 45 2 2 2 2 3 4" xfId="14079"/>
    <cellStyle name="20% - 강조색5 45 2 2 2 2 4" xfId="14080"/>
    <cellStyle name="20% - 강조색5 45 2 2 2 2 4 2" xfId="14081"/>
    <cellStyle name="20% - 강조색5 45 2 2 2 2 4 3" xfId="14082"/>
    <cellStyle name="20% - 강조색5 45 2 2 2 2 4 4" xfId="14083"/>
    <cellStyle name="20% - 강조색5 45 2 2 2 2 5" xfId="14084"/>
    <cellStyle name="20% - 강조색5 45 2 2 2 2 5 2" xfId="14085"/>
    <cellStyle name="20% - 강조색5 45 2 2 2 2 5 3" xfId="14086"/>
    <cellStyle name="20% - 강조색5 45 2 2 2 2 5 4" xfId="14087"/>
    <cellStyle name="20% - 강조색5 45 2 2 2 2 6" xfId="14088"/>
    <cellStyle name="20% - 강조색5 45 2 2 2 2 6 2" xfId="14089"/>
    <cellStyle name="20% - 강조색5 45 2 2 2 2 6 3" xfId="14090"/>
    <cellStyle name="20% - 강조색5 45 2 2 2 2 6 4" xfId="14091"/>
    <cellStyle name="20% - 강조색5 45 2 2 2 2 7" xfId="14092"/>
    <cellStyle name="20% - 강조색5 45 2 2 2 2 7 2" xfId="14093"/>
    <cellStyle name="20% - 강조색5 45 2 2 2 2 7 3" xfId="14094"/>
    <cellStyle name="20% - 강조색5 45 2 2 2 2 7 4" xfId="14095"/>
    <cellStyle name="20% - 강조색5 45 2 2 2 2 8" xfId="14096"/>
    <cellStyle name="20% - 강조색5 45 2 2 2 2 8 2" xfId="14097"/>
    <cellStyle name="20% - 강조색5 45 2 2 2 2 8 3" xfId="14098"/>
    <cellStyle name="20% - 강조색5 45 2 2 2 2 8 4" xfId="14099"/>
    <cellStyle name="20% - 강조색5 45 2 2 2 2 9" xfId="14100"/>
    <cellStyle name="20% - 강조색5 45 2 2 2 2 9 2" xfId="14101"/>
    <cellStyle name="20% - 강조색5 45 2 2 2 2 9 3" xfId="14102"/>
    <cellStyle name="20% - 강조색5 45 2 2 2 2 9 4" xfId="14103"/>
    <cellStyle name="20% - 강조색5 45 2 2 2 20" xfId="14104"/>
    <cellStyle name="20% - 강조색5 45 2 2 2 21" xfId="14105"/>
    <cellStyle name="20% - 강조색5 45 2 2 2 22" xfId="14106"/>
    <cellStyle name="20% - 강조색5 45 2 2 2 23" xfId="14107"/>
    <cellStyle name="20% - 강조색5 45 2 2 2 24" xfId="14108"/>
    <cellStyle name="20% - 강조색5 45 2 2 2 25" xfId="14109"/>
    <cellStyle name="20% - 강조색5 45 2 2 2 3" xfId="14110"/>
    <cellStyle name="20% - 강조색5 45 2 2 2 3 10" xfId="14111"/>
    <cellStyle name="20% - 강조색5 45 2 2 2 3 11" xfId="14112"/>
    <cellStyle name="20% - 강조색5 45 2 2 2 3 12" xfId="14113"/>
    <cellStyle name="20% - 강조색5 45 2 2 2 3 2" xfId="14114"/>
    <cellStyle name="20% - 강조색5 45 2 2 2 3 2 2" xfId="14115"/>
    <cellStyle name="20% - 강조색5 45 2 2 2 3 2 3" xfId="14116"/>
    <cellStyle name="20% - 강조색5 45 2 2 2 3 2 4" xfId="14117"/>
    <cellStyle name="20% - 강조색5 45 2 2 2 3 3" xfId="14118"/>
    <cellStyle name="20% - 강조색5 45 2 2 2 3 3 2" xfId="14119"/>
    <cellStyle name="20% - 강조색5 45 2 2 2 3 3 3" xfId="14120"/>
    <cellStyle name="20% - 강조색5 45 2 2 2 3 3 4" xfId="14121"/>
    <cellStyle name="20% - 강조색5 45 2 2 2 3 4" xfId="14122"/>
    <cellStyle name="20% - 강조색5 45 2 2 2 3 4 2" xfId="14123"/>
    <cellStyle name="20% - 강조색5 45 2 2 2 3 4 3" xfId="14124"/>
    <cellStyle name="20% - 강조색5 45 2 2 2 3 4 4" xfId="14125"/>
    <cellStyle name="20% - 강조색5 45 2 2 2 3 5" xfId="14126"/>
    <cellStyle name="20% - 강조색5 45 2 2 2 3 5 2" xfId="14127"/>
    <cellStyle name="20% - 강조색5 45 2 2 2 3 5 3" xfId="14128"/>
    <cellStyle name="20% - 강조색5 45 2 2 2 3 5 4" xfId="14129"/>
    <cellStyle name="20% - 강조색5 45 2 2 2 3 6" xfId="14130"/>
    <cellStyle name="20% - 강조색5 45 2 2 2 3 6 2" xfId="14131"/>
    <cellStyle name="20% - 강조색5 45 2 2 2 3 6 3" xfId="14132"/>
    <cellStyle name="20% - 강조색5 45 2 2 2 3 6 4" xfId="14133"/>
    <cellStyle name="20% - 강조색5 45 2 2 2 3 7" xfId="14134"/>
    <cellStyle name="20% - 강조색5 45 2 2 2 3 7 2" xfId="14135"/>
    <cellStyle name="20% - 강조색5 45 2 2 2 3 7 3" xfId="14136"/>
    <cellStyle name="20% - 강조색5 45 2 2 2 3 7 4" xfId="14137"/>
    <cellStyle name="20% - 강조색5 45 2 2 2 3 8" xfId="14138"/>
    <cellStyle name="20% - 강조색5 45 2 2 2 3 8 2" xfId="14139"/>
    <cellStyle name="20% - 강조색5 45 2 2 2 3 8 3" xfId="14140"/>
    <cellStyle name="20% - 강조색5 45 2 2 2 3 8 4" xfId="14141"/>
    <cellStyle name="20% - 강조색5 45 2 2 2 3 9" xfId="14142"/>
    <cellStyle name="20% - 강조색5 45 2 2 2 3 9 2" xfId="14143"/>
    <cellStyle name="20% - 강조색5 45 2 2 2 3 9 3" xfId="14144"/>
    <cellStyle name="20% - 강조색5 45 2 2 2 3 9 4" xfId="14145"/>
    <cellStyle name="20% - 강조색5 45 2 2 2 4" xfId="14146"/>
    <cellStyle name="20% - 강조색5 45 2 2 2 4 10" xfId="14147"/>
    <cellStyle name="20% - 강조색5 45 2 2 2 4 11" xfId="14148"/>
    <cellStyle name="20% - 강조색5 45 2 2 2 4 12" xfId="14149"/>
    <cellStyle name="20% - 강조색5 45 2 2 2 4 2" xfId="14150"/>
    <cellStyle name="20% - 강조색5 45 2 2 2 4 2 2" xfId="14151"/>
    <cellStyle name="20% - 강조색5 45 2 2 2 4 2 3" xfId="14152"/>
    <cellStyle name="20% - 강조색5 45 2 2 2 4 2 4" xfId="14153"/>
    <cellStyle name="20% - 강조색5 45 2 2 2 4 3" xfId="14154"/>
    <cellStyle name="20% - 강조색5 45 2 2 2 4 3 2" xfId="14155"/>
    <cellStyle name="20% - 강조색5 45 2 2 2 4 3 3" xfId="14156"/>
    <cellStyle name="20% - 강조색5 45 2 2 2 4 3 4" xfId="14157"/>
    <cellStyle name="20% - 강조색5 45 2 2 2 4 4" xfId="14158"/>
    <cellStyle name="20% - 강조색5 45 2 2 2 4 4 2" xfId="14159"/>
    <cellStyle name="20% - 강조색5 45 2 2 2 4 4 3" xfId="14160"/>
    <cellStyle name="20% - 강조색5 45 2 2 2 4 4 4" xfId="14161"/>
    <cellStyle name="20% - 강조색5 45 2 2 2 4 5" xfId="14162"/>
    <cellStyle name="20% - 강조색5 45 2 2 2 4 5 2" xfId="14163"/>
    <cellStyle name="20% - 강조색5 45 2 2 2 4 5 3" xfId="14164"/>
    <cellStyle name="20% - 강조색5 45 2 2 2 4 5 4" xfId="14165"/>
    <cellStyle name="20% - 강조색5 45 2 2 2 4 6" xfId="14166"/>
    <cellStyle name="20% - 강조색5 45 2 2 2 4 6 2" xfId="14167"/>
    <cellStyle name="20% - 강조색5 45 2 2 2 4 6 3" xfId="14168"/>
    <cellStyle name="20% - 강조색5 45 2 2 2 4 6 4" xfId="14169"/>
    <cellStyle name="20% - 강조색5 45 2 2 2 4 7" xfId="14170"/>
    <cellStyle name="20% - 강조색5 45 2 2 2 4 7 2" xfId="14171"/>
    <cellStyle name="20% - 강조색5 45 2 2 2 4 7 3" xfId="14172"/>
    <cellStyle name="20% - 강조색5 45 2 2 2 4 7 4" xfId="14173"/>
    <cellStyle name="20% - 강조색5 45 2 2 2 4 8" xfId="14174"/>
    <cellStyle name="20% - 강조색5 45 2 2 2 4 8 2" xfId="14175"/>
    <cellStyle name="20% - 강조색5 45 2 2 2 4 8 3" xfId="14176"/>
    <cellStyle name="20% - 강조색5 45 2 2 2 4 8 4" xfId="14177"/>
    <cellStyle name="20% - 강조색5 45 2 2 2 4 9" xfId="14178"/>
    <cellStyle name="20% - 강조색5 45 2 2 2 4 9 2" xfId="14179"/>
    <cellStyle name="20% - 강조색5 45 2 2 2 4 9 3" xfId="14180"/>
    <cellStyle name="20% - 강조색5 45 2 2 2 4 9 4" xfId="14181"/>
    <cellStyle name="20% - 강조색5 45 2 2 2 5" xfId="14182"/>
    <cellStyle name="20% - 강조색5 45 2 2 2 5 2" xfId="14183"/>
    <cellStyle name="20% - 강조색5 45 2 2 2 5 3" xfId="14184"/>
    <cellStyle name="20% - 강조색5 45 2 2 2 5 4" xfId="14185"/>
    <cellStyle name="20% - 강조색5 45 2 2 2 6" xfId="14186"/>
    <cellStyle name="20% - 강조색5 45 2 2 2 6 2" xfId="14187"/>
    <cellStyle name="20% - 강조색5 45 2 2 2 6 3" xfId="14188"/>
    <cellStyle name="20% - 강조색5 45 2 2 2 6 4" xfId="14189"/>
    <cellStyle name="20% - 강조색5 45 2 2 2 7" xfId="14190"/>
    <cellStyle name="20% - 강조색5 45 2 2 2 7 2" xfId="14191"/>
    <cellStyle name="20% - 강조색5 45 2 2 2 7 3" xfId="14192"/>
    <cellStyle name="20% - 강조색5 45 2 2 2 7 4" xfId="14193"/>
    <cellStyle name="20% - 강조색5 45 2 2 2 8" xfId="14194"/>
    <cellStyle name="20% - 강조색5 45 2 2 2 8 2" xfId="14195"/>
    <cellStyle name="20% - 강조색5 45 2 2 2 8 3" xfId="14196"/>
    <cellStyle name="20% - 강조색5 45 2 2 2 8 4" xfId="14197"/>
    <cellStyle name="20% - 강조색5 45 2 2 2 9" xfId="14198"/>
    <cellStyle name="20% - 강조색5 45 2 2 2 9 2" xfId="14199"/>
    <cellStyle name="20% - 강조색5 45 2 2 2 9 3" xfId="14200"/>
    <cellStyle name="20% - 강조색5 45 2 2 2 9 4" xfId="14201"/>
    <cellStyle name="20% - 강조색5 45 2 2 20" xfId="14202"/>
    <cellStyle name="20% - 강조색5 45 2 2 21" xfId="14203"/>
    <cellStyle name="20% - 강조색5 45 2 2 22" xfId="14204"/>
    <cellStyle name="20% - 강조색5 45 2 2 23" xfId="14205"/>
    <cellStyle name="20% - 강조색5 45 2 2 24" xfId="14206"/>
    <cellStyle name="20% - 강조색5 45 2 2 25" xfId="14207"/>
    <cellStyle name="20% - 강조색5 45 2 2 26" xfId="14208"/>
    <cellStyle name="20% - 강조색5 45 2 2 3" xfId="14209"/>
    <cellStyle name="20% - 강조색5 45 2 2 3 10" xfId="14210"/>
    <cellStyle name="20% - 강조색5 45 2 2 3 11" xfId="14211"/>
    <cellStyle name="20% - 강조색5 45 2 2 3 12" xfId="14212"/>
    <cellStyle name="20% - 강조색5 45 2 2 3 2" xfId="14213"/>
    <cellStyle name="20% - 강조색5 45 2 2 3 2 2" xfId="14214"/>
    <cellStyle name="20% - 강조색5 45 2 2 3 2 3" xfId="14215"/>
    <cellStyle name="20% - 강조색5 45 2 2 3 2 4" xfId="14216"/>
    <cellStyle name="20% - 강조색5 45 2 2 3 3" xfId="14217"/>
    <cellStyle name="20% - 강조색5 45 2 2 3 3 2" xfId="14218"/>
    <cellStyle name="20% - 강조색5 45 2 2 3 3 3" xfId="14219"/>
    <cellStyle name="20% - 강조색5 45 2 2 3 3 4" xfId="14220"/>
    <cellStyle name="20% - 강조색5 45 2 2 3 4" xfId="14221"/>
    <cellStyle name="20% - 강조색5 45 2 2 3 4 2" xfId="14222"/>
    <cellStyle name="20% - 강조색5 45 2 2 3 4 3" xfId="14223"/>
    <cellStyle name="20% - 강조색5 45 2 2 3 4 4" xfId="14224"/>
    <cellStyle name="20% - 강조색5 45 2 2 3 5" xfId="14225"/>
    <cellStyle name="20% - 강조색5 45 2 2 3 5 2" xfId="14226"/>
    <cellStyle name="20% - 강조색5 45 2 2 3 5 3" xfId="14227"/>
    <cellStyle name="20% - 강조색5 45 2 2 3 5 4" xfId="14228"/>
    <cellStyle name="20% - 강조색5 45 2 2 3 6" xfId="14229"/>
    <cellStyle name="20% - 강조색5 45 2 2 3 6 2" xfId="14230"/>
    <cellStyle name="20% - 강조색5 45 2 2 3 6 3" xfId="14231"/>
    <cellStyle name="20% - 강조색5 45 2 2 3 6 4" xfId="14232"/>
    <cellStyle name="20% - 강조색5 45 2 2 3 7" xfId="14233"/>
    <cellStyle name="20% - 강조색5 45 2 2 3 7 2" xfId="14234"/>
    <cellStyle name="20% - 강조색5 45 2 2 3 7 3" xfId="14235"/>
    <cellStyle name="20% - 강조색5 45 2 2 3 7 4" xfId="14236"/>
    <cellStyle name="20% - 강조색5 45 2 2 3 8" xfId="14237"/>
    <cellStyle name="20% - 강조색5 45 2 2 3 8 2" xfId="14238"/>
    <cellStyle name="20% - 강조색5 45 2 2 3 8 3" xfId="14239"/>
    <cellStyle name="20% - 강조색5 45 2 2 3 8 4" xfId="14240"/>
    <cellStyle name="20% - 강조색5 45 2 2 3 9" xfId="14241"/>
    <cellStyle name="20% - 강조색5 45 2 2 3 9 2" xfId="14242"/>
    <cellStyle name="20% - 강조색5 45 2 2 3 9 3" xfId="14243"/>
    <cellStyle name="20% - 강조색5 45 2 2 3 9 4" xfId="14244"/>
    <cellStyle name="20% - 강조색5 45 2 2 4" xfId="14245"/>
    <cellStyle name="20% - 강조색5 45 2 2 4 10" xfId="14246"/>
    <cellStyle name="20% - 강조색5 45 2 2 4 11" xfId="14247"/>
    <cellStyle name="20% - 강조색5 45 2 2 4 12" xfId="14248"/>
    <cellStyle name="20% - 강조색5 45 2 2 4 2" xfId="14249"/>
    <cellStyle name="20% - 강조색5 45 2 2 4 2 2" xfId="14250"/>
    <cellStyle name="20% - 강조색5 45 2 2 4 2 3" xfId="14251"/>
    <cellStyle name="20% - 강조색5 45 2 2 4 2 4" xfId="14252"/>
    <cellStyle name="20% - 강조색5 45 2 2 4 3" xfId="14253"/>
    <cellStyle name="20% - 강조색5 45 2 2 4 3 2" xfId="14254"/>
    <cellStyle name="20% - 강조색5 45 2 2 4 3 3" xfId="14255"/>
    <cellStyle name="20% - 강조색5 45 2 2 4 3 4" xfId="14256"/>
    <cellStyle name="20% - 강조색5 45 2 2 4 4" xfId="14257"/>
    <cellStyle name="20% - 강조색5 45 2 2 4 4 2" xfId="14258"/>
    <cellStyle name="20% - 강조색5 45 2 2 4 4 3" xfId="14259"/>
    <cellStyle name="20% - 강조색5 45 2 2 4 4 4" xfId="14260"/>
    <cellStyle name="20% - 강조색5 45 2 2 4 5" xfId="14261"/>
    <cellStyle name="20% - 강조색5 45 2 2 4 5 2" xfId="14262"/>
    <cellStyle name="20% - 강조색5 45 2 2 4 5 3" xfId="14263"/>
    <cellStyle name="20% - 강조색5 45 2 2 4 5 4" xfId="14264"/>
    <cellStyle name="20% - 강조색5 45 2 2 4 6" xfId="14265"/>
    <cellStyle name="20% - 강조색5 45 2 2 4 6 2" xfId="14266"/>
    <cellStyle name="20% - 강조색5 45 2 2 4 6 3" xfId="14267"/>
    <cellStyle name="20% - 강조색5 45 2 2 4 6 4" xfId="14268"/>
    <cellStyle name="20% - 강조색5 45 2 2 4 7" xfId="14269"/>
    <cellStyle name="20% - 강조색5 45 2 2 4 7 2" xfId="14270"/>
    <cellStyle name="20% - 강조색5 45 2 2 4 7 3" xfId="14271"/>
    <cellStyle name="20% - 강조색5 45 2 2 4 7 4" xfId="14272"/>
    <cellStyle name="20% - 강조색5 45 2 2 4 8" xfId="14273"/>
    <cellStyle name="20% - 강조색5 45 2 2 4 8 2" xfId="14274"/>
    <cellStyle name="20% - 강조색5 45 2 2 4 8 3" xfId="14275"/>
    <cellStyle name="20% - 강조색5 45 2 2 4 8 4" xfId="14276"/>
    <cellStyle name="20% - 강조색5 45 2 2 4 9" xfId="14277"/>
    <cellStyle name="20% - 강조색5 45 2 2 4 9 2" xfId="14278"/>
    <cellStyle name="20% - 강조색5 45 2 2 4 9 3" xfId="14279"/>
    <cellStyle name="20% - 강조색5 45 2 2 4 9 4" xfId="14280"/>
    <cellStyle name="20% - 강조색5 45 2 2 5" xfId="14281"/>
    <cellStyle name="20% - 강조색5 45 2 2 5 10" xfId="14282"/>
    <cellStyle name="20% - 강조색5 45 2 2 5 11" xfId="14283"/>
    <cellStyle name="20% - 강조색5 45 2 2 5 12" xfId="14284"/>
    <cellStyle name="20% - 강조색5 45 2 2 5 2" xfId="14285"/>
    <cellStyle name="20% - 강조색5 45 2 2 5 2 2" xfId="14286"/>
    <cellStyle name="20% - 강조색5 45 2 2 5 2 3" xfId="14287"/>
    <cellStyle name="20% - 강조색5 45 2 2 5 2 4" xfId="14288"/>
    <cellStyle name="20% - 강조색5 45 2 2 5 3" xfId="14289"/>
    <cellStyle name="20% - 강조색5 45 2 2 5 3 2" xfId="14290"/>
    <cellStyle name="20% - 강조색5 45 2 2 5 3 3" xfId="14291"/>
    <cellStyle name="20% - 강조색5 45 2 2 5 3 4" xfId="14292"/>
    <cellStyle name="20% - 강조색5 45 2 2 5 4" xfId="14293"/>
    <cellStyle name="20% - 강조색5 45 2 2 5 4 2" xfId="14294"/>
    <cellStyle name="20% - 강조색5 45 2 2 5 4 3" xfId="14295"/>
    <cellStyle name="20% - 강조색5 45 2 2 5 4 4" xfId="14296"/>
    <cellStyle name="20% - 강조색5 45 2 2 5 5" xfId="14297"/>
    <cellStyle name="20% - 강조색5 45 2 2 5 5 2" xfId="14298"/>
    <cellStyle name="20% - 강조색5 45 2 2 5 5 3" xfId="14299"/>
    <cellStyle name="20% - 강조색5 45 2 2 5 5 4" xfId="14300"/>
    <cellStyle name="20% - 강조색5 45 2 2 5 6" xfId="14301"/>
    <cellStyle name="20% - 강조색5 45 2 2 5 6 2" xfId="14302"/>
    <cellStyle name="20% - 강조색5 45 2 2 5 6 3" xfId="14303"/>
    <cellStyle name="20% - 강조색5 45 2 2 5 6 4" xfId="14304"/>
    <cellStyle name="20% - 강조색5 45 2 2 5 7" xfId="14305"/>
    <cellStyle name="20% - 강조색5 45 2 2 5 7 2" xfId="14306"/>
    <cellStyle name="20% - 강조색5 45 2 2 5 7 3" xfId="14307"/>
    <cellStyle name="20% - 강조색5 45 2 2 5 7 4" xfId="14308"/>
    <cellStyle name="20% - 강조색5 45 2 2 5 8" xfId="14309"/>
    <cellStyle name="20% - 강조색5 45 2 2 5 8 2" xfId="14310"/>
    <cellStyle name="20% - 강조색5 45 2 2 5 8 3" xfId="14311"/>
    <cellStyle name="20% - 강조색5 45 2 2 5 8 4" xfId="14312"/>
    <cellStyle name="20% - 강조색5 45 2 2 5 9" xfId="14313"/>
    <cellStyle name="20% - 강조색5 45 2 2 5 9 2" xfId="14314"/>
    <cellStyle name="20% - 강조색5 45 2 2 5 9 3" xfId="14315"/>
    <cellStyle name="20% - 강조색5 45 2 2 5 9 4" xfId="14316"/>
    <cellStyle name="20% - 강조색5 45 2 2 6" xfId="14317"/>
    <cellStyle name="20% - 강조색5 45 2 2 6 2" xfId="14318"/>
    <cellStyle name="20% - 강조색5 45 2 2 6 3" xfId="14319"/>
    <cellStyle name="20% - 강조색5 45 2 2 6 4" xfId="14320"/>
    <cellStyle name="20% - 강조색5 45 2 2 7" xfId="14321"/>
    <cellStyle name="20% - 강조색5 45 2 2 7 2" xfId="14322"/>
    <cellStyle name="20% - 강조색5 45 2 2 7 3" xfId="14323"/>
    <cellStyle name="20% - 강조색5 45 2 2 7 4" xfId="14324"/>
    <cellStyle name="20% - 강조색5 45 2 2 8" xfId="14325"/>
    <cellStyle name="20% - 강조색5 45 2 2 8 2" xfId="14326"/>
    <cellStyle name="20% - 강조색5 45 2 2 8 3" xfId="14327"/>
    <cellStyle name="20% - 강조색5 45 2 2 8 4" xfId="14328"/>
    <cellStyle name="20% - 강조색5 45 2 2 9" xfId="14329"/>
    <cellStyle name="20% - 강조색5 45 2 2 9 2" xfId="14330"/>
    <cellStyle name="20% - 강조색5 45 2 2 9 3" xfId="14331"/>
    <cellStyle name="20% - 강조색5 45 2 2 9 4" xfId="14332"/>
    <cellStyle name="20% - 강조색5 45 2 20" xfId="14333"/>
    <cellStyle name="20% - 강조색5 45 2 21" xfId="14334"/>
    <cellStyle name="20% - 강조색5 45 2 22" xfId="14335"/>
    <cellStyle name="20% - 강조색5 45 2 23" xfId="14336"/>
    <cellStyle name="20% - 강조색5 45 2 24" xfId="14337"/>
    <cellStyle name="20% - 강조색5 45 2 25" xfId="14338"/>
    <cellStyle name="20% - 강조색5 45 2 26" xfId="14339"/>
    <cellStyle name="20% - 강조색5 45 2 3" xfId="14340"/>
    <cellStyle name="20% - 강조색5 45 2 3 10" xfId="14341"/>
    <cellStyle name="20% - 강조색5 45 2 3 10 2" xfId="14342"/>
    <cellStyle name="20% - 강조색5 45 2 3 10 3" xfId="14343"/>
    <cellStyle name="20% - 강조색5 45 2 3 10 4" xfId="14344"/>
    <cellStyle name="20% - 강조색5 45 2 3 11" xfId="14345"/>
    <cellStyle name="20% - 강조색5 45 2 3 11 2" xfId="14346"/>
    <cellStyle name="20% - 강조색5 45 2 3 11 3" xfId="14347"/>
    <cellStyle name="20% - 강조색5 45 2 3 11 4" xfId="14348"/>
    <cellStyle name="20% - 강조색5 45 2 3 12" xfId="14349"/>
    <cellStyle name="20% - 강조색5 45 2 3 12 2" xfId="14350"/>
    <cellStyle name="20% - 강조색5 45 2 3 12 3" xfId="14351"/>
    <cellStyle name="20% - 강조색5 45 2 3 12 4" xfId="14352"/>
    <cellStyle name="20% - 강조색5 45 2 3 13" xfId="14353"/>
    <cellStyle name="20% - 강조색5 45 2 3 14" xfId="14354"/>
    <cellStyle name="20% - 강조색5 45 2 3 15" xfId="14355"/>
    <cellStyle name="20% - 강조색5 45 2 3 16" xfId="14356"/>
    <cellStyle name="20% - 강조색5 45 2 3 17" xfId="14357"/>
    <cellStyle name="20% - 강조색5 45 2 3 18" xfId="14358"/>
    <cellStyle name="20% - 강조색5 45 2 3 19" xfId="14359"/>
    <cellStyle name="20% - 강조색5 45 2 3 2" xfId="14360"/>
    <cellStyle name="20% - 강조색5 45 2 3 2 10" xfId="14361"/>
    <cellStyle name="20% - 강조색5 45 2 3 2 11" xfId="14362"/>
    <cellStyle name="20% - 강조색5 45 2 3 2 12" xfId="14363"/>
    <cellStyle name="20% - 강조색5 45 2 3 2 2" xfId="14364"/>
    <cellStyle name="20% - 강조색5 45 2 3 2 2 2" xfId="14365"/>
    <cellStyle name="20% - 강조색5 45 2 3 2 2 3" xfId="14366"/>
    <cellStyle name="20% - 강조색5 45 2 3 2 2 4" xfId="14367"/>
    <cellStyle name="20% - 강조색5 45 2 3 2 3" xfId="14368"/>
    <cellStyle name="20% - 강조색5 45 2 3 2 3 2" xfId="14369"/>
    <cellStyle name="20% - 강조색5 45 2 3 2 3 3" xfId="14370"/>
    <cellStyle name="20% - 강조색5 45 2 3 2 3 4" xfId="14371"/>
    <cellStyle name="20% - 강조색5 45 2 3 2 4" xfId="14372"/>
    <cellStyle name="20% - 강조색5 45 2 3 2 4 2" xfId="14373"/>
    <cellStyle name="20% - 강조색5 45 2 3 2 4 3" xfId="14374"/>
    <cellStyle name="20% - 강조색5 45 2 3 2 4 4" xfId="14375"/>
    <cellStyle name="20% - 강조색5 45 2 3 2 5" xfId="14376"/>
    <cellStyle name="20% - 강조색5 45 2 3 2 5 2" xfId="14377"/>
    <cellStyle name="20% - 강조색5 45 2 3 2 5 3" xfId="14378"/>
    <cellStyle name="20% - 강조색5 45 2 3 2 5 4" xfId="14379"/>
    <cellStyle name="20% - 강조색5 45 2 3 2 6" xfId="14380"/>
    <cellStyle name="20% - 강조색5 45 2 3 2 6 2" xfId="14381"/>
    <cellStyle name="20% - 강조색5 45 2 3 2 6 3" xfId="14382"/>
    <cellStyle name="20% - 강조색5 45 2 3 2 6 4" xfId="14383"/>
    <cellStyle name="20% - 강조색5 45 2 3 2 7" xfId="14384"/>
    <cellStyle name="20% - 강조색5 45 2 3 2 7 2" xfId="14385"/>
    <cellStyle name="20% - 강조색5 45 2 3 2 7 3" xfId="14386"/>
    <cellStyle name="20% - 강조색5 45 2 3 2 7 4" xfId="14387"/>
    <cellStyle name="20% - 강조색5 45 2 3 2 8" xfId="14388"/>
    <cellStyle name="20% - 강조색5 45 2 3 2 8 2" xfId="14389"/>
    <cellStyle name="20% - 강조색5 45 2 3 2 8 3" xfId="14390"/>
    <cellStyle name="20% - 강조색5 45 2 3 2 8 4" xfId="14391"/>
    <cellStyle name="20% - 강조색5 45 2 3 2 9" xfId="14392"/>
    <cellStyle name="20% - 강조색5 45 2 3 2 9 2" xfId="14393"/>
    <cellStyle name="20% - 강조색5 45 2 3 2 9 3" xfId="14394"/>
    <cellStyle name="20% - 강조색5 45 2 3 2 9 4" xfId="14395"/>
    <cellStyle name="20% - 강조색5 45 2 3 20" xfId="14396"/>
    <cellStyle name="20% - 강조색5 45 2 3 21" xfId="14397"/>
    <cellStyle name="20% - 강조색5 45 2 3 22" xfId="14398"/>
    <cellStyle name="20% - 강조색5 45 2 3 23" xfId="14399"/>
    <cellStyle name="20% - 강조색5 45 2 3 24" xfId="14400"/>
    <cellStyle name="20% - 강조색5 45 2 3 25" xfId="14401"/>
    <cellStyle name="20% - 강조색5 45 2 3 3" xfId="14402"/>
    <cellStyle name="20% - 강조색5 45 2 3 3 10" xfId="14403"/>
    <cellStyle name="20% - 강조색5 45 2 3 3 11" xfId="14404"/>
    <cellStyle name="20% - 강조색5 45 2 3 3 12" xfId="14405"/>
    <cellStyle name="20% - 강조색5 45 2 3 3 2" xfId="14406"/>
    <cellStyle name="20% - 강조색5 45 2 3 3 2 2" xfId="14407"/>
    <cellStyle name="20% - 강조색5 45 2 3 3 2 3" xfId="14408"/>
    <cellStyle name="20% - 강조색5 45 2 3 3 2 4" xfId="14409"/>
    <cellStyle name="20% - 강조색5 45 2 3 3 3" xfId="14410"/>
    <cellStyle name="20% - 강조색5 45 2 3 3 3 2" xfId="14411"/>
    <cellStyle name="20% - 강조색5 45 2 3 3 3 3" xfId="14412"/>
    <cellStyle name="20% - 강조색5 45 2 3 3 3 4" xfId="14413"/>
    <cellStyle name="20% - 강조색5 45 2 3 3 4" xfId="14414"/>
    <cellStyle name="20% - 강조색5 45 2 3 3 4 2" xfId="14415"/>
    <cellStyle name="20% - 강조색5 45 2 3 3 4 3" xfId="14416"/>
    <cellStyle name="20% - 강조색5 45 2 3 3 4 4" xfId="14417"/>
    <cellStyle name="20% - 강조색5 45 2 3 3 5" xfId="14418"/>
    <cellStyle name="20% - 강조색5 45 2 3 3 5 2" xfId="14419"/>
    <cellStyle name="20% - 강조색5 45 2 3 3 5 3" xfId="14420"/>
    <cellStyle name="20% - 강조색5 45 2 3 3 5 4" xfId="14421"/>
    <cellStyle name="20% - 강조색5 45 2 3 3 6" xfId="14422"/>
    <cellStyle name="20% - 강조색5 45 2 3 3 6 2" xfId="14423"/>
    <cellStyle name="20% - 강조색5 45 2 3 3 6 3" xfId="14424"/>
    <cellStyle name="20% - 강조색5 45 2 3 3 6 4" xfId="14425"/>
    <cellStyle name="20% - 강조색5 45 2 3 3 7" xfId="14426"/>
    <cellStyle name="20% - 강조색5 45 2 3 3 7 2" xfId="14427"/>
    <cellStyle name="20% - 강조색5 45 2 3 3 7 3" xfId="14428"/>
    <cellStyle name="20% - 강조색5 45 2 3 3 7 4" xfId="14429"/>
    <cellStyle name="20% - 강조색5 45 2 3 3 8" xfId="14430"/>
    <cellStyle name="20% - 강조색5 45 2 3 3 8 2" xfId="14431"/>
    <cellStyle name="20% - 강조색5 45 2 3 3 8 3" xfId="14432"/>
    <cellStyle name="20% - 강조색5 45 2 3 3 8 4" xfId="14433"/>
    <cellStyle name="20% - 강조색5 45 2 3 3 9" xfId="14434"/>
    <cellStyle name="20% - 강조색5 45 2 3 3 9 2" xfId="14435"/>
    <cellStyle name="20% - 강조색5 45 2 3 3 9 3" xfId="14436"/>
    <cellStyle name="20% - 강조색5 45 2 3 3 9 4" xfId="14437"/>
    <cellStyle name="20% - 강조색5 45 2 3 4" xfId="14438"/>
    <cellStyle name="20% - 강조색5 45 2 3 4 10" xfId="14439"/>
    <cellStyle name="20% - 강조색5 45 2 3 4 11" xfId="14440"/>
    <cellStyle name="20% - 강조색5 45 2 3 4 12" xfId="14441"/>
    <cellStyle name="20% - 강조색5 45 2 3 4 2" xfId="14442"/>
    <cellStyle name="20% - 강조색5 45 2 3 4 2 2" xfId="14443"/>
    <cellStyle name="20% - 강조색5 45 2 3 4 2 3" xfId="14444"/>
    <cellStyle name="20% - 강조색5 45 2 3 4 2 4" xfId="14445"/>
    <cellStyle name="20% - 강조색5 45 2 3 4 3" xfId="14446"/>
    <cellStyle name="20% - 강조색5 45 2 3 4 3 2" xfId="14447"/>
    <cellStyle name="20% - 강조색5 45 2 3 4 3 3" xfId="14448"/>
    <cellStyle name="20% - 강조색5 45 2 3 4 3 4" xfId="14449"/>
    <cellStyle name="20% - 강조색5 45 2 3 4 4" xfId="14450"/>
    <cellStyle name="20% - 강조색5 45 2 3 4 4 2" xfId="14451"/>
    <cellStyle name="20% - 강조색5 45 2 3 4 4 3" xfId="14452"/>
    <cellStyle name="20% - 강조색5 45 2 3 4 4 4" xfId="14453"/>
    <cellStyle name="20% - 강조색5 45 2 3 4 5" xfId="14454"/>
    <cellStyle name="20% - 강조색5 45 2 3 4 5 2" xfId="14455"/>
    <cellStyle name="20% - 강조색5 45 2 3 4 5 3" xfId="14456"/>
    <cellStyle name="20% - 강조색5 45 2 3 4 5 4" xfId="14457"/>
    <cellStyle name="20% - 강조색5 45 2 3 4 6" xfId="14458"/>
    <cellStyle name="20% - 강조색5 45 2 3 4 6 2" xfId="14459"/>
    <cellStyle name="20% - 강조색5 45 2 3 4 6 3" xfId="14460"/>
    <cellStyle name="20% - 강조색5 45 2 3 4 6 4" xfId="14461"/>
    <cellStyle name="20% - 강조색5 45 2 3 4 7" xfId="14462"/>
    <cellStyle name="20% - 강조색5 45 2 3 4 7 2" xfId="14463"/>
    <cellStyle name="20% - 강조색5 45 2 3 4 7 3" xfId="14464"/>
    <cellStyle name="20% - 강조색5 45 2 3 4 7 4" xfId="14465"/>
    <cellStyle name="20% - 강조색5 45 2 3 4 8" xfId="14466"/>
    <cellStyle name="20% - 강조색5 45 2 3 4 8 2" xfId="14467"/>
    <cellStyle name="20% - 강조색5 45 2 3 4 8 3" xfId="14468"/>
    <cellStyle name="20% - 강조색5 45 2 3 4 8 4" xfId="14469"/>
    <cellStyle name="20% - 강조색5 45 2 3 4 9" xfId="14470"/>
    <cellStyle name="20% - 강조색5 45 2 3 4 9 2" xfId="14471"/>
    <cellStyle name="20% - 강조색5 45 2 3 4 9 3" xfId="14472"/>
    <cellStyle name="20% - 강조색5 45 2 3 4 9 4" xfId="14473"/>
    <cellStyle name="20% - 강조색5 45 2 3 5" xfId="14474"/>
    <cellStyle name="20% - 강조색5 45 2 3 5 2" xfId="14475"/>
    <cellStyle name="20% - 강조색5 45 2 3 5 3" xfId="14476"/>
    <cellStyle name="20% - 강조색5 45 2 3 5 4" xfId="14477"/>
    <cellStyle name="20% - 강조색5 45 2 3 6" xfId="14478"/>
    <cellStyle name="20% - 강조색5 45 2 3 6 2" xfId="14479"/>
    <cellStyle name="20% - 강조색5 45 2 3 6 3" xfId="14480"/>
    <cellStyle name="20% - 강조색5 45 2 3 6 4" xfId="14481"/>
    <cellStyle name="20% - 강조색5 45 2 3 7" xfId="14482"/>
    <cellStyle name="20% - 강조색5 45 2 3 7 2" xfId="14483"/>
    <cellStyle name="20% - 강조색5 45 2 3 7 3" xfId="14484"/>
    <cellStyle name="20% - 강조색5 45 2 3 7 4" xfId="14485"/>
    <cellStyle name="20% - 강조색5 45 2 3 8" xfId="14486"/>
    <cellStyle name="20% - 강조색5 45 2 3 8 2" xfId="14487"/>
    <cellStyle name="20% - 강조색5 45 2 3 8 3" xfId="14488"/>
    <cellStyle name="20% - 강조색5 45 2 3 8 4" xfId="14489"/>
    <cellStyle name="20% - 강조색5 45 2 3 9" xfId="14490"/>
    <cellStyle name="20% - 강조색5 45 2 3 9 2" xfId="14491"/>
    <cellStyle name="20% - 강조색5 45 2 3 9 3" xfId="14492"/>
    <cellStyle name="20% - 강조색5 45 2 3 9 4" xfId="14493"/>
    <cellStyle name="20% - 강조색5 45 2 4" xfId="14494"/>
    <cellStyle name="20% - 강조색5 45 2 4 10" xfId="14495"/>
    <cellStyle name="20% - 강조색5 45 2 4 11" xfId="14496"/>
    <cellStyle name="20% - 강조색5 45 2 4 12" xfId="14497"/>
    <cellStyle name="20% - 강조색5 45 2 4 2" xfId="14498"/>
    <cellStyle name="20% - 강조색5 45 2 4 2 2" xfId="14499"/>
    <cellStyle name="20% - 강조색5 45 2 4 2 3" xfId="14500"/>
    <cellStyle name="20% - 강조색5 45 2 4 2 4" xfId="14501"/>
    <cellStyle name="20% - 강조색5 45 2 4 3" xfId="14502"/>
    <cellStyle name="20% - 강조색5 45 2 4 3 2" xfId="14503"/>
    <cellStyle name="20% - 강조색5 45 2 4 3 3" xfId="14504"/>
    <cellStyle name="20% - 강조색5 45 2 4 3 4" xfId="14505"/>
    <cellStyle name="20% - 강조색5 45 2 4 4" xfId="14506"/>
    <cellStyle name="20% - 강조색5 45 2 4 4 2" xfId="14507"/>
    <cellStyle name="20% - 강조색5 45 2 4 4 3" xfId="14508"/>
    <cellStyle name="20% - 강조색5 45 2 4 4 4" xfId="14509"/>
    <cellStyle name="20% - 강조색5 45 2 4 5" xfId="14510"/>
    <cellStyle name="20% - 강조색5 45 2 4 5 2" xfId="14511"/>
    <cellStyle name="20% - 강조색5 45 2 4 5 3" xfId="14512"/>
    <cellStyle name="20% - 강조색5 45 2 4 5 4" xfId="14513"/>
    <cellStyle name="20% - 강조색5 45 2 4 6" xfId="14514"/>
    <cellStyle name="20% - 강조색5 45 2 4 6 2" xfId="14515"/>
    <cellStyle name="20% - 강조색5 45 2 4 6 3" xfId="14516"/>
    <cellStyle name="20% - 강조색5 45 2 4 6 4" xfId="14517"/>
    <cellStyle name="20% - 강조색5 45 2 4 7" xfId="14518"/>
    <cellStyle name="20% - 강조색5 45 2 4 7 2" xfId="14519"/>
    <cellStyle name="20% - 강조색5 45 2 4 7 3" xfId="14520"/>
    <cellStyle name="20% - 강조색5 45 2 4 7 4" xfId="14521"/>
    <cellStyle name="20% - 강조색5 45 2 4 8" xfId="14522"/>
    <cellStyle name="20% - 강조색5 45 2 4 8 2" xfId="14523"/>
    <cellStyle name="20% - 강조색5 45 2 4 8 3" xfId="14524"/>
    <cellStyle name="20% - 강조색5 45 2 4 8 4" xfId="14525"/>
    <cellStyle name="20% - 강조색5 45 2 4 9" xfId="14526"/>
    <cellStyle name="20% - 강조색5 45 2 4 9 2" xfId="14527"/>
    <cellStyle name="20% - 강조색5 45 2 4 9 3" xfId="14528"/>
    <cellStyle name="20% - 강조색5 45 2 4 9 4" xfId="14529"/>
    <cellStyle name="20% - 강조색5 45 2 5" xfId="14530"/>
    <cellStyle name="20% - 강조색5 45 2 5 10" xfId="14531"/>
    <cellStyle name="20% - 강조색5 45 2 5 11" xfId="14532"/>
    <cellStyle name="20% - 강조색5 45 2 5 12" xfId="14533"/>
    <cellStyle name="20% - 강조색5 45 2 5 2" xfId="14534"/>
    <cellStyle name="20% - 강조색5 45 2 5 2 2" xfId="14535"/>
    <cellStyle name="20% - 강조색5 45 2 5 2 3" xfId="14536"/>
    <cellStyle name="20% - 강조색5 45 2 5 2 4" xfId="14537"/>
    <cellStyle name="20% - 강조색5 45 2 5 3" xfId="14538"/>
    <cellStyle name="20% - 강조색5 45 2 5 3 2" xfId="14539"/>
    <cellStyle name="20% - 강조색5 45 2 5 3 3" xfId="14540"/>
    <cellStyle name="20% - 강조색5 45 2 5 3 4" xfId="14541"/>
    <cellStyle name="20% - 강조색5 45 2 5 4" xfId="14542"/>
    <cellStyle name="20% - 강조색5 45 2 5 4 2" xfId="14543"/>
    <cellStyle name="20% - 강조색5 45 2 5 4 3" xfId="14544"/>
    <cellStyle name="20% - 강조색5 45 2 5 4 4" xfId="14545"/>
    <cellStyle name="20% - 강조색5 45 2 5 5" xfId="14546"/>
    <cellStyle name="20% - 강조색5 45 2 5 5 2" xfId="14547"/>
    <cellStyle name="20% - 강조색5 45 2 5 5 3" xfId="14548"/>
    <cellStyle name="20% - 강조색5 45 2 5 5 4" xfId="14549"/>
    <cellStyle name="20% - 강조색5 45 2 5 6" xfId="14550"/>
    <cellStyle name="20% - 강조색5 45 2 5 6 2" xfId="14551"/>
    <cellStyle name="20% - 강조색5 45 2 5 6 3" xfId="14552"/>
    <cellStyle name="20% - 강조색5 45 2 5 6 4" xfId="14553"/>
    <cellStyle name="20% - 강조색5 45 2 5 7" xfId="14554"/>
    <cellStyle name="20% - 강조색5 45 2 5 7 2" xfId="14555"/>
    <cellStyle name="20% - 강조색5 45 2 5 7 3" xfId="14556"/>
    <cellStyle name="20% - 강조색5 45 2 5 7 4" xfId="14557"/>
    <cellStyle name="20% - 강조색5 45 2 5 8" xfId="14558"/>
    <cellStyle name="20% - 강조색5 45 2 5 8 2" xfId="14559"/>
    <cellStyle name="20% - 강조색5 45 2 5 8 3" xfId="14560"/>
    <cellStyle name="20% - 강조색5 45 2 5 8 4" xfId="14561"/>
    <cellStyle name="20% - 강조색5 45 2 5 9" xfId="14562"/>
    <cellStyle name="20% - 강조색5 45 2 5 9 2" xfId="14563"/>
    <cellStyle name="20% - 강조색5 45 2 5 9 3" xfId="14564"/>
    <cellStyle name="20% - 강조색5 45 2 5 9 4" xfId="14565"/>
    <cellStyle name="20% - 강조색5 45 2 6" xfId="14566"/>
    <cellStyle name="20% - 강조색5 45 2 6 10" xfId="14567"/>
    <cellStyle name="20% - 강조색5 45 2 6 11" xfId="14568"/>
    <cellStyle name="20% - 강조색5 45 2 6 12" xfId="14569"/>
    <cellStyle name="20% - 강조색5 45 2 6 2" xfId="14570"/>
    <cellStyle name="20% - 강조색5 45 2 6 2 2" xfId="14571"/>
    <cellStyle name="20% - 강조색5 45 2 6 2 3" xfId="14572"/>
    <cellStyle name="20% - 강조색5 45 2 6 2 4" xfId="14573"/>
    <cellStyle name="20% - 강조색5 45 2 6 3" xfId="14574"/>
    <cellStyle name="20% - 강조색5 45 2 6 3 2" xfId="14575"/>
    <cellStyle name="20% - 강조색5 45 2 6 3 3" xfId="14576"/>
    <cellStyle name="20% - 강조색5 45 2 6 3 4" xfId="14577"/>
    <cellStyle name="20% - 강조색5 45 2 6 4" xfId="14578"/>
    <cellStyle name="20% - 강조색5 45 2 6 4 2" xfId="14579"/>
    <cellStyle name="20% - 강조색5 45 2 6 4 3" xfId="14580"/>
    <cellStyle name="20% - 강조색5 45 2 6 4 4" xfId="14581"/>
    <cellStyle name="20% - 강조색5 45 2 6 5" xfId="14582"/>
    <cellStyle name="20% - 강조색5 45 2 6 5 2" xfId="14583"/>
    <cellStyle name="20% - 강조색5 45 2 6 5 3" xfId="14584"/>
    <cellStyle name="20% - 강조색5 45 2 6 5 4" xfId="14585"/>
    <cellStyle name="20% - 강조색5 45 2 6 6" xfId="14586"/>
    <cellStyle name="20% - 강조색5 45 2 6 6 2" xfId="14587"/>
    <cellStyle name="20% - 강조색5 45 2 6 6 3" xfId="14588"/>
    <cellStyle name="20% - 강조색5 45 2 6 6 4" xfId="14589"/>
    <cellStyle name="20% - 강조색5 45 2 6 7" xfId="14590"/>
    <cellStyle name="20% - 강조색5 45 2 6 7 2" xfId="14591"/>
    <cellStyle name="20% - 강조색5 45 2 6 7 3" xfId="14592"/>
    <cellStyle name="20% - 강조색5 45 2 6 7 4" xfId="14593"/>
    <cellStyle name="20% - 강조색5 45 2 6 8" xfId="14594"/>
    <cellStyle name="20% - 강조색5 45 2 6 8 2" xfId="14595"/>
    <cellStyle name="20% - 강조색5 45 2 6 8 3" xfId="14596"/>
    <cellStyle name="20% - 강조색5 45 2 6 8 4" xfId="14597"/>
    <cellStyle name="20% - 강조색5 45 2 6 9" xfId="14598"/>
    <cellStyle name="20% - 강조색5 45 2 6 9 2" xfId="14599"/>
    <cellStyle name="20% - 강조색5 45 2 6 9 3" xfId="14600"/>
    <cellStyle name="20% - 강조색5 45 2 6 9 4" xfId="14601"/>
    <cellStyle name="20% - 강조색5 45 2 7" xfId="14602"/>
    <cellStyle name="20% - 강조색5 45 2 7 2" xfId="14603"/>
    <cellStyle name="20% - 강조색5 45 2 7 3" xfId="14604"/>
    <cellStyle name="20% - 강조색5 45 2 7 4" xfId="14605"/>
    <cellStyle name="20% - 강조색5 45 2 8" xfId="14606"/>
    <cellStyle name="20% - 강조색5 45 2 8 2" xfId="14607"/>
    <cellStyle name="20% - 강조색5 45 2 8 3" xfId="14608"/>
    <cellStyle name="20% - 강조색5 45 2 8 4" xfId="14609"/>
    <cellStyle name="20% - 강조색5 45 2 9" xfId="14610"/>
    <cellStyle name="20% - 강조색5 45 2 9 2" xfId="14611"/>
    <cellStyle name="20% - 강조색5 45 2 9 3" xfId="14612"/>
    <cellStyle name="20% - 강조색5 45 2 9 4" xfId="14613"/>
    <cellStyle name="20% - 강조색5 45 3" xfId="14614"/>
    <cellStyle name="20% - 강조색5 45 3 10" xfId="14615"/>
    <cellStyle name="20% - 강조색5 45 3 10 2" xfId="14616"/>
    <cellStyle name="20% - 강조색5 45 3 10 3" xfId="14617"/>
    <cellStyle name="20% - 강조색5 45 3 10 4" xfId="14618"/>
    <cellStyle name="20% - 강조색5 45 3 11" xfId="14619"/>
    <cellStyle name="20% - 강조색5 45 3 11 2" xfId="14620"/>
    <cellStyle name="20% - 강조색5 45 3 11 3" xfId="14621"/>
    <cellStyle name="20% - 강조색5 45 3 11 4" xfId="14622"/>
    <cellStyle name="20% - 강조색5 45 3 12" xfId="14623"/>
    <cellStyle name="20% - 강조색5 45 3 12 2" xfId="14624"/>
    <cellStyle name="20% - 강조색5 45 3 12 3" xfId="14625"/>
    <cellStyle name="20% - 강조색5 45 3 12 4" xfId="14626"/>
    <cellStyle name="20% - 강조색5 45 3 13" xfId="14627"/>
    <cellStyle name="20% - 강조색5 45 3 14" xfId="14628"/>
    <cellStyle name="20% - 강조색5 45 3 15" xfId="14629"/>
    <cellStyle name="20% - 강조색5 45 3 16" xfId="14630"/>
    <cellStyle name="20% - 강조색5 45 3 17" xfId="14631"/>
    <cellStyle name="20% - 강조색5 45 3 18" xfId="14632"/>
    <cellStyle name="20% - 강조색5 45 3 19" xfId="14633"/>
    <cellStyle name="20% - 강조색5 45 3 2" xfId="14634"/>
    <cellStyle name="20% - 강조색5 45 3 2 10" xfId="14635"/>
    <cellStyle name="20% - 강조색5 45 3 2 11" xfId="14636"/>
    <cellStyle name="20% - 강조색5 45 3 2 12" xfId="14637"/>
    <cellStyle name="20% - 강조색5 45 3 2 2" xfId="14638"/>
    <cellStyle name="20% - 강조색5 45 3 2 2 2" xfId="14639"/>
    <cellStyle name="20% - 강조색5 45 3 2 2 3" xfId="14640"/>
    <cellStyle name="20% - 강조색5 45 3 2 2 4" xfId="14641"/>
    <cellStyle name="20% - 강조색5 45 3 2 3" xfId="14642"/>
    <cellStyle name="20% - 강조색5 45 3 2 3 2" xfId="14643"/>
    <cellStyle name="20% - 강조색5 45 3 2 3 3" xfId="14644"/>
    <cellStyle name="20% - 강조색5 45 3 2 3 4" xfId="14645"/>
    <cellStyle name="20% - 강조색5 45 3 2 4" xfId="14646"/>
    <cellStyle name="20% - 강조색5 45 3 2 4 2" xfId="14647"/>
    <cellStyle name="20% - 강조색5 45 3 2 4 3" xfId="14648"/>
    <cellStyle name="20% - 강조색5 45 3 2 4 4" xfId="14649"/>
    <cellStyle name="20% - 강조색5 45 3 2 5" xfId="14650"/>
    <cellStyle name="20% - 강조색5 45 3 2 5 2" xfId="14651"/>
    <cellStyle name="20% - 강조색5 45 3 2 5 3" xfId="14652"/>
    <cellStyle name="20% - 강조색5 45 3 2 5 4" xfId="14653"/>
    <cellStyle name="20% - 강조색5 45 3 2 6" xfId="14654"/>
    <cellStyle name="20% - 강조색5 45 3 2 6 2" xfId="14655"/>
    <cellStyle name="20% - 강조색5 45 3 2 6 3" xfId="14656"/>
    <cellStyle name="20% - 강조색5 45 3 2 6 4" xfId="14657"/>
    <cellStyle name="20% - 강조색5 45 3 2 7" xfId="14658"/>
    <cellStyle name="20% - 강조색5 45 3 2 7 2" xfId="14659"/>
    <cellStyle name="20% - 강조색5 45 3 2 7 3" xfId="14660"/>
    <cellStyle name="20% - 강조색5 45 3 2 7 4" xfId="14661"/>
    <cellStyle name="20% - 강조색5 45 3 2 8" xfId="14662"/>
    <cellStyle name="20% - 강조색5 45 3 2 8 2" xfId="14663"/>
    <cellStyle name="20% - 강조색5 45 3 2 8 3" xfId="14664"/>
    <cellStyle name="20% - 강조색5 45 3 2 8 4" xfId="14665"/>
    <cellStyle name="20% - 강조색5 45 3 2 9" xfId="14666"/>
    <cellStyle name="20% - 강조색5 45 3 2 9 2" xfId="14667"/>
    <cellStyle name="20% - 강조색5 45 3 2 9 3" xfId="14668"/>
    <cellStyle name="20% - 강조색5 45 3 2 9 4" xfId="14669"/>
    <cellStyle name="20% - 강조색5 45 3 20" xfId="14670"/>
    <cellStyle name="20% - 강조색5 45 3 21" xfId="14671"/>
    <cellStyle name="20% - 강조색5 45 3 22" xfId="14672"/>
    <cellStyle name="20% - 강조색5 45 3 23" xfId="14673"/>
    <cellStyle name="20% - 강조색5 45 3 24" xfId="14674"/>
    <cellStyle name="20% - 강조색5 45 3 25" xfId="14675"/>
    <cellStyle name="20% - 강조색5 45 3 3" xfId="14676"/>
    <cellStyle name="20% - 강조색5 45 3 3 10" xfId="14677"/>
    <cellStyle name="20% - 강조색5 45 3 3 11" xfId="14678"/>
    <cellStyle name="20% - 강조색5 45 3 3 12" xfId="14679"/>
    <cellStyle name="20% - 강조색5 45 3 3 2" xfId="14680"/>
    <cellStyle name="20% - 강조색5 45 3 3 2 2" xfId="14681"/>
    <cellStyle name="20% - 강조색5 45 3 3 2 3" xfId="14682"/>
    <cellStyle name="20% - 강조색5 45 3 3 2 4" xfId="14683"/>
    <cellStyle name="20% - 강조색5 45 3 3 3" xfId="14684"/>
    <cellStyle name="20% - 강조색5 45 3 3 3 2" xfId="14685"/>
    <cellStyle name="20% - 강조색5 45 3 3 3 3" xfId="14686"/>
    <cellStyle name="20% - 강조색5 45 3 3 3 4" xfId="14687"/>
    <cellStyle name="20% - 강조색5 45 3 3 4" xfId="14688"/>
    <cellStyle name="20% - 강조색5 45 3 3 4 2" xfId="14689"/>
    <cellStyle name="20% - 강조색5 45 3 3 4 3" xfId="14690"/>
    <cellStyle name="20% - 강조색5 45 3 3 4 4" xfId="14691"/>
    <cellStyle name="20% - 강조색5 45 3 3 5" xfId="14692"/>
    <cellStyle name="20% - 강조색5 45 3 3 5 2" xfId="14693"/>
    <cellStyle name="20% - 강조색5 45 3 3 5 3" xfId="14694"/>
    <cellStyle name="20% - 강조색5 45 3 3 5 4" xfId="14695"/>
    <cellStyle name="20% - 강조색5 45 3 3 6" xfId="14696"/>
    <cellStyle name="20% - 강조색5 45 3 3 6 2" xfId="14697"/>
    <cellStyle name="20% - 강조색5 45 3 3 6 3" xfId="14698"/>
    <cellStyle name="20% - 강조색5 45 3 3 6 4" xfId="14699"/>
    <cellStyle name="20% - 강조색5 45 3 3 7" xfId="14700"/>
    <cellStyle name="20% - 강조색5 45 3 3 7 2" xfId="14701"/>
    <cellStyle name="20% - 강조색5 45 3 3 7 3" xfId="14702"/>
    <cellStyle name="20% - 강조색5 45 3 3 7 4" xfId="14703"/>
    <cellStyle name="20% - 강조색5 45 3 3 8" xfId="14704"/>
    <cellStyle name="20% - 강조색5 45 3 3 8 2" xfId="14705"/>
    <cellStyle name="20% - 강조색5 45 3 3 8 3" xfId="14706"/>
    <cellStyle name="20% - 강조색5 45 3 3 8 4" xfId="14707"/>
    <cellStyle name="20% - 강조색5 45 3 3 9" xfId="14708"/>
    <cellStyle name="20% - 강조색5 45 3 3 9 2" xfId="14709"/>
    <cellStyle name="20% - 강조색5 45 3 3 9 3" xfId="14710"/>
    <cellStyle name="20% - 강조색5 45 3 3 9 4" xfId="14711"/>
    <cellStyle name="20% - 강조색5 45 3 4" xfId="14712"/>
    <cellStyle name="20% - 강조색5 45 3 4 10" xfId="14713"/>
    <cellStyle name="20% - 강조색5 45 3 4 11" xfId="14714"/>
    <cellStyle name="20% - 강조색5 45 3 4 12" xfId="14715"/>
    <cellStyle name="20% - 강조색5 45 3 4 2" xfId="14716"/>
    <cellStyle name="20% - 강조색5 45 3 4 2 2" xfId="14717"/>
    <cellStyle name="20% - 강조색5 45 3 4 2 3" xfId="14718"/>
    <cellStyle name="20% - 강조색5 45 3 4 2 4" xfId="14719"/>
    <cellStyle name="20% - 강조색5 45 3 4 3" xfId="14720"/>
    <cellStyle name="20% - 강조색5 45 3 4 3 2" xfId="14721"/>
    <cellStyle name="20% - 강조색5 45 3 4 3 3" xfId="14722"/>
    <cellStyle name="20% - 강조색5 45 3 4 3 4" xfId="14723"/>
    <cellStyle name="20% - 강조색5 45 3 4 4" xfId="14724"/>
    <cellStyle name="20% - 강조색5 45 3 4 4 2" xfId="14725"/>
    <cellStyle name="20% - 강조색5 45 3 4 4 3" xfId="14726"/>
    <cellStyle name="20% - 강조색5 45 3 4 4 4" xfId="14727"/>
    <cellStyle name="20% - 강조색5 45 3 4 5" xfId="14728"/>
    <cellStyle name="20% - 강조색5 45 3 4 5 2" xfId="14729"/>
    <cellStyle name="20% - 강조색5 45 3 4 5 3" xfId="14730"/>
    <cellStyle name="20% - 강조색5 45 3 4 5 4" xfId="14731"/>
    <cellStyle name="20% - 강조색5 45 3 4 6" xfId="14732"/>
    <cellStyle name="20% - 강조색5 45 3 4 6 2" xfId="14733"/>
    <cellStyle name="20% - 강조색5 45 3 4 6 3" xfId="14734"/>
    <cellStyle name="20% - 강조색5 45 3 4 6 4" xfId="14735"/>
    <cellStyle name="20% - 강조색5 45 3 4 7" xfId="14736"/>
    <cellStyle name="20% - 강조색5 45 3 4 7 2" xfId="14737"/>
    <cellStyle name="20% - 강조색5 45 3 4 7 3" xfId="14738"/>
    <cellStyle name="20% - 강조색5 45 3 4 7 4" xfId="14739"/>
    <cellStyle name="20% - 강조색5 45 3 4 8" xfId="14740"/>
    <cellStyle name="20% - 강조색5 45 3 4 8 2" xfId="14741"/>
    <cellStyle name="20% - 강조색5 45 3 4 8 3" xfId="14742"/>
    <cellStyle name="20% - 강조색5 45 3 4 8 4" xfId="14743"/>
    <cellStyle name="20% - 강조색5 45 3 4 9" xfId="14744"/>
    <cellStyle name="20% - 강조색5 45 3 4 9 2" xfId="14745"/>
    <cellStyle name="20% - 강조색5 45 3 4 9 3" xfId="14746"/>
    <cellStyle name="20% - 강조색5 45 3 4 9 4" xfId="14747"/>
    <cellStyle name="20% - 강조색5 45 3 5" xfId="14748"/>
    <cellStyle name="20% - 강조색5 45 3 5 2" xfId="14749"/>
    <cellStyle name="20% - 강조색5 45 3 5 3" xfId="14750"/>
    <cellStyle name="20% - 강조색5 45 3 5 4" xfId="14751"/>
    <cellStyle name="20% - 강조색5 45 3 6" xfId="14752"/>
    <cellStyle name="20% - 강조색5 45 3 6 2" xfId="14753"/>
    <cellStyle name="20% - 강조색5 45 3 6 3" xfId="14754"/>
    <cellStyle name="20% - 강조색5 45 3 6 4" xfId="14755"/>
    <cellStyle name="20% - 강조색5 45 3 7" xfId="14756"/>
    <cellStyle name="20% - 강조색5 45 3 7 2" xfId="14757"/>
    <cellStyle name="20% - 강조색5 45 3 7 3" xfId="14758"/>
    <cellStyle name="20% - 강조색5 45 3 7 4" xfId="14759"/>
    <cellStyle name="20% - 강조색5 45 3 8" xfId="14760"/>
    <cellStyle name="20% - 강조색5 45 3 8 2" xfId="14761"/>
    <cellStyle name="20% - 강조색5 45 3 8 3" xfId="14762"/>
    <cellStyle name="20% - 강조색5 45 3 8 4" xfId="14763"/>
    <cellStyle name="20% - 강조색5 45 3 9" xfId="14764"/>
    <cellStyle name="20% - 강조색5 45 3 9 2" xfId="14765"/>
    <cellStyle name="20% - 강조색5 45 3 9 3" xfId="14766"/>
    <cellStyle name="20% - 강조색5 45 3 9 4" xfId="14767"/>
    <cellStyle name="20% - 강조색5 45 4" xfId="14768"/>
    <cellStyle name="20% - 강조색5 45 4 10" xfId="14769"/>
    <cellStyle name="20% - 강조색5 45 4 10 2" xfId="14770"/>
    <cellStyle name="20% - 강조색5 45 4 10 3" xfId="14771"/>
    <cellStyle name="20% - 강조색5 45 4 10 4" xfId="14772"/>
    <cellStyle name="20% - 강조색5 45 4 11" xfId="14773"/>
    <cellStyle name="20% - 강조색5 45 4 12" xfId="14774"/>
    <cellStyle name="20% - 강조색5 45 4 13" xfId="14775"/>
    <cellStyle name="20% - 강조색5 45 4 14" xfId="14776"/>
    <cellStyle name="20% - 강조색5 45 4 15" xfId="14777"/>
    <cellStyle name="20% - 강조색5 45 4 16" xfId="14778"/>
    <cellStyle name="20% - 강조색5 45 4 17" xfId="14779"/>
    <cellStyle name="20% - 강조색5 45 4 18" xfId="14780"/>
    <cellStyle name="20% - 강조색5 45 4 19" xfId="14781"/>
    <cellStyle name="20% - 강조색5 45 4 2" xfId="14782"/>
    <cellStyle name="20% - 강조색5 45 4 2 10" xfId="14783"/>
    <cellStyle name="20% - 강조색5 45 4 2 11" xfId="14784"/>
    <cellStyle name="20% - 강조색5 45 4 2 12" xfId="14785"/>
    <cellStyle name="20% - 강조색5 45 4 2 2" xfId="14786"/>
    <cellStyle name="20% - 강조색5 45 4 2 2 2" xfId="14787"/>
    <cellStyle name="20% - 강조색5 45 4 2 2 3" xfId="14788"/>
    <cellStyle name="20% - 강조색5 45 4 2 2 4" xfId="14789"/>
    <cellStyle name="20% - 강조색5 45 4 2 3" xfId="14790"/>
    <cellStyle name="20% - 강조색5 45 4 2 3 2" xfId="14791"/>
    <cellStyle name="20% - 강조색5 45 4 2 3 3" xfId="14792"/>
    <cellStyle name="20% - 강조색5 45 4 2 3 4" xfId="14793"/>
    <cellStyle name="20% - 강조색5 45 4 2 4" xfId="14794"/>
    <cellStyle name="20% - 강조색5 45 4 2 4 2" xfId="14795"/>
    <cellStyle name="20% - 강조색5 45 4 2 4 3" xfId="14796"/>
    <cellStyle name="20% - 강조색5 45 4 2 4 4" xfId="14797"/>
    <cellStyle name="20% - 강조색5 45 4 2 5" xfId="14798"/>
    <cellStyle name="20% - 강조색5 45 4 2 5 2" xfId="14799"/>
    <cellStyle name="20% - 강조색5 45 4 2 5 3" xfId="14800"/>
    <cellStyle name="20% - 강조색5 45 4 2 5 4" xfId="14801"/>
    <cellStyle name="20% - 강조색5 45 4 2 6" xfId="14802"/>
    <cellStyle name="20% - 강조색5 45 4 2 6 2" xfId="14803"/>
    <cellStyle name="20% - 강조색5 45 4 2 6 3" xfId="14804"/>
    <cellStyle name="20% - 강조색5 45 4 2 6 4" xfId="14805"/>
    <cellStyle name="20% - 강조색5 45 4 2 7" xfId="14806"/>
    <cellStyle name="20% - 강조색5 45 4 2 7 2" xfId="14807"/>
    <cellStyle name="20% - 강조색5 45 4 2 7 3" xfId="14808"/>
    <cellStyle name="20% - 강조색5 45 4 2 7 4" xfId="14809"/>
    <cellStyle name="20% - 강조색5 45 4 2 8" xfId="14810"/>
    <cellStyle name="20% - 강조색5 45 4 2 8 2" xfId="14811"/>
    <cellStyle name="20% - 강조색5 45 4 2 8 3" xfId="14812"/>
    <cellStyle name="20% - 강조색5 45 4 2 8 4" xfId="14813"/>
    <cellStyle name="20% - 강조색5 45 4 2 9" xfId="14814"/>
    <cellStyle name="20% - 강조색5 45 4 2 9 2" xfId="14815"/>
    <cellStyle name="20% - 강조색5 45 4 2 9 3" xfId="14816"/>
    <cellStyle name="20% - 강조색5 45 4 2 9 4" xfId="14817"/>
    <cellStyle name="20% - 강조색5 45 4 20" xfId="14818"/>
    <cellStyle name="20% - 강조색5 45 4 21" xfId="14819"/>
    <cellStyle name="20% - 강조색5 45 4 22" xfId="14820"/>
    <cellStyle name="20% - 강조색5 45 4 23" xfId="14821"/>
    <cellStyle name="20% - 강조색5 45 4 3" xfId="14822"/>
    <cellStyle name="20% - 강조색5 45 4 3 2" xfId="14823"/>
    <cellStyle name="20% - 강조색5 45 4 3 3" xfId="14824"/>
    <cellStyle name="20% - 강조색5 45 4 3 4" xfId="14825"/>
    <cellStyle name="20% - 강조색5 45 4 4" xfId="14826"/>
    <cellStyle name="20% - 강조색5 45 4 4 2" xfId="14827"/>
    <cellStyle name="20% - 강조색5 45 4 4 3" xfId="14828"/>
    <cellStyle name="20% - 강조색5 45 4 4 4" xfId="14829"/>
    <cellStyle name="20% - 강조색5 45 4 5" xfId="14830"/>
    <cellStyle name="20% - 강조색5 45 4 5 2" xfId="14831"/>
    <cellStyle name="20% - 강조색5 45 4 5 3" xfId="14832"/>
    <cellStyle name="20% - 강조색5 45 4 5 4" xfId="14833"/>
    <cellStyle name="20% - 강조색5 45 4 6" xfId="14834"/>
    <cellStyle name="20% - 강조색5 45 4 6 2" xfId="14835"/>
    <cellStyle name="20% - 강조색5 45 4 6 3" xfId="14836"/>
    <cellStyle name="20% - 강조색5 45 4 6 4" xfId="14837"/>
    <cellStyle name="20% - 강조색5 45 4 7" xfId="14838"/>
    <cellStyle name="20% - 강조색5 45 4 7 2" xfId="14839"/>
    <cellStyle name="20% - 강조색5 45 4 7 3" xfId="14840"/>
    <cellStyle name="20% - 강조색5 45 4 7 4" xfId="14841"/>
    <cellStyle name="20% - 강조색5 45 4 8" xfId="14842"/>
    <cellStyle name="20% - 강조색5 45 4 8 2" xfId="14843"/>
    <cellStyle name="20% - 강조색5 45 4 8 3" xfId="14844"/>
    <cellStyle name="20% - 강조색5 45 4 8 4" xfId="14845"/>
    <cellStyle name="20% - 강조색5 45 4 9" xfId="14846"/>
    <cellStyle name="20% - 강조색5 45 4 9 2" xfId="14847"/>
    <cellStyle name="20% - 강조색5 45 4 9 3" xfId="14848"/>
    <cellStyle name="20% - 강조색5 45 4 9 4" xfId="14849"/>
    <cellStyle name="20% - 강조색5 45 5" xfId="14850"/>
    <cellStyle name="20% - 강조색5 45 5 10" xfId="14851"/>
    <cellStyle name="20% - 강조색5 45 5 11" xfId="14852"/>
    <cellStyle name="20% - 강조색5 45 5 12" xfId="14853"/>
    <cellStyle name="20% - 강조색5 45 5 13" xfId="14854"/>
    <cellStyle name="20% - 강조색5 45 5 14" xfId="14855"/>
    <cellStyle name="20% - 강조색5 45 5 15" xfId="14856"/>
    <cellStyle name="20% - 강조색5 45 5 16" xfId="14857"/>
    <cellStyle name="20% - 강조색5 45 5 17" xfId="14858"/>
    <cellStyle name="20% - 강조색5 45 5 18" xfId="14859"/>
    <cellStyle name="20% - 강조색5 45 5 19" xfId="14860"/>
    <cellStyle name="20% - 강조색5 45 5 2" xfId="14861"/>
    <cellStyle name="20% - 강조색5 45 5 2 2" xfId="14862"/>
    <cellStyle name="20% - 강조색5 45 5 2 3" xfId="14863"/>
    <cellStyle name="20% - 강조색5 45 5 2 4" xfId="14864"/>
    <cellStyle name="20% - 강조색5 45 5 20" xfId="14865"/>
    <cellStyle name="20% - 강조색5 45 5 3" xfId="14866"/>
    <cellStyle name="20% - 강조색5 45 5 3 2" xfId="14867"/>
    <cellStyle name="20% - 강조색5 45 5 3 3" xfId="14868"/>
    <cellStyle name="20% - 강조색5 45 5 3 4" xfId="14869"/>
    <cellStyle name="20% - 강조색5 45 5 4" xfId="14870"/>
    <cellStyle name="20% - 강조색5 45 5 4 2" xfId="14871"/>
    <cellStyle name="20% - 강조색5 45 5 4 3" xfId="14872"/>
    <cellStyle name="20% - 강조색5 45 5 4 4" xfId="14873"/>
    <cellStyle name="20% - 강조색5 45 5 5" xfId="14874"/>
    <cellStyle name="20% - 강조색5 45 5 5 2" xfId="14875"/>
    <cellStyle name="20% - 강조색5 45 5 5 3" xfId="14876"/>
    <cellStyle name="20% - 강조색5 45 5 5 4" xfId="14877"/>
    <cellStyle name="20% - 강조색5 45 5 6" xfId="14878"/>
    <cellStyle name="20% - 강조색5 45 5 6 2" xfId="14879"/>
    <cellStyle name="20% - 강조색5 45 5 6 3" xfId="14880"/>
    <cellStyle name="20% - 강조색5 45 5 6 4" xfId="14881"/>
    <cellStyle name="20% - 강조색5 45 5 7" xfId="14882"/>
    <cellStyle name="20% - 강조색5 45 5 7 2" xfId="14883"/>
    <cellStyle name="20% - 강조색5 45 5 7 3" xfId="14884"/>
    <cellStyle name="20% - 강조색5 45 5 7 4" xfId="14885"/>
    <cellStyle name="20% - 강조색5 45 5 8" xfId="14886"/>
    <cellStyle name="20% - 강조색5 45 5 9" xfId="14887"/>
    <cellStyle name="20% - 강조색5 45 6" xfId="14888"/>
    <cellStyle name="20% - 강조색5 45 6 10" xfId="14889"/>
    <cellStyle name="20% - 강조색5 45 6 11" xfId="14890"/>
    <cellStyle name="20% - 강조색5 45 6 12" xfId="14891"/>
    <cellStyle name="20% - 강조색5 45 6 13" xfId="14892"/>
    <cellStyle name="20% - 강조색5 45 6 14" xfId="14893"/>
    <cellStyle name="20% - 강조색5 45 6 15" xfId="14894"/>
    <cellStyle name="20% - 강조색5 45 6 16" xfId="14895"/>
    <cellStyle name="20% - 강조색5 45 6 17" xfId="14896"/>
    <cellStyle name="20% - 강조색5 45 6 2" xfId="14897"/>
    <cellStyle name="20% - 강조색5 45 6 2 2" xfId="14898"/>
    <cellStyle name="20% - 강조색5 45 6 2 3" xfId="14899"/>
    <cellStyle name="20% - 강조색5 45 6 2 4" xfId="14900"/>
    <cellStyle name="20% - 강조색5 45 6 3" xfId="14901"/>
    <cellStyle name="20% - 강조색5 45 6 3 2" xfId="14902"/>
    <cellStyle name="20% - 강조색5 45 6 3 3" xfId="14903"/>
    <cellStyle name="20% - 강조색5 45 6 3 4" xfId="14904"/>
    <cellStyle name="20% - 강조색5 45 6 4" xfId="14905"/>
    <cellStyle name="20% - 강조색5 45 6 4 2" xfId="14906"/>
    <cellStyle name="20% - 강조색5 45 6 4 3" xfId="14907"/>
    <cellStyle name="20% - 강조색5 45 6 4 4" xfId="14908"/>
    <cellStyle name="20% - 강조색5 45 6 5" xfId="14909"/>
    <cellStyle name="20% - 강조색5 45 6 6" xfId="14910"/>
    <cellStyle name="20% - 강조색5 45 6 7" xfId="14911"/>
    <cellStyle name="20% - 강조색5 45 6 8" xfId="14912"/>
    <cellStyle name="20% - 강조색5 45 6 9" xfId="14913"/>
    <cellStyle name="20% - 강조색5 45 7" xfId="14914"/>
    <cellStyle name="20% - 강조색5 45 7 10" xfId="14915"/>
    <cellStyle name="20% - 강조색5 45 7 11" xfId="14916"/>
    <cellStyle name="20% - 강조색5 45 7 12" xfId="14917"/>
    <cellStyle name="20% - 강조색5 45 7 13" xfId="14918"/>
    <cellStyle name="20% - 강조색5 45 7 14" xfId="14919"/>
    <cellStyle name="20% - 강조색5 45 7 2" xfId="14920"/>
    <cellStyle name="20% - 강조색5 45 7 3" xfId="14921"/>
    <cellStyle name="20% - 강조색5 45 7 4" xfId="14922"/>
    <cellStyle name="20% - 강조색5 45 7 5" xfId="14923"/>
    <cellStyle name="20% - 강조색5 45 7 6" xfId="14924"/>
    <cellStyle name="20% - 강조색5 45 7 7" xfId="14925"/>
    <cellStyle name="20% - 강조색5 45 7 8" xfId="14926"/>
    <cellStyle name="20% - 강조색5 45 7 9" xfId="14927"/>
    <cellStyle name="20% - 강조색5 45 8" xfId="14928"/>
    <cellStyle name="20% - 강조색5 45 8 2" xfId="14929"/>
    <cellStyle name="20% - 강조색5 45 8 3" xfId="14930"/>
    <cellStyle name="20% - 강조색5 45 8 4" xfId="14931"/>
    <cellStyle name="20% - 강조색5 45 9" xfId="14932"/>
    <cellStyle name="20% - 강조색5 45 9 2" xfId="14933"/>
    <cellStyle name="20% - 강조색5 45 9 3" xfId="14934"/>
    <cellStyle name="20% - 강조색5 46" xfId="14935"/>
    <cellStyle name="20% - 강조색5 46 10" xfId="14936"/>
    <cellStyle name="20% - 강조색5 46 10 2" xfId="14937"/>
    <cellStyle name="20% - 강조색5 46 10 3" xfId="14938"/>
    <cellStyle name="20% - 강조색5 46 10 4" xfId="14939"/>
    <cellStyle name="20% - 강조색5 46 11" xfId="14940"/>
    <cellStyle name="20% - 강조색5 46 11 2" xfId="14941"/>
    <cellStyle name="20% - 강조색5 46 11 3" xfId="14942"/>
    <cellStyle name="20% - 강조색5 46 11 4" xfId="14943"/>
    <cellStyle name="20% - 강조색5 46 12" xfId="14944"/>
    <cellStyle name="20% - 강조색5 46 12 2" xfId="14945"/>
    <cellStyle name="20% - 강조색5 46 12 3" xfId="14946"/>
    <cellStyle name="20% - 강조색5 46 12 4" xfId="14947"/>
    <cellStyle name="20% - 강조색5 46 13" xfId="14948"/>
    <cellStyle name="20% - 강조색5 46 13 2" xfId="14949"/>
    <cellStyle name="20% - 강조색5 46 13 3" xfId="14950"/>
    <cellStyle name="20% - 강조색5 46 13 4" xfId="14951"/>
    <cellStyle name="20% - 강조색5 46 14" xfId="14952"/>
    <cellStyle name="20% - 강조색5 46 14 2" xfId="14953"/>
    <cellStyle name="20% - 강조색5 46 14 3" xfId="14954"/>
    <cellStyle name="20% - 강조색5 46 14 4" xfId="14955"/>
    <cellStyle name="20% - 강조색5 46 15" xfId="14956"/>
    <cellStyle name="20% - 강조색5 46 16" xfId="14957"/>
    <cellStyle name="20% - 강조색5 46 17" xfId="14958"/>
    <cellStyle name="20% - 강조색5 46 18" xfId="14959"/>
    <cellStyle name="20% - 강조색5 46 19" xfId="14960"/>
    <cellStyle name="20% - 강조색5 46 2" xfId="14961"/>
    <cellStyle name="20% - 강조색5 46 2 10" xfId="14962"/>
    <cellStyle name="20% - 강조색5 46 2 10 2" xfId="14963"/>
    <cellStyle name="20% - 강조색5 46 2 10 3" xfId="14964"/>
    <cellStyle name="20% - 강조색5 46 2 10 4" xfId="14965"/>
    <cellStyle name="20% - 강조색5 46 2 11" xfId="14966"/>
    <cellStyle name="20% - 강조색5 46 2 11 2" xfId="14967"/>
    <cellStyle name="20% - 강조색5 46 2 11 3" xfId="14968"/>
    <cellStyle name="20% - 강조색5 46 2 11 4" xfId="14969"/>
    <cellStyle name="20% - 강조색5 46 2 12" xfId="14970"/>
    <cellStyle name="20% - 강조색5 46 2 12 2" xfId="14971"/>
    <cellStyle name="20% - 강조색5 46 2 12 3" xfId="14972"/>
    <cellStyle name="20% - 강조색5 46 2 12 4" xfId="14973"/>
    <cellStyle name="20% - 강조색5 46 2 13" xfId="14974"/>
    <cellStyle name="20% - 강조색5 46 2 13 2" xfId="14975"/>
    <cellStyle name="20% - 강조색5 46 2 13 3" xfId="14976"/>
    <cellStyle name="20% - 강조색5 46 2 13 4" xfId="14977"/>
    <cellStyle name="20% - 강조색5 46 2 14" xfId="14978"/>
    <cellStyle name="20% - 강조색5 46 2 15" xfId="14979"/>
    <cellStyle name="20% - 강조색5 46 2 16" xfId="14980"/>
    <cellStyle name="20% - 강조색5 46 2 17" xfId="14981"/>
    <cellStyle name="20% - 강조색5 46 2 18" xfId="14982"/>
    <cellStyle name="20% - 강조색5 46 2 19" xfId="14983"/>
    <cellStyle name="20% - 강조색5 46 2 2" xfId="14984"/>
    <cellStyle name="20% - 강조색5 46 2 2 10" xfId="14985"/>
    <cellStyle name="20% - 강조색5 46 2 2 10 2" xfId="14986"/>
    <cellStyle name="20% - 강조색5 46 2 2 10 3" xfId="14987"/>
    <cellStyle name="20% - 강조색5 46 2 2 10 4" xfId="14988"/>
    <cellStyle name="20% - 강조색5 46 2 2 11" xfId="14989"/>
    <cellStyle name="20% - 강조색5 46 2 2 11 2" xfId="14990"/>
    <cellStyle name="20% - 강조색5 46 2 2 11 3" xfId="14991"/>
    <cellStyle name="20% - 강조색5 46 2 2 11 4" xfId="14992"/>
    <cellStyle name="20% - 강조색5 46 2 2 12" xfId="14993"/>
    <cellStyle name="20% - 강조색5 46 2 2 12 2" xfId="14994"/>
    <cellStyle name="20% - 강조색5 46 2 2 12 3" xfId="14995"/>
    <cellStyle name="20% - 강조색5 46 2 2 12 4" xfId="14996"/>
    <cellStyle name="20% - 강조색5 46 2 2 13" xfId="14997"/>
    <cellStyle name="20% - 강조색5 46 2 2 14" xfId="14998"/>
    <cellStyle name="20% - 강조색5 46 2 2 15" xfId="14999"/>
    <cellStyle name="20% - 강조색5 46 2 2 16" xfId="15000"/>
    <cellStyle name="20% - 강조색5 46 2 2 17" xfId="15001"/>
    <cellStyle name="20% - 강조색5 46 2 2 18" xfId="15002"/>
    <cellStyle name="20% - 강조색5 46 2 2 19" xfId="15003"/>
    <cellStyle name="20% - 강조색5 46 2 2 2" xfId="15004"/>
    <cellStyle name="20% - 강조색5 46 2 2 2 10" xfId="15005"/>
    <cellStyle name="20% - 강조색5 46 2 2 2 11" xfId="15006"/>
    <cellStyle name="20% - 강조색5 46 2 2 2 12" xfId="15007"/>
    <cellStyle name="20% - 강조색5 46 2 2 2 2" xfId="15008"/>
    <cellStyle name="20% - 강조색5 46 2 2 2 2 2" xfId="15009"/>
    <cellStyle name="20% - 강조색5 46 2 2 2 2 3" xfId="15010"/>
    <cellStyle name="20% - 강조색5 46 2 2 2 2 4" xfId="15011"/>
    <cellStyle name="20% - 강조색5 46 2 2 2 3" xfId="15012"/>
    <cellStyle name="20% - 강조색5 46 2 2 2 3 2" xfId="15013"/>
    <cellStyle name="20% - 강조색5 46 2 2 2 3 3" xfId="15014"/>
    <cellStyle name="20% - 강조색5 46 2 2 2 3 4" xfId="15015"/>
    <cellStyle name="20% - 강조색5 46 2 2 2 4" xfId="15016"/>
    <cellStyle name="20% - 강조색5 46 2 2 2 4 2" xfId="15017"/>
    <cellStyle name="20% - 강조색5 46 2 2 2 4 3" xfId="15018"/>
    <cellStyle name="20% - 강조색5 46 2 2 2 4 4" xfId="15019"/>
    <cellStyle name="20% - 강조색5 46 2 2 2 5" xfId="15020"/>
    <cellStyle name="20% - 강조색5 46 2 2 2 5 2" xfId="15021"/>
    <cellStyle name="20% - 강조색5 46 2 2 2 5 3" xfId="15022"/>
    <cellStyle name="20% - 강조색5 46 2 2 2 5 4" xfId="15023"/>
    <cellStyle name="20% - 강조색5 46 2 2 2 6" xfId="15024"/>
    <cellStyle name="20% - 강조색5 46 2 2 2 6 2" xfId="15025"/>
    <cellStyle name="20% - 강조색5 46 2 2 2 6 3" xfId="15026"/>
    <cellStyle name="20% - 강조색5 46 2 2 2 6 4" xfId="15027"/>
    <cellStyle name="20% - 강조색5 46 2 2 2 7" xfId="15028"/>
    <cellStyle name="20% - 강조색5 46 2 2 2 7 2" xfId="15029"/>
    <cellStyle name="20% - 강조색5 46 2 2 2 7 3" xfId="15030"/>
    <cellStyle name="20% - 강조색5 46 2 2 2 7 4" xfId="15031"/>
    <cellStyle name="20% - 강조색5 46 2 2 2 8" xfId="15032"/>
    <cellStyle name="20% - 강조색5 46 2 2 2 8 2" xfId="15033"/>
    <cellStyle name="20% - 강조색5 46 2 2 2 8 3" xfId="15034"/>
    <cellStyle name="20% - 강조색5 46 2 2 2 8 4" xfId="15035"/>
    <cellStyle name="20% - 강조색5 46 2 2 2 9" xfId="15036"/>
    <cellStyle name="20% - 강조색5 46 2 2 2 9 2" xfId="15037"/>
    <cellStyle name="20% - 강조색5 46 2 2 2 9 3" xfId="15038"/>
    <cellStyle name="20% - 강조색5 46 2 2 2 9 4" xfId="15039"/>
    <cellStyle name="20% - 강조색5 46 2 2 20" xfId="15040"/>
    <cellStyle name="20% - 강조색5 46 2 2 21" xfId="15041"/>
    <cellStyle name="20% - 강조색5 46 2 2 22" xfId="15042"/>
    <cellStyle name="20% - 강조색5 46 2 2 23" xfId="15043"/>
    <cellStyle name="20% - 강조색5 46 2 2 24" xfId="15044"/>
    <cellStyle name="20% - 강조색5 46 2 2 25" xfId="15045"/>
    <cellStyle name="20% - 강조색5 46 2 2 3" xfId="15046"/>
    <cellStyle name="20% - 강조색5 46 2 2 3 10" xfId="15047"/>
    <cellStyle name="20% - 강조색5 46 2 2 3 11" xfId="15048"/>
    <cellStyle name="20% - 강조색5 46 2 2 3 12" xfId="15049"/>
    <cellStyle name="20% - 강조색5 46 2 2 3 2" xfId="15050"/>
    <cellStyle name="20% - 강조색5 46 2 2 3 2 2" xfId="15051"/>
    <cellStyle name="20% - 강조색5 46 2 2 3 2 3" xfId="15052"/>
    <cellStyle name="20% - 강조색5 46 2 2 3 2 4" xfId="15053"/>
    <cellStyle name="20% - 강조색5 46 2 2 3 3" xfId="15054"/>
    <cellStyle name="20% - 강조색5 46 2 2 3 3 2" xfId="15055"/>
    <cellStyle name="20% - 강조색5 46 2 2 3 3 3" xfId="15056"/>
    <cellStyle name="20% - 강조색5 46 2 2 3 3 4" xfId="15057"/>
    <cellStyle name="20% - 강조색5 46 2 2 3 4" xfId="15058"/>
    <cellStyle name="20% - 강조색5 46 2 2 3 4 2" xfId="15059"/>
    <cellStyle name="20% - 강조색5 46 2 2 3 4 3" xfId="15060"/>
    <cellStyle name="20% - 강조색5 46 2 2 3 4 4" xfId="15061"/>
    <cellStyle name="20% - 강조색5 46 2 2 3 5" xfId="15062"/>
    <cellStyle name="20% - 강조색5 46 2 2 3 5 2" xfId="15063"/>
    <cellStyle name="20% - 강조색5 46 2 2 3 5 3" xfId="15064"/>
    <cellStyle name="20% - 강조색5 46 2 2 3 5 4" xfId="15065"/>
    <cellStyle name="20% - 강조색5 46 2 2 3 6" xfId="15066"/>
    <cellStyle name="20% - 강조색5 46 2 2 3 6 2" xfId="15067"/>
    <cellStyle name="20% - 강조색5 46 2 2 3 6 3" xfId="15068"/>
    <cellStyle name="20% - 강조색5 46 2 2 3 6 4" xfId="15069"/>
    <cellStyle name="20% - 강조색5 46 2 2 3 7" xfId="15070"/>
    <cellStyle name="20% - 강조색5 46 2 2 3 7 2" xfId="15071"/>
    <cellStyle name="20% - 강조색5 46 2 2 3 7 3" xfId="15072"/>
    <cellStyle name="20% - 강조색5 46 2 2 3 7 4" xfId="15073"/>
    <cellStyle name="20% - 강조색5 46 2 2 3 8" xfId="15074"/>
    <cellStyle name="20% - 강조색5 46 2 2 3 8 2" xfId="15075"/>
    <cellStyle name="20% - 강조색5 46 2 2 3 8 3" xfId="15076"/>
    <cellStyle name="20% - 강조색5 46 2 2 3 8 4" xfId="15077"/>
    <cellStyle name="20% - 강조색5 46 2 2 3 9" xfId="15078"/>
    <cellStyle name="20% - 강조색5 46 2 2 3 9 2" xfId="15079"/>
    <cellStyle name="20% - 강조색5 46 2 2 3 9 3" xfId="15080"/>
    <cellStyle name="20% - 강조색5 46 2 2 3 9 4" xfId="15081"/>
    <cellStyle name="20% - 강조색5 46 2 2 4" xfId="15082"/>
    <cellStyle name="20% - 강조색5 46 2 2 4 10" xfId="15083"/>
    <cellStyle name="20% - 강조색5 46 2 2 4 11" xfId="15084"/>
    <cellStyle name="20% - 강조색5 46 2 2 4 12" xfId="15085"/>
    <cellStyle name="20% - 강조색5 46 2 2 4 2" xfId="15086"/>
    <cellStyle name="20% - 강조색5 46 2 2 4 2 2" xfId="15087"/>
    <cellStyle name="20% - 강조색5 46 2 2 4 2 3" xfId="15088"/>
    <cellStyle name="20% - 강조색5 46 2 2 4 2 4" xfId="15089"/>
    <cellStyle name="20% - 강조색5 46 2 2 4 3" xfId="15090"/>
    <cellStyle name="20% - 강조색5 46 2 2 4 3 2" xfId="15091"/>
    <cellStyle name="20% - 강조색5 46 2 2 4 3 3" xfId="15092"/>
    <cellStyle name="20% - 강조색5 46 2 2 4 3 4" xfId="15093"/>
    <cellStyle name="20% - 강조색5 46 2 2 4 4" xfId="15094"/>
    <cellStyle name="20% - 강조색5 46 2 2 4 4 2" xfId="15095"/>
    <cellStyle name="20% - 강조색5 46 2 2 4 4 3" xfId="15096"/>
    <cellStyle name="20% - 강조색5 46 2 2 4 4 4" xfId="15097"/>
    <cellStyle name="20% - 강조색5 46 2 2 4 5" xfId="15098"/>
    <cellStyle name="20% - 강조색5 46 2 2 4 5 2" xfId="15099"/>
    <cellStyle name="20% - 강조색5 46 2 2 4 5 3" xfId="15100"/>
    <cellStyle name="20% - 강조색5 46 2 2 4 5 4" xfId="15101"/>
    <cellStyle name="20% - 강조색5 46 2 2 4 6" xfId="15102"/>
    <cellStyle name="20% - 강조색5 46 2 2 4 6 2" xfId="15103"/>
    <cellStyle name="20% - 강조색5 46 2 2 4 6 3" xfId="15104"/>
    <cellStyle name="20% - 강조색5 46 2 2 4 6 4" xfId="15105"/>
    <cellStyle name="20% - 강조색5 46 2 2 4 7" xfId="15106"/>
    <cellStyle name="20% - 강조색5 46 2 2 4 7 2" xfId="15107"/>
    <cellStyle name="20% - 강조색5 46 2 2 4 7 3" xfId="15108"/>
    <cellStyle name="20% - 강조색5 46 2 2 4 7 4" xfId="15109"/>
    <cellStyle name="20% - 강조색5 46 2 2 4 8" xfId="15110"/>
    <cellStyle name="20% - 강조색5 46 2 2 4 8 2" xfId="15111"/>
    <cellStyle name="20% - 강조색5 46 2 2 4 8 3" xfId="15112"/>
    <cellStyle name="20% - 강조색5 46 2 2 4 8 4" xfId="15113"/>
    <cellStyle name="20% - 강조색5 46 2 2 4 9" xfId="15114"/>
    <cellStyle name="20% - 강조색5 46 2 2 4 9 2" xfId="15115"/>
    <cellStyle name="20% - 강조색5 46 2 2 4 9 3" xfId="15116"/>
    <cellStyle name="20% - 강조색5 46 2 2 4 9 4" xfId="15117"/>
    <cellStyle name="20% - 강조색5 46 2 2 5" xfId="15118"/>
    <cellStyle name="20% - 강조색5 46 2 2 5 2" xfId="15119"/>
    <cellStyle name="20% - 강조색5 46 2 2 5 3" xfId="15120"/>
    <cellStyle name="20% - 강조색5 46 2 2 5 4" xfId="15121"/>
    <cellStyle name="20% - 강조색5 46 2 2 6" xfId="15122"/>
    <cellStyle name="20% - 강조색5 46 2 2 6 2" xfId="15123"/>
    <cellStyle name="20% - 강조색5 46 2 2 6 3" xfId="15124"/>
    <cellStyle name="20% - 강조색5 46 2 2 6 4" xfId="15125"/>
    <cellStyle name="20% - 강조색5 46 2 2 7" xfId="15126"/>
    <cellStyle name="20% - 강조색5 46 2 2 7 2" xfId="15127"/>
    <cellStyle name="20% - 강조색5 46 2 2 7 3" xfId="15128"/>
    <cellStyle name="20% - 강조색5 46 2 2 7 4" xfId="15129"/>
    <cellStyle name="20% - 강조색5 46 2 2 8" xfId="15130"/>
    <cellStyle name="20% - 강조색5 46 2 2 8 2" xfId="15131"/>
    <cellStyle name="20% - 강조색5 46 2 2 8 3" xfId="15132"/>
    <cellStyle name="20% - 강조색5 46 2 2 8 4" xfId="15133"/>
    <cellStyle name="20% - 강조색5 46 2 2 9" xfId="15134"/>
    <cellStyle name="20% - 강조색5 46 2 2 9 2" xfId="15135"/>
    <cellStyle name="20% - 강조색5 46 2 2 9 3" xfId="15136"/>
    <cellStyle name="20% - 강조색5 46 2 2 9 4" xfId="15137"/>
    <cellStyle name="20% - 강조색5 46 2 20" xfId="15138"/>
    <cellStyle name="20% - 강조색5 46 2 21" xfId="15139"/>
    <cellStyle name="20% - 강조색5 46 2 22" xfId="15140"/>
    <cellStyle name="20% - 강조색5 46 2 23" xfId="15141"/>
    <cellStyle name="20% - 강조색5 46 2 24" xfId="15142"/>
    <cellStyle name="20% - 강조색5 46 2 25" xfId="15143"/>
    <cellStyle name="20% - 강조색5 46 2 26" xfId="15144"/>
    <cellStyle name="20% - 강조색5 46 2 3" xfId="15145"/>
    <cellStyle name="20% - 강조색5 46 2 3 10" xfId="15146"/>
    <cellStyle name="20% - 강조색5 46 2 3 11" xfId="15147"/>
    <cellStyle name="20% - 강조색5 46 2 3 12" xfId="15148"/>
    <cellStyle name="20% - 강조색5 46 2 3 2" xfId="15149"/>
    <cellStyle name="20% - 강조색5 46 2 3 2 2" xfId="15150"/>
    <cellStyle name="20% - 강조색5 46 2 3 2 3" xfId="15151"/>
    <cellStyle name="20% - 강조색5 46 2 3 2 4" xfId="15152"/>
    <cellStyle name="20% - 강조색5 46 2 3 3" xfId="15153"/>
    <cellStyle name="20% - 강조색5 46 2 3 3 2" xfId="15154"/>
    <cellStyle name="20% - 강조색5 46 2 3 3 3" xfId="15155"/>
    <cellStyle name="20% - 강조색5 46 2 3 3 4" xfId="15156"/>
    <cellStyle name="20% - 강조색5 46 2 3 4" xfId="15157"/>
    <cellStyle name="20% - 강조색5 46 2 3 4 2" xfId="15158"/>
    <cellStyle name="20% - 강조색5 46 2 3 4 3" xfId="15159"/>
    <cellStyle name="20% - 강조색5 46 2 3 4 4" xfId="15160"/>
    <cellStyle name="20% - 강조색5 46 2 3 5" xfId="15161"/>
    <cellStyle name="20% - 강조색5 46 2 3 5 2" xfId="15162"/>
    <cellStyle name="20% - 강조색5 46 2 3 5 3" xfId="15163"/>
    <cellStyle name="20% - 강조색5 46 2 3 5 4" xfId="15164"/>
    <cellStyle name="20% - 강조색5 46 2 3 6" xfId="15165"/>
    <cellStyle name="20% - 강조색5 46 2 3 6 2" xfId="15166"/>
    <cellStyle name="20% - 강조색5 46 2 3 6 3" xfId="15167"/>
    <cellStyle name="20% - 강조색5 46 2 3 6 4" xfId="15168"/>
    <cellStyle name="20% - 강조색5 46 2 3 7" xfId="15169"/>
    <cellStyle name="20% - 강조색5 46 2 3 7 2" xfId="15170"/>
    <cellStyle name="20% - 강조색5 46 2 3 7 3" xfId="15171"/>
    <cellStyle name="20% - 강조색5 46 2 3 7 4" xfId="15172"/>
    <cellStyle name="20% - 강조색5 46 2 3 8" xfId="15173"/>
    <cellStyle name="20% - 강조색5 46 2 3 8 2" xfId="15174"/>
    <cellStyle name="20% - 강조색5 46 2 3 8 3" xfId="15175"/>
    <cellStyle name="20% - 강조색5 46 2 3 8 4" xfId="15176"/>
    <cellStyle name="20% - 강조색5 46 2 3 9" xfId="15177"/>
    <cellStyle name="20% - 강조색5 46 2 3 9 2" xfId="15178"/>
    <cellStyle name="20% - 강조색5 46 2 3 9 3" xfId="15179"/>
    <cellStyle name="20% - 강조색5 46 2 3 9 4" xfId="15180"/>
    <cellStyle name="20% - 강조색5 46 2 4" xfId="15181"/>
    <cellStyle name="20% - 강조색5 46 2 4 10" xfId="15182"/>
    <cellStyle name="20% - 강조색5 46 2 4 11" xfId="15183"/>
    <cellStyle name="20% - 강조색5 46 2 4 12" xfId="15184"/>
    <cellStyle name="20% - 강조색5 46 2 4 2" xfId="15185"/>
    <cellStyle name="20% - 강조색5 46 2 4 2 2" xfId="15186"/>
    <cellStyle name="20% - 강조색5 46 2 4 2 3" xfId="15187"/>
    <cellStyle name="20% - 강조색5 46 2 4 2 4" xfId="15188"/>
    <cellStyle name="20% - 강조색5 46 2 4 3" xfId="15189"/>
    <cellStyle name="20% - 강조색5 46 2 4 3 2" xfId="15190"/>
    <cellStyle name="20% - 강조색5 46 2 4 3 3" xfId="15191"/>
    <cellStyle name="20% - 강조색5 46 2 4 3 4" xfId="15192"/>
    <cellStyle name="20% - 강조색5 46 2 4 4" xfId="15193"/>
    <cellStyle name="20% - 강조색5 46 2 4 4 2" xfId="15194"/>
    <cellStyle name="20% - 강조색5 46 2 4 4 3" xfId="15195"/>
    <cellStyle name="20% - 강조색5 46 2 4 4 4" xfId="15196"/>
    <cellStyle name="20% - 강조색5 46 2 4 5" xfId="15197"/>
    <cellStyle name="20% - 강조색5 46 2 4 5 2" xfId="15198"/>
    <cellStyle name="20% - 강조색5 46 2 4 5 3" xfId="15199"/>
    <cellStyle name="20% - 강조색5 46 2 4 5 4" xfId="15200"/>
    <cellStyle name="20% - 강조색5 46 2 4 6" xfId="15201"/>
    <cellStyle name="20% - 강조색5 46 2 4 6 2" xfId="15202"/>
    <cellStyle name="20% - 강조색5 46 2 4 6 3" xfId="15203"/>
    <cellStyle name="20% - 강조색5 46 2 4 6 4" xfId="15204"/>
    <cellStyle name="20% - 강조색5 46 2 4 7" xfId="15205"/>
    <cellStyle name="20% - 강조색5 46 2 4 7 2" xfId="15206"/>
    <cellStyle name="20% - 강조색5 46 2 4 7 3" xfId="15207"/>
    <cellStyle name="20% - 강조색5 46 2 4 7 4" xfId="15208"/>
    <cellStyle name="20% - 강조색5 46 2 4 8" xfId="15209"/>
    <cellStyle name="20% - 강조색5 46 2 4 8 2" xfId="15210"/>
    <cellStyle name="20% - 강조색5 46 2 4 8 3" xfId="15211"/>
    <cellStyle name="20% - 강조색5 46 2 4 8 4" xfId="15212"/>
    <cellStyle name="20% - 강조색5 46 2 4 9" xfId="15213"/>
    <cellStyle name="20% - 강조색5 46 2 4 9 2" xfId="15214"/>
    <cellStyle name="20% - 강조색5 46 2 4 9 3" xfId="15215"/>
    <cellStyle name="20% - 강조색5 46 2 4 9 4" xfId="15216"/>
    <cellStyle name="20% - 강조색5 46 2 5" xfId="15217"/>
    <cellStyle name="20% - 강조색5 46 2 5 10" xfId="15218"/>
    <cellStyle name="20% - 강조색5 46 2 5 11" xfId="15219"/>
    <cellStyle name="20% - 강조색5 46 2 5 12" xfId="15220"/>
    <cellStyle name="20% - 강조색5 46 2 5 2" xfId="15221"/>
    <cellStyle name="20% - 강조색5 46 2 5 2 2" xfId="15222"/>
    <cellStyle name="20% - 강조색5 46 2 5 2 3" xfId="15223"/>
    <cellStyle name="20% - 강조색5 46 2 5 2 4" xfId="15224"/>
    <cellStyle name="20% - 강조색5 46 2 5 3" xfId="15225"/>
    <cellStyle name="20% - 강조색5 46 2 5 3 2" xfId="15226"/>
    <cellStyle name="20% - 강조색5 46 2 5 3 3" xfId="15227"/>
    <cellStyle name="20% - 강조색5 46 2 5 3 4" xfId="15228"/>
    <cellStyle name="20% - 강조색5 46 2 5 4" xfId="15229"/>
    <cellStyle name="20% - 강조색5 46 2 5 4 2" xfId="15230"/>
    <cellStyle name="20% - 강조색5 46 2 5 4 3" xfId="15231"/>
    <cellStyle name="20% - 강조색5 46 2 5 4 4" xfId="15232"/>
    <cellStyle name="20% - 강조색5 46 2 5 5" xfId="15233"/>
    <cellStyle name="20% - 강조색5 46 2 5 5 2" xfId="15234"/>
    <cellStyle name="20% - 강조색5 46 2 5 5 3" xfId="15235"/>
    <cellStyle name="20% - 강조색5 46 2 5 5 4" xfId="15236"/>
    <cellStyle name="20% - 강조색5 46 2 5 6" xfId="15237"/>
    <cellStyle name="20% - 강조색5 46 2 5 6 2" xfId="15238"/>
    <cellStyle name="20% - 강조색5 46 2 5 6 3" xfId="15239"/>
    <cellStyle name="20% - 강조색5 46 2 5 6 4" xfId="15240"/>
    <cellStyle name="20% - 강조색5 46 2 5 7" xfId="15241"/>
    <cellStyle name="20% - 강조색5 46 2 5 7 2" xfId="15242"/>
    <cellStyle name="20% - 강조색5 46 2 5 7 3" xfId="15243"/>
    <cellStyle name="20% - 강조색5 46 2 5 7 4" xfId="15244"/>
    <cellStyle name="20% - 강조색5 46 2 5 8" xfId="15245"/>
    <cellStyle name="20% - 강조색5 46 2 5 8 2" xfId="15246"/>
    <cellStyle name="20% - 강조색5 46 2 5 8 3" xfId="15247"/>
    <cellStyle name="20% - 강조색5 46 2 5 8 4" xfId="15248"/>
    <cellStyle name="20% - 강조색5 46 2 5 9" xfId="15249"/>
    <cellStyle name="20% - 강조색5 46 2 5 9 2" xfId="15250"/>
    <cellStyle name="20% - 강조색5 46 2 5 9 3" xfId="15251"/>
    <cellStyle name="20% - 강조색5 46 2 5 9 4" xfId="15252"/>
    <cellStyle name="20% - 강조색5 46 2 6" xfId="15253"/>
    <cellStyle name="20% - 강조색5 46 2 6 2" xfId="15254"/>
    <cellStyle name="20% - 강조색5 46 2 6 3" xfId="15255"/>
    <cellStyle name="20% - 강조색5 46 2 6 4" xfId="15256"/>
    <cellStyle name="20% - 강조색5 46 2 7" xfId="15257"/>
    <cellStyle name="20% - 강조색5 46 2 7 2" xfId="15258"/>
    <cellStyle name="20% - 강조색5 46 2 7 3" xfId="15259"/>
    <cellStyle name="20% - 강조색5 46 2 7 4" xfId="15260"/>
    <cellStyle name="20% - 강조색5 46 2 8" xfId="15261"/>
    <cellStyle name="20% - 강조색5 46 2 8 2" xfId="15262"/>
    <cellStyle name="20% - 강조색5 46 2 8 3" xfId="15263"/>
    <cellStyle name="20% - 강조색5 46 2 8 4" xfId="15264"/>
    <cellStyle name="20% - 강조색5 46 2 9" xfId="15265"/>
    <cellStyle name="20% - 강조색5 46 2 9 2" xfId="15266"/>
    <cellStyle name="20% - 강조색5 46 2 9 3" xfId="15267"/>
    <cellStyle name="20% - 강조색5 46 2 9 4" xfId="15268"/>
    <cellStyle name="20% - 강조색5 46 20" xfId="15269"/>
    <cellStyle name="20% - 강조색5 46 21" xfId="15270"/>
    <cellStyle name="20% - 강조색5 46 22" xfId="15271"/>
    <cellStyle name="20% - 강조색5 46 23" xfId="15272"/>
    <cellStyle name="20% - 강조색5 46 24" xfId="15273"/>
    <cellStyle name="20% - 강조색5 46 25" xfId="15274"/>
    <cellStyle name="20% - 강조색5 46 26" xfId="15275"/>
    <cellStyle name="20% - 강조색5 46 27" xfId="15276"/>
    <cellStyle name="20% - 강조색5 46 3" xfId="15277"/>
    <cellStyle name="20% - 강조색5 46 3 10" xfId="15278"/>
    <cellStyle name="20% - 강조색5 46 3 10 2" xfId="15279"/>
    <cellStyle name="20% - 강조색5 46 3 10 3" xfId="15280"/>
    <cellStyle name="20% - 강조색5 46 3 10 4" xfId="15281"/>
    <cellStyle name="20% - 강조색5 46 3 11" xfId="15282"/>
    <cellStyle name="20% - 강조색5 46 3 11 2" xfId="15283"/>
    <cellStyle name="20% - 강조색5 46 3 11 3" xfId="15284"/>
    <cellStyle name="20% - 강조색5 46 3 11 4" xfId="15285"/>
    <cellStyle name="20% - 강조색5 46 3 12" xfId="15286"/>
    <cellStyle name="20% - 강조색5 46 3 12 2" xfId="15287"/>
    <cellStyle name="20% - 강조색5 46 3 12 3" xfId="15288"/>
    <cellStyle name="20% - 강조색5 46 3 12 4" xfId="15289"/>
    <cellStyle name="20% - 강조색5 46 3 13" xfId="15290"/>
    <cellStyle name="20% - 강조색5 46 3 14" xfId="15291"/>
    <cellStyle name="20% - 강조색5 46 3 15" xfId="15292"/>
    <cellStyle name="20% - 강조색5 46 3 16" xfId="15293"/>
    <cellStyle name="20% - 강조색5 46 3 17" xfId="15294"/>
    <cellStyle name="20% - 강조색5 46 3 18" xfId="15295"/>
    <cellStyle name="20% - 강조색5 46 3 19" xfId="15296"/>
    <cellStyle name="20% - 강조색5 46 3 2" xfId="15297"/>
    <cellStyle name="20% - 강조색5 46 3 2 10" xfId="15298"/>
    <cellStyle name="20% - 강조색5 46 3 2 11" xfId="15299"/>
    <cellStyle name="20% - 강조색5 46 3 2 12" xfId="15300"/>
    <cellStyle name="20% - 강조색5 46 3 2 2" xfId="15301"/>
    <cellStyle name="20% - 강조색5 46 3 2 2 2" xfId="15302"/>
    <cellStyle name="20% - 강조색5 46 3 2 2 3" xfId="15303"/>
    <cellStyle name="20% - 강조색5 46 3 2 2 4" xfId="15304"/>
    <cellStyle name="20% - 강조색5 46 3 2 3" xfId="15305"/>
    <cellStyle name="20% - 강조색5 46 3 2 3 2" xfId="15306"/>
    <cellStyle name="20% - 강조색5 46 3 2 3 3" xfId="15307"/>
    <cellStyle name="20% - 강조색5 46 3 2 3 4" xfId="15308"/>
    <cellStyle name="20% - 강조색5 46 3 2 4" xfId="15309"/>
    <cellStyle name="20% - 강조색5 46 3 2 4 2" xfId="15310"/>
    <cellStyle name="20% - 강조색5 46 3 2 4 3" xfId="15311"/>
    <cellStyle name="20% - 강조색5 46 3 2 4 4" xfId="15312"/>
    <cellStyle name="20% - 강조색5 46 3 2 5" xfId="15313"/>
    <cellStyle name="20% - 강조색5 46 3 2 5 2" xfId="15314"/>
    <cellStyle name="20% - 강조색5 46 3 2 5 3" xfId="15315"/>
    <cellStyle name="20% - 강조색5 46 3 2 5 4" xfId="15316"/>
    <cellStyle name="20% - 강조색5 46 3 2 6" xfId="15317"/>
    <cellStyle name="20% - 강조색5 46 3 2 6 2" xfId="15318"/>
    <cellStyle name="20% - 강조색5 46 3 2 6 3" xfId="15319"/>
    <cellStyle name="20% - 강조색5 46 3 2 6 4" xfId="15320"/>
    <cellStyle name="20% - 강조색5 46 3 2 7" xfId="15321"/>
    <cellStyle name="20% - 강조색5 46 3 2 7 2" xfId="15322"/>
    <cellStyle name="20% - 강조색5 46 3 2 7 3" xfId="15323"/>
    <cellStyle name="20% - 강조색5 46 3 2 7 4" xfId="15324"/>
    <cellStyle name="20% - 강조색5 46 3 2 8" xfId="15325"/>
    <cellStyle name="20% - 강조색5 46 3 2 8 2" xfId="15326"/>
    <cellStyle name="20% - 강조색5 46 3 2 8 3" xfId="15327"/>
    <cellStyle name="20% - 강조색5 46 3 2 8 4" xfId="15328"/>
    <cellStyle name="20% - 강조색5 46 3 2 9" xfId="15329"/>
    <cellStyle name="20% - 강조색5 46 3 2 9 2" xfId="15330"/>
    <cellStyle name="20% - 강조색5 46 3 2 9 3" xfId="15331"/>
    <cellStyle name="20% - 강조색5 46 3 2 9 4" xfId="15332"/>
    <cellStyle name="20% - 강조색5 46 3 20" xfId="15333"/>
    <cellStyle name="20% - 강조색5 46 3 21" xfId="15334"/>
    <cellStyle name="20% - 강조색5 46 3 22" xfId="15335"/>
    <cellStyle name="20% - 강조색5 46 3 23" xfId="15336"/>
    <cellStyle name="20% - 강조색5 46 3 24" xfId="15337"/>
    <cellStyle name="20% - 강조색5 46 3 25" xfId="15338"/>
    <cellStyle name="20% - 강조색5 46 3 3" xfId="15339"/>
    <cellStyle name="20% - 강조색5 46 3 3 10" xfId="15340"/>
    <cellStyle name="20% - 강조색5 46 3 3 11" xfId="15341"/>
    <cellStyle name="20% - 강조색5 46 3 3 12" xfId="15342"/>
    <cellStyle name="20% - 강조색5 46 3 3 2" xfId="15343"/>
    <cellStyle name="20% - 강조색5 46 3 3 2 2" xfId="15344"/>
    <cellStyle name="20% - 강조색5 46 3 3 2 3" xfId="15345"/>
    <cellStyle name="20% - 강조색5 46 3 3 2 4" xfId="15346"/>
    <cellStyle name="20% - 강조색5 46 3 3 3" xfId="15347"/>
    <cellStyle name="20% - 강조색5 46 3 3 3 2" xfId="15348"/>
    <cellStyle name="20% - 강조색5 46 3 3 3 3" xfId="15349"/>
    <cellStyle name="20% - 강조색5 46 3 3 3 4" xfId="15350"/>
    <cellStyle name="20% - 강조색5 46 3 3 4" xfId="15351"/>
    <cellStyle name="20% - 강조색5 46 3 3 4 2" xfId="15352"/>
    <cellStyle name="20% - 강조색5 46 3 3 4 3" xfId="15353"/>
    <cellStyle name="20% - 강조색5 46 3 3 4 4" xfId="15354"/>
    <cellStyle name="20% - 강조색5 46 3 3 5" xfId="15355"/>
    <cellStyle name="20% - 강조색5 46 3 3 5 2" xfId="15356"/>
    <cellStyle name="20% - 강조색5 46 3 3 5 3" xfId="15357"/>
    <cellStyle name="20% - 강조색5 46 3 3 5 4" xfId="15358"/>
    <cellStyle name="20% - 강조색5 46 3 3 6" xfId="15359"/>
    <cellStyle name="20% - 강조색5 46 3 3 6 2" xfId="15360"/>
    <cellStyle name="20% - 강조색5 46 3 3 6 3" xfId="15361"/>
    <cellStyle name="20% - 강조색5 46 3 3 6 4" xfId="15362"/>
    <cellStyle name="20% - 강조색5 46 3 3 7" xfId="15363"/>
    <cellStyle name="20% - 강조색5 46 3 3 7 2" xfId="15364"/>
    <cellStyle name="20% - 강조색5 46 3 3 7 3" xfId="15365"/>
    <cellStyle name="20% - 강조색5 46 3 3 7 4" xfId="15366"/>
    <cellStyle name="20% - 강조색5 46 3 3 8" xfId="15367"/>
    <cellStyle name="20% - 강조색5 46 3 3 8 2" xfId="15368"/>
    <cellStyle name="20% - 강조색5 46 3 3 8 3" xfId="15369"/>
    <cellStyle name="20% - 강조색5 46 3 3 8 4" xfId="15370"/>
    <cellStyle name="20% - 강조색5 46 3 3 9" xfId="15371"/>
    <cellStyle name="20% - 강조색5 46 3 3 9 2" xfId="15372"/>
    <cellStyle name="20% - 강조색5 46 3 3 9 3" xfId="15373"/>
    <cellStyle name="20% - 강조색5 46 3 3 9 4" xfId="15374"/>
    <cellStyle name="20% - 강조색5 46 3 4" xfId="15375"/>
    <cellStyle name="20% - 강조색5 46 3 4 10" xfId="15376"/>
    <cellStyle name="20% - 강조색5 46 3 4 11" xfId="15377"/>
    <cellStyle name="20% - 강조색5 46 3 4 12" xfId="15378"/>
    <cellStyle name="20% - 강조색5 46 3 4 2" xfId="15379"/>
    <cellStyle name="20% - 강조색5 46 3 4 2 2" xfId="15380"/>
    <cellStyle name="20% - 강조색5 46 3 4 2 3" xfId="15381"/>
    <cellStyle name="20% - 강조색5 46 3 4 2 4" xfId="15382"/>
    <cellStyle name="20% - 강조색5 46 3 4 3" xfId="15383"/>
    <cellStyle name="20% - 강조색5 46 3 4 3 2" xfId="15384"/>
    <cellStyle name="20% - 강조색5 46 3 4 3 3" xfId="15385"/>
    <cellStyle name="20% - 강조색5 46 3 4 3 4" xfId="15386"/>
    <cellStyle name="20% - 강조색5 46 3 4 4" xfId="15387"/>
    <cellStyle name="20% - 강조색5 46 3 4 4 2" xfId="15388"/>
    <cellStyle name="20% - 강조색5 46 3 4 4 3" xfId="15389"/>
    <cellStyle name="20% - 강조색5 46 3 4 4 4" xfId="15390"/>
    <cellStyle name="20% - 강조색5 46 3 4 5" xfId="15391"/>
    <cellStyle name="20% - 강조색5 46 3 4 5 2" xfId="15392"/>
    <cellStyle name="20% - 강조색5 46 3 4 5 3" xfId="15393"/>
    <cellStyle name="20% - 강조색5 46 3 4 5 4" xfId="15394"/>
    <cellStyle name="20% - 강조색5 46 3 4 6" xfId="15395"/>
    <cellStyle name="20% - 강조색5 46 3 4 6 2" xfId="15396"/>
    <cellStyle name="20% - 강조색5 46 3 4 6 3" xfId="15397"/>
    <cellStyle name="20% - 강조색5 46 3 4 6 4" xfId="15398"/>
    <cellStyle name="20% - 강조색5 46 3 4 7" xfId="15399"/>
    <cellStyle name="20% - 강조색5 46 3 4 7 2" xfId="15400"/>
    <cellStyle name="20% - 강조색5 46 3 4 7 3" xfId="15401"/>
    <cellStyle name="20% - 강조색5 46 3 4 7 4" xfId="15402"/>
    <cellStyle name="20% - 강조색5 46 3 4 8" xfId="15403"/>
    <cellStyle name="20% - 강조색5 46 3 4 8 2" xfId="15404"/>
    <cellStyle name="20% - 강조색5 46 3 4 8 3" xfId="15405"/>
    <cellStyle name="20% - 강조색5 46 3 4 8 4" xfId="15406"/>
    <cellStyle name="20% - 강조색5 46 3 4 9" xfId="15407"/>
    <cellStyle name="20% - 강조색5 46 3 4 9 2" xfId="15408"/>
    <cellStyle name="20% - 강조색5 46 3 4 9 3" xfId="15409"/>
    <cellStyle name="20% - 강조색5 46 3 4 9 4" xfId="15410"/>
    <cellStyle name="20% - 강조색5 46 3 5" xfId="15411"/>
    <cellStyle name="20% - 강조색5 46 3 5 2" xfId="15412"/>
    <cellStyle name="20% - 강조색5 46 3 5 3" xfId="15413"/>
    <cellStyle name="20% - 강조색5 46 3 5 4" xfId="15414"/>
    <cellStyle name="20% - 강조색5 46 3 6" xfId="15415"/>
    <cellStyle name="20% - 강조색5 46 3 6 2" xfId="15416"/>
    <cellStyle name="20% - 강조색5 46 3 6 3" xfId="15417"/>
    <cellStyle name="20% - 강조색5 46 3 6 4" xfId="15418"/>
    <cellStyle name="20% - 강조색5 46 3 7" xfId="15419"/>
    <cellStyle name="20% - 강조색5 46 3 7 2" xfId="15420"/>
    <cellStyle name="20% - 강조색5 46 3 7 3" xfId="15421"/>
    <cellStyle name="20% - 강조색5 46 3 7 4" xfId="15422"/>
    <cellStyle name="20% - 강조색5 46 3 8" xfId="15423"/>
    <cellStyle name="20% - 강조색5 46 3 8 2" xfId="15424"/>
    <cellStyle name="20% - 강조색5 46 3 8 3" xfId="15425"/>
    <cellStyle name="20% - 강조색5 46 3 8 4" xfId="15426"/>
    <cellStyle name="20% - 강조색5 46 3 9" xfId="15427"/>
    <cellStyle name="20% - 강조색5 46 3 9 2" xfId="15428"/>
    <cellStyle name="20% - 강조색5 46 3 9 3" xfId="15429"/>
    <cellStyle name="20% - 강조색5 46 3 9 4" xfId="15430"/>
    <cellStyle name="20% - 강조색5 46 4" xfId="15431"/>
    <cellStyle name="20% - 강조색5 46 4 10" xfId="15432"/>
    <cellStyle name="20% - 강조색5 46 4 11" xfId="15433"/>
    <cellStyle name="20% - 강조색5 46 4 12" xfId="15434"/>
    <cellStyle name="20% - 강조색5 46 4 2" xfId="15435"/>
    <cellStyle name="20% - 강조색5 46 4 2 2" xfId="15436"/>
    <cellStyle name="20% - 강조색5 46 4 2 3" xfId="15437"/>
    <cellStyle name="20% - 강조색5 46 4 2 4" xfId="15438"/>
    <cellStyle name="20% - 강조색5 46 4 3" xfId="15439"/>
    <cellStyle name="20% - 강조색5 46 4 3 2" xfId="15440"/>
    <cellStyle name="20% - 강조색5 46 4 3 3" xfId="15441"/>
    <cellStyle name="20% - 강조색5 46 4 3 4" xfId="15442"/>
    <cellStyle name="20% - 강조색5 46 4 4" xfId="15443"/>
    <cellStyle name="20% - 강조색5 46 4 4 2" xfId="15444"/>
    <cellStyle name="20% - 강조색5 46 4 4 3" xfId="15445"/>
    <cellStyle name="20% - 강조색5 46 4 4 4" xfId="15446"/>
    <cellStyle name="20% - 강조색5 46 4 5" xfId="15447"/>
    <cellStyle name="20% - 강조색5 46 4 5 2" xfId="15448"/>
    <cellStyle name="20% - 강조색5 46 4 5 3" xfId="15449"/>
    <cellStyle name="20% - 강조색5 46 4 5 4" xfId="15450"/>
    <cellStyle name="20% - 강조색5 46 4 6" xfId="15451"/>
    <cellStyle name="20% - 강조색5 46 4 6 2" xfId="15452"/>
    <cellStyle name="20% - 강조색5 46 4 6 3" xfId="15453"/>
    <cellStyle name="20% - 강조색5 46 4 6 4" xfId="15454"/>
    <cellStyle name="20% - 강조색5 46 4 7" xfId="15455"/>
    <cellStyle name="20% - 강조색5 46 4 7 2" xfId="15456"/>
    <cellStyle name="20% - 강조색5 46 4 7 3" xfId="15457"/>
    <cellStyle name="20% - 강조색5 46 4 7 4" xfId="15458"/>
    <cellStyle name="20% - 강조색5 46 4 8" xfId="15459"/>
    <cellStyle name="20% - 강조색5 46 4 8 2" xfId="15460"/>
    <cellStyle name="20% - 강조색5 46 4 8 3" xfId="15461"/>
    <cellStyle name="20% - 강조색5 46 4 8 4" xfId="15462"/>
    <cellStyle name="20% - 강조색5 46 4 9" xfId="15463"/>
    <cellStyle name="20% - 강조색5 46 4 9 2" xfId="15464"/>
    <cellStyle name="20% - 강조색5 46 4 9 3" xfId="15465"/>
    <cellStyle name="20% - 강조색5 46 4 9 4" xfId="15466"/>
    <cellStyle name="20% - 강조색5 46 5" xfId="15467"/>
    <cellStyle name="20% - 강조색5 46 5 10" xfId="15468"/>
    <cellStyle name="20% - 강조색5 46 5 11" xfId="15469"/>
    <cellStyle name="20% - 강조색5 46 5 12" xfId="15470"/>
    <cellStyle name="20% - 강조색5 46 5 2" xfId="15471"/>
    <cellStyle name="20% - 강조색5 46 5 2 2" xfId="15472"/>
    <cellStyle name="20% - 강조색5 46 5 2 3" xfId="15473"/>
    <cellStyle name="20% - 강조색5 46 5 2 4" xfId="15474"/>
    <cellStyle name="20% - 강조색5 46 5 3" xfId="15475"/>
    <cellStyle name="20% - 강조색5 46 5 3 2" xfId="15476"/>
    <cellStyle name="20% - 강조색5 46 5 3 3" xfId="15477"/>
    <cellStyle name="20% - 강조색5 46 5 3 4" xfId="15478"/>
    <cellStyle name="20% - 강조색5 46 5 4" xfId="15479"/>
    <cellStyle name="20% - 강조색5 46 5 4 2" xfId="15480"/>
    <cellStyle name="20% - 강조색5 46 5 4 3" xfId="15481"/>
    <cellStyle name="20% - 강조색5 46 5 4 4" xfId="15482"/>
    <cellStyle name="20% - 강조색5 46 5 5" xfId="15483"/>
    <cellStyle name="20% - 강조색5 46 5 5 2" xfId="15484"/>
    <cellStyle name="20% - 강조색5 46 5 5 3" xfId="15485"/>
    <cellStyle name="20% - 강조색5 46 5 5 4" xfId="15486"/>
    <cellStyle name="20% - 강조색5 46 5 6" xfId="15487"/>
    <cellStyle name="20% - 강조색5 46 5 6 2" xfId="15488"/>
    <cellStyle name="20% - 강조색5 46 5 6 3" xfId="15489"/>
    <cellStyle name="20% - 강조색5 46 5 6 4" xfId="15490"/>
    <cellStyle name="20% - 강조색5 46 5 7" xfId="15491"/>
    <cellStyle name="20% - 강조색5 46 5 7 2" xfId="15492"/>
    <cellStyle name="20% - 강조색5 46 5 7 3" xfId="15493"/>
    <cellStyle name="20% - 강조색5 46 5 7 4" xfId="15494"/>
    <cellStyle name="20% - 강조색5 46 5 8" xfId="15495"/>
    <cellStyle name="20% - 강조색5 46 5 8 2" xfId="15496"/>
    <cellStyle name="20% - 강조색5 46 5 8 3" xfId="15497"/>
    <cellStyle name="20% - 강조색5 46 5 8 4" xfId="15498"/>
    <cellStyle name="20% - 강조색5 46 5 9" xfId="15499"/>
    <cellStyle name="20% - 강조색5 46 5 9 2" xfId="15500"/>
    <cellStyle name="20% - 강조색5 46 5 9 3" xfId="15501"/>
    <cellStyle name="20% - 강조색5 46 5 9 4" xfId="15502"/>
    <cellStyle name="20% - 강조색5 46 6" xfId="15503"/>
    <cellStyle name="20% - 강조색5 46 6 10" xfId="15504"/>
    <cellStyle name="20% - 강조색5 46 6 11" xfId="15505"/>
    <cellStyle name="20% - 강조색5 46 6 12" xfId="15506"/>
    <cellStyle name="20% - 강조색5 46 6 2" xfId="15507"/>
    <cellStyle name="20% - 강조색5 46 6 2 2" xfId="15508"/>
    <cellStyle name="20% - 강조색5 46 6 2 3" xfId="15509"/>
    <cellStyle name="20% - 강조색5 46 6 2 4" xfId="15510"/>
    <cellStyle name="20% - 강조색5 46 6 3" xfId="15511"/>
    <cellStyle name="20% - 강조색5 46 6 3 2" xfId="15512"/>
    <cellStyle name="20% - 강조색5 46 6 3 3" xfId="15513"/>
    <cellStyle name="20% - 강조색5 46 6 3 4" xfId="15514"/>
    <cellStyle name="20% - 강조색5 46 6 4" xfId="15515"/>
    <cellStyle name="20% - 강조색5 46 6 4 2" xfId="15516"/>
    <cellStyle name="20% - 강조색5 46 6 4 3" xfId="15517"/>
    <cellStyle name="20% - 강조색5 46 6 4 4" xfId="15518"/>
    <cellStyle name="20% - 강조색5 46 6 5" xfId="15519"/>
    <cellStyle name="20% - 강조색5 46 6 5 2" xfId="15520"/>
    <cellStyle name="20% - 강조색5 46 6 5 3" xfId="15521"/>
    <cellStyle name="20% - 강조색5 46 6 5 4" xfId="15522"/>
    <cellStyle name="20% - 강조색5 46 6 6" xfId="15523"/>
    <cellStyle name="20% - 강조색5 46 6 6 2" xfId="15524"/>
    <cellStyle name="20% - 강조색5 46 6 6 3" xfId="15525"/>
    <cellStyle name="20% - 강조색5 46 6 6 4" xfId="15526"/>
    <cellStyle name="20% - 강조색5 46 6 7" xfId="15527"/>
    <cellStyle name="20% - 강조색5 46 6 7 2" xfId="15528"/>
    <cellStyle name="20% - 강조색5 46 6 7 3" xfId="15529"/>
    <cellStyle name="20% - 강조색5 46 6 7 4" xfId="15530"/>
    <cellStyle name="20% - 강조색5 46 6 8" xfId="15531"/>
    <cellStyle name="20% - 강조색5 46 6 8 2" xfId="15532"/>
    <cellStyle name="20% - 강조색5 46 6 8 3" xfId="15533"/>
    <cellStyle name="20% - 강조색5 46 6 8 4" xfId="15534"/>
    <cellStyle name="20% - 강조색5 46 6 9" xfId="15535"/>
    <cellStyle name="20% - 강조색5 46 6 9 2" xfId="15536"/>
    <cellStyle name="20% - 강조색5 46 6 9 3" xfId="15537"/>
    <cellStyle name="20% - 강조색5 46 6 9 4" xfId="15538"/>
    <cellStyle name="20% - 강조색5 46 7" xfId="15539"/>
    <cellStyle name="20% - 강조색5 46 7 2" xfId="15540"/>
    <cellStyle name="20% - 강조색5 46 7 3" xfId="15541"/>
    <cellStyle name="20% - 강조색5 46 7 4" xfId="15542"/>
    <cellStyle name="20% - 강조색5 46 8" xfId="15543"/>
    <cellStyle name="20% - 강조색5 46 8 2" xfId="15544"/>
    <cellStyle name="20% - 강조색5 46 8 3" xfId="15545"/>
    <cellStyle name="20% - 강조색5 46 8 4" xfId="15546"/>
    <cellStyle name="20% - 강조색5 46 9" xfId="15547"/>
    <cellStyle name="20% - 강조색5 46 9 2" xfId="15548"/>
    <cellStyle name="20% - 강조색5 46 9 3" xfId="15549"/>
    <cellStyle name="20% - 강조색5 46 9 4" xfId="15550"/>
    <cellStyle name="20% - 강조색5 47" xfId="15551"/>
    <cellStyle name="20% - 강조색5 47 10" xfId="15552"/>
    <cellStyle name="20% - 강조색5 47 10 2" xfId="15553"/>
    <cellStyle name="20% - 강조색5 47 10 3" xfId="15554"/>
    <cellStyle name="20% - 강조색5 47 10 4" xfId="15555"/>
    <cellStyle name="20% - 강조색5 47 11" xfId="15556"/>
    <cellStyle name="20% - 강조색5 47 11 2" xfId="15557"/>
    <cellStyle name="20% - 강조색5 47 11 3" xfId="15558"/>
    <cellStyle name="20% - 강조색5 47 11 4" xfId="15559"/>
    <cellStyle name="20% - 강조색5 47 12" xfId="15560"/>
    <cellStyle name="20% - 강조색5 47 12 2" xfId="15561"/>
    <cellStyle name="20% - 강조색5 47 12 3" xfId="15562"/>
    <cellStyle name="20% - 강조색5 47 12 4" xfId="15563"/>
    <cellStyle name="20% - 강조색5 47 13" xfId="15564"/>
    <cellStyle name="20% - 강조색5 47 14" xfId="15565"/>
    <cellStyle name="20% - 강조색5 47 15" xfId="15566"/>
    <cellStyle name="20% - 강조색5 47 16" xfId="15567"/>
    <cellStyle name="20% - 강조색5 47 17" xfId="15568"/>
    <cellStyle name="20% - 강조색5 47 18" xfId="15569"/>
    <cellStyle name="20% - 강조색5 47 19" xfId="15570"/>
    <cellStyle name="20% - 강조색5 47 2" xfId="15571"/>
    <cellStyle name="20% - 강조색5 47 2 10" xfId="15572"/>
    <cellStyle name="20% - 강조색5 47 2 11" xfId="15573"/>
    <cellStyle name="20% - 강조색5 47 2 12" xfId="15574"/>
    <cellStyle name="20% - 강조색5 47 2 2" xfId="15575"/>
    <cellStyle name="20% - 강조색5 47 2 2 2" xfId="15576"/>
    <cellStyle name="20% - 강조색5 47 2 2 3" xfId="15577"/>
    <cellStyle name="20% - 강조색5 47 2 2 4" xfId="15578"/>
    <cellStyle name="20% - 강조색5 47 2 3" xfId="15579"/>
    <cellStyle name="20% - 강조색5 47 2 3 2" xfId="15580"/>
    <cellStyle name="20% - 강조색5 47 2 3 3" xfId="15581"/>
    <cellStyle name="20% - 강조색5 47 2 3 4" xfId="15582"/>
    <cellStyle name="20% - 강조색5 47 2 4" xfId="15583"/>
    <cellStyle name="20% - 강조색5 47 2 4 2" xfId="15584"/>
    <cellStyle name="20% - 강조색5 47 2 4 3" xfId="15585"/>
    <cellStyle name="20% - 강조색5 47 2 4 4" xfId="15586"/>
    <cellStyle name="20% - 강조색5 47 2 5" xfId="15587"/>
    <cellStyle name="20% - 강조색5 47 2 5 2" xfId="15588"/>
    <cellStyle name="20% - 강조색5 47 2 5 3" xfId="15589"/>
    <cellStyle name="20% - 강조색5 47 2 5 4" xfId="15590"/>
    <cellStyle name="20% - 강조색5 47 2 6" xfId="15591"/>
    <cellStyle name="20% - 강조색5 47 2 6 2" xfId="15592"/>
    <cellStyle name="20% - 강조색5 47 2 6 3" xfId="15593"/>
    <cellStyle name="20% - 강조색5 47 2 6 4" xfId="15594"/>
    <cellStyle name="20% - 강조색5 47 2 7" xfId="15595"/>
    <cellStyle name="20% - 강조색5 47 2 7 2" xfId="15596"/>
    <cellStyle name="20% - 강조색5 47 2 7 3" xfId="15597"/>
    <cellStyle name="20% - 강조색5 47 2 7 4" xfId="15598"/>
    <cellStyle name="20% - 강조색5 47 2 8" xfId="15599"/>
    <cellStyle name="20% - 강조색5 47 2 8 2" xfId="15600"/>
    <cellStyle name="20% - 강조색5 47 2 8 3" xfId="15601"/>
    <cellStyle name="20% - 강조색5 47 2 8 4" xfId="15602"/>
    <cellStyle name="20% - 강조색5 47 2 9" xfId="15603"/>
    <cellStyle name="20% - 강조색5 47 2 9 2" xfId="15604"/>
    <cellStyle name="20% - 강조색5 47 2 9 3" xfId="15605"/>
    <cellStyle name="20% - 강조색5 47 2 9 4" xfId="15606"/>
    <cellStyle name="20% - 강조색5 47 20" xfId="15607"/>
    <cellStyle name="20% - 강조색5 47 21" xfId="15608"/>
    <cellStyle name="20% - 강조색5 47 22" xfId="15609"/>
    <cellStyle name="20% - 강조색5 47 23" xfId="15610"/>
    <cellStyle name="20% - 강조색5 47 24" xfId="15611"/>
    <cellStyle name="20% - 강조색5 47 25" xfId="15612"/>
    <cellStyle name="20% - 강조색5 47 3" xfId="15613"/>
    <cellStyle name="20% - 강조색5 47 3 10" xfId="15614"/>
    <cellStyle name="20% - 강조색5 47 3 11" xfId="15615"/>
    <cellStyle name="20% - 강조색5 47 3 12" xfId="15616"/>
    <cellStyle name="20% - 강조색5 47 3 2" xfId="15617"/>
    <cellStyle name="20% - 강조색5 47 3 2 2" xfId="15618"/>
    <cellStyle name="20% - 강조색5 47 3 2 3" xfId="15619"/>
    <cellStyle name="20% - 강조색5 47 3 2 4" xfId="15620"/>
    <cellStyle name="20% - 강조색5 47 3 3" xfId="15621"/>
    <cellStyle name="20% - 강조색5 47 3 3 2" xfId="15622"/>
    <cellStyle name="20% - 강조색5 47 3 3 3" xfId="15623"/>
    <cellStyle name="20% - 강조색5 47 3 3 4" xfId="15624"/>
    <cellStyle name="20% - 강조색5 47 3 4" xfId="15625"/>
    <cellStyle name="20% - 강조색5 47 3 4 2" xfId="15626"/>
    <cellStyle name="20% - 강조색5 47 3 4 3" xfId="15627"/>
    <cellStyle name="20% - 강조색5 47 3 4 4" xfId="15628"/>
    <cellStyle name="20% - 강조색5 47 3 5" xfId="15629"/>
    <cellStyle name="20% - 강조색5 47 3 5 2" xfId="15630"/>
    <cellStyle name="20% - 강조색5 47 3 5 3" xfId="15631"/>
    <cellStyle name="20% - 강조색5 47 3 5 4" xfId="15632"/>
    <cellStyle name="20% - 강조색5 47 3 6" xfId="15633"/>
    <cellStyle name="20% - 강조색5 47 3 6 2" xfId="15634"/>
    <cellStyle name="20% - 강조색5 47 3 6 3" xfId="15635"/>
    <cellStyle name="20% - 강조색5 47 3 6 4" xfId="15636"/>
    <cellStyle name="20% - 강조색5 47 3 7" xfId="15637"/>
    <cellStyle name="20% - 강조색5 47 3 7 2" xfId="15638"/>
    <cellStyle name="20% - 강조색5 47 3 7 3" xfId="15639"/>
    <cellStyle name="20% - 강조색5 47 3 7 4" xfId="15640"/>
    <cellStyle name="20% - 강조색5 47 3 8" xfId="15641"/>
    <cellStyle name="20% - 강조색5 47 3 8 2" xfId="15642"/>
    <cellStyle name="20% - 강조색5 47 3 8 3" xfId="15643"/>
    <cellStyle name="20% - 강조색5 47 3 8 4" xfId="15644"/>
    <cellStyle name="20% - 강조색5 47 3 9" xfId="15645"/>
    <cellStyle name="20% - 강조색5 47 3 9 2" xfId="15646"/>
    <cellStyle name="20% - 강조색5 47 3 9 3" xfId="15647"/>
    <cellStyle name="20% - 강조색5 47 3 9 4" xfId="15648"/>
    <cellStyle name="20% - 강조색5 47 4" xfId="15649"/>
    <cellStyle name="20% - 강조색5 47 4 10" xfId="15650"/>
    <cellStyle name="20% - 강조색5 47 4 11" xfId="15651"/>
    <cellStyle name="20% - 강조색5 47 4 12" xfId="15652"/>
    <cellStyle name="20% - 강조색5 47 4 2" xfId="15653"/>
    <cellStyle name="20% - 강조색5 47 4 2 2" xfId="15654"/>
    <cellStyle name="20% - 강조색5 47 4 2 3" xfId="15655"/>
    <cellStyle name="20% - 강조색5 47 4 2 4" xfId="15656"/>
    <cellStyle name="20% - 강조색5 47 4 3" xfId="15657"/>
    <cellStyle name="20% - 강조색5 47 4 3 2" xfId="15658"/>
    <cellStyle name="20% - 강조색5 47 4 3 3" xfId="15659"/>
    <cellStyle name="20% - 강조색5 47 4 3 4" xfId="15660"/>
    <cellStyle name="20% - 강조색5 47 4 4" xfId="15661"/>
    <cellStyle name="20% - 강조색5 47 4 4 2" xfId="15662"/>
    <cellStyle name="20% - 강조색5 47 4 4 3" xfId="15663"/>
    <cellStyle name="20% - 강조색5 47 4 4 4" xfId="15664"/>
    <cellStyle name="20% - 강조색5 47 4 5" xfId="15665"/>
    <cellStyle name="20% - 강조색5 47 4 5 2" xfId="15666"/>
    <cellStyle name="20% - 강조색5 47 4 5 3" xfId="15667"/>
    <cellStyle name="20% - 강조색5 47 4 5 4" xfId="15668"/>
    <cellStyle name="20% - 강조색5 47 4 6" xfId="15669"/>
    <cellStyle name="20% - 강조색5 47 4 6 2" xfId="15670"/>
    <cellStyle name="20% - 강조색5 47 4 6 3" xfId="15671"/>
    <cellStyle name="20% - 강조색5 47 4 6 4" xfId="15672"/>
    <cellStyle name="20% - 강조색5 47 4 7" xfId="15673"/>
    <cellStyle name="20% - 강조색5 47 4 7 2" xfId="15674"/>
    <cellStyle name="20% - 강조색5 47 4 7 3" xfId="15675"/>
    <cellStyle name="20% - 강조색5 47 4 7 4" xfId="15676"/>
    <cellStyle name="20% - 강조색5 47 4 8" xfId="15677"/>
    <cellStyle name="20% - 강조색5 47 4 8 2" xfId="15678"/>
    <cellStyle name="20% - 강조색5 47 4 8 3" xfId="15679"/>
    <cellStyle name="20% - 강조색5 47 4 8 4" xfId="15680"/>
    <cellStyle name="20% - 강조색5 47 4 9" xfId="15681"/>
    <cellStyle name="20% - 강조색5 47 4 9 2" xfId="15682"/>
    <cellStyle name="20% - 강조색5 47 4 9 3" xfId="15683"/>
    <cellStyle name="20% - 강조색5 47 4 9 4" xfId="15684"/>
    <cellStyle name="20% - 강조색5 47 5" xfId="15685"/>
    <cellStyle name="20% - 강조색5 47 5 2" xfId="15686"/>
    <cellStyle name="20% - 강조색5 47 5 3" xfId="15687"/>
    <cellStyle name="20% - 강조색5 47 5 4" xfId="15688"/>
    <cellStyle name="20% - 강조색5 47 6" xfId="15689"/>
    <cellStyle name="20% - 강조색5 47 6 2" xfId="15690"/>
    <cellStyle name="20% - 강조색5 47 6 3" xfId="15691"/>
    <cellStyle name="20% - 강조색5 47 6 4" xfId="15692"/>
    <cellStyle name="20% - 강조색5 47 7" xfId="15693"/>
    <cellStyle name="20% - 강조색5 47 7 2" xfId="15694"/>
    <cellStyle name="20% - 강조색5 47 7 3" xfId="15695"/>
    <cellStyle name="20% - 강조색5 47 7 4" xfId="15696"/>
    <cellStyle name="20% - 강조색5 47 8" xfId="15697"/>
    <cellStyle name="20% - 강조색5 47 8 2" xfId="15698"/>
    <cellStyle name="20% - 강조색5 47 8 3" xfId="15699"/>
    <cellStyle name="20% - 강조색5 47 8 4" xfId="15700"/>
    <cellStyle name="20% - 강조색5 47 9" xfId="15701"/>
    <cellStyle name="20% - 강조색5 47 9 2" xfId="15702"/>
    <cellStyle name="20% - 강조색5 47 9 3" xfId="15703"/>
    <cellStyle name="20% - 강조색5 47 9 4" xfId="15704"/>
    <cellStyle name="20% - 강조색5 48" xfId="15705"/>
    <cellStyle name="20% - 강조색5 48 10" xfId="15706"/>
    <cellStyle name="20% - 강조색5 48 10 2" xfId="15707"/>
    <cellStyle name="20% - 강조색5 48 10 3" xfId="15708"/>
    <cellStyle name="20% - 강조색5 48 10 4" xfId="15709"/>
    <cellStyle name="20% - 강조색5 48 11" xfId="15710"/>
    <cellStyle name="20% - 강조색5 48 12" xfId="15711"/>
    <cellStyle name="20% - 강조색5 48 13" xfId="15712"/>
    <cellStyle name="20% - 강조색5 48 14" xfId="15713"/>
    <cellStyle name="20% - 강조색5 48 15" xfId="15714"/>
    <cellStyle name="20% - 강조색5 48 16" xfId="15715"/>
    <cellStyle name="20% - 강조색5 48 17" xfId="15716"/>
    <cellStyle name="20% - 강조색5 48 18" xfId="15717"/>
    <cellStyle name="20% - 강조색5 48 19" xfId="15718"/>
    <cellStyle name="20% - 강조색5 48 2" xfId="15719"/>
    <cellStyle name="20% - 강조색5 48 2 10" xfId="15720"/>
    <cellStyle name="20% - 강조색5 48 2 11" xfId="15721"/>
    <cellStyle name="20% - 강조색5 48 2 12" xfId="15722"/>
    <cellStyle name="20% - 강조색5 48 2 2" xfId="15723"/>
    <cellStyle name="20% - 강조색5 48 2 2 2" xfId="15724"/>
    <cellStyle name="20% - 강조색5 48 2 2 3" xfId="15725"/>
    <cellStyle name="20% - 강조색5 48 2 2 4" xfId="15726"/>
    <cellStyle name="20% - 강조색5 48 2 3" xfId="15727"/>
    <cellStyle name="20% - 강조색5 48 2 3 2" xfId="15728"/>
    <cellStyle name="20% - 강조색5 48 2 3 3" xfId="15729"/>
    <cellStyle name="20% - 강조색5 48 2 3 4" xfId="15730"/>
    <cellStyle name="20% - 강조색5 48 2 4" xfId="15731"/>
    <cellStyle name="20% - 강조색5 48 2 4 2" xfId="15732"/>
    <cellStyle name="20% - 강조색5 48 2 4 3" xfId="15733"/>
    <cellStyle name="20% - 강조색5 48 2 4 4" xfId="15734"/>
    <cellStyle name="20% - 강조색5 48 2 5" xfId="15735"/>
    <cellStyle name="20% - 강조색5 48 2 5 2" xfId="15736"/>
    <cellStyle name="20% - 강조색5 48 2 5 3" xfId="15737"/>
    <cellStyle name="20% - 강조색5 48 2 5 4" xfId="15738"/>
    <cellStyle name="20% - 강조색5 48 2 6" xfId="15739"/>
    <cellStyle name="20% - 강조색5 48 2 6 2" xfId="15740"/>
    <cellStyle name="20% - 강조색5 48 2 6 3" xfId="15741"/>
    <cellStyle name="20% - 강조색5 48 2 6 4" xfId="15742"/>
    <cellStyle name="20% - 강조색5 48 2 7" xfId="15743"/>
    <cellStyle name="20% - 강조색5 48 2 7 2" xfId="15744"/>
    <cellStyle name="20% - 강조색5 48 2 7 3" xfId="15745"/>
    <cellStyle name="20% - 강조색5 48 2 7 4" xfId="15746"/>
    <cellStyle name="20% - 강조색5 48 2 8" xfId="15747"/>
    <cellStyle name="20% - 강조색5 48 2 8 2" xfId="15748"/>
    <cellStyle name="20% - 강조색5 48 2 8 3" xfId="15749"/>
    <cellStyle name="20% - 강조색5 48 2 8 4" xfId="15750"/>
    <cellStyle name="20% - 강조색5 48 2 9" xfId="15751"/>
    <cellStyle name="20% - 강조색5 48 2 9 2" xfId="15752"/>
    <cellStyle name="20% - 강조색5 48 2 9 3" xfId="15753"/>
    <cellStyle name="20% - 강조색5 48 2 9 4" xfId="15754"/>
    <cellStyle name="20% - 강조색5 48 20" xfId="15755"/>
    <cellStyle name="20% - 강조색5 48 21" xfId="15756"/>
    <cellStyle name="20% - 강조색5 48 22" xfId="15757"/>
    <cellStyle name="20% - 강조색5 48 23" xfId="15758"/>
    <cellStyle name="20% - 강조색5 48 3" xfId="15759"/>
    <cellStyle name="20% - 강조색5 48 3 2" xfId="15760"/>
    <cellStyle name="20% - 강조색5 48 3 3" xfId="15761"/>
    <cellStyle name="20% - 강조색5 48 3 4" xfId="15762"/>
    <cellStyle name="20% - 강조색5 48 4" xfId="15763"/>
    <cellStyle name="20% - 강조색5 48 4 2" xfId="15764"/>
    <cellStyle name="20% - 강조색5 48 4 3" xfId="15765"/>
    <cellStyle name="20% - 강조색5 48 4 4" xfId="15766"/>
    <cellStyle name="20% - 강조색5 48 5" xfId="15767"/>
    <cellStyle name="20% - 강조색5 48 5 2" xfId="15768"/>
    <cellStyle name="20% - 강조색5 48 5 3" xfId="15769"/>
    <cellStyle name="20% - 강조색5 48 5 4" xfId="15770"/>
    <cellStyle name="20% - 강조색5 48 6" xfId="15771"/>
    <cellStyle name="20% - 강조색5 48 6 2" xfId="15772"/>
    <cellStyle name="20% - 강조색5 48 6 3" xfId="15773"/>
    <cellStyle name="20% - 강조색5 48 6 4" xfId="15774"/>
    <cellStyle name="20% - 강조색5 48 7" xfId="15775"/>
    <cellStyle name="20% - 강조색5 48 7 2" xfId="15776"/>
    <cellStyle name="20% - 강조색5 48 7 3" xfId="15777"/>
    <cellStyle name="20% - 강조색5 48 7 4" xfId="15778"/>
    <cellStyle name="20% - 강조색5 48 8" xfId="15779"/>
    <cellStyle name="20% - 강조색5 48 8 2" xfId="15780"/>
    <cellStyle name="20% - 강조색5 48 8 3" xfId="15781"/>
    <cellStyle name="20% - 강조색5 48 8 4" xfId="15782"/>
    <cellStyle name="20% - 강조색5 48 9" xfId="15783"/>
    <cellStyle name="20% - 강조색5 48 9 2" xfId="15784"/>
    <cellStyle name="20% - 강조색5 48 9 3" xfId="15785"/>
    <cellStyle name="20% - 강조색5 48 9 4" xfId="15786"/>
    <cellStyle name="20% - 강조색5 49" xfId="15787"/>
    <cellStyle name="20% - 강조색5 49 10" xfId="15788"/>
    <cellStyle name="20% - 강조색5 49 11" xfId="15789"/>
    <cellStyle name="20% - 강조색5 49 12" xfId="15790"/>
    <cellStyle name="20% - 강조색5 49 13" xfId="15791"/>
    <cellStyle name="20% - 강조색5 49 14" xfId="15792"/>
    <cellStyle name="20% - 강조색5 49 15" xfId="15793"/>
    <cellStyle name="20% - 강조색5 49 16" xfId="15794"/>
    <cellStyle name="20% - 강조색5 49 17" xfId="15795"/>
    <cellStyle name="20% - 강조색5 49 18" xfId="15796"/>
    <cellStyle name="20% - 강조색5 49 19" xfId="15797"/>
    <cellStyle name="20% - 강조색5 49 2" xfId="15798"/>
    <cellStyle name="20% - 강조색5 49 2 2" xfId="15799"/>
    <cellStyle name="20% - 강조색5 49 2 3" xfId="15800"/>
    <cellStyle name="20% - 강조색5 49 2 4" xfId="15801"/>
    <cellStyle name="20% - 강조색5 49 20" xfId="15802"/>
    <cellStyle name="20% - 강조색5 49 3" xfId="15803"/>
    <cellStyle name="20% - 강조색5 49 3 2" xfId="15804"/>
    <cellStyle name="20% - 강조색5 49 3 3" xfId="15805"/>
    <cellStyle name="20% - 강조색5 49 3 4" xfId="15806"/>
    <cellStyle name="20% - 강조색5 49 4" xfId="15807"/>
    <cellStyle name="20% - 강조색5 49 4 2" xfId="15808"/>
    <cellStyle name="20% - 강조색5 49 4 3" xfId="15809"/>
    <cellStyle name="20% - 강조색5 49 4 4" xfId="15810"/>
    <cellStyle name="20% - 강조색5 49 5" xfId="15811"/>
    <cellStyle name="20% - 강조색5 49 5 2" xfId="15812"/>
    <cellStyle name="20% - 강조색5 49 5 3" xfId="15813"/>
    <cellStyle name="20% - 강조색5 49 5 4" xfId="15814"/>
    <cellStyle name="20% - 강조색5 49 6" xfId="15815"/>
    <cellStyle name="20% - 강조색5 49 6 2" xfId="15816"/>
    <cellStyle name="20% - 강조색5 49 6 3" xfId="15817"/>
    <cellStyle name="20% - 강조색5 49 6 4" xfId="15818"/>
    <cellStyle name="20% - 강조색5 49 7" xfId="15819"/>
    <cellStyle name="20% - 강조색5 49 7 2" xfId="15820"/>
    <cellStyle name="20% - 강조색5 49 7 3" xfId="15821"/>
    <cellStyle name="20% - 강조색5 49 7 4" xfId="15822"/>
    <cellStyle name="20% - 강조색5 49 8" xfId="15823"/>
    <cellStyle name="20% - 강조색5 49 9" xfId="15824"/>
    <cellStyle name="20% - 강조색5 5" xfId="368"/>
    <cellStyle name="20% - 강조색5 50" xfId="15825"/>
    <cellStyle name="20% - 강조색5 50 10" xfId="15826"/>
    <cellStyle name="20% - 강조색5 50 11" xfId="15827"/>
    <cellStyle name="20% - 강조색5 50 12" xfId="15828"/>
    <cellStyle name="20% - 강조색5 50 13" xfId="15829"/>
    <cellStyle name="20% - 강조색5 50 14" xfId="15830"/>
    <cellStyle name="20% - 강조색5 50 15" xfId="15831"/>
    <cellStyle name="20% - 강조색5 50 16" xfId="15832"/>
    <cellStyle name="20% - 강조색5 50 17" xfId="15833"/>
    <cellStyle name="20% - 강조색5 50 2" xfId="15834"/>
    <cellStyle name="20% - 강조색5 50 2 2" xfId="15835"/>
    <cellStyle name="20% - 강조색5 50 2 3" xfId="15836"/>
    <cellStyle name="20% - 강조색5 50 2 4" xfId="15837"/>
    <cellStyle name="20% - 강조색5 50 3" xfId="15838"/>
    <cellStyle name="20% - 강조색5 50 3 2" xfId="15839"/>
    <cellStyle name="20% - 강조색5 50 3 3" xfId="15840"/>
    <cellStyle name="20% - 강조색5 50 3 4" xfId="15841"/>
    <cellStyle name="20% - 강조색5 50 4" xfId="15842"/>
    <cellStyle name="20% - 강조색5 50 4 2" xfId="15843"/>
    <cellStyle name="20% - 강조색5 50 4 3" xfId="15844"/>
    <cellStyle name="20% - 강조색5 50 4 4" xfId="15845"/>
    <cellStyle name="20% - 강조색5 50 5" xfId="15846"/>
    <cellStyle name="20% - 강조색5 50 6" xfId="15847"/>
    <cellStyle name="20% - 강조색5 50 7" xfId="15848"/>
    <cellStyle name="20% - 강조색5 50 8" xfId="15849"/>
    <cellStyle name="20% - 강조색5 50 9" xfId="15850"/>
    <cellStyle name="20% - 강조색5 51" xfId="15851"/>
    <cellStyle name="20% - 강조색5 51 10" xfId="15852"/>
    <cellStyle name="20% - 강조색5 51 11" xfId="15853"/>
    <cellStyle name="20% - 강조색5 51 12" xfId="15854"/>
    <cellStyle name="20% - 강조색5 51 13" xfId="15855"/>
    <cellStyle name="20% - 강조색5 51 14" xfId="15856"/>
    <cellStyle name="20% - 강조색5 51 2" xfId="15857"/>
    <cellStyle name="20% - 강조색5 51 3" xfId="15858"/>
    <cellStyle name="20% - 강조색5 51 4" xfId="15859"/>
    <cellStyle name="20% - 강조색5 51 5" xfId="15860"/>
    <cellStyle name="20% - 강조색5 51 6" xfId="15861"/>
    <cellStyle name="20% - 강조색5 51 7" xfId="15862"/>
    <cellStyle name="20% - 강조색5 51 8" xfId="15863"/>
    <cellStyle name="20% - 강조색5 51 9" xfId="15864"/>
    <cellStyle name="20% - 강조색5 52" xfId="15865"/>
    <cellStyle name="20% - 강조색5 52 2" xfId="15866"/>
    <cellStyle name="20% - 강조색5 52 3" xfId="15867"/>
    <cellStyle name="20% - 강조색5 52 4" xfId="15868"/>
    <cellStyle name="20% - 강조색5 53" xfId="15869"/>
    <cellStyle name="20% - 강조색5 53 2" xfId="15870"/>
    <cellStyle name="20% - 강조색5 53 3" xfId="15871"/>
    <cellStyle name="20% - 강조색5 54" xfId="15872"/>
    <cellStyle name="20% - 강조색5 55" xfId="15873"/>
    <cellStyle name="20% - 강조색5 56" xfId="15874"/>
    <cellStyle name="20% - 강조색5 6" xfId="369"/>
    <cellStyle name="20% - 강조색5 7" xfId="370"/>
    <cellStyle name="20% - 강조색5 8" xfId="371"/>
    <cellStyle name="20% - 강조색5 9" xfId="372"/>
    <cellStyle name="20% - 강조색6" xfId="37" builtinId="50" customBuiltin="1"/>
    <cellStyle name="20% - 강조색6 10" xfId="373"/>
    <cellStyle name="20% - 강조색6 11" xfId="374"/>
    <cellStyle name="20% - 강조색6 12" xfId="375"/>
    <cellStyle name="20% - 강조색6 13" xfId="376"/>
    <cellStyle name="20% - 강조색6 14" xfId="377"/>
    <cellStyle name="20% - 강조색6 15" xfId="378"/>
    <cellStyle name="20% - 강조색6 16" xfId="379"/>
    <cellStyle name="20% - 강조색6 17" xfId="380"/>
    <cellStyle name="20% - 강조색6 18" xfId="381"/>
    <cellStyle name="20% - 강조색6 19" xfId="382"/>
    <cellStyle name="20% - 강조색6 2" xfId="57"/>
    <cellStyle name="20% - 강조색6 20" xfId="383"/>
    <cellStyle name="20% - 강조색6 21" xfId="384"/>
    <cellStyle name="20% - 강조색6 22" xfId="385"/>
    <cellStyle name="20% - 강조색6 23" xfId="386"/>
    <cellStyle name="20% - 강조색6 24" xfId="387"/>
    <cellStyle name="20% - 강조색6 25" xfId="388"/>
    <cellStyle name="20% - 강조색6 26" xfId="389"/>
    <cellStyle name="20% - 강조색6 27" xfId="390"/>
    <cellStyle name="20% - 강조색6 28" xfId="391"/>
    <cellStyle name="20% - 강조색6 29" xfId="392"/>
    <cellStyle name="20% - 강조색6 3" xfId="80"/>
    <cellStyle name="20% - 강조색6 30" xfId="393"/>
    <cellStyle name="20% - 강조색6 31" xfId="394"/>
    <cellStyle name="20% - 강조색6 32" xfId="395"/>
    <cellStyle name="20% - 강조색6 33" xfId="396"/>
    <cellStyle name="20% - 강조색6 34" xfId="397"/>
    <cellStyle name="20% - 강조색6 35" xfId="398"/>
    <cellStyle name="20% - 강조색6 36" xfId="399"/>
    <cellStyle name="20% - 강조색6 37" xfId="400"/>
    <cellStyle name="20% - 강조색6 38" xfId="401"/>
    <cellStyle name="20% - 강조색6 39" xfId="402"/>
    <cellStyle name="20% - 강조색6 4" xfId="76"/>
    <cellStyle name="20% - 강조색6 40" xfId="403"/>
    <cellStyle name="20% - 강조색6 41" xfId="404"/>
    <cellStyle name="20% - 강조색6 42" xfId="405"/>
    <cellStyle name="20% - 강조색6 43" xfId="406"/>
    <cellStyle name="20% - 강조색6 44" xfId="1822"/>
    <cellStyle name="20% - 강조색6 44 10" xfId="15875"/>
    <cellStyle name="20% - 강조색6 44 11" xfId="15876"/>
    <cellStyle name="20% - 강조색6 44 2" xfId="15877"/>
    <cellStyle name="20% - 강조색6 44 2 10" xfId="15878"/>
    <cellStyle name="20% - 강조색6 44 2 10 2" xfId="15879"/>
    <cellStyle name="20% - 강조색6 44 2 10 3" xfId="15880"/>
    <cellStyle name="20% - 강조색6 44 2 10 4" xfId="15881"/>
    <cellStyle name="20% - 강조색6 44 2 11" xfId="15882"/>
    <cellStyle name="20% - 강조색6 44 2 11 2" xfId="15883"/>
    <cellStyle name="20% - 강조색6 44 2 11 3" xfId="15884"/>
    <cellStyle name="20% - 강조색6 44 2 11 4" xfId="15885"/>
    <cellStyle name="20% - 강조색6 44 2 12" xfId="15886"/>
    <cellStyle name="20% - 강조색6 44 2 12 2" xfId="15887"/>
    <cellStyle name="20% - 강조색6 44 2 12 3" xfId="15888"/>
    <cellStyle name="20% - 강조색6 44 2 12 4" xfId="15889"/>
    <cellStyle name="20% - 강조색6 44 2 13" xfId="15890"/>
    <cellStyle name="20% - 강조색6 44 2 13 2" xfId="15891"/>
    <cellStyle name="20% - 강조색6 44 2 13 3" xfId="15892"/>
    <cellStyle name="20% - 강조색6 44 2 13 4" xfId="15893"/>
    <cellStyle name="20% - 강조색6 44 2 14" xfId="15894"/>
    <cellStyle name="20% - 강조색6 44 2 14 2" xfId="15895"/>
    <cellStyle name="20% - 강조색6 44 2 14 3" xfId="15896"/>
    <cellStyle name="20% - 강조색6 44 2 14 4" xfId="15897"/>
    <cellStyle name="20% - 강조색6 44 2 15" xfId="15898"/>
    <cellStyle name="20% - 강조색6 44 2 16" xfId="15899"/>
    <cellStyle name="20% - 강조색6 44 2 17" xfId="15900"/>
    <cellStyle name="20% - 강조색6 44 2 18" xfId="15901"/>
    <cellStyle name="20% - 강조색6 44 2 19" xfId="15902"/>
    <cellStyle name="20% - 강조색6 44 2 2" xfId="15903"/>
    <cellStyle name="20% - 강조색6 44 2 2 10" xfId="15904"/>
    <cellStyle name="20% - 강조색6 44 2 2 10 2" xfId="15905"/>
    <cellStyle name="20% - 강조색6 44 2 2 10 3" xfId="15906"/>
    <cellStyle name="20% - 강조색6 44 2 2 10 4" xfId="15907"/>
    <cellStyle name="20% - 강조색6 44 2 2 11" xfId="15908"/>
    <cellStyle name="20% - 강조색6 44 2 2 11 2" xfId="15909"/>
    <cellStyle name="20% - 강조색6 44 2 2 11 3" xfId="15910"/>
    <cellStyle name="20% - 강조색6 44 2 2 11 4" xfId="15911"/>
    <cellStyle name="20% - 강조색6 44 2 2 12" xfId="15912"/>
    <cellStyle name="20% - 강조색6 44 2 2 12 2" xfId="15913"/>
    <cellStyle name="20% - 강조색6 44 2 2 12 3" xfId="15914"/>
    <cellStyle name="20% - 강조색6 44 2 2 12 4" xfId="15915"/>
    <cellStyle name="20% - 강조색6 44 2 2 13" xfId="15916"/>
    <cellStyle name="20% - 강조색6 44 2 2 13 2" xfId="15917"/>
    <cellStyle name="20% - 강조색6 44 2 2 13 3" xfId="15918"/>
    <cellStyle name="20% - 강조색6 44 2 2 13 4" xfId="15919"/>
    <cellStyle name="20% - 강조색6 44 2 2 14" xfId="15920"/>
    <cellStyle name="20% - 강조색6 44 2 2 15" xfId="15921"/>
    <cellStyle name="20% - 강조색6 44 2 2 16" xfId="15922"/>
    <cellStyle name="20% - 강조색6 44 2 2 17" xfId="15923"/>
    <cellStyle name="20% - 강조색6 44 2 2 18" xfId="15924"/>
    <cellStyle name="20% - 강조색6 44 2 2 19" xfId="15925"/>
    <cellStyle name="20% - 강조색6 44 2 2 2" xfId="15926"/>
    <cellStyle name="20% - 강조색6 44 2 2 2 10" xfId="15927"/>
    <cellStyle name="20% - 강조색6 44 2 2 2 10 2" xfId="15928"/>
    <cellStyle name="20% - 강조색6 44 2 2 2 10 3" xfId="15929"/>
    <cellStyle name="20% - 강조색6 44 2 2 2 10 4" xfId="15930"/>
    <cellStyle name="20% - 강조색6 44 2 2 2 11" xfId="15931"/>
    <cellStyle name="20% - 강조색6 44 2 2 2 11 2" xfId="15932"/>
    <cellStyle name="20% - 강조색6 44 2 2 2 11 3" xfId="15933"/>
    <cellStyle name="20% - 강조색6 44 2 2 2 11 4" xfId="15934"/>
    <cellStyle name="20% - 강조색6 44 2 2 2 12" xfId="15935"/>
    <cellStyle name="20% - 강조색6 44 2 2 2 12 2" xfId="15936"/>
    <cellStyle name="20% - 강조색6 44 2 2 2 12 3" xfId="15937"/>
    <cellStyle name="20% - 강조색6 44 2 2 2 12 4" xfId="15938"/>
    <cellStyle name="20% - 강조색6 44 2 2 2 13" xfId="15939"/>
    <cellStyle name="20% - 강조색6 44 2 2 2 14" xfId="15940"/>
    <cellStyle name="20% - 강조색6 44 2 2 2 15" xfId="15941"/>
    <cellStyle name="20% - 강조색6 44 2 2 2 16" xfId="15942"/>
    <cellStyle name="20% - 강조색6 44 2 2 2 17" xfId="15943"/>
    <cellStyle name="20% - 강조색6 44 2 2 2 18" xfId="15944"/>
    <cellStyle name="20% - 강조색6 44 2 2 2 19" xfId="15945"/>
    <cellStyle name="20% - 강조색6 44 2 2 2 2" xfId="15946"/>
    <cellStyle name="20% - 강조색6 44 2 2 2 2 10" xfId="15947"/>
    <cellStyle name="20% - 강조색6 44 2 2 2 2 11" xfId="15948"/>
    <cellStyle name="20% - 강조색6 44 2 2 2 2 12" xfId="15949"/>
    <cellStyle name="20% - 강조색6 44 2 2 2 2 2" xfId="15950"/>
    <cellStyle name="20% - 강조색6 44 2 2 2 2 2 2" xfId="15951"/>
    <cellStyle name="20% - 강조색6 44 2 2 2 2 2 3" xfId="15952"/>
    <cellStyle name="20% - 강조색6 44 2 2 2 2 2 4" xfId="15953"/>
    <cellStyle name="20% - 강조색6 44 2 2 2 2 3" xfId="15954"/>
    <cellStyle name="20% - 강조색6 44 2 2 2 2 3 2" xfId="15955"/>
    <cellStyle name="20% - 강조색6 44 2 2 2 2 3 3" xfId="15956"/>
    <cellStyle name="20% - 강조색6 44 2 2 2 2 3 4" xfId="15957"/>
    <cellStyle name="20% - 강조색6 44 2 2 2 2 4" xfId="15958"/>
    <cellStyle name="20% - 강조색6 44 2 2 2 2 4 2" xfId="15959"/>
    <cellStyle name="20% - 강조색6 44 2 2 2 2 4 3" xfId="15960"/>
    <cellStyle name="20% - 강조색6 44 2 2 2 2 4 4" xfId="15961"/>
    <cellStyle name="20% - 강조색6 44 2 2 2 2 5" xfId="15962"/>
    <cellStyle name="20% - 강조색6 44 2 2 2 2 5 2" xfId="15963"/>
    <cellStyle name="20% - 강조색6 44 2 2 2 2 5 3" xfId="15964"/>
    <cellStyle name="20% - 강조색6 44 2 2 2 2 5 4" xfId="15965"/>
    <cellStyle name="20% - 강조색6 44 2 2 2 2 6" xfId="15966"/>
    <cellStyle name="20% - 강조색6 44 2 2 2 2 6 2" xfId="15967"/>
    <cellStyle name="20% - 강조색6 44 2 2 2 2 6 3" xfId="15968"/>
    <cellStyle name="20% - 강조색6 44 2 2 2 2 6 4" xfId="15969"/>
    <cellStyle name="20% - 강조색6 44 2 2 2 2 7" xfId="15970"/>
    <cellStyle name="20% - 강조색6 44 2 2 2 2 7 2" xfId="15971"/>
    <cellStyle name="20% - 강조색6 44 2 2 2 2 7 3" xfId="15972"/>
    <cellStyle name="20% - 강조색6 44 2 2 2 2 7 4" xfId="15973"/>
    <cellStyle name="20% - 강조색6 44 2 2 2 2 8" xfId="15974"/>
    <cellStyle name="20% - 강조색6 44 2 2 2 2 8 2" xfId="15975"/>
    <cellStyle name="20% - 강조색6 44 2 2 2 2 8 3" xfId="15976"/>
    <cellStyle name="20% - 강조색6 44 2 2 2 2 8 4" xfId="15977"/>
    <cellStyle name="20% - 강조색6 44 2 2 2 2 9" xfId="15978"/>
    <cellStyle name="20% - 강조색6 44 2 2 2 2 9 2" xfId="15979"/>
    <cellStyle name="20% - 강조색6 44 2 2 2 2 9 3" xfId="15980"/>
    <cellStyle name="20% - 강조색6 44 2 2 2 2 9 4" xfId="15981"/>
    <cellStyle name="20% - 강조색6 44 2 2 2 20" xfId="15982"/>
    <cellStyle name="20% - 강조색6 44 2 2 2 21" xfId="15983"/>
    <cellStyle name="20% - 강조색6 44 2 2 2 22" xfId="15984"/>
    <cellStyle name="20% - 강조색6 44 2 2 2 23" xfId="15985"/>
    <cellStyle name="20% - 강조색6 44 2 2 2 24" xfId="15986"/>
    <cellStyle name="20% - 강조색6 44 2 2 2 25" xfId="15987"/>
    <cellStyle name="20% - 강조색6 44 2 2 2 3" xfId="15988"/>
    <cellStyle name="20% - 강조색6 44 2 2 2 3 10" xfId="15989"/>
    <cellStyle name="20% - 강조색6 44 2 2 2 3 11" xfId="15990"/>
    <cellStyle name="20% - 강조색6 44 2 2 2 3 12" xfId="15991"/>
    <cellStyle name="20% - 강조색6 44 2 2 2 3 2" xfId="15992"/>
    <cellStyle name="20% - 강조색6 44 2 2 2 3 2 2" xfId="15993"/>
    <cellStyle name="20% - 강조색6 44 2 2 2 3 2 3" xfId="15994"/>
    <cellStyle name="20% - 강조색6 44 2 2 2 3 2 4" xfId="15995"/>
    <cellStyle name="20% - 강조색6 44 2 2 2 3 3" xfId="15996"/>
    <cellStyle name="20% - 강조색6 44 2 2 2 3 3 2" xfId="15997"/>
    <cellStyle name="20% - 강조색6 44 2 2 2 3 3 3" xfId="15998"/>
    <cellStyle name="20% - 강조색6 44 2 2 2 3 3 4" xfId="15999"/>
    <cellStyle name="20% - 강조색6 44 2 2 2 3 4" xfId="16000"/>
    <cellStyle name="20% - 강조색6 44 2 2 2 3 4 2" xfId="16001"/>
    <cellStyle name="20% - 강조색6 44 2 2 2 3 4 3" xfId="16002"/>
    <cellStyle name="20% - 강조색6 44 2 2 2 3 4 4" xfId="16003"/>
    <cellStyle name="20% - 강조색6 44 2 2 2 3 5" xfId="16004"/>
    <cellStyle name="20% - 강조색6 44 2 2 2 3 5 2" xfId="16005"/>
    <cellStyle name="20% - 강조색6 44 2 2 2 3 5 3" xfId="16006"/>
    <cellStyle name="20% - 강조색6 44 2 2 2 3 5 4" xfId="16007"/>
    <cellStyle name="20% - 강조색6 44 2 2 2 3 6" xfId="16008"/>
    <cellStyle name="20% - 강조색6 44 2 2 2 3 6 2" xfId="16009"/>
    <cellStyle name="20% - 강조색6 44 2 2 2 3 6 3" xfId="16010"/>
    <cellStyle name="20% - 강조색6 44 2 2 2 3 6 4" xfId="16011"/>
    <cellStyle name="20% - 강조색6 44 2 2 2 3 7" xfId="16012"/>
    <cellStyle name="20% - 강조색6 44 2 2 2 3 7 2" xfId="16013"/>
    <cellStyle name="20% - 강조색6 44 2 2 2 3 7 3" xfId="16014"/>
    <cellStyle name="20% - 강조색6 44 2 2 2 3 7 4" xfId="16015"/>
    <cellStyle name="20% - 강조색6 44 2 2 2 3 8" xfId="16016"/>
    <cellStyle name="20% - 강조색6 44 2 2 2 3 8 2" xfId="16017"/>
    <cellStyle name="20% - 강조색6 44 2 2 2 3 8 3" xfId="16018"/>
    <cellStyle name="20% - 강조색6 44 2 2 2 3 8 4" xfId="16019"/>
    <cellStyle name="20% - 강조색6 44 2 2 2 3 9" xfId="16020"/>
    <cellStyle name="20% - 강조색6 44 2 2 2 3 9 2" xfId="16021"/>
    <cellStyle name="20% - 강조색6 44 2 2 2 3 9 3" xfId="16022"/>
    <cellStyle name="20% - 강조색6 44 2 2 2 3 9 4" xfId="16023"/>
    <cellStyle name="20% - 강조색6 44 2 2 2 4" xfId="16024"/>
    <cellStyle name="20% - 강조색6 44 2 2 2 4 10" xfId="16025"/>
    <cellStyle name="20% - 강조색6 44 2 2 2 4 11" xfId="16026"/>
    <cellStyle name="20% - 강조색6 44 2 2 2 4 12" xfId="16027"/>
    <cellStyle name="20% - 강조색6 44 2 2 2 4 2" xfId="16028"/>
    <cellStyle name="20% - 강조색6 44 2 2 2 4 2 2" xfId="16029"/>
    <cellStyle name="20% - 강조색6 44 2 2 2 4 2 3" xfId="16030"/>
    <cellStyle name="20% - 강조색6 44 2 2 2 4 2 4" xfId="16031"/>
    <cellStyle name="20% - 강조색6 44 2 2 2 4 3" xfId="16032"/>
    <cellStyle name="20% - 강조색6 44 2 2 2 4 3 2" xfId="16033"/>
    <cellStyle name="20% - 강조색6 44 2 2 2 4 3 3" xfId="16034"/>
    <cellStyle name="20% - 강조색6 44 2 2 2 4 3 4" xfId="16035"/>
    <cellStyle name="20% - 강조색6 44 2 2 2 4 4" xfId="16036"/>
    <cellStyle name="20% - 강조색6 44 2 2 2 4 4 2" xfId="16037"/>
    <cellStyle name="20% - 강조색6 44 2 2 2 4 4 3" xfId="16038"/>
    <cellStyle name="20% - 강조색6 44 2 2 2 4 4 4" xfId="16039"/>
    <cellStyle name="20% - 강조색6 44 2 2 2 4 5" xfId="16040"/>
    <cellStyle name="20% - 강조색6 44 2 2 2 4 5 2" xfId="16041"/>
    <cellStyle name="20% - 강조색6 44 2 2 2 4 5 3" xfId="16042"/>
    <cellStyle name="20% - 강조색6 44 2 2 2 4 5 4" xfId="16043"/>
    <cellStyle name="20% - 강조색6 44 2 2 2 4 6" xfId="16044"/>
    <cellStyle name="20% - 강조색6 44 2 2 2 4 6 2" xfId="16045"/>
    <cellStyle name="20% - 강조색6 44 2 2 2 4 6 3" xfId="16046"/>
    <cellStyle name="20% - 강조색6 44 2 2 2 4 6 4" xfId="16047"/>
    <cellStyle name="20% - 강조색6 44 2 2 2 4 7" xfId="16048"/>
    <cellStyle name="20% - 강조색6 44 2 2 2 4 7 2" xfId="16049"/>
    <cellStyle name="20% - 강조색6 44 2 2 2 4 7 3" xfId="16050"/>
    <cellStyle name="20% - 강조색6 44 2 2 2 4 7 4" xfId="16051"/>
    <cellStyle name="20% - 강조색6 44 2 2 2 4 8" xfId="16052"/>
    <cellStyle name="20% - 강조색6 44 2 2 2 4 8 2" xfId="16053"/>
    <cellStyle name="20% - 강조색6 44 2 2 2 4 8 3" xfId="16054"/>
    <cellStyle name="20% - 강조색6 44 2 2 2 4 8 4" xfId="16055"/>
    <cellStyle name="20% - 강조색6 44 2 2 2 4 9" xfId="16056"/>
    <cellStyle name="20% - 강조색6 44 2 2 2 4 9 2" xfId="16057"/>
    <cellStyle name="20% - 강조색6 44 2 2 2 4 9 3" xfId="16058"/>
    <cellStyle name="20% - 강조색6 44 2 2 2 4 9 4" xfId="16059"/>
    <cellStyle name="20% - 강조색6 44 2 2 2 5" xfId="16060"/>
    <cellStyle name="20% - 강조색6 44 2 2 2 5 2" xfId="16061"/>
    <cellStyle name="20% - 강조색6 44 2 2 2 5 3" xfId="16062"/>
    <cellStyle name="20% - 강조색6 44 2 2 2 5 4" xfId="16063"/>
    <cellStyle name="20% - 강조색6 44 2 2 2 6" xfId="16064"/>
    <cellStyle name="20% - 강조색6 44 2 2 2 6 2" xfId="16065"/>
    <cellStyle name="20% - 강조색6 44 2 2 2 6 3" xfId="16066"/>
    <cellStyle name="20% - 강조색6 44 2 2 2 6 4" xfId="16067"/>
    <cellStyle name="20% - 강조색6 44 2 2 2 7" xfId="16068"/>
    <cellStyle name="20% - 강조색6 44 2 2 2 7 2" xfId="16069"/>
    <cellStyle name="20% - 강조색6 44 2 2 2 7 3" xfId="16070"/>
    <cellStyle name="20% - 강조색6 44 2 2 2 7 4" xfId="16071"/>
    <cellStyle name="20% - 강조색6 44 2 2 2 8" xfId="16072"/>
    <cellStyle name="20% - 강조색6 44 2 2 2 8 2" xfId="16073"/>
    <cellStyle name="20% - 강조색6 44 2 2 2 8 3" xfId="16074"/>
    <cellStyle name="20% - 강조색6 44 2 2 2 8 4" xfId="16075"/>
    <cellStyle name="20% - 강조색6 44 2 2 2 9" xfId="16076"/>
    <cellStyle name="20% - 강조색6 44 2 2 2 9 2" xfId="16077"/>
    <cellStyle name="20% - 강조색6 44 2 2 2 9 3" xfId="16078"/>
    <cellStyle name="20% - 강조색6 44 2 2 2 9 4" xfId="16079"/>
    <cellStyle name="20% - 강조색6 44 2 2 20" xfId="16080"/>
    <cellStyle name="20% - 강조색6 44 2 2 21" xfId="16081"/>
    <cellStyle name="20% - 강조색6 44 2 2 22" xfId="16082"/>
    <cellStyle name="20% - 강조색6 44 2 2 23" xfId="16083"/>
    <cellStyle name="20% - 강조색6 44 2 2 24" xfId="16084"/>
    <cellStyle name="20% - 강조색6 44 2 2 25" xfId="16085"/>
    <cellStyle name="20% - 강조색6 44 2 2 26" xfId="16086"/>
    <cellStyle name="20% - 강조색6 44 2 2 3" xfId="16087"/>
    <cellStyle name="20% - 강조색6 44 2 2 3 10" xfId="16088"/>
    <cellStyle name="20% - 강조색6 44 2 2 3 11" xfId="16089"/>
    <cellStyle name="20% - 강조색6 44 2 2 3 12" xfId="16090"/>
    <cellStyle name="20% - 강조색6 44 2 2 3 2" xfId="16091"/>
    <cellStyle name="20% - 강조색6 44 2 2 3 2 2" xfId="16092"/>
    <cellStyle name="20% - 강조색6 44 2 2 3 2 3" xfId="16093"/>
    <cellStyle name="20% - 강조색6 44 2 2 3 2 4" xfId="16094"/>
    <cellStyle name="20% - 강조색6 44 2 2 3 3" xfId="16095"/>
    <cellStyle name="20% - 강조색6 44 2 2 3 3 2" xfId="16096"/>
    <cellStyle name="20% - 강조색6 44 2 2 3 3 3" xfId="16097"/>
    <cellStyle name="20% - 강조색6 44 2 2 3 3 4" xfId="16098"/>
    <cellStyle name="20% - 강조색6 44 2 2 3 4" xfId="16099"/>
    <cellStyle name="20% - 강조색6 44 2 2 3 4 2" xfId="16100"/>
    <cellStyle name="20% - 강조색6 44 2 2 3 4 3" xfId="16101"/>
    <cellStyle name="20% - 강조색6 44 2 2 3 4 4" xfId="16102"/>
    <cellStyle name="20% - 강조색6 44 2 2 3 5" xfId="16103"/>
    <cellStyle name="20% - 강조색6 44 2 2 3 5 2" xfId="16104"/>
    <cellStyle name="20% - 강조색6 44 2 2 3 5 3" xfId="16105"/>
    <cellStyle name="20% - 강조색6 44 2 2 3 5 4" xfId="16106"/>
    <cellStyle name="20% - 강조색6 44 2 2 3 6" xfId="16107"/>
    <cellStyle name="20% - 강조색6 44 2 2 3 6 2" xfId="16108"/>
    <cellStyle name="20% - 강조색6 44 2 2 3 6 3" xfId="16109"/>
    <cellStyle name="20% - 강조색6 44 2 2 3 6 4" xfId="16110"/>
    <cellStyle name="20% - 강조색6 44 2 2 3 7" xfId="16111"/>
    <cellStyle name="20% - 강조색6 44 2 2 3 7 2" xfId="16112"/>
    <cellStyle name="20% - 강조색6 44 2 2 3 7 3" xfId="16113"/>
    <cellStyle name="20% - 강조색6 44 2 2 3 7 4" xfId="16114"/>
    <cellStyle name="20% - 강조색6 44 2 2 3 8" xfId="16115"/>
    <cellStyle name="20% - 강조색6 44 2 2 3 8 2" xfId="16116"/>
    <cellStyle name="20% - 강조색6 44 2 2 3 8 3" xfId="16117"/>
    <cellStyle name="20% - 강조색6 44 2 2 3 8 4" xfId="16118"/>
    <cellStyle name="20% - 강조색6 44 2 2 3 9" xfId="16119"/>
    <cellStyle name="20% - 강조색6 44 2 2 3 9 2" xfId="16120"/>
    <cellStyle name="20% - 강조색6 44 2 2 3 9 3" xfId="16121"/>
    <cellStyle name="20% - 강조색6 44 2 2 3 9 4" xfId="16122"/>
    <cellStyle name="20% - 강조색6 44 2 2 4" xfId="16123"/>
    <cellStyle name="20% - 강조색6 44 2 2 4 10" xfId="16124"/>
    <cellStyle name="20% - 강조색6 44 2 2 4 11" xfId="16125"/>
    <cellStyle name="20% - 강조색6 44 2 2 4 12" xfId="16126"/>
    <cellStyle name="20% - 강조색6 44 2 2 4 2" xfId="16127"/>
    <cellStyle name="20% - 강조색6 44 2 2 4 2 2" xfId="16128"/>
    <cellStyle name="20% - 강조색6 44 2 2 4 2 3" xfId="16129"/>
    <cellStyle name="20% - 강조색6 44 2 2 4 2 4" xfId="16130"/>
    <cellStyle name="20% - 강조색6 44 2 2 4 3" xfId="16131"/>
    <cellStyle name="20% - 강조색6 44 2 2 4 3 2" xfId="16132"/>
    <cellStyle name="20% - 강조색6 44 2 2 4 3 3" xfId="16133"/>
    <cellStyle name="20% - 강조색6 44 2 2 4 3 4" xfId="16134"/>
    <cellStyle name="20% - 강조색6 44 2 2 4 4" xfId="16135"/>
    <cellStyle name="20% - 강조색6 44 2 2 4 4 2" xfId="16136"/>
    <cellStyle name="20% - 강조색6 44 2 2 4 4 3" xfId="16137"/>
    <cellStyle name="20% - 강조색6 44 2 2 4 4 4" xfId="16138"/>
    <cellStyle name="20% - 강조색6 44 2 2 4 5" xfId="16139"/>
    <cellStyle name="20% - 강조색6 44 2 2 4 5 2" xfId="16140"/>
    <cellStyle name="20% - 강조색6 44 2 2 4 5 3" xfId="16141"/>
    <cellStyle name="20% - 강조색6 44 2 2 4 5 4" xfId="16142"/>
    <cellStyle name="20% - 강조색6 44 2 2 4 6" xfId="16143"/>
    <cellStyle name="20% - 강조색6 44 2 2 4 6 2" xfId="16144"/>
    <cellStyle name="20% - 강조색6 44 2 2 4 6 3" xfId="16145"/>
    <cellStyle name="20% - 강조색6 44 2 2 4 6 4" xfId="16146"/>
    <cellStyle name="20% - 강조색6 44 2 2 4 7" xfId="16147"/>
    <cellStyle name="20% - 강조색6 44 2 2 4 7 2" xfId="16148"/>
    <cellStyle name="20% - 강조색6 44 2 2 4 7 3" xfId="16149"/>
    <cellStyle name="20% - 강조색6 44 2 2 4 7 4" xfId="16150"/>
    <cellStyle name="20% - 강조색6 44 2 2 4 8" xfId="16151"/>
    <cellStyle name="20% - 강조색6 44 2 2 4 8 2" xfId="16152"/>
    <cellStyle name="20% - 강조색6 44 2 2 4 8 3" xfId="16153"/>
    <cellStyle name="20% - 강조색6 44 2 2 4 8 4" xfId="16154"/>
    <cellStyle name="20% - 강조색6 44 2 2 4 9" xfId="16155"/>
    <cellStyle name="20% - 강조색6 44 2 2 4 9 2" xfId="16156"/>
    <cellStyle name="20% - 강조색6 44 2 2 4 9 3" xfId="16157"/>
    <cellStyle name="20% - 강조색6 44 2 2 4 9 4" xfId="16158"/>
    <cellStyle name="20% - 강조색6 44 2 2 5" xfId="16159"/>
    <cellStyle name="20% - 강조색6 44 2 2 5 10" xfId="16160"/>
    <cellStyle name="20% - 강조색6 44 2 2 5 11" xfId="16161"/>
    <cellStyle name="20% - 강조색6 44 2 2 5 12" xfId="16162"/>
    <cellStyle name="20% - 강조색6 44 2 2 5 2" xfId="16163"/>
    <cellStyle name="20% - 강조색6 44 2 2 5 2 2" xfId="16164"/>
    <cellStyle name="20% - 강조색6 44 2 2 5 2 3" xfId="16165"/>
    <cellStyle name="20% - 강조색6 44 2 2 5 2 4" xfId="16166"/>
    <cellStyle name="20% - 강조색6 44 2 2 5 3" xfId="16167"/>
    <cellStyle name="20% - 강조색6 44 2 2 5 3 2" xfId="16168"/>
    <cellStyle name="20% - 강조색6 44 2 2 5 3 3" xfId="16169"/>
    <cellStyle name="20% - 강조색6 44 2 2 5 3 4" xfId="16170"/>
    <cellStyle name="20% - 강조색6 44 2 2 5 4" xfId="16171"/>
    <cellStyle name="20% - 강조색6 44 2 2 5 4 2" xfId="16172"/>
    <cellStyle name="20% - 강조색6 44 2 2 5 4 3" xfId="16173"/>
    <cellStyle name="20% - 강조색6 44 2 2 5 4 4" xfId="16174"/>
    <cellStyle name="20% - 강조색6 44 2 2 5 5" xfId="16175"/>
    <cellStyle name="20% - 강조색6 44 2 2 5 5 2" xfId="16176"/>
    <cellStyle name="20% - 강조색6 44 2 2 5 5 3" xfId="16177"/>
    <cellStyle name="20% - 강조색6 44 2 2 5 5 4" xfId="16178"/>
    <cellStyle name="20% - 강조색6 44 2 2 5 6" xfId="16179"/>
    <cellStyle name="20% - 강조색6 44 2 2 5 6 2" xfId="16180"/>
    <cellStyle name="20% - 강조색6 44 2 2 5 6 3" xfId="16181"/>
    <cellStyle name="20% - 강조색6 44 2 2 5 6 4" xfId="16182"/>
    <cellStyle name="20% - 강조색6 44 2 2 5 7" xfId="16183"/>
    <cellStyle name="20% - 강조색6 44 2 2 5 7 2" xfId="16184"/>
    <cellStyle name="20% - 강조색6 44 2 2 5 7 3" xfId="16185"/>
    <cellStyle name="20% - 강조색6 44 2 2 5 7 4" xfId="16186"/>
    <cellStyle name="20% - 강조색6 44 2 2 5 8" xfId="16187"/>
    <cellStyle name="20% - 강조색6 44 2 2 5 8 2" xfId="16188"/>
    <cellStyle name="20% - 강조색6 44 2 2 5 8 3" xfId="16189"/>
    <cellStyle name="20% - 강조색6 44 2 2 5 8 4" xfId="16190"/>
    <cellStyle name="20% - 강조색6 44 2 2 5 9" xfId="16191"/>
    <cellStyle name="20% - 강조색6 44 2 2 5 9 2" xfId="16192"/>
    <cellStyle name="20% - 강조색6 44 2 2 5 9 3" xfId="16193"/>
    <cellStyle name="20% - 강조색6 44 2 2 5 9 4" xfId="16194"/>
    <cellStyle name="20% - 강조색6 44 2 2 6" xfId="16195"/>
    <cellStyle name="20% - 강조색6 44 2 2 6 2" xfId="16196"/>
    <cellStyle name="20% - 강조색6 44 2 2 6 3" xfId="16197"/>
    <cellStyle name="20% - 강조색6 44 2 2 6 4" xfId="16198"/>
    <cellStyle name="20% - 강조색6 44 2 2 7" xfId="16199"/>
    <cellStyle name="20% - 강조색6 44 2 2 7 2" xfId="16200"/>
    <cellStyle name="20% - 강조색6 44 2 2 7 3" xfId="16201"/>
    <cellStyle name="20% - 강조색6 44 2 2 7 4" xfId="16202"/>
    <cellStyle name="20% - 강조색6 44 2 2 8" xfId="16203"/>
    <cellStyle name="20% - 강조색6 44 2 2 8 2" xfId="16204"/>
    <cellStyle name="20% - 강조색6 44 2 2 8 3" xfId="16205"/>
    <cellStyle name="20% - 강조색6 44 2 2 8 4" xfId="16206"/>
    <cellStyle name="20% - 강조색6 44 2 2 9" xfId="16207"/>
    <cellStyle name="20% - 강조색6 44 2 2 9 2" xfId="16208"/>
    <cellStyle name="20% - 강조색6 44 2 2 9 3" xfId="16209"/>
    <cellStyle name="20% - 강조색6 44 2 2 9 4" xfId="16210"/>
    <cellStyle name="20% - 강조색6 44 2 20" xfId="16211"/>
    <cellStyle name="20% - 강조색6 44 2 21" xfId="16212"/>
    <cellStyle name="20% - 강조색6 44 2 22" xfId="16213"/>
    <cellStyle name="20% - 강조색6 44 2 23" xfId="16214"/>
    <cellStyle name="20% - 강조색6 44 2 24" xfId="16215"/>
    <cellStyle name="20% - 강조색6 44 2 25" xfId="16216"/>
    <cellStyle name="20% - 강조색6 44 2 26" xfId="16217"/>
    <cellStyle name="20% - 강조색6 44 2 3" xfId="16218"/>
    <cellStyle name="20% - 강조색6 44 2 3 10" xfId="16219"/>
    <cellStyle name="20% - 강조색6 44 2 3 10 2" xfId="16220"/>
    <cellStyle name="20% - 강조색6 44 2 3 10 3" xfId="16221"/>
    <cellStyle name="20% - 강조색6 44 2 3 10 4" xfId="16222"/>
    <cellStyle name="20% - 강조색6 44 2 3 11" xfId="16223"/>
    <cellStyle name="20% - 강조색6 44 2 3 11 2" xfId="16224"/>
    <cellStyle name="20% - 강조색6 44 2 3 11 3" xfId="16225"/>
    <cellStyle name="20% - 강조색6 44 2 3 11 4" xfId="16226"/>
    <cellStyle name="20% - 강조색6 44 2 3 12" xfId="16227"/>
    <cellStyle name="20% - 강조색6 44 2 3 12 2" xfId="16228"/>
    <cellStyle name="20% - 강조색6 44 2 3 12 3" xfId="16229"/>
    <cellStyle name="20% - 강조색6 44 2 3 12 4" xfId="16230"/>
    <cellStyle name="20% - 강조색6 44 2 3 13" xfId="16231"/>
    <cellStyle name="20% - 강조색6 44 2 3 14" xfId="16232"/>
    <cellStyle name="20% - 강조색6 44 2 3 15" xfId="16233"/>
    <cellStyle name="20% - 강조색6 44 2 3 16" xfId="16234"/>
    <cellStyle name="20% - 강조색6 44 2 3 17" xfId="16235"/>
    <cellStyle name="20% - 강조색6 44 2 3 18" xfId="16236"/>
    <cellStyle name="20% - 강조색6 44 2 3 19" xfId="16237"/>
    <cellStyle name="20% - 강조색6 44 2 3 2" xfId="16238"/>
    <cellStyle name="20% - 강조색6 44 2 3 2 10" xfId="16239"/>
    <cellStyle name="20% - 강조색6 44 2 3 2 11" xfId="16240"/>
    <cellStyle name="20% - 강조색6 44 2 3 2 12" xfId="16241"/>
    <cellStyle name="20% - 강조색6 44 2 3 2 2" xfId="16242"/>
    <cellStyle name="20% - 강조색6 44 2 3 2 2 2" xfId="16243"/>
    <cellStyle name="20% - 강조색6 44 2 3 2 2 3" xfId="16244"/>
    <cellStyle name="20% - 강조색6 44 2 3 2 2 4" xfId="16245"/>
    <cellStyle name="20% - 강조색6 44 2 3 2 3" xfId="16246"/>
    <cellStyle name="20% - 강조색6 44 2 3 2 3 2" xfId="16247"/>
    <cellStyle name="20% - 강조색6 44 2 3 2 3 3" xfId="16248"/>
    <cellStyle name="20% - 강조색6 44 2 3 2 3 4" xfId="16249"/>
    <cellStyle name="20% - 강조색6 44 2 3 2 4" xfId="16250"/>
    <cellStyle name="20% - 강조색6 44 2 3 2 4 2" xfId="16251"/>
    <cellStyle name="20% - 강조색6 44 2 3 2 4 3" xfId="16252"/>
    <cellStyle name="20% - 강조색6 44 2 3 2 4 4" xfId="16253"/>
    <cellStyle name="20% - 강조색6 44 2 3 2 5" xfId="16254"/>
    <cellStyle name="20% - 강조색6 44 2 3 2 5 2" xfId="16255"/>
    <cellStyle name="20% - 강조색6 44 2 3 2 5 3" xfId="16256"/>
    <cellStyle name="20% - 강조색6 44 2 3 2 5 4" xfId="16257"/>
    <cellStyle name="20% - 강조색6 44 2 3 2 6" xfId="16258"/>
    <cellStyle name="20% - 강조색6 44 2 3 2 6 2" xfId="16259"/>
    <cellStyle name="20% - 강조색6 44 2 3 2 6 3" xfId="16260"/>
    <cellStyle name="20% - 강조색6 44 2 3 2 6 4" xfId="16261"/>
    <cellStyle name="20% - 강조색6 44 2 3 2 7" xfId="16262"/>
    <cellStyle name="20% - 강조색6 44 2 3 2 7 2" xfId="16263"/>
    <cellStyle name="20% - 강조색6 44 2 3 2 7 3" xfId="16264"/>
    <cellStyle name="20% - 강조색6 44 2 3 2 7 4" xfId="16265"/>
    <cellStyle name="20% - 강조색6 44 2 3 2 8" xfId="16266"/>
    <cellStyle name="20% - 강조색6 44 2 3 2 8 2" xfId="16267"/>
    <cellStyle name="20% - 강조색6 44 2 3 2 8 3" xfId="16268"/>
    <cellStyle name="20% - 강조색6 44 2 3 2 8 4" xfId="16269"/>
    <cellStyle name="20% - 강조색6 44 2 3 2 9" xfId="16270"/>
    <cellStyle name="20% - 강조색6 44 2 3 2 9 2" xfId="16271"/>
    <cellStyle name="20% - 강조색6 44 2 3 2 9 3" xfId="16272"/>
    <cellStyle name="20% - 강조색6 44 2 3 2 9 4" xfId="16273"/>
    <cellStyle name="20% - 강조색6 44 2 3 20" xfId="16274"/>
    <cellStyle name="20% - 강조색6 44 2 3 21" xfId="16275"/>
    <cellStyle name="20% - 강조색6 44 2 3 22" xfId="16276"/>
    <cellStyle name="20% - 강조색6 44 2 3 23" xfId="16277"/>
    <cellStyle name="20% - 강조색6 44 2 3 24" xfId="16278"/>
    <cellStyle name="20% - 강조색6 44 2 3 25" xfId="16279"/>
    <cellStyle name="20% - 강조색6 44 2 3 3" xfId="16280"/>
    <cellStyle name="20% - 강조색6 44 2 3 3 10" xfId="16281"/>
    <cellStyle name="20% - 강조색6 44 2 3 3 11" xfId="16282"/>
    <cellStyle name="20% - 강조색6 44 2 3 3 12" xfId="16283"/>
    <cellStyle name="20% - 강조색6 44 2 3 3 2" xfId="16284"/>
    <cellStyle name="20% - 강조색6 44 2 3 3 2 2" xfId="16285"/>
    <cellStyle name="20% - 강조색6 44 2 3 3 2 3" xfId="16286"/>
    <cellStyle name="20% - 강조색6 44 2 3 3 2 4" xfId="16287"/>
    <cellStyle name="20% - 강조색6 44 2 3 3 3" xfId="16288"/>
    <cellStyle name="20% - 강조색6 44 2 3 3 3 2" xfId="16289"/>
    <cellStyle name="20% - 강조색6 44 2 3 3 3 3" xfId="16290"/>
    <cellStyle name="20% - 강조색6 44 2 3 3 3 4" xfId="16291"/>
    <cellStyle name="20% - 강조색6 44 2 3 3 4" xfId="16292"/>
    <cellStyle name="20% - 강조색6 44 2 3 3 4 2" xfId="16293"/>
    <cellStyle name="20% - 강조색6 44 2 3 3 4 3" xfId="16294"/>
    <cellStyle name="20% - 강조색6 44 2 3 3 4 4" xfId="16295"/>
    <cellStyle name="20% - 강조색6 44 2 3 3 5" xfId="16296"/>
    <cellStyle name="20% - 강조색6 44 2 3 3 5 2" xfId="16297"/>
    <cellStyle name="20% - 강조색6 44 2 3 3 5 3" xfId="16298"/>
    <cellStyle name="20% - 강조색6 44 2 3 3 5 4" xfId="16299"/>
    <cellStyle name="20% - 강조색6 44 2 3 3 6" xfId="16300"/>
    <cellStyle name="20% - 강조색6 44 2 3 3 6 2" xfId="16301"/>
    <cellStyle name="20% - 강조색6 44 2 3 3 6 3" xfId="16302"/>
    <cellStyle name="20% - 강조색6 44 2 3 3 6 4" xfId="16303"/>
    <cellStyle name="20% - 강조색6 44 2 3 3 7" xfId="16304"/>
    <cellStyle name="20% - 강조색6 44 2 3 3 7 2" xfId="16305"/>
    <cellStyle name="20% - 강조색6 44 2 3 3 7 3" xfId="16306"/>
    <cellStyle name="20% - 강조색6 44 2 3 3 7 4" xfId="16307"/>
    <cellStyle name="20% - 강조색6 44 2 3 3 8" xfId="16308"/>
    <cellStyle name="20% - 강조색6 44 2 3 3 8 2" xfId="16309"/>
    <cellStyle name="20% - 강조색6 44 2 3 3 8 3" xfId="16310"/>
    <cellStyle name="20% - 강조색6 44 2 3 3 8 4" xfId="16311"/>
    <cellStyle name="20% - 강조색6 44 2 3 3 9" xfId="16312"/>
    <cellStyle name="20% - 강조색6 44 2 3 3 9 2" xfId="16313"/>
    <cellStyle name="20% - 강조색6 44 2 3 3 9 3" xfId="16314"/>
    <cellStyle name="20% - 강조색6 44 2 3 3 9 4" xfId="16315"/>
    <cellStyle name="20% - 강조색6 44 2 3 4" xfId="16316"/>
    <cellStyle name="20% - 강조색6 44 2 3 4 10" xfId="16317"/>
    <cellStyle name="20% - 강조색6 44 2 3 4 11" xfId="16318"/>
    <cellStyle name="20% - 강조색6 44 2 3 4 12" xfId="16319"/>
    <cellStyle name="20% - 강조색6 44 2 3 4 2" xfId="16320"/>
    <cellStyle name="20% - 강조색6 44 2 3 4 2 2" xfId="16321"/>
    <cellStyle name="20% - 강조색6 44 2 3 4 2 3" xfId="16322"/>
    <cellStyle name="20% - 강조색6 44 2 3 4 2 4" xfId="16323"/>
    <cellStyle name="20% - 강조색6 44 2 3 4 3" xfId="16324"/>
    <cellStyle name="20% - 강조색6 44 2 3 4 3 2" xfId="16325"/>
    <cellStyle name="20% - 강조색6 44 2 3 4 3 3" xfId="16326"/>
    <cellStyle name="20% - 강조색6 44 2 3 4 3 4" xfId="16327"/>
    <cellStyle name="20% - 강조색6 44 2 3 4 4" xfId="16328"/>
    <cellStyle name="20% - 강조색6 44 2 3 4 4 2" xfId="16329"/>
    <cellStyle name="20% - 강조색6 44 2 3 4 4 3" xfId="16330"/>
    <cellStyle name="20% - 강조색6 44 2 3 4 4 4" xfId="16331"/>
    <cellStyle name="20% - 강조색6 44 2 3 4 5" xfId="16332"/>
    <cellStyle name="20% - 강조색6 44 2 3 4 5 2" xfId="16333"/>
    <cellStyle name="20% - 강조색6 44 2 3 4 5 3" xfId="16334"/>
    <cellStyle name="20% - 강조색6 44 2 3 4 5 4" xfId="16335"/>
    <cellStyle name="20% - 강조색6 44 2 3 4 6" xfId="16336"/>
    <cellStyle name="20% - 강조색6 44 2 3 4 6 2" xfId="16337"/>
    <cellStyle name="20% - 강조색6 44 2 3 4 6 3" xfId="16338"/>
    <cellStyle name="20% - 강조색6 44 2 3 4 6 4" xfId="16339"/>
    <cellStyle name="20% - 강조색6 44 2 3 4 7" xfId="16340"/>
    <cellStyle name="20% - 강조색6 44 2 3 4 7 2" xfId="16341"/>
    <cellStyle name="20% - 강조색6 44 2 3 4 7 3" xfId="16342"/>
    <cellStyle name="20% - 강조색6 44 2 3 4 7 4" xfId="16343"/>
    <cellStyle name="20% - 강조색6 44 2 3 4 8" xfId="16344"/>
    <cellStyle name="20% - 강조색6 44 2 3 4 8 2" xfId="16345"/>
    <cellStyle name="20% - 강조색6 44 2 3 4 8 3" xfId="16346"/>
    <cellStyle name="20% - 강조색6 44 2 3 4 8 4" xfId="16347"/>
    <cellStyle name="20% - 강조색6 44 2 3 4 9" xfId="16348"/>
    <cellStyle name="20% - 강조색6 44 2 3 4 9 2" xfId="16349"/>
    <cellStyle name="20% - 강조색6 44 2 3 4 9 3" xfId="16350"/>
    <cellStyle name="20% - 강조색6 44 2 3 4 9 4" xfId="16351"/>
    <cellStyle name="20% - 강조색6 44 2 3 5" xfId="16352"/>
    <cellStyle name="20% - 강조색6 44 2 3 5 2" xfId="16353"/>
    <cellStyle name="20% - 강조색6 44 2 3 5 3" xfId="16354"/>
    <cellStyle name="20% - 강조색6 44 2 3 5 4" xfId="16355"/>
    <cellStyle name="20% - 강조색6 44 2 3 6" xfId="16356"/>
    <cellStyle name="20% - 강조색6 44 2 3 6 2" xfId="16357"/>
    <cellStyle name="20% - 강조색6 44 2 3 6 3" xfId="16358"/>
    <cellStyle name="20% - 강조색6 44 2 3 6 4" xfId="16359"/>
    <cellStyle name="20% - 강조색6 44 2 3 7" xfId="16360"/>
    <cellStyle name="20% - 강조색6 44 2 3 7 2" xfId="16361"/>
    <cellStyle name="20% - 강조색6 44 2 3 7 3" xfId="16362"/>
    <cellStyle name="20% - 강조색6 44 2 3 7 4" xfId="16363"/>
    <cellStyle name="20% - 강조색6 44 2 3 8" xfId="16364"/>
    <cellStyle name="20% - 강조색6 44 2 3 8 2" xfId="16365"/>
    <cellStyle name="20% - 강조색6 44 2 3 8 3" xfId="16366"/>
    <cellStyle name="20% - 강조색6 44 2 3 8 4" xfId="16367"/>
    <cellStyle name="20% - 강조색6 44 2 3 9" xfId="16368"/>
    <cellStyle name="20% - 강조색6 44 2 3 9 2" xfId="16369"/>
    <cellStyle name="20% - 강조색6 44 2 3 9 3" xfId="16370"/>
    <cellStyle name="20% - 강조색6 44 2 3 9 4" xfId="16371"/>
    <cellStyle name="20% - 강조색6 44 2 4" xfId="16372"/>
    <cellStyle name="20% - 강조색6 44 2 4 10" xfId="16373"/>
    <cellStyle name="20% - 강조색6 44 2 4 11" xfId="16374"/>
    <cellStyle name="20% - 강조색6 44 2 4 12" xfId="16375"/>
    <cellStyle name="20% - 강조색6 44 2 4 2" xfId="16376"/>
    <cellStyle name="20% - 강조색6 44 2 4 2 2" xfId="16377"/>
    <cellStyle name="20% - 강조색6 44 2 4 2 3" xfId="16378"/>
    <cellStyle name="20% - 강조색6 44 2 4 2 4" xfId="16379"/>
    <cellStyle name="20% - 강조색6 44 2 4 3" xfId="16380"/>
    <cellStyle name="20% - 강조색6 44 2 4 3 2" xfId="16381"/>
    <cellStyle name="20% - 강조색6 44 2 4 3 3" xfId="16382"/>
    <cellStyle name="20% - 강조색6 44 2 4 3 4" xfId="16383"/>
    <cellStyle name="20% - 강조색6 44 2 4 4" xfId="16384"/>
    <cellStyle name="20% - 강조색6 44 2 4 4 2" xfId="16385"/>
    <cellStyle name="20% - 강조색6 44 2 4 4 3" xfId="16386"/>
    <cellStyle name="20% - 강조색6 44 2 4 4 4" xfId="16387"/>
    <cellStyle name="20% - 강조색6 44 2 4 5" xfId="16388"/>
    <cellStyle name="20% - 강조색6 44 2 4 5 2" xfId="16389"/>
    <cellStyle name="20% - 강조색6 44 2 4 5 3" xfId="16390"/>
    <cellStyle name="20% - 강조색6 44 2 4 5 4" xfId="16391"/>
    <cellStyle name="20% - 강조색6 44 2 4 6" xfId="16392"/>
    <cellStyle name="20% - 강조색6 44 2 4 6 2" xfId="16393"/>
    <cellStyle name="20% - 강조색6 44 2 4 6 3" xfId="16394"/>
    <cellStyle name="20% - 강조색6 44 2 4 6 4" xfId="16395"/>
    <cellStyle name="20% - 강조색6 44 2 4 7" xfId="16396"/>
    <cellStyle name="20% - 강조색6 44 2 4 7 2" xfId="16397"/>
    <cellStyle name="20% - 강조색6 44 2 4 7 3" xfId="16398"/>
    <cellStyle name="20% - 강조색6 44 2 4 7 4" xfId="16399"/>
    <cellStyle name="20% - 강조색6 44 2 4 8" xfId="16400"/>
    <cellStyle name="20% - 강조색6 44 2 4 8 2" xfId="16401"/>
    <cellStyle name="20% - 강조색6 44 2 4 8 3" xfId="16402"/>
    <cellStyle name="20% - 강조색6 44 2 4 8 4" xfId="16403"/>
    <cellStyle name="20% - 강조색6 44 2 4 9" xfId="16404"/>
    <cellStyle name="20% - 강조색6 44 2 4 9 2" xfId="16405"/>
    <cellStyle name="20% - 강조색6 44 2 4 9 3" xfId="16406"/>
    <cellStyle name="20% - 강조색6 44 2 4 9 4" xfId="16407"/>
    <cellStyle name="20% - 강조색6 44 2 5" xfId="16408"/>
    <cellStyle name="20% - 강조색6 44 2 5 10" xfId="16409"/>
    <cellStyle name="20% - 강조색6 44 2 5 11" xfId="16410"/>
    <cellStyle name="20% - 강조색6 44 2 5 12" xfId="16411"/>
    <cellStyle name="20% - 강조색6 44 2 5 2" xfId="16412"/>
    <cellStyle name="20% - 강조색6 44 2 5 2 2" xfId="16413"/>
    <cellStyle name="20% - 강조색6 44 2 5 2 3" xfId="16414"/>
    <cellStyle name="20% - 강조색6 44 2 5 2 4" xfId="16415"/>
    <cellStyle name="20% - 강조색6 44 2 5 3" xfId="16416"/>
    <cellStyle name="20% - 강조색6 44 2 5 3 2" xfId="16417"/>
    <cellStyle name="20% - 강조색6 44 2 5 3 3" xfId="16418"/>
    <cellStyle name="20% - 강조색6 44 2 5 3 4" xfId="16419"/>
    <cellStyle name="20% - 강조색6 44 2 5 4" xfId="16420"/>
    <cellStyle name="20% - 강조색6 44 2 5 4 2" xfId="16421"/>
    <cellStyle name="20% - 강조색6 44 2 5 4 3" xfId="16422"/>
    <cellStyle name="20% - 강조색6 44 2 5 4 4" xfId="16423"/>
    <cellStyle name="20% - 강조색6 44 2 5 5" xfId="16424"/>
    <cellStyle name="20% - 강조색6 44 2 5 5 2" xfId="16425"/>
    <cellStyle name="20% - 강조색6 44 2 5 5 3" xfId="16426"/>
    <cellStyle name="20% - 강조색6 44 2 5 5 4" xfId="16427"/>
    <cellStyle name="20% - 강조색6 44 2 5 6" xfId="16428"/>
    <cellStyle name="20% - 강조색6 44 2 5 6 2" xfId="16429"/>
    <cellStyle name="20% - 강조색6 44 2 5 6 3" xfId="16430"/>
    <cellStyle name="20% - 강조색6 44 2 5 6 4" xfId="16431"/>
    <cellStyle name="20% - 강조색6 44 2 5 7" xfId="16432"/>
    <cellStyle name="20% - 강조색6 44 2 5 7 2" xfId="16433"/>
    <cellStyle name="20% - 강조색6 44 2 5 7 3" xfId="16434"/>
    <cellStyle name="20% - 강조색6 44 2 5 7 4" xfId="16435"/>
    <cellStyle name="20% - 강조색6 44 2 5 8" xfId="16436"/>
    <cellStyle name="20% - 강조색6 44 2 5 8 2" xfId="16437"/>
    <cellStyle name="20% - 강조색6 44 2 5 8 3" xfId="16438"/>
    <cellStyle name="20% - 강조색6 44 2 5 8 4" xfId="16439"/>
    <cellStyle name="20% - 강조색6 44 2 5 9" xfId="16440"/>
    <cellStyle name="20% - 강조색6 44 2 5 9 2" xfId="16441"/>
    <cellStyle name="20% - 강조색6 44 2 5 9 3" xfId="16442"/>
    <cellStyle name="20% - 강조색6 44 2 5 9 4" xfId="16443"/>
    <cellStyle name="20% - 강조색6 44 2 6" xfId="16444"/>
    <cellStyle name="20% - 강조색6 44 2 6 10" xfId="16445"/>
    <cellStyle name="20% - 강조색6 44 2 6 11" xfId="16446"/>
    <cellStyle name="20% - 강조색6 44 2 6 12" xfId="16447"/>
    <cellStyle name="20% - 강조색6 44 2 6 2" xfId="16448"/>
    <cellStyle name="20% - 강조색6 44 2 6 2 2" xfId="16449"/>
    <cellStyle name="20% - 강조색6 44 2 6 2 3" xfId="16450"/>
    <cellStyle name="20% - 강조색6 44 2 6 2 4" xfId="16451"/>
    <cellStyle name="20% - 강조색6 44 2 6 3" xfId="16452"/>
    <cellStyle name="20% - 강조색6 44 2 6 3 2" xfId="16453"/>
    <cellStyle name="20% - 강조색6 44 2 6 3 3" xfId="16454"/>
    <cellStyle name="20% - 강조색6 44 2 6 3 4" xfId="16455"/>
    <cellStyle name="20% - 강조색6 44 2 6 4" xfId="16456"/>
    <cellStyle name="20% - 강조색6 44 2 6 4 2" xfId="16457"/>
    <cellStyle name="20% - 강조색6 44 2 6 4 3" xfId="16458"/>
    <cellStyle name="20% - 강조색6 44 2 6 4 4" xfId="16459"/>
    <cellStyle name="20% - 강조색6 44 2 6 5" xfId="16460"/>
    <cellStyle name="20% - 강조색6 44 2 6 5 2" xfId="16461"/>
    <cellStyle name="20% - 강조색6 44 2 6 5 3" xfId="16462"/>
    <cellStyle name="20% - 강조색6 44 2 6 5 4" xfId="16463"/>
    <cellStyle name="20% - 강조색6 44 2 6 6" xfId="16464"/>
    <cellStyle name="20% - 강조색6 44 2 6 6 2" xfId="16465"/>
    <cellStyle name="20% - 강조색6 44 2 6 6 3" xfId="16466"/>
    <cellStyle name="20% - 강조색6 44 2 6 6 4" xfId="16467"/>
    <cellStyle name="20% - 강조색6 44 2 6 7" xfId="16468"/>
    <cellStyle name="20% - 강조색6 44 2 6 7 2" xfId="16469"/>
    <cellStyle name="20% - 강조색6 44 2 6 7 3" xfId="16470"/>
    <cellStyle name="20% - 강조색6 44 2 6 7 4" xfId="16471"/>
    <cellStyle name="20% - 강조색6 44 2 6 8" xfId="16472"/>
    <cellStyle name="20% - 강조색6 44 2 6 8 2" xfId="16473"/>
    <cellStyle name="20% - 강조색6 44 2 6 8 3" xfId="16474"/>
    <cellStyle name="20% - 강조색6 44 2 6 8 4" xfId="16475"/>
    <cellStyle name="20% - 강조색6 44 2 6 9" xfId="16476"/>
    <cellStyle name="20% - 강조색6 44 2 6 9 2" xfId="16477"/>
    <cellStyle name="20% - 강조색6 44 2 6 9 3" xfId="16478"/>
    <cellStyle name="20% - 강조색6 44 2 6 9 4" xfId="16479"/>
    <cellStyle name="20% - 강조색6 44 2 7" xfId="16480"/>
    <cellStyle name="20% - 강조색6 44 2 7 2" xfId="16481"/>
    <cellStyle name="20% - 강조색6 44 2 7 3" xfId="16482"/>
    <cellStyle name="20% - 강조색6 44 2 7 4" xfId="16483"/>
    <cellStyle name="20% - 강조색6 44 2 8" xfId="16484"/>
    <cellStyle name="20% - 강조색6 44 2 8 2" xfId="16485"/>
    <cellStyle name="20% - 강조색6 44 2 8 3" xfId="16486"/>
    <cellStyle name="20% - 강조색6 44 2 8 4" xfId="16487"/>
    <cellStyle name="20% - 강조색6 44 2 9" xfId="16488"/>
    <cellStyle name="20% - 강조색6 44 2 9 2" xfId="16489"/>
    <cellStyle name="20% - 강조색6 44 2 9 3" xfId="16490"/>
    <cellStyle name="20% - 강조색6 44 2 9 4" xfId="16491"/>
    <cellStyle name="20% - 강조색6 44 3" xfId="16492"/>
    <cellStyle name="20% - 강조색6 44 3 10" xfId="16493"/>
    <cellStyle name="20% - 강조색6 44 3 10 2" xfId="16494"/>
    <cellStyle name="20% - 강조색6 44 3 10 3" xfId="16495"/>
    <cellStyle name="20% - 강조색6 44 3 10 4" xfId="16496"/>
    <cellStyle name="20% - 강조색6 44 3 11" xfId="16497"/>
    <cellStyle name="20% - 강조색6 44 3 11 2" xfId="16498"/>
    <cellStyle name="20% - 강조색6 44 3 11 3" xfId="16499"/>
    <cellStyle name="20% - 강조색6 44 3 11 4" xfId="16500"/>
    <cellStyle name="20% - 강조색6 44 3 12" xfId="16501"/>
    <cellStyle name="20% - 강조색6 44 3 12 2" xfId="16502"/>
    <cellStyle name="20% - 강조색6 44 3 12 3" xfId="16503"/>
    <cellStyle name="20% - 강조색6 44 3 12 4" xfId="16504"/>
    <cellStyle name="20% - 강조색6 44 3 13" xfId="16505"/>
    <cellStyle name="20% - 강조색6 44 3 14" xfId="16506"/>
    <cellStyle name="20% - 강조색6 44 3 15" xfId="16507"/>
    <cellStyle name="20% - 강조색6 44 3 16" xfId="16508"/>
    <cellStyle name="20% - 강조색6 44 3 17" xfId="16509"/>
    <cellStyle name="20% - 강조색6 44 3 18" xfId="16510"/>
    <cellStyle name="20% - 강조색6 44 3 19" xfId="16511"/>
    <cellStyle name="20% - 강조색6 44 3 2" xfId="16512"/>
    <cellStyle name="20% - 강조색6 44 3 2 10" xfId="16513"/>
    <cellStyle name="20% - 강조색6 44 3 2 11" xfId="16514"/>
    <cellStyle name="20% - 강조색6 44 3 2 12" xfId="16515"/>
    <cellStyle name="20% - 강조색6 44 3 2 2" xfId="16516"/>
    <cellStyle name="20% - 강조색6 44 3 2 2 2" xfId="16517"/>
    <cellStyle name="20% - 강조색6 44 3 2 2 3" xfId="16518"/>
    <cellStyle name="20% - 강조색6 44 3 2 2 4" xfId="16519"/>
    <cellStyle name="20% - 강조색6 44 3 2 3" xfId="16520"/>
    <cellStyle name="20% - 강조색6 44 3 2 3 2" xfId="16521"/>
    <cellStyle name="20% - 강조색6 44 3 2 3 3" xfId="16522"/>
    <cellStyle name="20% - 강조색6 44 3 2 3 4" xfId="16523"/>
    <cellStyle name="20% - 강조색6 44 3 2 4" xfId="16524"/>
    <cellStyle name="20% - 강조색6 44 3 2 4 2" xfId="16525"/>
    <cellStyle name="20% - 강조색6 44 3 2 4 3" xfId="16526"/>
    <cellStyle name="20% - 강조색6 44 3 2 4 4" xfId="16527"/>
    <cellStyle name="20% - 강조색6 44 3 2 5" xfId="16528"/>
    <cellStyle name="20% - 강조색6 44 3 2 5 2" xfId="16529"/>
    <cellStyle name="20% - 강조색6 44 3 2 5 3" xfId="16530"/>
    <cellStyle name="20% - 강조색6 44 3 2 5 4" xfId="16531"/>
    <cellStyle name="20% - 강조색6 44 3 2 6" xfId="16532"/>
    <cellStyle name="20% - 강조색6 44 3 2 6 2" xfId="16533"/>
    <cellStyle name="20% - 강조색6 44 3 2 6 3" xfId="16534"/>
    <cellStyle name="20% - 강조색6 44 3 2 6 4" xfId="16535"/>
    <cellStyle name="20% - 강조색6 44 3 2 7" xfId="16536"/>
    <cellStyle name="20% - 강조색6 44 3 2 7 2" xfId="16537"/>
    <cellStyle name="20% - 강조색6 44 3 2 7 3" xfId="16538"/>
    <cellStyle name="20% - 강조색6 44 3 2 7 4" xfId="16539"/>
    <cellStyle name="20% - 강조색6 44 3 2 8" xfId="16540"/>
    <cellStyle name="20% - 강조색6 44 3 2 8 2" xfId="16541"/>
    <cellStyle name="20% - 강조색6 44 3 2 8 3" xfId="16542"/>
    <cellStyle name="20% - 강조색6 44 3 2 8 4" xfId="16543"/>
    <cellStyle name="20% - 강조색6 44 3 2 9" xfId="16544"/>
    <cellStyle name="20% - 강조색6 44 3 2 9 2" xfId="16545"/>
    <cellStyle name="20% - 강조색6 44 3 2 9 3" xfId="16546"/>
    <cellStyle name="20% - 강조색6 44 3 2 9 4" xfId="16547"/>
    <cellStyle name="20% - 강조색6 44 3 20" xfId="16548"/>
    <cellStyle name="20% - 강조색6 44 3 21" xfId="16549"/>
    <cellStyle name="20% - 강조색6 44 3 22" xfId="16550"/>
    <cellStyle name="20% - 강조색6 44 3 23" xfId="16551"/>
    <cellStyle name="20% - 강조색6 44 3 24" xfId="16552"/>
    <cellStyle name="20% - 강조색6 44 3 25" xfId="16553"/>
    <cellStyle name="20% - 강조색6 44 3 3" xfId="16554"/>
    <cellStyle name="20% - 강조색6 44 3 3 10" xfId="16555"/>
    <cellStyle name="20% - 강조색6 44 3 3 11" xfId="16556"/>
    <cellStyle name="20% - 강조색6 44 3 3 12" xfId="16557"/>
    <cellStyle name="20% - 강조색6 44 3 3 2" xfId="16558"/>
    <cellStyle name="20% - 강조색6 44 3 3 2 2" xfId="16559"/>
    <cellStyle name="20% - 강조색6 44 3 3 2 3" xfId="16560"/>
    <cellStyle name="20% - 강조색6 44 3 3 2 4" xfId="16561"/>
    <cellStyle name="20% - 강조색6 44 3 3 3" xfId="16562"/>
    <cellStyle name="20% - 강조색6 44 3 3 3 2" xfId="16563"/>
    <cellStyle name="20% - 강조색6 44 3 3 3 3" xfId="16564"/>
    <cellStyle name="20% - 강조색6 44 3 3 3 4" xfId="16565"/>
    <cellStyle name="20% - 강조색6 44 3 3 4" xfId="16566"/>
    <cellStyle name="20% - 강조색6 44 3 3 4 2" xfId="16567"/>
    <cellStyle name="20% - 강조색6 44 3 3 4 3" xfId="16568"/>
    <cellStyle name="20% - 강조색6 44 3 3 4 4" xfId="16569"/>
    <cellStyle name="20% - 강조색6 44 3 3 5" xfId="16570"/>
    <cellStyle name="20% - 강조색6 44 3 3 5 2" xfId="16571"/>
    <cellStyle name="20% - 강조색6 44 3 3 5 3" xfId="16572"/>
    <cellStyle name="20% - 강조색6 44 3 3 5 4" xfId="16573"/>
    <cellStyle name="20% - 강조색6 44 3 3 6" xfId="16574"/>
    <cellStyle name="20% - 강조색6 44 3 3 6 2" xfId="16575"/>
    <cellStyle name="20% - 강조색6 44 3 3 6 3" xfId="16576"/>
    <cellStyle name="20% - 강조색6 44 3 3 6 4" xfId="16577"/>
    <cellStyle name="20% - 강조색6 44 3 3 7" xfId="16578"/>
    <cellStyle name="20% - 강조색6 44 3 3 7 2" xfId="16579"/>
    <cellStyle name="20% - 강조색6 44 3 3 7 3" xfId="16580"/>
    <cellStyle name="20% - 강조색6 44 3 3 7 4" xfId="16581"/>
    <cellStyle name="20% - 강조색6 44 3 3 8" xfId="16582"/>
    <cellStyle name="20% - 강조색6 44 3 3 8 2" xfId="16583"/>
    <cellStyle name="20% - 강조색6 44 3 3 8 3" xfId="16584"/>
    <cellStyle name="20% - 강조색6 44 3 3 8 4" xfId="16585"/>
    <cellStyle name="20% - 강조색6 44 3 3 9" xfId="16586"/>
    <cellStyle name="20% - 강조색6 44 3 3 9 2" xfId="16587"/>
    <cellStyle name="20% - 강조색6 44 3 3 9 3" xfId="16588"/>
    <cellStyle name="20% - 강조색6 44 3 3 9 4" xfId="16589"/>
    <cellStyle name="20% - 강조색6 44 3 4" xfId="16590"/>
    <cellStyle name="20% - 강조색6 44 3 4 10" xfId="16591"/>
    <cellStyle name="20% - 강조색6 44 3 4 11" xfId="16592"/>
    <cellStyle name="20% - 강조색6 44 3 4 12" xfId="16593"/>
    <cellStyle name="20% - 강조색6 44 3 4 2" xfId="16594"/>
    <cellStyle name="20% - 강조색6 44 3 4 2 2" xfId="16595"/>
    <cellStyle name="20% - 강조색6 44 3 4 2 3" xfId="16596"/>
    <cellStyle name="20% - 강조색6 44 3 4 2 4" xfId="16597"/>
    <cellStyle name="20% - 강조색6 44 3 4 3" xfId="16598"/>
    <cellStyle name="20% - 강조색6 44 3 4 3 2" xfId="16599"/>
    <cellStyle name="20% - 강조색6 44 3 4 3 3" xfId="16600"/>
    <cellStyle name="20% - 강조색6 44 3 4 3 4" xfId="16601"/>
    <cellStyle name="20% - 강조색6 44 3 4 4" xfId="16602"/>
    <cellStyle name="20% - 강조색6 44 3 4 4 2" xfId="16603"/>
    <cellStyle name="20% - 강조색6 44 3 4 4 3" xfId="16604"/>
    <cellStyle name="20% - 강조색6 44 3 4 4 4" xfId="16605"/>
    <cellStyle name="20% - 강조색6 44 3 4 5" xfId="16606"/>
    <cellStyle name="20% - 강조색6 44 3 4 5 2" xfId="16607"/>
    <cellStyle name="20% - 강조색6 44 3 4 5 3" xfId="16608"/>
    <cellStyle name="20% - 강조색6 44 3 4 5 4" xfId="16609"/>
    <cellStyle name="20% - 강조색6 44 3 4 6" xfId="16610"/>
    <cellStyle name="20% - 강조색6 44 3 4 6 2" xfId="16611"/>
    <cellStyle name="20% - 강조색6 44 3 4 6 3" xfId="16612"/>
    <cellStyle name="20% - 강조색6 44 3 4 6 4" xfId="16613"/>
    <cellStyle name="20% - 강조색6 44 3 4 7" xfId="16614"/>
    <cellStyle name="20% - 강조색6 44 3 4 7 2" xfId="16615"/>
    <cellStyle name="20% - 강조색6 44 3 4 7 3" xfId="16616"/>
    <cellStyle name="20% - 강조색6 44 3 4 7 4" xfId="16617"/>
    <cellStyle name="20% - 강조색6 44 3 4 8" xfId="16618"/>
    <cellStyle name="20% - 강조색6 44 3 4 8 2" xfId="16619"/>
    <cellStyle name="20% - 강조색6 44 3 4 8 3" xfId="16620"/>
    <cellStyle name="20% - 강조색6 44 3 4 8 4" xfId="16621"/>
    <cellStyle name="20% - 강조색6 44 3 4 9" xfId="16622"/>
    <cellStyle name="20% - 강조색6 44 3 4 9 2" xfId="16623"/>
    <cellStyle name="20% - 강조색6 44 3 4 9 3" xfId="16624"/>
    <cellStyle name="20% - 강조색6 44 3 4 9 4" xfId="16625"/>
    <cellStyle name="20% - 강조색6 44 3 5" xfId="16626"/>
    <cellStyle name="20% - 강조색6 44 3 5 2" xfId="16627"/>
    <cellStyle name="20% - 강조색6 44 3 5 3" xfId="16628"/>
    <cellStyle name="20% - 강조색6 44 3 5 4" xfId="16629"/>
    <cellStyle name="20% - 강조색6 44 3 6" xfId="16630"/>
    <cellStyle name="20% - 강조색6 44 3 6 2" xfId="16631"/>
    <cellStyle name="20% - 강조색6 44 3 6 3" xfId="16632"/>
    <cellStyle name="20% - 강조색6 44 3 6 4" xfId="16633"/>
    <cellStyle name="20% - 강조색6 44 3 7" xfId="16634"/>
    <cellStyle name="20% - 강조색6 44 3 7 2" xfId="16635"/>
    <cellStyle name="20% - 강조색6 44 3 7 3" xfId="16636"/>
    <cellStyle name="20% - 강조색6 44 3 7 4" xfId="16637"/>
    <cellStyle name="20% - 강조색6 44 3 8" xfId="16638"/>
    <cellStyle name="20% - 강조색6 44 3 8 2" xfId="16639"/>
    <cellStyle name="20% - 강조색6 44 3 8 3" xfId="16640"/>
    <cellStyle name="20% - 강조색6 44 3 8 4" xfId="16641"/>
    <cellStyle name="20% - 강조색6 44 3 9" xfId="16642"/>
    <cellStyle name="20% - 강조색6 44 3 9 2" xfId="16643"/>
    <cellStyle name="20% - 강조색6 44 3 9 3" xfId="16644"/>
    <cellStyle name="20% - 강조색6 44 3 9 4" xfId="16645"/>
    <cellStyle name="20% - 강조색6 44 4" xfId="16646"/>
    <cellStyle name="20% - 강조색6 44 4 10" xfId="16647"/>
    <cellStyle name="20% - 강조색6 44 4 10 2" xfId="16648"/>
    <cellStyle name="20% - 강조색6 44 4 10 3" xfId="16649"/>
    <cellStyle name="20% - 강조색6 44 4 10 4" xfId="16650"/>
    <cellStyle name="20% - 강조색6 44 4 11" xfId="16651"/>
    <cellStyle name="20% - 강조색6 44 4 12" xfId="16652"/>
    <cellStyle name="20% - 강조색6 44 4 13" xfId="16653"/>
    <cellStyle name="20% - 강조색6 44 4 14" xfId="16654"/>
    <cellStyle name="20% - 강조색6 44 4 15" xfId="16655"/>
    <cellStyle name="20% - 강조색6 44 4 16" xfId="16656"/>
    <cellStyle name="20% - 강조색6 44 4 17" xfId="16657"/>
    <cellStyle name="20% - 강조색6 44 4 18" xfId="16658"/>
    <cellStyle name="20% - 강조색6 44 4 19" xfId="16659"/>
    <cellStyle name="20% - 강조색6 44 4 2" xfId="16660"/>
    <cellStyle name="20% - 강조색6 44 4 2 10" xfId="16661"/>
    <cellStyle name="20% - 강조색6 44 4 2 11" xfId="16662"/>
    <cellStyle name="20% - 강조색6 44 4 2 12" xfId="16663"/>
    <cellStyle name="20% - 강조색6 44 4 2 2" xfId="16664"/>
    <cellStyle name="20% - 강조색6 44 4 2 2 2" xfId="16665"/>
    <cellStyle name="20% - 강조색6 44 4 2 2 3" xfId="16666"/>
    <cellStyle name="20% - 강조색6 44 4 2 2 4" xfId="16667"/>
    <cellStyle name="20% - 강조색6 44 4 2 3" xfId="16668"/>
    <cellStyle name="20% - 강조색6 44 4 2 3 2" xfId="16669"/>
    <cellStyle name="20% - 강조색6 44 4 2 3 3" xfId="16670"/>
    <cellStyle name="20% - 강조색6 44 4 2 3 4" xfId="16671"/>
    <cellStyle name="20% - 강조색6 44 4 2 4" xfId="16672"/>
    <cellStyle name="20% - 강조색6 44 4 2 4 2" xfId="16673"/>
    <cellStyle name="20% - 강조색6 44 4 2 4 3" xfId="16674"/>
    <cellStyle name="20% - 강조색6 44 4 2 4 4" xfId="16675"/>
    <cellStyle name="20% - 강조색6 44 4 2 5" xfId="16676"/>
    <cellStyle name="20% - 강조색6 44 4 2 5 2" xfId="16677"/>
    <cellStyle name="20% - 강조색6 44 4 2 5 3" xfId="16678"/>
    <cellStyle name="20% - 강조색6 44 4 2 5 4" xfId="16679"/>
    <cellStyle name="20% - 강조색6 44 4 2 6" xfId="16680"/>
    <cellStyle name="20% - 강조색6 44 4 2 6 2" xfId="16681"/>
    <cellStyle name="20% - 강조색6 44 4 2 6 3" xfId="16682"/>
    <cellStyle name="20% - 강조색6 44 4 2 6 4" xfId="16683"/>
    <cellStyle name="20% - 강조색6 44 4 2 7" xfId="16684"/>
    <cellStyle name="20% - 강조색6 44 4 2 7 2" xfId="16685"/>
    <cellStyle name="20% - 강조색6 44 4 2 7 3" xfId="16686"/>
    <cellStyle name="20% - 강조색6 44 4 2 7 4" xfId="16687"/>
    <cellStyle name="20% - 강조색6 44 4 2 8" xfId="16688"/>
    <cellStyle name="20% - 강조색6 44 4 2 8 2" xfId="16689"/>
    <cellStyle name="20% - 강조색6 44 4 2 8 3" xfId="16690"/>
    <cellStyle name="20% - 강조색6 44 4 2 8 4" xfId="16691"/>
    <cellStyle name="20% - 강조색6 44 4 2 9" xfId="16692"/>
    <cellStyle name="20% - 강조색6 44 4 2 9 2" xfId="16693"/>
    <cellStyle name="20% - 강조색6 44 4 2 9 3" xfId="16694"/>
    <cellStyle name="20% - 강조색6 44 4 2 9 4" xfId="16695"/>
    <cellStyle name="20% - 강조색6 44 4 20" xfId="16696"/>
    <cellStyle name="20% - 강조색6 44 4 21" xfId="16697"/>
    <cellStyle name="20% - 강조색6 44 4 22" xfId="16698"/>
    <cellStyle name="20% - 강조색6 44 4 23" xfId="16699"/>
    <cellStyle name="20% - 강조색6 44 4 3" xfId="16700"/>
    <cellStyle name="20% - 강조색6 44 4 3 2" xfId="16701"/>
    <cellStyle name="20% - 강조색6 44 4 3 3" xfId="16702"/>
    <cellStyle name="20% - 강조색6 44 4 3 4" xfId="16703"/>
    <cellStyle name="20% - 강조색6 44 4 4" xfId="16704"/>
    <cellStyle name="20% - 강조색6 44 4 4 2" xfId="16705"/>
    <cellStyle name="20% - 강조색6 44 4 4 3" xfId="16706"/>
    <cellStyle name="20% - 강조색6 44 4 4 4" xfId="16707"/>
    <cellStyle name="20% - 강조색6 44 4 5" xfId="16708"/>
    <cellStyle name="20% - 강조색6 44 4 5 2" xfId="16709"/>
    <cellStyle name="20% - 강조색6 44 4 5 3" xfId="16710"/>
    <cellStyle name="20% - 강조색6 44 4 5 4" xfId="16711"/>
    <cellStyle name="20% - 강조색6 44 4 6" xfId="16712"/>
    <cellStyle name="20% - 강조색6 44 4 6 2" xfId="16713"/>
    <cellStyle name="20% - 강조색6 44 4 6 3" xfId="16714"/>
    <cellStyle name="20% - 강조색6 44 4 6 4" xfId="16715"/>
    <cellStyle name="20% - 강조색6 44 4 7" xfId="16716"/>
    <cellStyle name="20% - 강조색6 44 4 7 2" xfId="16717"/>
    <cellStyle name="20% - 강조색6 44 4 7 3" xfId="16718"/>
    <cellStyle name="20% - 강조색6 44 4 7 4" xfId="16719"/>
    <cellStyle name="20% - 강조색6 44 4 8" xfId="16720"/>
    <cellStyle name="20% - 강조색6 44 4 8 2" xfId="16721"/>
    <cellStyle name="20% - 강조색6 44 4 8 3" xfId="16722"/>
    <cellStyle name="20% - 강조색6 44 4 8 4" xfId="16723"/>
    <cellStyle name="20% - 강조색6 44 4 9" xfId="16724"/>
    <cellStyle name="20% - 강조색6 44 4 9 2" xfId="16725"/>
    <cellStyle name="20% - 강조색6 44 4 9 3" xfId="16726"/>
    <cellStyle name="20% - 강조색6 44 4 9 4" xfId="16727"/>
    <cellStyle name="20% - 강조색6 44 5" xfId="16728"/>
    <cellStyle name="20% - 강조색6 44 5 10" xfId="16729"/>
    <cellStyle name="20% - 강조색6 44 5 11" xfId="16730"/>
    <cellStyle name="20% - 강조색6 44 5 12" xfId="16731"/>
    <cellStyle name="20% - 강조색6 44 5 13" xfId="16732"/>
    <cellStyle name="20% - 강조색6 44 5 14" xfId="16733"/>
    <cellStyle name="20% - 강조색6 44 5 15" xfId="16734"/>
    <cellStyle name="20% - 강조색6 44 5 16" xfId="16735"/>
    <cellStyle name="20% - 강조색6 44 5 17" xfId="16736"/>
    <cellStyle name="20% - 강조색6 44 5 18" xfId="16737"/>
    <cellStyle name="20% - 강조색6 44 5 19" xfId="16738"/>
    <cellStyle name="20% - 강조색6 44 5 2" xfId="16739"/>
    <cellStyle name="20% - 강조색6 44 5 2 2" xfId="16740"/>
    <cellStyle name="20% - 강조색6 44 5 2 3" xfId="16741"/>
    <cellStyle name="20% - 강조색6 44 5 2 4" xfId="16742"/>
    <cellStyle name="20% - 강조색6 44 5 20" xfId="16743"/>
    <cellStyle name="20% - 강조색6 44 5 3" xfId="16744"/>
    <cellStyle name="20% - 강조색6 44 5 3 2" xfId="16745"/>
    <cellStyle name="20% - 강조색6 44 5 3 3" xfId="16746"/>
    <cellStyle name="20% - 강조색6 44 5 3 4" xfId="16747"/>
    <cellStyle name="20% - 강조색6 44 5 4" xfId="16748"/>
    <cellStyle name="20% - 강조색6 44 5 4 2" xfId="16749"/>
    <cellStyle name="20% - 강조색6 44 5 4 3" xfId="16750"/>
    <cellStyle name="20% - 강조색6 44 5 4 4" xfId="16751"/>
    <cellStyle name="20% - 강조색6 44 5 5" xfId="16752"/>
    <cellStyle name="20% - 강조색6 44 5 5 2" xfId="16753"/>
    <cellStyle name="20% - 강조색6 44 5 5 3" xfId="16754"/>
    <cellStyle name="20% - 강조색6 44 5 5 4" xfId="16755"/>
    <cellStyle name="20% - 강조색6 44 5 6" xfId="16756"/>
    <cellStyle name="20% - 강조색6 44 5 6 2" xfId="16757"/>
    <cellStyle name="20% - 강조색6 44 5 6 3" xfId="16758"/>
    <cellStyle name="20% - 강조색6 44 5 6 4" xfId="16759"/>
    <cellStyle name="20% - 강조색6 44 5 7" xfId="16760"/>
    <cellStyle name="20% - 강조색6 44 5 7 2" xfId="16761"/>
    <cellStyle name="20% - 강조색6 44 5 7 3" xfId="16762"/>
    <cellStyle name="20% - 강조색6 44 5 7 4" xfId="16763"/>
    <cellStyle name="20% - 강조색6 44 5 8" xfId="16764"/>
    <cellStyle name="20% - 강조색6 44 5 9" xfId="16765"/>
    <cellStyle name="20% - 강조색6 44 6" xfId="16766"/>
    <cellStyle name="20% - 강조색6 44 6 10" xfId="16767"/>
    <cellStyle name="20% - 강조색6 44 6 11" xfId="16768"/>
    <cellStyle name="20% - 강조색6 44 6 12" xfId="16769"/>
    <cellStyle name="20% - 강조색6 44 6 13" xfId="16770"/>
    <cellStyle name="20% - 강조색6 44 6 14" xfId="16771"/>
    <cellStyle name="20% - 강조색6 44 6 15" xfId="16772"/>
    <cellStyle name="20% - 강조색6 44 6 16" xfId="16773"/>
    <cellStyle name="20% - 강조색6 44 6 17" xfId="16774"/>
    <cellStyle name="20% - 강조색6 44 6 2" xfId="16775"/>
    <cellStyle name="20% - 강조색6 44 6 2 2" xfId="16776"/>
    <cellStyle name="20% - 강조색6 44 6 2 3" xfId="16777"/>
    <cellStyle name="20% - 강조색6 44 6 2 4" xfId="16778"/>
    <cellStyle name="20% - 강조색6 44 6 3" xfId="16779"/>
    <cellStyle name="20% - 강조색6 44 6 3 2" xfId="16780"/>
    <cellStyle name="20% - 강조색6 44 6 3 3" xfId="16781"/>
    <cellStyle name="20% - 강조색6 44 6 3 4" xfId="16782"/>
    <cellStyle name="20% - 강조색6 44 6 4" xfId="16783"/>
    <cellStyle name="20% - 강조색6 44 6 4 2" xfId="16784"/>
    <cellStyle name="20% - 강조색6 44 6 4 3" xfId="16785"/>
    <cellStyle name="20% - 강조색6 44 6 4 4" xfId="16786"/>
    <cellStyle name="20% - 강조색6 44 6 5" xfId="16787"/>
    <cellStyle name="20% - 강조색6 44 6 6" xfId="16788"/>
    <cellStyle name="20% - 강조색6 44 6 7" xfId="16789"/>
    <cellStyle name="20% - 강조색6 44 6 8" xfId="16790"/>
    <cellStyle name="20% - 강조색6 44 6 9" xfId="16791"/>
    <cellStyle name="20% - 강조색6 44 7" xfId="16792"/>
    <cellStyle name="20% - 강조색6 44 7 10" xfId="16793"/>
    <cellStyle name="20% - 강조색6 44 7 11" xfId="16794"/>
    <cellStyle name="20% - 강조색6 44 7 12" xfId="16795"/>
    <cellStyle name="20% - 강조색6 44 7 13" xfId="16796"/>
    <cellStyle name="20% - 강조색6 44 7 14" xfId="16797"/>
    <cellStyle name="20% - 강조색6 44 7 2" xfId="16798"/>
    <cellStyle name="20% - 강조색6 44 7 3" xfId="16799"/>
    <cellStyle name="20% - 강조색6 44 7 4" xfId="16800"/>
    <cellStyle name="20% - 강조색6 44 7 5" xfId="16801"/>
    <cellStyle name="20% - 강조색6 44 7 6" xfId="16802"/>
    <cellStyle name="20% - 강조색6 44 7 7" xfId="16803"/>
    <cellStyle name="20% - 강조색6 44 7 8" xfId="16804"/>
    <cellStyle name="20% - 강조색6 44 7 9" xfId="16805"/>
    <cellStyle name="20% - 강조색6 44 8" xfId="16806"/>
    <cellStyle name="20% - 강조색6 44 8 2" xfId="16807"/>
    <cellStyle name="20% - 강조색6 44 8 3" xfId="16808"/>
    <cellStyle name="20% - 강조색6 44 8 4" xfId="16809"/>
    <cellStyle name="20% - 강조색6 44 9" xfId="16810"/>
    <cellStyle name="20% - 강조색6 44 9 2" xfId="16811"/>
    <cellStyle name="20% - 강조색6 44 9 3" xfId="16812"/>
    <cellStyle name="20% - 강조색6 45" xfId="16813"/>
    <cellStyle name="20% - 강조색6 45 10" xfId="16814"/>
    <cellStyle name="20% - 강조색6 45 11" xfId="16815"/>
    <cellStyle name="20% - 강조색6 45 2" xfId="16816"/>
    <cellStyle name="20% - 강조색6 45 2 10" xfId="16817"/>
    <cellStyle name="20% - 강조색6 45 2 10 2" xfId="16818"/>
    <cellStyle name="20% - 강조색6 45 2 10 3" xfId="16819"/>
    <cellStyle name="20% - 강조색6 45 2 10 4" xfId="16820"/>
    <cellStyle name="20% - 강조색6 45 2 11" xfId="16821"/>
    <cellStyle name="20% - 강조색6 45 2 11 2" xfId="16822"/>
    <cellStyle name="20% - 강조색6 45 2 11 3" xfId="16823"/>
    <cellStyle name="20% - 강조색6 45 2 11 4" xfId="16824"/>
    <cellStyle name="20% - 강조색6 45 2 12" xfId="16825"/>
    <cellStyle name="20% - 강조색6 45 2 12 2" xfId="16826"/>
    <cellStyle name="20% - 강조색6 45 2 12 3" xfId="16827"/>
    <cellStyle name="20% - 강조색6 45 2 12 4" xfId="16828"/>
    <cellStyle name="20% - 강조색6 45 2 13" xfId="16829"/>
    <cellStyle name="20% - 강조색6 45 2 13 2" xfId="16830"/>
    <cellStyle name="20% - 강조색6 45 2 13 3" xfId="16831"/>
    <cellStyle name="20% - 강조색6 45 2 13 4" xfId="16832"/>
    <cellStyle name="20% - 강조색6 45 2 14" xfId="16833"/>
    <cellStyle name="20% - 강조색6 45 2 14 2" xfId="16834"/>
    <cellStyle name="20% - 강조색6 45 2 14 3" xfId="16835"/>
    <cellStyle name="20% - 강조색6 45 2 14 4" xfId="16836"/>
    <cellStyle name="20% - 강조색6 45 2 15" xfId="16837"/>
    <cellStyle name="20% - 강조색6 45 2 16" xfId="16838"/>
    <cellStyle name="20% - 강조색6 45 2 17" xfId="16839"/>
    <cellStyle name="20% - 강조색6 45 2 18" xfId="16840"/>
    <cellStyle name="20% - 강조색6 45 2 19" xfId="16841"/>
    <cellStyle name="20% - 강조색6 45 2 2" xfId="16842"/>
    <cellStyle name="20% - 강조색6 45 2 2 10" xfId="16843"/>
    <cellStyle name="20% - 강조색6 45 2 2 10 2" xfId="16844"/>
    <cellStyle name="20% - 강조색6 45 2 2 10 3" xfId="16845"/>
    <cellStyle name="20% - 강조색6 45 2 2 10 4" xfId="16846"/>
    <cellStyle name="20% - 강조색6 45 2 2 11" xfId="16847"/>
    <cellStyle name="20% - 강조색6 45 2 2 11 2" xfId="16848"/>
    <cellStyle name="20% - 강조색6 45 2 2 11 3" xfId="16849"/>
    <cellStyle name="20% - 강조색6 45 2 2 11 4" xfId="16850"/>
    <cellStyle name="20% - 강조색6 45 2 2 12" xfId="16851"/>
    <cellStyle name="20% - 강조색6 45 2 2 12 2" xfId="16852"/>
    <cellStyle name="20% - 강조색6 45 2 2 12 3" xfId="16853"/>
    <cellStyle name="20% - 강조색6 45 2 2 12 4" xfId="16854"/>
    <cellStyle name="20% - 강조색6 45 2 2 13" xfId="16855"/>
    <cellStyle name="20% - 강조색6 45 2 2 13 2" xfId="16856"/>
    <cellStyle name="20% - 강조색6 45 2 2 13 3" xfId="16857"/>
    <cellStyle name="20% - 강조색6 45 2 2 13 4" xfId="16858"/>
    <cellStyle name="20% - 강조색6 45 2 2 14" xfId="16859"/>
    <cellStyle name="20% - 강조색6 45 2 2 15" xfId="16860"/>
    <cellStyle name="20% - 강조색6 45 2 2 16" xfId="16861"/>
    <cellStyle name="20% - 강조색6 45 2 2 17" xfId="16862"/>
    <cellStyle name="20% - 강조색6 45 2 2 18" xfId="16863"/>
    <cellStyle name="20% - 강조색6 45 2 2 19" xfId="16864"/>
    <cellStyle name="20% - 강조색6 45 2 2 2" xfId="16865"/>
    <cellStyle name="20% - 강조색6 45 2 2 2 10" xfId="16866"/>
    <cellStyle name="20% - 강조색6 45 2 2 2 10 2" xfId="16867"/>
    <cellStyle name="20% - 강조색6 45 2 2 2 10 3" xfId="16868"/>
    <cellStyle name="20% - 강조색6 45 2 2 2 10 4" xfId="16869"/>
    <cellStyle name="20% - 강조색6 45 2 2 2 11" xfId="16870"/>
    <cellStyle name="20% - 강조색6 45 2 2 2 11 2" xfId="16871"/>
    <cellStyle name="20% - 강조색6 45 2 2 2 11 3" xfId="16872"/>
    <cellStyle name="20% - 강조색6 45 2 2 2 11 4" xfId="16873"/>
    <cellStyle name="20% - 강조색6 45 2 2 2 12" xfId="16874"/>
    <cellStyle name="20% - 강조색6 45 2 2 2 12 2" xfId="16875"/>
    <cellStyle name="20% - 강조색6 45 2 2 2 12 3" xfId="16876"/>
    <cellStyle name="20% - 강조색6 45 2 2 2 12 4" xfId="16877"/>
    <cellStyle name="20% - 강조색6 45 2 2 2 13" xfId="16878"/>
    <cellStyle name="20% - 강조색6 45 2 2 2 14" xfId="16879"/>
    <cellStyle name="20% - 강조색6 45 2 2 2 15" xfId="16880"/>
    <cellStyle name="20% - 강조색6 45 2 2 2 16" xfId="16881"/>
    <cellStyle name="20% - 강조색6 45 2 2 2 17" xfId="16882"/>
    <cellStyle name="20% - 강조색6 45 2 2 2 18" xfId="16883"/>
    <cellStyle name="20% - 강조색6 45 2 2 2 19" xfId="16884"/>
    <cellStyle name="20% - 강조색6 45 2 2 2 2" xfId="16885"/>
    <cellStyle name="20% - 강조색6 45 2 2 2 2 10" xfId="16886"/>
    <cellStyle name="20% - 강조색6 45 2 2 2 2 11" xfId="16887"/>
    <cellStyle name="20% - 강조색6 45 2 2 2 2 12" xfId="16888"/>
    <cellStyle name="20% - 강조색6 45 2 2 2 2 2" xfId="16889"/>
    <cellStyle name="20% - 강조색6 45 2 2 2 2 2 2" xfId="16890"/>
    <cellStyle name="20% - 강조색6 45 2 2 2 2 2 3" xfId="16891"/>
    <cellStyle name="20% - 강조색6 45 2 2 2 2 2 4" xfId="16892"/>
    <cellStyle name="20% - 강조색6 45 2 2 2 2 3" xfId="16893"/>
    <cellStyle name="20% - 강조색6 45 2 2 2 2 3 2" xfId="16894"/>
    <cellStyle name="20% - 강조색6 45 2 2 2 2 3 3" xfId="16895"/>
    <cellStyle name="20% - 강조색6 45 2 2 2 2 3 4" xfId="16896"/>
    <cellStyle name="20% - 강조색6 45 2 2 2 2 4" xfId="16897"/>
    <cellStyle name="20% - 강조색6 45 2 2 2 2 4 2" xfId="16898"/>
    <cellStyle name="20% - 강조색6 45 2 2 2 2 4 3" xfId="16899"/>
    <cellStyle name="20% - 강조색6 45 2 2 2 2 4 4" xfId="16900"/>
    <cellStyle name="20% - 강조색6 45 2 2 2 2 5" xfId="16901"/>
    <cellStyle name="20% - 강조색6 45 2 2 2 2 5 2" xfId="16902"/>
    <cellStyle name="20% - 강조색6 45 2 2 2 2 5 3" xfId="16903"/>
    <cellStyle name="20% - 강조색6 45 2 2 2 2 5 4" xfId="16904"/>
    <cellStyle name="20% - 강조색6 45 2 2 2 2 6" xfId="16905"/>
    <cellStyle name="20% - 강조색6 45 2 2 2 2 6 2" xfId="16906"/>
    <cellStyle name="20% - 강조색6 45 2 2 2 2 6 3" xfId="16907"/>
    <cellStyle name="20% - 강조색6 45 2 2 2 2 6 4" xfId="16908"/>
    <cellStyle name="20% - 강조색6 45 2 2 2 2 7" xfId="16909"/>
    <cellStyle name="20% - 강조색6 45 2 2 2 2 7 2" xfId="16910"/>
    <cellStyle name="20% - 강조색6 45 2 2 2 2 7 3" xfId="16911"/>
    <cellStyle name="20% - 강조색6 45 2 2 2 2 7 4" xfId="16912"/>
    <cellStyle name="20% - 강조색6 45 2 2 2 2 8" xfId="16913"/>
    <cellStyle name="20% - 강조색6 45 2 2 2 2 8 2" xfId="16914"/>
    <cellStyle name="20% - 강조색6 45 2 2 2 2 8 3" xfId="16915"/>
    <cellStyle name="20% - 강조색6 45 2 2 2 2 8 4" xfId="16916"/>
    <cellStyle name="20% - 강조색6 45 2 2 2 2 9" xfId="16917"/>
    <cellStyle name="20% - 강조색6 45 2 2 2 2 9 2" xfId="16918"/>
    <cellStyle name="20% - 강조색6 45 2 2 2 2 9 3" xfId="16919"/>
    <cellStyle name="20% - 강조색6 45 2 2 2 2 9 4" xfId="16920"/>
    <cellStyle name="20% - 강조색6 45 2 2 2 20" xfId="16921"/>
    <cellStyle name="20% - 강조색6 45 2 2 2 21" xfId="16922"/>
    <cellStyle name="20% - 강조색6 45 2 2 2 22" xfId="16923"/>
    <cellStyle name="20% - 강조색6 45 2 2 2 23" xfId="16924"/>
    <cellStyle name="20% - 강조색6 45 2 2 2 24" xfId="16925"/>
    <cellStyle name="20% - 강조색6 45 2 2 2 25" xfId="16926"/>
    <cellStyle name="20% - 강조색6 45 2 2 2 3" xfId="16927"/>
    <cellStyle name="20% - 강조색6 45 2 2 2 3 10" xfId="16928"/>
    <cellStyle name="20% - 강조색6 45 2 2 2 3 11" xfId="16929"/>
    <cellStyle name="20% - 강조색6 45 2 2 2 3 12" xfId="16930"/>
    <cellStyle name="20% - 강조색6 45 2 2 2 3 2" xfId="16931"/>
    <cellStyle name="20% - 강조색6 45 2 2 2 3 2 2" xfId="16932"/>
    <cellStyle name="20% - 강조색6 45 2 2 2 3 2 3" xfId="16933"/>
    <cellStyle name="20% - 강조색6 45 2 2 2 3 2 4" xfId="16934"/>
    <cellStyle name="20% - 강조색6 45 2 2 2 3 3" xfId="16935"/>
    <cellStyle name="20% - 강조색6 45 2 2 2 3 3 2" xfId="16936"/>
    <cellStyle name="20% - 강조색6 45 2 2 2 3 3 3" xfId="16937"/>
    <cellStyle name="20% - 강조색6 45 2 2 2 3 3 4" xfId="16938"/>
    <cellStyle name="20% - 강조색6 45 2 2 2 3 4" xfId="16939"/>
    <cellStyle name="20% - 강조색6 45 2 2 2 3 4 2" xfId="16940"/>
    <cellStyle name="20% - 강조색6 45 2 2 2 3 4 3" xfId="16941"/>
    <cellStyle name="20% - 강조색6 45 2 2 2 3 4 4" xfId="16942"/>
    <cellStyle name="20% - 강조색6 45 2 2 2 3 5" xfId="16943"/>
    <cellStyle name="20% - 강조색6 45 2 2 2 3 5 2" xfId="16944"/>
    <cellStyle name="20% - 강조색6 45 2 2 2 3 5 3" xfId="16945"/>
    <cellStyle name="20% - 강조색6 45 2 2 2 3 5 4" xfId="16946"/>
    <cellStyle name="20% - 강조색6 45 2 2 2 3 6" xfId="16947"/>
    <cellStyle name="20% - 강조색6 45 2 2 2 3 6 2" xfId="16948"/>
    <cellStyle name="20% - 강조색6 45 2 2 2 3 6 3" xfId="16949"/>
    <cellStyle name="20% - 강조색6 45 2 2 2 3 6 4" xfId="16950"/>
    <cellStyle name="20% - 강조색6 45 2 2 2 3 7" xfId="16951"/>
    <cellStyle name="20% - 강조색6 45 2 2 2 3 7 2" xfId="16952"/>
    <cellStyle name="20% - 강조색6 45 2 2 2 3 7 3" xfId="16953"/>
    <cellStyle name="20% - 강조색6 45 2 2 2 3 7 4" xfId="16954"/>
    <cellStyle name="20% - 강조색6 45 2 2 2 3 8" xfId="16955"/>
    <cellStyle name="20% - 강조색6 45 2 2 2 3 8 2" xfId="16956"/>
    <cellStyle name="20% - 강조색6 45 2 2 2 3 8 3" xfId="16957"/>
    <cellStyle name="20% - 강조색6 45 2 2 2 3 8 4" xfId="16958"/>
    <cellStyle name="20% - 강조색6 45 2 2 2 3 9" xfId="16959"/>
    <cellStyle name="20% - 강조색6 45 2 2 2 3 9 2" xfId="16960"/>
    <cellStyle name="20% - 강조색6 45 2 2 2 3 9 3" xfId="16961"/>
    <cellStyle name="20% - 강조색6 45 2 2 2 3 9 4" xfId="16962"/>
    <cellStyle name="20% - 강조색6 45 2 2 2 4" xfId="16963"/>
    <cellStyle name="20% - 강조색6 45 2 2 2 4 10" xfId="16964"/>
    <cellStyle name="20% - 강조색6 45 2 2 2 4 11" xfId="16965"/>
    <cellStyle name="20% - 강조색6 45 2 2 2 4 12" xfId="16966"/>
    <cellStyle name="20% - 강조색6 45 2 2 2 4 2" xfId="16967"/>
    <cellStyle name="20% - 강조색6 45 2 2 2 4 2 2" xfId="16968"/>
    <cellStyle name="20% - 강조색6 45 2 2 2 4 2 3" xfId="16969"/>
    <cellStyle name="20% - 강조색6 45 2 2 2 4 2 4" xfId="16970"/>
    <cellStyle name="20% - 강조색6 45 2 2 2 4 3" xfId="16971"/>
    <cellStyle name="20% - 강조색6 45 2 2 2 4 3 2" xfId="16972"/>
    <cellStyle name="20% - 강조색6 45 2 2 2 4 3 3" xfId="16973"/>
    <cellStyle name="20% - 강조색6 45 2 2 2 4 3 4" xfId="16974"/>
    <cellStyle name="20% - 강조색6 45 2 2 2 4 4" xfId="16975"/>
    <cellStyle name="20% - 강조색6 45 2 2 2 4 4 2" xfId="16976"/>
    <cellStyle name="20% - 강조색6 45 2 2 2 4 4 3" xfId="16977"/>
    <cellStyle name="20% - 강조색6 45 2 2 2 4 4 4" xfId="16978"/>
    <cellStyle name="20% - 강조색6 45 2 2 2 4 5" xfId="16979"/>
    <cellStyle name="20% - 강조색6 45 2 2 2 4 5 2" xfId="16980"/>
    <cellStyle name="20% - 강조색6 45 2 2 2 4 5 3" xfId="16981"/>
    <cellStyle name="20% - 강조색6 45 2 2 2 4 5 4" xfId="16982"/>
    <cellStyle name="20% - 강조색6 45 2 2 2 4 6" xfId="16983"/>
    <cellStyle name="20% - 강조색6 45 2 2 2 4 6 2" xfId="16984"/>
    <cellStyle name="20% - 강조색6 45 2 2 2 4 6 3" xfId="16985"/>
    <cellStyle name="20% - 강조색6 45 2 2 2 4 6 4" xfId="16986"/>
    <cellStyle name="20% - 강조색6 45 2 2 2 4 7" xfId="16987"/>
    <cellStyle name="20% - 강조색6 45 2 2 2 4 7 2" xfId="16988"/>
    <cellStyle name="20% - 강조색6 45 2 2 2 4 7 3" xfId="16989"/>
    <cellStyle name="20% - 강조색6 45 2 2 2 4 7 4" xfId="16990"/>
    <cellStyle name="20% - 강조색6 45 2 2 2 4 8" xfId="16991"/>
    <cellStyle name="20% - 강조색6 45 2 2 2 4 8 2" xfId="16992"/>
    <cellStyle name="20% - 강조색6 45 2 2 2 4 8 3" xfId="16993"/>
    <cellStyle name="20% - 강조색6 45 2 2 2 4 8 4" xfId="16994"/>
    <cellStyle name="20% - 강조색6 45 2 2 2 4 9" xfId="16995"/>
    <cellStyle name="20% - 강조색6 45 2 2 2 4 9 2" xfId="16996"/>
    <cellStyle name="20% - 강조색6 45 2 2 2 4 9 3" xfId="16997"/>
    <cellStyle name="20% - 강조색6 45 2 2 2 4 9 4" xfId="16998"/>
    <cellStyle name="20% - 강조색6 45 2 2 2 5" xfId="16999"/>
    <cellStyle name="20% - 강조색6 45 2 2 2 5 2" xfId="17000"/>
    <cellStyle name="20% - 강조색6 45 2 2 2 5 3" xfId="17001"/>
    <cellStyle name="20% - 강조색6 45 2 2 2 5 4" xfId="17002"/>
    <cellStyle name="20% - 강조색6 45 2 2 2 6" xfId="17003"/>
    <cellStyle name="20% - 강조색6 45 2 2 2 6 2" xfId="17004"/>
    <cellStyle name="20% - 강조색6 45 2 2 2 6 3" xfId="17005"/>
    <cellStyle name="20% - 강조색6 45 2 2 2 6 4" xfId="17006"/>
    <cellStyle name="20% - 강조색6 45 2 2 2 7" xfId="17007"/>
    <cellStyle name="20% - 강조색6 45 2 2 2 7 2" xfId="17008"/>
    <cellStyle name="20% - 강조색6 45 2 2 2 7 3" xfId="17009"/>
    <cellStyle name="20% - 강조색6 45 2 2 2 7 4" xfId="17010"/>
    <cellStyle name="20% - 강조색6 45 2 2 2 8" xfId="17011"/>
    <cellStyle name="20% - 강조색6 45 2 2 2 8 2" xfId="17012"/>
    <cellStyle name="20% - 강조색6 45 2 2 2 8 3" xfId="17013"/>
    <cellStyle name="20% - 강조색6 45 2 2 2 8 4" xfId="17014"/>
    <cellStyle name="20% - 강조색6 45 2 2 2 9" xfId="17015"/>
    <cellStyle name="20% - 강조색6 45 2 2 2 9 2" xfId="17016"/>
    <cellStyle name="20% - 강조색6 45 2 2 2 9 3" xfId="17017"/>
    <cellStyle name="20% - 강조색6 45 2 2 2 9 4" xfId="17018"/>
    <cellStyle name="20% - 강조색6 45 2 2 20" xfId="17019"/>
    <cellStyle name="20% - 강조색6 45 2 2 21" xfId="17020"/>
    <cellStyle name="20% - 강조색6 45 2 2 22" xfId="17021"/>
    <cellStyle name="20% - 강조색6 45 2 2 23" xfId="17022"/>
    <cellStyle name="20% - 강조색6 45 2 2 24" xfId="17023"/>
    <cellStyle name="20% - 강조색6 45 2 2 25" xfId="17024"/>
    <cellStyle name="20% - 강조색6 45 2 2 26" xfId="17025"/>
    <cellStyle name="20% - 강조색6 45 2 2 3" xfId="17026"/>
    <cellStyle name="20% - 강조색6 45 2 2 3 10" xfId="17027"/>
    <cellStyle name="20% - 강조색6 45 2 2 3 11" xfId="17028"/>
    <cellStyle name="20% - 강조색6 45 2 2 3 12" xfId="17029"/>
    <cellStyle name="20% - 강조색6 45 2 2 3 2" xfId="17030"/>
    <cellStyle name="20% - 강조색6 45 2 2 3 2 2" xfId="17031"/>
    <cellStyle name="20% - 강조색6 45 2 2 3 2 3" xfId="17032"/>
    <cellStyle name="20% - 강조색6 45 2 2 3 2 4" xfId="17033"/>
    <cellStyle name="20% - 강조색6 45 2 2 3 3" xfId="17034"/>
    <cellStyle name="20% - 강조색6 45 2 2 3 3 2" xfId="17035"/>
    <cellStyle name="20% - 강조색6 45 2 2 3 3 3" xfId="17036"/>
    <cellStyle name="20% - 강조색6 45 2 2 3 3 4" xfId="17037"/>
    <cellStyle name="20% - 강조색6 45 2 2 3 4" xfId="17038"/>
    <cellStyle name="20% - 강조색6 45 2 2 3 4 2" xfId="17039"/>
    <cellStyle name="20% - 강조색6 45 2 2 3 4 3" xfId="17040"/>
    <cellStyle name="20% - 강조색6 45 2 2 3 4 4" xfId="17041"/>
    <cellStyle name="20% - 강조색6 45 2 2 3 5" xfId="17042"/>
    <cellStyle name="20% - 강조색6 45 2 2 3 5 2" xfId="17043"/>
    <cellStyle name="20% - 강조색6 45 2 2 3 5 3" xfId="17044"/>
    <cellStyle name="20% - 강조색6 45 2 2 3 5 4" xfId="17045"/>
    <cellStyle name="20% - 강조색6 45 2 2 3 6" xfId="17046"/>
    <cellStyle name="20% - 강조색6 45 2 2 3 6 2" xfId="17047"/>
    <cellStyle name="20% - 강조색6 45 2 2 3 6 3" xfId="17048"/>
    <cellStyle name="20% - 강조색6 45 2 2 3 6 4" xfId="17049"/>
    <cellStyle name="20% - 강조색6 45 2 2 3 7" xfId="17050"/>
    <cellStyle name="20% - 강조색6 45 2 2 3 7 2" xfId="17051"/>
    <cellStyle name="20% - 강조색6 45 2 2 3 7 3" xfId="17052"/>
    <cellStyle name="20% - 강조색6 45 2 2 3 7 4" xfId="17053"/>
    <cellStyle name="20% - 강조색6 45 2 2 3 8" xfId="17054"/>
    <cellStyle name="20% - 강조색6 45 2 2 3 8 2" xfId="17055"/>
    <cellStyle name="20% - 강조색6 45 2 2 3 8 3" xfId="17056"/>
    <cellStyle name="20% - 강조색6 45 2 2 3 8 4" xfId="17057"/>
    <cellStyle name="20% - 강조색6 45 2 2 3 9" xfId="17058"/>
    <cellStyle name="20% - 강조색6 45 2 2 3 9 2" xfId="17059"/>
    <cellStyle name="20% - 강조색6 45 2 2 3 9 3" xfId="17060"/>
    <cellStyle name="20% - 강조색6 45 2 2 3 9 4" xfId="17061"/>
    <cellStyle name="20% - 강조색6 45 2 2 4" xfId="17062"/>
    <cellStyle name="20% - 강조색6 45 2 2 4 10" xfId="17063"/>
    <cellStyle name="20% - 강조색6 45 2 2 4 11" xfId="17064"/>
    <cellStyle name="20% - 강조색6 45 2 2 4 12" xfId="17065"/>
    <cellStyle name="20% - 강조색6 45 2 2 4 2" xfId="17066"/>
    <cellStyle name="20% - 강조색6 45 2 2 4 2 2" xfId="17067"/>
    <cellStyle name="20% - 강조색6 45 2 2 4 2 3" xfId="17068"/>
    <cellStyle name="20% - 강조색6 45 2 2 4 2 4" xfId="17069"/>
    <cellStyle name="20% - 강조색6 45 2 2 4 3" xfId="17070"/>
    <cellStyle name="20% - 강조색6 45 2 2 4 3 2" xfId="17071"/>
    <cellStyle name="20% - 강조색6 45 2 2 4 3 3" xfId="17072"/>
    <cellStyle name="20% - 강조색6 45 2 2 4 3 4" xfId="17073"/>
    <cellStyle name="20% - 강조색6 45 2 2 4 4" xfId="17074"/>
    <cellStyle name="20% - 강조색6 45 2 2 4 4 2" xfId="17075"/>
    <cellStyle name="20% - 강조색6 45 2 2 4 4 3" xfId="17076"/>
    <cellStyle name="20% - 강조색6 45 2 2 4 4 4" xfId="17077"/>
    <cellStyle name="20% - 강조색6 45 2 2 4 5" xfId="17078"/>
    <cellStyle name="20% - 강조색6 45 2 2 4 5 2" xfId="17079"/>
    <cellStyle name="20% - 강조색6 45 2 2 4 5 3" xfId="17080"/>
    <cellStyle name="20% - 강조색6 45 2 2 4 5 4" xfId="17081"/>
    <cellStyle name="20% - 강조색6 45 2 2 4 6" xfId="17082"/>
    <cellStyle name="20% - 강조색6 45 2 2 4 6 2" xfId="17083"/>
    <cellStyle name="20% - 강조색6 45 2 2 4 6 3" xfId="17084"/>
    <cellStyle name="20% - 강조색6 45 2 2 4 6 4" xfId="17085"/>
    <cellStyle name="20% - 강조색6 45 2 2 4 7" xfId="17086"/>
    <cellStyle name="20% - 강조색6 45 2 2 4 7 2" xfId="17087"/>
    <cellStyle name="20% - 강조색6 45 2 2 4 7 3" xfId="17088"/>
    <cellStyle name="20% - 강조색6 45 2 2 4 7 4" xfId="17089"/>
    <cellStyle name="20% - 강조색6 45 2 2 4 8" xfId="17090"/>
    <cellStyle name="20% - 강조색6 45 2 2 4 8 2" xfId="17091"/>
    <cellStyle name="20% - 강조색6 45 2 2 4 8 3" xfId="17092"/>
    <cellStyle name="20% - 강조색6 45 2 2 4 8 4" xfId="17093"/>
    <cellStyle name="20% - 강조색6 45 2 2 4 9" xfId="17094"/>
    <cellStyle name="20% - 강조색6 45 2 2 4 9 2" xfId="17095"/>
    <cellStyle name="20% - 강조색6 45 2 2 4 9 3" xfId="17096"/>
    <cellStyle name="20% - 강조색6 45 2 2 4 9 4" xfId="17097"/>
    <cellStyle name="20% - 강조색6 45 2 2 5" xfId="17098"/>
    <cellStyle name="20% - 강조색6 45 2 2 5 10" xfId="17099"/>
    <cellStyle name="20% - 강조색6 45 2 2 5 11" xfId="17100"/>
    <cellStyle name="20% - 강조색6 45 2 2 5 12" xfId="17101"/>
    <cellStyle name="20% - 강조색6 45 2 2 5 2" xfId="17102"/>
    <cellStyle name="20% - 강조색6 45 2 2 5 2 2" xfId="17103"/>
    <cellStyle name="20% - 강조색6 45 2 2 5 2 3" xfId="17104"/>
    <cellStyle name="20% - 강조색6 45 2 2 5 2 4" xfId="17105"/>
    <cellStyle name="20% - 강조색6 45 2 2 5 3" xfId="17106"/>
    <cellStyle name="20% - 강조색6 45 2 2 5 3 2" xfId="17107"/>
    <cellStyle name="20% - 강조색6 45 2 2 5 3 3" xfId="17108"/>
    <cellStyle name="20% - 강조색6 45 2 2 5 3 4" xfId="17109"/>
    <cellStyle name="20% - 강조색6 45 2 2 5 4" xfId="17110"/>
    <cellStyle name="20% - 강조색6 45 2 2 5 4 2" xfId="17111"/>
    <cellStyle name="20% - 강조색6 45 2 2 5 4 3" xfId="17112"/>
    <cellStyle name="20% - 강조색6 45 2 2 5 4 4" xfId="17113"/>
    <cellStyle name="20% - 강조색6 45 2 2 5 5" xfId="17114"/>
    <cellStyle name="20% - 강조색6 45 2 2 5 5 2" xfId="17115"/>
    <cellStyle name="20% - 강조색6 45 2 2 5 5 3" xfId="17116"/>
    <cellStyle name="20% - 강조색6 45 2 2 5 5 4" xfId="17117"/>
    <cellStyle name="20% - 강조색6 45 2 2 5 6" xfId="17118"/>
    <cellStyle name="20% - 강조색6 45 2 2 5 6 2" xfId="17119"/>
    <cellStyle name="20% - 강조색6 45 2 2 5 6 3" xfId="17120"/>
    <cellStyle name="20% - 강조색6 45 2 2 5 6 4" xfId="17121"/>
    <cellStyle name="20% - 강조색6 45 2 2 5 7" xfId="17122"/>
    <cellStyle name="20% - 강조색6 45 2 2 5 7 2" xfId="17123"/>
    <cellStyle name="20% - 강조색6 45 2 2 5 7 3" xfId="17124"/>
    <cellStyle name="20% - 강조색6 45 2 2 5 7 4" xfId="17125"/>
    <cellStyle name="20% - 강조색6 45 2 2 5 8" xfId="17126"/>
    <cellStyle name="20% - 강조색6 45 2 2 5 8 2" xfId="17127"/>
    <cellStyle name="20% - 강조색6 45 2 2 5 8 3" xfId="17128"/>
    <cellStyle name="20% - 강조색6 45 2 2 5 8 4" xfId="17129"/>
    <cellStyle name="20% - 강조색6 45 2 2 5 9" xfId="17130"/>
    <cellStyle name="20% - 강조색6 45 2 2 5 9 2" xfId="17131"/>
    <cellStyle name="20% - 강조색6 45 2 2 5 9 3" xfId="17132"/>
    <cellStyle name="20% - 강조색6 45 2 2 5 9 4" xfId="17133"/>
    <cellStyle name="20% - 강조색6 45 2 2 6" xfId="17134"/>
    <cellStyle name="20% - 강조색6 45 2 2 6 2" xfId="17135"/>
    <cellStyle name="20% - 강조색6 45 2 2 6 3" xfId="17136"/>
    <cellStyle name="20% - 강조색6 45 2 2 6 4" xfId="17137"/>
    <cellStyle name="20% - 강조색6 45 2 2 7" xfId="17138"/>
    <cellStyle name="20% - 강조색6 45 2 2 7 2" xfId="17139"/>
    <cellStyle name="20% - 강조색6 45 2 2 7 3" xfId="17140"/>
    <cellStyle name="20% - 강조색6 45 2 2 7 4" xfId="17141"/>
    <cellStyle name="20% - 강조색6 45 2 2 8" xfId="17142"/>
    <cellStyle name="20% - 강조색6 45 2 2 8 2" xfId="17143"/>
    <cellStyle name="20% - 강조색6 45 2 2 8 3" xfId="17144"/>
    <cellStyle name="20% - 강조색6 45 2 2 8 4" xfId="17145"/>
    <cellStyle name="20% - 강조색6 45 2 2 9" xfId="17146"/>
    <cellStyle name="20% - 강조색6 45 2 2 9 2" xfId="17147"/>
    <cellStyle name="20% - 강조색6 45 2 2 9 3" xfId="17148"/>
    <cellStyle name="20% - 강조색6 45 2 2 9 4" xfId="17149"/>
    <cellStyle name="20% - 강조색6 45 2 20" xfId="17150"/>
    <cellStyle name="20% - 강조색6 45 2 21" xfId="17151"/>
    <cellStyle name="20% - 강조색6 45 2 22" xfId="17152"/>
    <cellStyle name="20% - 강조색6 45 2 23" xfId="17153"/>
    <cellStyle name="20% - 강조색6 45 2 24" xfId="17154"/>
    <cellStyle name="20% - 강조색6 45 2 25" xfId="17155"/>
    <cellStyle name="20% - 강조색6 45 2 26" xfId="17156"/>
    <cellStyle name="20% - 강조색6 45 2 3" xfId="17157"/>
    <cellStyle name="20% - 강조색6 45 2 3 10" xfId="17158"/>
    <cellStyle name="20% - 강조색6 45 2 3 10 2" xfId="17159"/>
    <cellStyle name="20% - 강조색6 45 2 3 10 3" xfId="17160"/>
    <cellStyle name="20% - 강조색6 45 2 3 10 4" xfId="17161"/>
    <cellStyle name="20% - 강조색6 45 2 3 11" xfId="17162"/>
    <cellStyle name="20% - 강조색6 45 2 3 11 2" xfId="17163"/>
    <cellStyle name="20% - 강조색6 45 2 3 11 3" xfId="17164"/>
    <cellStyle name="20% - 강조색6 45 2 3 11 4" xfId="17165"/>
    <cellStyle name="20% - 강조색6 45 2 3 12" xfId="17166"/>
    <cellStyle name="20% - 강조색6 45 2 3 12 2" xfId="17167"/>
    <cellStyle name="20% - 강조색6 45 2 3 12 3" xfId="17168"/>
    <cellStyle name="20% - 강조색6 45 2 3 12 4" xfId="17169"/>
    <cellStyle name="20% - 강조색6 45 2 3 13" xfId="17170"/>
    <cellStyle name="20% - 강조색6 45 2 3 14" xfId="17171"/>
    <cellStyle name="20% - 강조색6 45 2 3 15" xfId="17172"/>
    <cellStyle name="20% - 강조색6 45 2 3 16" xfId="17173"/>
    <cellStyle name="20% - 강조색6 45 2 3 17" xfId="17174"/>
    <cellStyle name="20% - 강조색6 45 2 3 18" xfId="17175"/>
    <cellStyle name="20% - 강조색6 45 2 3 19" xfId="17176"/>
    <cellStyle name="20% - 강조색6 45 2 3 2" xfId="17177"/>
    <cellStyle name="20% - 강조색6 45 2 3 2 10" xfId="17178"/>
    <cellStyle name="20% - 강조색6 45 2 3 2 11" xfId="17179"/>
    <cellStyle name="20% - 강조색6 45 2 3 2 12" xfId="17180"/>
    <cellStyle name="20% - 강조색6 45 2 3 2 2" xfId="17181"/>
    <cellStyle name="20% - 강조색6 45 2 3 2 2 2" xfId="17182"/>
    <cellStyle name="20% - 강조색6 45 2 3 2 2 3" xfId="17183"/>
    <cellStyle name="20% - 강조색6 45 2 3 2 2 4" xfId="17184"/>
    <cellStyle name="20% - 강조색6 45 2 3 2 3" xfId="17185"/>
    <cellStyle name="20% - 강조색6 45 2 3 2 3 2" xfId="17186"/>
    <cellStyle name="20% - 강조색6 45 2 3 2 3 3" xfId="17187"/>
    <cellStyle name="20% - 강조색6 45 2 3 2 3 4" xfId="17188"/>
    <cellStyle name="20% - 강조색6 45 2 3 2 4" xfId="17189"/>
    <cellStyle name="20% - 강조색6 45 2 3 2 4 2" xfId="17190"/>
    <cellStyle name="20% - 강조색6 45 2 3 2 4 3" xfId="17191"/>
    <cellStyle name="20% - 강조색6 45 2 3 2 4 4" xfId="17192"/>
    <cellStyle name="20% - 강조색6 45 2 3 2 5" xfId="17193"/>
    <cellStyle name="20% - 강조색6 45 2 3 2 5 2" xfId="17194"/>
    <cellStyle name="20% - 강조색6 45 2 3 2 5 3" xfId="17195"/>
    <cellStyle name="20% - 강조색6 45 2 3 2 5 4" xfId="17196"/>
    <cellStyle name="20% - 강조색6 45 2 3 2 6" xfId="17197"/>
    <cellStyle name="20% - 강조색6 45 2 3 2 6 2" xfId="17198"/>
    <cellStyle name="20% - 강조색6 45 2 3 2 6 3" xfId="17199"/>
    <cellStyle name="20% - 강조색6 45 2 3 2 6 4" xfId="17200"/>
    <cellStyle name="20% - 강조색6 45 2 3 2 7" xfId="17201"/>
    <cellStyle name="20% - 강조색6 45 2 3 2 7 2" xfId="17202"/>
    <cellStyle name="20% - 강조색6 45 2 3 2 7 3" xfId="17203"/>
    <cellStyle name="20% - 강조색6 45 2 3 2 7 4" xfId="17204"/>
    <cellStyle name="20% - 강조색6 45 2 3 2 8" xfId="17205"/>
    <cellStyle name="20% - 강조색6 45 2 3 2 8 2" xfId="17206"/>
    <cellStyle name="20% - 강조색6 45 2 3 2 8 3" xfId="17207"/>
    <cellStyle name="20% - 강조색6 45 2 3 2 8 4" xfId="17208"/>
    <cellStyle name="20% - 강조색6 45 2 3 2 9" xfId="17209"/>
    <cellStyle name="20% - 강조색6 45 2 3 2 9 2" xfId="17210"/>
    <cellStyle name="20% - 강조색6 45 2 3 2 9 3" xfId="17211"/>
    <cellStyle name="20% - 강조색6 45 2 3 2 9 4" xfId="17212"/>
    <cellStyle name="20% - 강조색6 45 2 3 20" xfId="17213"/>
    <cellStyle name="20% - 강조색6 45 2 3 21" xfId="17214"/>
    <cellStyle name="20% - 강조색6 45 2 3 22" xfId="17215"/>
    <cellStyle name="20% - 강조색6 45 2 3 23" xfId="17216"/>
    <cellStyle name="20% - 강조색6 45 2 3 24" xfId="17217"/>
    <cellStyle name="20% - 강조색6 45 2 3 25" xfId="17218"/>
    <cellStyle name="20% - 강조색6 45 2 3 3" xfId="17219"/>
    <cellStyle name="20% - 강조색6 45 2 3 3 10" xfId="17220"/>
    <cellStyle name="20% - 강조색6 45 2 3 3 11" xfId="17221"/>
    <cellStyle name="20% - 강조색6 45 2 3 3 12" xfId="17222"/>
    <cellStyle name="20% - 강조색6 45 2 3 3 2" xfId="17223"/>
    <cellStyle name="20% - 강조색6 45 2 3 3 2 2" xfId="17224"/>
    <cellStyle name="20% - 강조색6 45 2 3 3 2 3" xfId="17225"/>
    <cellStyle name="20% - 강조색6 45 2 3 3 2 4" xfId="17226"/>
    <cellStyle name="20% - 강조색6 45 2 3 3 3" xfId="17227"/>
    <cellStyle name="20% - 강조색6 45 2 3 3 3 2" xfId="17228"/>
    <cellStyle name="20% - 강조색6 45 2 3 3 3 3" xfId="17229"/>
    <cellStyle name="20% - 강조색6 45 2 3 3 3 4" xfId="17230"/>
    <cellStyle name="20% - 강조색6 45 2 3 3 4" xfId="17231"/>
    <cellStyle name="20% - 강조색6 45 2 3 3 4 2" xfId="17232"/>
    <cellStyle name="20% - 강조색6 45 2 3 3 4 3" xfId="17233"/>
    <cellStyle name="20% - 강조색6 45 2 3 3 4 4" xfId="17234"/>
    <cellStyle name="20% - 강조색6 45 2 3 3 5" xfId="17235"/>
    <cellStyle name="20% - 강조색6 45 2 3 3 5 2" xfId="17236"/>
    <cellStyle name="20% - 강조색6 45 2 3 3 5 3" xfId="17237"/>
    <cellStyle name="20% - 강조색6 45 2 3 3 5 4" xfId="17238"/>
    <cellStyle name="20% - 강조색6 45 2 3 3 6" xfId="17239"/>
    <cellStyle name="20% - 강조색6 45 2 3 3 6 2" xfId="17240"/>
    <cellStyle name="20% - 강조색6 45 2 3 3 6 3" xfId="17241"/>
    <cellStyle name="20% - 강조색6 45 2 3 3 6 4" xfId="17242"/>
    <cellStyle name="20% - 강조색6 45 2 3 3 7" xfId="17243"/>
    <cellStyle name="20% - 강조색6 45 2 3 3 7 2" xfId="17244"/>
    <cellStyle name="20% - 강조색6 45 2 3 3 7 3" xfId="17245"/>
    <cellStyle name="20% - 강조색6 45 2 3 3 7 4" xfId="17246"/>
    <cellStyle name="20% - 강조색6 45 2 3 3 8" xfId="17247"/>
    <cellStyle name="20% - 강조색6 45 2 3 3 8 2" xfId="17248"/>
    <cellStyle name="20% - 강조색6 45 2 3 3 8 3" xfId="17249"/>
    <cellStyle name="20% - 강조색6 45 2 3 3 8 4" xfId="17250"/>
    <cellStyle name="20% - 강조색6 45 2 3 3 9" xfId="17251"/>
    <cellStyle name="20% - 강조색6 45 2 3 3 9 2" xfId="17252"/>
    <cellStyle name="20% - 강조색6 45 2 3 3 9 3" xfId="17253"/>
    <cellStyle name="20% - 강조색6 45 2 3 3 9 4" xfId="17254"/>
    <cellStyle name="20% - 강조색6 45 2 3 4" xfId="17255"/>
    <cellStyle name="20% - 강조색6 45 2 3 4 10" xfId="17256"/>
    <cellStyle name="20% - 강조색6 45 2 3 4 11" xfId="17257"/>
    <cellStyle name="20% - 강조색6 45 2 3 4 12" xfId="17258"/>
    <cellStyle name="20% - 강조색6 45 2 3 4 2" xfId="17259"/>
    <cellStyle name="20% - 강조색6 45 2 3 4 2 2" xfId="17260"/>
    <cellStyle name="20% - 강조색6 45 2 3 4 2 3" xfId="17261"/>
    <cellStyle name="20% - 강조색6 45 2 3 4 2 4" xfId="17262"/>
    <cellStyle name="20% - 강조색6 45 2 3 4 3" xfId="17263"/>
    <cellStyle name="20% - 강조색6 45 2 3 4 3 2" xfId="17264"/>
    <cellStyle name="20% - 강조색6 45 2 3 4 3 3" xfId="17265"/>
    <cellStyle name="20% - 강조색6 45 2 3 4 3 4" xfId="17266"/>
    <cellStyle name="20% - 강조색6 45 2 3 4 4" xfId="17267"/>
    <cellStyle name="20% - 강조색6 45 2 3 4 4 2" xfId="17268"/>
    <cellStyle name="20% - 강조색6 45 2 3 4 4 3" xfId="17269"/>
    <cellStyle name="20% - 강조색6 45 2 3 4 4 4" xfId="17270"/>
    <cellStyle name="20% - 강조색6 45 2 3 4 5" xfId="17271"/>
    <cellStyle name="20% - 강조색6 45 2 3 4 5 2" xfId="17272"/>
    <cellStyle name="20% - 강조색6 45 2 3 4 5 3" xfId="17273"/>
    <cellStyle name="20% - 강조색6 45 2 3 4 5 4" xfId="17274"/>
    <cellStyle name="20% - 강조색6 45 2 3 4 6" xfId="17275"/>
    <cellStyle name="20% - 강조색6 45 2 3 4 6 2" xfId="17276"/>
    <cellStyle name="20% - 강조색6 45 2 3 4 6 3" xfId="17277"/>
    <cellStyle name="20% - 강조색6 45 2 3 4 6 4" xfId="17278"/>
    <cellStyle name="20% - 강조색6 45 2 3 4 7" xfId="17279"/>
    <cellStyle name="20% - 강조색6 45 2 3 4 7 2" xfId="17280"/>
    <cellStyle name="20% - 강조색6 45 2 3 4 7 3" xfId="17281"/>
    <cellStyle name="20% - 강조색6 45 2 3 4 7 4" xfId="17282"/>
    <cellStyle name="20% - 강조색6 45 2 3 4 8" xfId="17283"/>
    <cellStyle name="20% - 강조색6 45 2 3 4 8 2" xfId="17284"/>
    <cellStyle name="20% - 강조색6 45 2 3 4 8 3" xfId="17285"/>
    <cellStyle name="20% - 강조색6 45 2 3 4 8 4" xfId="17286"/>
    <cellStyle name="20% - 강조색6 45 2 3 4 9" xfId="17287"/>
    <cellStyle name="20% - 강조색6 45 2 3 4 9 2" xfId="17288"/>
    <cellStyle name="20% - 강조색6 45 2 3 4 9 3" xfId="17289"/>
    <cellStyle name="20% - 강조색6 45 2 3 4 9 4" xfId="17290"/>
    <cellStyle name="20% - 강조색6 45 2 3 5" xfId="17291"/>
    <cellStyle name="20% - 강조색6 45 2 3 5 2" xfId="17292"/>
    <cellStyle name="20% - 강조색6 45 2 3 5 3" xfId="17293"/>
    <cellStyle name="20% - 강조색6 45 2 3 5 4" xfId="17294"/>
    <cellStyle name="20% - 강조색6 45 2 3 6" xfId="17295"/>
    <cellStyle name="20% - 강조색6 45 2 3 6 2" xfId="17296"/>
    <cellStyle name="20% - 강조색6 45 2 3 6 3" xfId="17297"/>
    <cellStyle name="20% - 강조색6 45 2 3 6 4" xfId="17298"/>
    <cellStyle name="20% - 강조색6 45 2 3 7" xfId="17299"/>
    <cellStyle name="20% - 강조색6 45 2 3 7 2" xfId="17300"/>
    <cellStyle name="20% - 강조색6 45 2 3 7 3" xfId="17301"/>
    <cellStyle name="20% - 강조색6 45 2 3 7 4" xfId="17302"/>
    <cellStyle name="20% - 강조색6 45 2 3 8" xfId="17303"/>
    <cellStyle name="20% - 강조색6 45 2 3 8 2" xfId="17304"/>
    <cellStyle name="20% - 강조색6 45 2 3 8 3" xfId="17305"/>
    <cellStyle name="20% - 강조색6 45 2 3 8 4" xfId="17306"/>
    <cellStyle name="20% - 강조색6 45 2 3 9" xfId="17307"/>
    <cellStyle name="20% - 강조색6 45 2 3 9 2" xfId="17308"/>
    <cellStyle name="20% - 강조색6 45 2 3 9 3" xfId="17309"/>
    <cellStyle name="20% - 강조색6 45 2 3 9 4" xfId="17310"/>
    <cellStyle name="20% - 강조색6 45 2 4" xfId="17311"/>
    <cellStyle name="20% - 강조색6 45 2 4 10" xfId="17312"/>
    <cellStyle name="20% - 강조색6 45 2 4 11" xfId="17313"/>
    <cellStyle name="20% - 강조색6 45 2 4 12" xfId="17314"/>
    <cellStyle name="20% - 강조색6 45 2 4 2" xfId="17315"/>
    <cellStyle name="20% - 강조색6 45 2 4 2 2" xfId="17316"/>
    <cellStyle name="20% - 강조색6 45 2 4 2 3" xfId="17317"/>
    <cellStyle name="20% - 강조색6 45 2 4 2 4" xfId="17318"/>
    <cellStyle name="20% - 강조색6 45 2 4 3" xfId="17319"/>
    <cellStyle name="20% - 강조색6 45 2 4 3 2" xfId="17320"/>
    <cellStyle name="20% - 강조색6 45 2 4 3 3" xfId="17321"/>
    <cellStyle name="20% - 강조색6 45 2 4 3 4" xfId="17322"/>
    <cellStyle name="20% - 강조색6 45 2 4 4" xfId="17323"/>
    <cellStyle name="20% - 강조색6 45 2 4 4 2" xfId="17324"/>
    <cellStyle name="20% - 강조색6 45 2 4 4 3" xfId="17325"/>
    <cellStyle name="20% - 강조색6 45 2 4 4 4" xfId="17326"/>
    <cellStyle name="20% - 강조색6 45 2 4 5" xfId="17327"/>
    <cellStyle name="20% - 강조색6 45 2 4 5 2" xfId="17328"/>
    <cellStyle name="20% - 강조색6 45 2 4 5 3" xfId="17329"/>
    <cellStyle name="20% - 강조색6 45 2 4 5 4" xfId="17330"/>
    <cellStyle name="20% - 강조색6 45 2 4 6" xfId="17331"/>
    <cellStyle name="20% - 강조색6 45 2 4 6 2" xfId="17332"/>
    <cellStyle name="20% - 강조색6 45 2 4 6 3" xfId="17333"/>
    <cellStyle name="20% - 강조색6 45 2 4 6 4" xfId="17334"/>
    <cellStyle name="20% - 강조색6 45 2 4 7" xfId="17335"/>
    <cellStyle name="20% - 강조색6 45 2 4 7 2" xfId="17336"/>
    <cellStyle name="20% - 강조색6 45 2 4 7 3" xfId="17337"/>
    <cellStyle name="20% - 강조색6 45 2 4 7 4" xfId="17338"/>
    <cellStyle name="20% - 강조색6 45 2 4 8" xfId="17339"/>
    <cellStyle name="20% - 강조색6 45 2 4 8 2" xfId="17340"/>
    <cellStyle name="20% - 강조색6 45 2 4 8 3" xfId="17341"/>
    <cellStyle name="20% - 강조색6 45 2 4 8 4" xfId="17342"/>
    <cellStyle name="20% - 강조색6 45 2 4 9" xfId="17343"/>
    <cellStyle name="20% - 강조색6 45 2 4 9 2" xfId="17344"/>
    <cellStyle name="20% - 강조색6 45 2 4 9 3" xfId="17345"/>
    <cellStyle name="20% - 강조색6 45 2 4 9 4" xfId="17346"/>
    <cellStyle name="20% - 강조색6 45 2 5" xfId="17347"/>
    <cellStyle name="20% - 강조색6 45 2 5 10" xfId="17348"/>
    <cellStyle name="20% - 강조색6 45 2 5 11" xfId="17349"/>
    <cellStyle name="20% - 강조색6 45 2 5 12" xfId="17350"/>
    <cellStyle name="20% - 강조색6 45 2 5 2" xfId="17351"/>
    <cellStyle name="20% - 강조색6 45 2 5 2 2" xfId="17352"/>
    <cellStyle name="20% - 강조색6 45 2 5 2 3" xfId="17353"/>
    <cellStyle name="20% - 강조색6 45 2 5 2 4" xfId="17354"/>
    <cellStyle name="20% - 강조색6 45 2 5 3" xfId="17355"/>
    <cellStyle name="20% - 강조색6 45 2 5 3 2" xfId="17356"/>
    <cellStyle name="20% - 강조색6 45 2 5 3 3" xfId="17357"/>
    <cellStyle name="20% - 강조색6 45 2 5 3 4" xfId="17358"/>
    <cellStyle name="20% - 강조색6 45 2 5 4" xfId="17359"/>
    <cellStyle name="20% - 강조색6 45 2 5 4 2" xfId="17360"/>
    <cellStyle name="20% - 강조색6 45 2 5 4 3" xfId="17361"/>
    <cellStyle name="20% - 강조색6 45 2 5 4 4" xfId="17362"/>
    <cellStyle name="20% - 강조색6 45 2 5 5" xfId="17363"/>
    <cellStyle name="20% - 강조색6 45 2 5 5 2" xfId="17364"/>
    <cellStyle name="20% - 강조색6 45 2 5 5 3" xfId="17365"/>
    <cellStyle name="20% - 강조색6 45 2 5 5 4" xfId="17366"/>
    <cellStyle name="20% - 강조색6 45 2 5 6" xfId="17367"/>
    <cellStyle name="20% - 강조색6 45 2 5 6 2" xfId="17368"/>
    <cellStyle name="20% - 강조색6 45 2 5 6 3" xfId="17369"/>
    <cellStyle name="20% - 강조색6 45 2 5 6 4" xfId="17370"/>
    <cellStyle name="20% - 강조색6 45 2 5 7" xfId="17371"/>
    <cellStyle name="20% - 강조색6 45 2 5 7 2" xfId="17372"/>
    <cellStyle name="20% - 강조색6 45 2 5 7 3" xfId="17373"/>
    <cellStyle name="20% - 강조색6 45 2 5 7 4" xfId="17374"/>
    <cellStyle name="20% - 강조색6 45 2 5 8" xfId="17375"/>
    <cellStyle name="20% - 강조색6 45 2 5 8 2" xfId="17376"/>
    <cellStyle name="20% - 강조색6 45 2 5 8 3" xfId="17377"/>
    <cellStyle name="20% - 강조색6 45 2 5 8 4" xfId="17378"/>
    <cellStyle name="20% - 강조색6 45 2 5 9" xfId="17379"/>
    <cellStyle name="20% - 강조색6 45 2 5 9 2" xfId="17380"/>
    <cellStyle name="20% - 강조색6 45 2 5 9 3" xfId="17381"/>
    <cellStyle name="20% - 강조색6 45 2 5 9 4" xfId="17382"/>
    <cellStyle name="20% - 강조색6 45 2 6" xfId="17383"/>
    <cellStyle name="20% - 강조색6 45 2 6 10" xfId="17384"/>
    <cellStyle name="20% - 강조색6 45 2 6 11" xfId="17385"/>
    <cellStyle name="20% - 강조색6 45 2 6 12" xfId="17386"/>
    <cellStyle name="20% - 강조색6 45 2 6 2" xfId="17387"/>
    <cellStyle name="20% - 강조색6 45 2 6 2 2" xfId="17388"/>
    <cellStyle name="20% - 강조색6 45 2 6 2 3" xfId="17389"/>
    <cellStyle name="20% - 강조색6 45 2 6 2 4" xfId="17390"/>
    <cellStyle name="20% - 강조색6 45 2 6 3" xfId="17391"/>
    <cellStyle name="20% - 강조색6 45 2 6 3 2" xfId="17392"/>
    <cellStyle name="20% - 강조색6 45 2 6 3 3" xfId="17393"/>
    <cellStyle name="20% - 강조색6 45 2 6 3 4" xfId="17394"/>
    <cellStyle name="20% - 강조색6 45 2 6 4" xfId="17395"/>
    <cellStyle name="20% - 강조색6 45 2 6 4 2" xfId="17396"/>
    <cellStyle name="20% - 강조색6 45 2 6 4 3" xfId="17397"/>
    <cellStyle name="20% - 강조색6 45 2 6 4 4" xfId="17398"/>
    <cellStyle name="20% - 강조색6 45 2 6 5" xfId="17399"/>
    <cellStyle name="20% - 강조색6 45 2 6 5 2" xfId="17400"/>
    <cellStyle name="20% - 강조색6 45 2 6 5 3" xfId="17401"/>
    <cellStyle name="20% - 강조색6 45 2 6 5 4" xfId="17402"/>
    <cellStyle name="20% - 강조색6 45 2 6 6" xfId="17403"/>
    <cellStyle name="20% - 강조색6 45 2 6 6 2" xfId="17404"/>
    <cellStyle name="20% - 강조색6 45 2 6 6 3" xfId="17405"/>
    <cellStyle name="20% - 강조색6 45 2 6 6 4" xfId="17406"/>
    <cellStyle name="20% - 강조색6 45 2 6 7" xfId="17407"/>
    <cellStyle name="20% - 강조색6 45 2 6 7 2" xfId="17408"/>
    <cellStyle name="20% - 강조색6 45 2 6 7 3" xfId="17409"/>
    <cellStyle name="20% - 강조색6 45 2 6 7 4" xfId="17410"/>
    <cellStyle name="20% - 강조색6 45 2 6 8" xfId="17411"/>
    <cellStyle name="20% - 강조색6 45 2 6 8 2" xfId="17412"/>
    <cellStyle name="20% - 강조색6 45 2 6 8 3" xfId="17413"/>
    <cellStyle name="20% - 강조색6 45 2 6 8 4" xfId="17414"/>
    <cellStyle name="20% - 강조색6 45 2 6 9" xfId="17415"/>
    <cellStyle name="20% - 강조색6 45 2 6 9 2" xfId="17416"/>
    <cellStyle name="20% - 강조색6 45 2 6 9 3" xfId="17417"/>
    <cellStyle name="20% - 강조색6 45 2 6 9 4" xfId="17418"/>
    <cellStyle name="20% - 강조색6 45 2 7" xfId="17419"/>
    <cellStyle name="20% - 강조색6 45 2 7 2" xfId="17420"/>
    <cellStyle name="20% - 강조색6 45 2 7 3" xfId="17421"/>
    <cellStyle name="20% - 강조색6 45 2 7 4" xfId="17422"/>
    <cellStyle name="20% - 강조색6 45 2 8" xfId="17423"/>
    <cellStyle name="20% - 강조색6 45 2 8 2" xfId="17424"/>
    <cellStyle name="20% - 강조색6 45 2 8 3" xfId="17425"/>
    <cellStyle name="20% - 강조색6 45 2 8 4" xfId="17426"/>
    <cellStyle name="20% - 강조색6 45 2 9" xfId="17427"/>
    <cellStyle name="20% - 강조색6 45 2 9 2" xfId="17428"/>
    <cellStyle name="20% - 강조색6 45 2 9 3" xfId="17429"/>
    <cellStyle name="20% - 강조색6 45 2 9 4" xfId="17430"/>
    <cellStyle name="20% - 강조색6 45 3" xfId="17431"/>
    <cellStyle name="20% - 강조색6 45 3 10" xfId="17432"/>
    <cellStyle name="20% - 강조색6 45 3 10 2" xfId="17433"/>
    <cellStyle name="20% - 강조색6 45 3 10 3" xfId="17434"/>
    <cellStyle name="20% - 강조색6 45 3 10 4" xfId="17435"/>
    <cellStyle name="20% - 강조색6 45 3 11" xfId="17436"/>
    <cellStyle name="20% - 강조색6 45 3 11 2" xfId="17437"/>
    <cellStyle name="20% - 강조색6 45 3 11 3" xfId="17438"/>
    <cellStyle name="20% - 강조색6 45 3 11 4" xfId="17439"/>
    <cellStyle name="20% - 강조색6 45 3 12" xfId="17440"/>
    <cellStyle name="20% - 강조색6 45 3 12 2" xfId="17441"/>
    <cellStyle name="20% - 강조색6 45 3 12 3" xfId="17442"/>
    <cellStyle name="20% - 강조색6 45 3 12 4" xfId="17443"/>
    <cellStyle name="20% - 강조색6 45 3 13" xfId="17444"/>
    <cellStyle name="20% - 강조색6 45 3 14" xfId="17445"/>
    <cellStyle name="20% - 강조색6 45 3 15" xfId="17446"/>
    <cellStyle name="20% - 강조색6 45 3 16" xfId="17447"/>
    <cellStyle name="20% - 강조색6 45 3 17" xfId="17448"/>
    <cellStyle name="20% - 강조색6 45 3 18" xfId="17449"/>
    <cellStyle name="20% - 강조색6 45 3 19" xfId="17450"/>
    <cellStyle name="20% - 강조색6 45 3 2" xfId="17451"/>
    <cellStyle name="20% - 강조색6 45 3 2 10" xfId="17452"/>
    <cellStyle name="20% - 강조색6 45 3 2 11" xfId="17453"/>
    <cellStyle name="20% - 강조색6 45 3 2 12" xfId="17454"/>
    <cellStyle name="20% - 강조색6 45 3 2 2" xfId="17455"/>
    <cellStyle name="20% - 강조색6 45 3 2 2 2" xfId="17456"/>
    <cellStyle name="20% - 강조색6 45 3 2 2 3" xfId="17457"/>
    <cellStyle name="20% - 강조색6 45 3 2 2 4" xfId="17458"/>
    <cellStyle name="20% - 강조색6 45 3 2 3" xfId="17459"/>
    <cellStyle name="20% - 강조색6 45 3 2 3 2" xfId="17460"/>
    <cellStyle name="20% - 강조색6 45 3 2 3 3" xfId="17461"/>
    <cellStyle name="20% - 강조색6 45 3 2 3 4" xfId="17462"/>
    <cellStyle name="20% - 강조색6 45 3 2 4" xfId="17463"/>
    <cellStyle name="20% - 강조색6 45 3 2 4 2" xfId="17464"/>
    <cellStyle name="20% - 강조색6 45 3 2 4 3" xfId="17465"/>
    <cellStyle name="20% - 강조색6 45 3 2 4 4" xfId="17466"/>
    <cellStyle name="20% - 강조색6 45 3 2 5" xfId="17467"/>
    <cellStyle name="20% - 강조색6 45 3 2 5 2" xfId="17468"/>
    <cellStyle name="20% - 강조색6 45 3 2 5 3" xfId="17469"/>
    <cellStyle name="20% - 강조색6 45 3 2 5 4" xfId="17470"/>
    <cellStyle name="20% - 강조색6 45 3 2 6" xfId="17471"/>
    <cellStyle name="20% - 강조색6 45 3 2 6 2" xfId="17472"/>
    <cellStyle name="20% - 강조색6 45 3 2 6 3" xfId="17473"/>
    <cellStyle name="20% - 강조색6 45 3 2 6 4" xfId="17474"/>
    <cellStyle name="20% - 강조색6 45 3 2 7" xfId="17475"/>
    <cellStyle name="20% - 강조색6 45 3 2 7 2" xfId="17476"/>
    <cellStyle name="20% - 강조색6 45 3 2 7 3" xfId="17477"/>
    <cellStyle name="20% - 강조색6 45 3 2 7 4" xfId="17478"/>
    <cellStyle name="20% - 강조색6 45 3 2 8" xfId="17479"/>
    <cellStyle name="20% - 강조색6 45 3 2 8 2" xfId="17480"/>
    <cellStyle name="20% - 강조색6 45 3 2 8 3" xfId="17481"/>
    <cellStyle name="20% - 강조색6 45 3 2 8 4" xfId="17482"/>
    <cellStyle name="20% - 강조색6 45 3 2 9" xfId="17483"/>
    <cellStyle name="20% - 강조색6 45 3 2 9 2" xfId="17484"/>
    <cellStyle name="20% - 강조색6 45 3 2 9 3" xfId="17485"/>
    <cellStyle name="20% - 강조색6 45 3 2 9 4" xfId="17486"/>
    <cellStyle name="20% - 강조색6 45 3 20" xfId="17487"/>
    <cellStyle name="20% - 강조색6 45 3 21" xfId="17488"/>
    <cellStyle name="20% - 강조색6 45 3 22" xfId="17489"/>
    <cellStyle name="20% - 강조색6 45 3 23" xfId="17490"/>
    <cellStyle name="20% - 강조색6 45 3 24" xfId="17491"/>
    <cellStyle name="20% - 강조색6 45 3 25" xfId="17492"/>
    <cellStyle name="20% - 강조색6 45 3 3" xfId="17493"/>
    <cellStyle name="20% - 강조색6 45 3 3 10" xfId="17494"/>
    <cellStyle name="20% - 강조색6 45 3 3 11" xfId="17495"/>
    <cellStyle name="20% - 강조색6 45 3 3 12" xfId="17496"/>
    <cellStyle name="20% - 강조색6 45 3 3 2" xfId="17497"/>
    <cellStyle name="20% - 강조색6 45 3 3 2 2" xfId="17498"/>
    <cellStyle name="20% - 강조색6 45 3 3 2 3" xfId="17499"/>
    <cellStyle name="20% - 강조색6 45 3 3 2 4" xfId="17500"/>
    <cellStyle name="20% - 강조색6 45 3 3 3" xfId="17501"/>
    <cellStyle name="20% - 강조색6 45 3 3 3 2" xfId="17502"/>
    <cellStyle name="20% - 강조색6 45 3 3 3 3" xfId="17503"/>
    <cellStyle name="20% - 강조색6 45 3 3 3 4" xfId="17504"/>
    <cellStyle name="20% - 강조색6 45 3 3 4" xfId="17505"/>
    <cellStyle name="20% - 강조색6 45 3 3 4 2" xfId="17506"/>
    <cellStyle name="20% - 강조색6 45 3 3 4 3" xfId="17507"/>
    <cellStyle name="20% - 강조색6 45 3 3 4 4" xfId="17508"/>
    <cellStyle name="20% - 강조색6 45 3 3 5" xfId="17509"/>
    <cellStyle name="20% - 강조색6 45 3 3 5 2" xfId="17510"/>
    <cellStyle name="20% - 강조색6 45 3 3 5 3" xfId="17511"/>
    <cellStyle name="20% - 강조색6 45 3 3 5 4" xfId="17512"/>
    <cellStyle name="20% - 강조색6 45 3 3 6" xfId="17513"/>
    <cellStyle name="20% - 강조색6 45 3 3 6 2" xfId="17514"/>
    <cellStyle name="20% - 강조색6 45 3 3 6 3" xfId="17515"/>
    <cellStyle name="20% - 강조색6 45 3 3 6 4" xfId="17516"/>
    <cellStyle name="20% - 강조색6 45 3 3 7" xfId="17517"/>
    <cellStyle name="20% - 강조색6 45 3 3 7 2" xfId="17518"/>
    <cellStyle name="20% - 강조색6 45 3 3 7 3" xfId="17519"/>
    <cellStyle name="20% - 강조색6 45 3 3 7 4" xfId="17520"/>
    <cellStyle name="20% - 강조색6 45 3 3 8" xfId="17521"/>
    <cellStyle name="20% - 강조색6 45 3 3 8 2" xfId="17522"/>
    <cellStyle name="20% - 강조색6 45 3 3 8 3" xfId="17523"/>
    <cellStyle name="20% - 강조색6 45 3 3 8 4" xfId="17524"/>
    <cellStyle name="20% - 강조색6 45 3 3 9" xfId="17525"/>
    <cellStyle name="20% - 강조색6 45 3 3 9 2" xfId="17526"/>
    <cellStyle name="20% - 강조색6 45 3 3 9 3" xfId="17527"/>
    <cellStyle name="20% - 강조색6 45 3 3 9 4" xfId="17528"/>
    <cellStyle name="20% - 강조색6 45 3 4" xfId="17529"/>
    <cellStyle name="20% - 강조색6 45 3 4 10" xfId="17530"/>
    <cellStyle name="20% - 강조색6 45 3 4 11" xfId="17531"/>
    <cellStyle name="20% - 강조색6 45 3 4 12" xfId="17532"/>
    <cellStyle name="20% - 강조색6 45 3 4 2" xfId="17533"/>
    <cellStyle name="20% - 강조색6 45 3 4 2 2" xfId="17534"/>
    <cellStyle name="20% - 강조색6 45 3 4 2 3" xfId="17535"/>
    <cellStyle name="20% - 강조색6 45 3 4 2 4" xfId="17536"/>
    <cellStyle name="20% - 강조색6 45 3 4 3" xfId="17537"/>
    <cellStyle name="20% - 강조색6 45 3 4 3 2" xfId="17538"/>
    <cellStyle name="20% - 강조색6 45 3 4 3 3" xfId="17539"/>
    <cellStyle name="20% - 강조색6 45 3 4 3 4" xfId="17540"/>
    <cellStyle name="20% - 강조색6 45 3 4 4" xfId="17541"/>
    <cellStyle name="20% - 강조색6 45 3 4 4 2" xfId="17542"/>
    <cellStyle name="20% - 강조색6 45 3 4 4 3" xfId="17543"/>
    <cellStyle name="20% - 강조색6 45 3 4 4 4" xfId="17544"/>
    <cellStyle name="20% - 강조색6 45 3 4 5" xfId="17545"/>
    <cellStyle name="20% - 강조색6 45 3 4 5 2" xfId="17546"/>
    <cellStyle name="20% - 강조색6 45 3 4 5 3" xfId="17547"/>
    <cellStyle name="20% - 강조색6 45 3 4 5 4" xfId="17548"/>
    <cellStyle name="20% - 강조색6 45 3 4 6" xfId="17549"/>
    <cellStyle name="20% - 강조색6 45 3 4 6 2" xfId="17550"/>
    <cellStyle name="20% - 강조색6 45 3 4 6 3" xfId="17551"/>
    <cellStyle name="20% - 강조색6 45 3 4 6 4" xfId="17552"/>
    <cellStyle name="20% - 강조색6 45 3 4 7" xfId="17553"/>
    <cellStyle name="20% - 강조색6 45 3 4 7 2" xfId="17554"/>
    <cellStyle name="20% - 강조색6 45 3 4 7 3" xfId="17555"/>
    <cellStyle name="20% - 강조색6 45 3 4 7 4" xfId="17556"/>
    <cellStyle name="20% - 강조색6 45 3 4 8" xfId="17557"/>
    <cellStyle name="20% - 강조색6 45 3 4 8 2" xfId="17558"/>
    <cellStyle name="20% - 강조색6 45 3 4 8 3" xfId="17559"/>
    <cellStyle name="20% - 강조색6 45 3 4 8 4" xfId="17560"/>
    <cellStyle name="20% - 강조색6 45 3 4 9" xfId="17561"/>
    <cellStyle name="20% - 강조색6 45 3 4 9 2" xfId="17562"/>
    <cellStyle name="20% - 강조색6 45 3 4 9 3" xfId="17563"/>
    <cellStyle name="20% - 강조색6 45 3 4 9 4" xfId="17564"/>
    <cellStyle name="20% - 강조색6 45 3 5" xfId="17565"/>
    <cellStyle name="20% - 강조색6 45 3 5 2" xfId="17566"/>
    <cellStyle name="20% - 강조색6 45 3 5 3" xfId="17567"/>
    <cellStyle name="20% - 강조색6 45 3 5 4" xfId="17568"/>
    <cellStyle name="20% - 강조색6 45 3 6" xfId="17569"/>
    <cellStyle name="20% - 강조색6 45 3 6 2" xfId="17570"/>
    <cellStyle name="20% - 강조색6 45 3 6 3" xfId="17571"/>
    <cellStyle name="20% - 강조색6 45 3 6 4" xfId="17572"/>
    <cellStyle name="20% - 강조색6 45 3 7" xfId="17573"/>
    <cellStyle name="20% - 강조색6 45 3 7 2" xfId="17574"/>
    <cellStyle name="20% - 강조색6 45 3 7 3" xfId="17575"/>
    <cellStyle name="20% - 강조색6 45 3 7 4" xfId="17576"/>
    <cellStyle name="20% - 강조색6 45 3 8" xfId="17577"/>
    <cellStyle name="20% - 강조색6 45 3 8 2" xfId="17578"/>
    <cellStyle name="20% - 강조색6 45 3 8 3" xfId="17579"/>
    <cellStyle name="20% - 강조색6 45 3 8 4" xfId="17580"/>
    <cellStyle name="20% - 강조색6 45 3 9" xfId="17581"/>
    <cellStyle name="20% - 강조색6 45 3 9 2" xfId="17582"/>
    <cellStyle name="20% - 강조색6 45 3 9 3" xfId="17583"/>
    <cellStyle name="20% - 강조색6 45 3 9 4" xfId="17584"/>
    <cellStyle name="20% - 강조색6 45 4" xfId="17585"/>
    <cellStyle name="20% - 강조색6 45 4 10" xfId="17586"/>
    <cellStyle name="20% - 강조색6 45 4 10 2" xfId="17587"/>
    <cellStyle name="20% - 강조색6 45 4 10 3" xfId="17588"/>
    <cellStyle name="20% - 강조색6 45 4 10 4" xfId="17589"/>
    <cellStyle name="20% - 강조색6 45 4 11" xfId="17590"/>
    <cellStyle name="20% - 강조색6 45 4 12" xfId="17591"/>
    <cellStyle name="20% - 강조색6 45 4 13" xfId="17592"/>
    <cellStyle name="20% - 강조색6 45 4 14" xfId="17593"/>
    <cellStyle name="20% - 강조색6 45 4 15" xfId="17594"/>
    <cellStyle name="20% - 강조색6 45 4 16" xfId="17595"/>
    <cellStyle name="20% - 강조색6 45 4 17" xfId="17596"/>
    <cellStyle name="20% - 강조색6 45 4 18" xfId="17597"/>
    <cellStyle name="20% - 강조색6 45 4 19" xfId="17598"/>
    <cellStyle name="20% - 강조색6 45 4 2" xfId="17599"/>
    <cellStyle name="20% - 강조색6 45 4 2 10" xfId="17600"/>
    <cellStyle name="20% - 강조색6 45 4 2 11" xfId="17601"/>
    <cellStyle name="20% - 강조색6 45 4 2 12" xfId="17602"/>
    <cellStyle name="20% - 강조색6 45 4 2 2" xfId="17603"/>
    <cellStyle name="20% - 강조색6 45 4 2 2 2" xfId="17604"/>
    <cellStyle name="20% - 강조색6 45 4 2 2 3" xfId="17605"/>
    <cellStyle name="20% - 강조색6 45 4 2 2 4" xfId="17606"/>
    <cellStyle name="20% - 강조색6 45 4 2 3" xfId="17607"/>
    <cellStyle name="20% - 강조색6 45 4 2 3 2" xfId="17608"/>
    <cellStyle name="20% - 강조색6 45 4 2 3 3" xfId="17609"/>
    <cellStyle name="20% - 강조색6 45 4 2 3 4" xfId="17610"/>
    <cellStyle name="20% - 강조색6 45 4 2 4" xfId="17611"/>
    <cellStyle name="20% - 강조색6 45 4 2 4 2" xfId="17612"/>
    <cellStyle name="20% - 강조색6 45 4 2 4 3" xfId="17613"/>
    <cellStyle name="20% - 강조색6 45 4 2 4 4" xfId="17614"/>
    <cellStyle name="20% - 강조색6 45 4 2 5" xfId="17615"/>
    <cellStyle name="20% - 강조색6 45 4 2 5 2" xfId="17616"/>
    <cellStyle name="20% - 강조색6 45 4 2 5 3" xfId="17617"/>
    <cellStyle name="20% - 강조색6 45 4 2 5 4" xfId="17618"/>
    <cellStyle name="20% - 강조색6 45 4 2 6" xfId="17619"/>
    <cellStyle name="20% - 강조색6 45 4 2 6 2" xfId="17620"/>
    <cellStyle name="20% - 강조색6 45 4 2 6 3" xfId="17621"/>
    <cellStyle name="20% - 강조색6 45 4 2 6 4" xfId="17622"/>
    <cellStyle name="20% - 강조색6 45 4 2 7" xfId="17623"/>
    <cellStyle name="20% - 강조색6 45 4 2 7 2" xfId="17624"/>
    <cellStyle name="20% - 강조색6 45 4 2 7 3" xfId="17625"/>
    <cellStyle name="20% - 강조색6 45 4 2 7 4" xfId="17626"/>
    <cellStyle name="20% - 강조색6 45 4 2 8" xfId="17627"/>
    <cellStyle name="20% - 강조색6 45 4 2 8 2" xfId="17628"/>
    <cellStyle name="20% - 강조색6 45 4 2 8 3" xfId="17629"/>
    <cellStyle name="20% - 강조색6 45 4 2 8 4" xfId="17630"/>
    <cellStyle name="20% - 강조색6 45 4 2 9" xfId="17631"/>
    <cellStyle name="20% - 강조색6 45 4 2 9 2" xfId="17632"/>
    <cellStyle name="20% - 강조색6 45 4 2 9 3" xfId="17633"/>
    <cellStyle name="20% - 강조색6 45 4 2 9 4" xfId="17634"/>
    <cellStyle name="20% - 강조색6 45 4 20" xfId="17635"/>
    <cellStyle name="20% - 강조색6 45 4 21" xfId="17636"/>
    <cellStyle name="20% - 강조색6 45 4 22" xfId="17637"/>
    <cellStyle name="20% - 강조색6 45 4 23" xfId="17638"/>
    <cellStyle name="20% - 강조색6 45 4 3" xfId="17639"/>
    <cellStyle name="20% - 강조색6 45 4 3 2" xfId="17640"/>
    <cellStyle name="20% - 강조색6 45 4 3 3" xfId="17641"/>
    <cellStyle name="20% - 강조색6 45 4 3 4" xfId="17642"/>
    <cellStyle name="20% - 강조색6 45 4 4" xfId="17643"/>
    <cellStyle name="20% - 강조색6 45 4 4 2" xfId="17644"/>
    <cellStyle name="20% - 강조색6 45 4 4 3" xfId="17645"/>
    <cellStyle name="20% - 강조색6 45 4 4 4" xfId="17646"/>
    <cellStyle name="20% - 강조색6 45 4 5" xfId="17647"/>
    <cellStyle name="20% - 강조색6 45 4 5 2" xfId="17648"/>
    <cellStyle name="20% - 강조색6 45 4 5 3" xfId="17649"/>
    <cellStyle name="20% - 강조색6 45 4 5 4" xfId="17650"/>
    <cellStyle name="20% - 강조색6 45 4 6" xfId="17651"/>
    <cellStyle name="20% - 강조색6 45 4 6 2" xfId="17652"/>
    <cellStyle name="20% - 강조색6 45 4 6 3" xfId="17653"/>
    <cellStyle name="20% - 강조색6 45 4 6 4" xfId="17654"/>
    <cellStyle name="20% - 강조색6 45 4 7" xfId="17655"/>
    <cellStyle name="20% - 강조색6 45 4 7 2" xfId="17656"/>
    <cellStyle name="20% - 강조색6 45 4 7 3" xfId="17657"/>
    <cellStyle name="20% - 강조색6 45 4 7 4" xfId="17658"/>
    <cellStyle name="20% - 강조색6 45 4 8" xfId="17659"/>
    <cellStyle name="20% - 강조색6 45 4 8 2" xfId="17660"/>
    <cellStyle name="20% - 강조색6 45 4 8 3" xfId="17661"/>
    <cellStyle name="20% - 강조색6 45 4 8 4" xfId="17662"/>
    <cellStyle name="20% - 강조색6 45 4 9" xfId="17663"/>
    <cellStyle name="20% - 강조색6 45 4 9 2" xfId="17664"/>
    <cellStyle name="20% - 강조색6 45 4 9 3" xfId="17665"/>
    <cellStyle name="20% - 강조색6 45 4 9 4" xfId="17666"/>
    <cellStyle name="20% - 강조색6 45 5" xfId="17667"/>
    <cellStyle name="20% - 강조색6 45 5 10" xfId="17668"/>
    <cellStyle name="20% - 강조색6 45 5 11" xfId="17669"/>
    <cellStyle name="20% - 강조색6 45 5 12" xfId="17670"/>
    <cellStyle name="20% - 강조색6 45 5 13" xfId="17671"/>
    <cellStyle name="20% - 강조색6 45 5 14" xfId="17672"/>
    <cellStyle name="20% - 강조색6 45 5 15" xfId="17673"/>
    <cellStyle name="20% - 강조색6 45 5 16" xfId="17674"/>
    <cellStyle name="20% - 강조색6 45 5 17" xfId="17675"/>
    <cellStyle name="20% - 강조색6 45 5 18" xfId="17676"/>
    <cellStyle name="20% - 강조색6 45 5 19" xfId="17677"/>
    <cellStyle name="20% - 강조색6 45 5 2" xfId="17678"/>
    <cellStyle name="20% - 강조색6 45 5 2 2" xfId="17679"/>
    <cellStyle name="20% - 강조색6 45 5 2 3" xfId="17680"/>
    <cellStyle name="20% - 강조색6 45 5 2 4" xfId="17681"/>
    <cellStyle name="20% - 강조색6 45 5 20" xfId="17682"/>
    <cellStyle name="20% - 강조색6 45 5 3" xfId="17683"/>
    <cellStyle name="20% - 강조색6 45 5 3 2" xfId="17684"/>
    <cellStyle name="20% - 강조색6 45 5 3 3" xfId="17685"/>
    <cellStyle name="20% - 강조색6 45 5 3 4" xfId="17686"/>
    <cellStyle name="20% - 강조색6 45 5 4" xfId="17687"/>
    <cellStyle name="20% - 강조색6 45 5 4 2" xfId="17688"/>
    <cellStyle name="20% - 강조색6 45 5 4 3" xfId="17689"/>
    <cellStyle name="20% - 강조색6 45 5 4 4" xfId="17690"/>
    <cellStyle name="20% - 강조색6 45 5 5" xfId="17691"/>
    <cellStyle name="20% - 강조색6 45 5 5 2" xfId="17692"/>
    <cellStyle name="20% - 강조색6 45 5 5 3" xfId="17693"/>
    <cellStyle name="20% - 강조색6 45 5 5 4" xfId="17694"/>
    <cellStyle name="20% - 강조색6 45 5 6" xfId="17695"/>
    <cellStyle name="20% - 강조색6 45 5 6 2" xfId="17696"/>
    <cellStyle name="20% - 강조색6 45 5 6 3" xfId="17697"/>
    <cellStyle name="20% - 강조색6 45 5 6 4" xfId="17698"/>
    <cellStyle name="20% - 강조색6 45 5 7" xfId="17699"/>
    <cellStyle name="20% - 강조색6 45 5 7 2" xfId="17700"/>
    <cellStyle name="20% - 강조색6 45 5 7 3" xfId="17701"/>
    <cellStyle name="20% - 강조색6 45 5 7 4" xfId="17702"/>
    <cellStyle name="20% - 강조색6 45 5 8" xfId="17703"/>
    <cellStyle name="20% - 강조색6 45 5 9" xfId="17704"/>
    <cellStyle name="20% - 강조색6 45 6" xfId="17705"/>
    <cellStyle name="20% - 강조색6 45 6 10" xfId="17706"/>
    <cellStyle name="20% - 강조색6 45 6 11" xfId="17707"/>
    <cellStyle name="20% - 강조색6 45 6 12" xfId="17708"/>
    <cellStyle name="20% - 강조색6 45 6 13" xfId="17709"/>
    <cellStyle name="20% - 강조색6 45 6 14" xfId="17710"/>
    <cellStyle name="20% - 강조색6 45 6 15" xfId="17711"/>
    <cellStyle name="20% - 강조색6 45 6 16" xfId="17712"/>
    <cellStyle name="20% - 강조색6 45 6 17" xfId="17713"/>
    <cellStyle name="20% - 강조색6 45 6 2" xfId="17714"/>
    <cellStyle name="20% - 강조색6 45 6 2 2" xfId="17715"/>
    <cellStyle name="20% - 강조색6 45 6 2 3" xfId="17716"/>
    <cellStyle name="20% - 강조색6 45 6 2 4" xfId="17717"/>
    <cellStyle name="20% - 강조색6 45 6 3" xfId="17718"/>
    <cellStyle name="20% - 강조색6 45 6 3 2" xfId="17719"/>
    <cellStyle name="20% - 강조색6 45 6 3 3" xfId="17720"/>
    <cellStyle name="20% - 강조색6 45 6 3 4" xfId="17721"/>
    <cellStyle name="20% - 강조색6 45 6 4" xfId="17722"/>
    <cellStyle name="20% - 강조색6 45 6 4 2" xfId="17723"/>
    <cellStyle name="20% - 강조색6 45 6 4 3" xfId="17724"/>
    <cellStyle name="20% - 강조색6 45 6 4 4" xfId="17725"/>
    <cellStyle name="20% - 강조색6 45 6 5" xfId="17726"/>
    <cellStyle name="20% - 강조색6 45 6 6" xfId="17727"/>
    <cellStyle name="20% - 강조색6 45 6 7" xfId="17728"/>
    <cellStyle name="20% - 강조색6 45 6 8" xfId="17729"/>
    <cellStyle name="20% - 강조색6 45 6 9" xfId="17730"/>
    <cellStyle name="20% - 강조색6 45 7" xfId="17731"/>
    <cellStyle name="20% - 강조색6 45 7 10" xfId="17732"/>
    <cellStyle name="20% - 강조색6 45 7 11" xfId="17733"/>
    <cellStyle name="20% - 강조색6 45 7 12" xfId="17734"/>
    <cellStyle name="20% - 강조색6 45 7 13" xfId="17735"/>
    <cellStyle name="20% - 강조색6 45 7 14" xfId="17736"/>
    <cellStyle name="20% - 강조색6 45 7 2" xfId="17737"/>
    <cellStyle name="20% - 강조색6 45 7 3" xfId="17738"/>
    <cellStyle name="20% - 강조색6 45 7 4" xfId="17739"/>
    <cellStyle name="20% - 강조색6 45 7 5" xfId="17740"/>
    <cellStyle name="20% - 강조색6 45 7 6" xfId="17741"/>
    <cellStyle name="20% - 강조색6 45 7 7" xfId="17742"/>
    <cellStyle name="20% - 강조색6 45 7 8" xfId="17743"/>
    <cellStyle name="20% - 강조색6 45 7 9" xfId="17744"/>
    <cellStyle name="20% - 강조색6 45 8" xfId="17745"/>
    <cellStyle name="20% - 강조색6 45 8 2" xfId="17746"/>
    <cellStyle name="20% - 강조색6 45 8 3" xfId="17747"/>
    <cellStyle name="20% - 강조색6 45 8 4" xfId="17748"/>
    <cellStyle name="20% - 강조색6 45 9" xfId="17749"/>
    <cellStyle name="20% - 강조색6 45 9 2" xfId="17750"/>
    <cellStyle name="20% - 강조색6 45 9 3" xfId="17751"/>
    <cellStyle name="20% - 강조색6 46" xfId="17752"/>
    <cellStyle name="20% - 강조색6 46 10" xfId="17753"/>
    <cellStyle name="20% - 강조색6 46 10 2" xfId="17754"/>
    <cellStyle name="20% - 강조색6 46 10 3" xfId="17755"/>
    <cellStyle name="20% - 강조색6 46 10 4" xfId="17756"/>
    <cellStyle name="20% - 강조색6 46 11" xfId="17757"/>
    <cellStyle name="20% - 강조색6 46 11 2" xfId="17758"/>
    <cellStyle name="20% - 강조색6 46 11 3" xfId="17759"/>
    <cellStyle name="20% - 강조색6 46 11 4" xfId="17760"/>
    <cellStyle name="20% - 강조색6 46 12" xfId="17761"/>
    <cellStyle name="20% - 강조색6 46 12 2" xfId="17762"/>
    <cellStyle name="20% - 강조색6 46 12 3" xfId="17763"/>
    <cellStyle name="20% - 강조색6 46 12 4" xfId="17764"/>
    <cellStyle name="20% - 강조색6 46 13" xfId="17765"/>
    <cellStyle name="20% - 강조색6 46 13 2" xfId="17766"/>
    <cellStyle name="20% - 강조색6 46 13 3" xfId="17767"/>
    <cellStyle name="20% - 강조색6 46 13 4" xfId="17768"/>
    <cellStyle name="20% - 강조색6 46 14" xfId="17769"/>
    <cellStyle name="20% - 강조색6 46 14 2" xfId="17770"/>
    <cellStyle name="20% - 강조색6 46 14 3" xfId="17771"/>
    <cellStyle name="20% - 강조색6 46 14 4" xfId="17772"/>
    <cellStyle name="20% - 강조색6 46 15" xfId="17773"/>
    <cellStyle name="20% - 강조색6 46 16" xfId="17774"/>
    <cellStyle name="20% - 강조색6 46 17" xfId="17775"/>
    <cellStyle name="20% - 강조색6 46 18" xfId="17776"/>
    <cellStyle name="20% - 강조색6 46 19" xfId="17777"/>
    <cellStyle name="20% - 강조색6 46 2" xfId="17778"/>
    <cellStyle name="20% - 강조색6 46 2 10" xfId="17779"/>
    <cellStyle name="20% - 강조색6 46 2 10 2" xfId="17780"/>
    <cellStyle name="20% - 강조색6 46 2 10 3" xfId="17781"/>
    <cellStyle name="20% - 강조색6 46 2 10 4" xfId="17782"/>
    <cellStyle name="20% - 강조색6 46 2 11" xfId="17783"/>
    <cellStyle name="20% - 강조색6 46 2 11 2" xfId="17784"/>
    <cellStyle name="20% - 강조색6 46 2 11 3" xfId="17785"/>
    <cellStyle name="20% - 강조색6 46 2 11 4" xfId="17786"/>
    <cellStyle name="20% - 강조색6 46 2 12" xfId="17787"/>
    <cellStyle name="20% - 강조색6 46 2 12 2" xfId="17788"/>
    <cellStyle name="20% - 강조색6 46 2 12 3" xfId="17789"/>
    <cellStyle name="20% - 강조색6 46 2 12 4" xfId="17790"/>
    <cellStyle name="20% - 강조색6 46 2 13" xfId="17791"/>
    <cellStyle name="20% - 강조색6 46 2 13 2" xfId="17792"/>
    <cellStyle name="20% - 강조색6 46 2 13 3" xfId="17793"/>
    <cellStyle name="20% - 강조색6 46 2 13 4" xfId="17794"/>
    <cellStyle name="20% - 강조색6 46 2 14" xfId="17795"/>
    <cellStyle name="20% - 강조색6 46 2 15" xfId="17796"/>
    <cellStyle name="20% - 강조색6 46 2 16" xfId="17797"/>
    <cellStyle name="20% - 강조색6 46 2 17" xfId="17798"/>
    <cellStyle name="20% - 강조색6 46 2 18" xfId="17799"/>
    <cellStyle name="20% - 강조색6 46 2 19" xfId="17800"/>
    <cellStyle name="20% - 강조색6 46 2 2" xfId="17801"/>
    <cellStyle name="20% - 강조색6 46 2 2 10" xfId="17802"/>
    <cellStyle name="20% - 강조색6 46 2 2 10 2" xfId="17803"/>
    <cellStyle name="20% - 강조색6 46 2 2 10 3" xfId="17804"/>
    <cellStyle name="20% - 강조색6 46 2 2 10 4" xfId="17805"/>
    <cellStyle name="20% - 강조색6 46 2 2 11" xfId="17806"/>
    <cellStyle name="20% - 강조색6 46 2 2 11 2" xfId="17807"/>
    <cellStyle name="20% - 강조색6 46 2 2 11 3" xfId="17808"/>
    <cellStyle name="20% - 강조색6 46 2 2 11 4" xfId="17809"/>
    <cellStyle name="20% - 강조색6 46 2 2 12" xfId="17810"/>
    <cellStyle name="20% - 강조색6 46 2 2 12 2" xfId="17811"/>
    <cellStyle name="20% - 강조색6 46 2 2 12 3" xfId="17812"/>
    <cellStyle name="20% - 강조색6 46 2 2 12 4" xfId="17813"/>
    <cellStyle name="20% - 강조색6 46 2 2 13" xfId="17814"/>
    <cellStyle name="20% - 강조색6 46 2 2 14" xfId="17815"/>
    <cellStyle name="20% - 강조색6 46 2 2 15" xfId="17816"/>
    <cellStyle name="20% - 강조색6 46 2 2 16" xfId="17817"/>
    <cellStyle name="20% - 강조색6 46 2 2 17" xfId="17818"/>
    <cellStyle name="20% - 강조색6 46 2 2 18" xfId="17819"/>
    <cellStyle name="20% - 강조색6 46 2 2 19" xfId="17820"/>
    <cellStyle name="20% - 강조색6 46 2 2 2" xfId="17821"/>
    <cellStyle name="20% - 강조색6 46 2 2 2 10" xfId="17822"/>
    <cellStyle name="20% - 강조색6 46 2 2 2 11" xfId="17823"/>
    <cellStyle name="20% - 강조색6 46 2 2 2 12" xfId="17824"/>
    <cellStyle name="20% - 강조색6 46 2 2 2 2" xfId="17825"/>
    <cellStyle name="20% - 강조색6 46 2 2 2 2 2" xfId="17826"/>
    <cellStyle name="20% - 강조색6 46 2 2 2 2 3" xfId="17827"/>
    <cellStyle name="20% - 강조색6 46 2 2 2 2 4" xfId="17828"/>
    <cellStyle name="20% - 강조색6 46 2 2 2 3" xfId="17829"/>
    <cellStyle name="20% - 강조색6 46 2 2 2 3 2" xfId="17830"/>
    <cellStyle name="20% - 강조색6 46 2 2 2 3 3" xfId="17831"/>
    <cellStyle name="20% - 강조색6 46 2 2 2 3 4" xfId="17832"/>
    <cellStyle name="20% - 강조색6 46 2 2 2 4" xfId="17833"/>
    <cellStyle name="20% - 강조색6 46 2 2 2 4 2" xfId="17834"/>
    <cellStyle name="20% - 강조색6 46 2 2 2 4 3" xfId="17835"/>
    <cellStyle name="20% - 강조색6 46 2 2 2 4 4" xfId="17836"/>
    <cellStyle name="20% - 강조색6 46 2 2 2 5" xfId="17837"/>
    <cellStyle name="20% - 강조색6 46 2 2 2 5 2" xfId="17838"/>
    <cellStyle name="20% - 강조색6 46 2 2 2 5 3" xfId="17839"/>
    <cellStyle name="20% - 강조색6 46 2 2 2 5 4" xfId="17840"/>
    <cellStyle name="20% - 강조색6 46 2 2 2 6" xfId="17841"/>
    <cellStyle name="20% - 강조색6 46 2 2 2 6 2" xfId="17842"/>
    <cellStyle name="20% - 강조색6 46 2 2 2 6 3" xfId="17843"/>
    <cellStyle name="20% - 강조색6 46 2 2 2 6 4" xfId="17844"/>
    <cellStyle name="20% - 강조색6 46 2 2 2 7" xfId="17845"/>
    <cellStyle name="20% - 강조색6 46 2 2 2 7 2" xfId="17846"/>
    <cellStyle name="20% - 강조색6 46 2 2 2 7 3" xfId="17847"/>
    <cellStyle name="20% - 강조색6 46 2 2 2 7 4" xfId="17848"/>
    <cellStyle name="20% - 강조색6 46 2 2 2 8" xfId="17849"/>
    <cellStyle name="20% - 강조색6 46 2 2 2 8 2" xfId="17850"/>
    <cellStyle name="20% - 강조색6 46 2 2 2 8 3" xfId="17851"/>
    <cellStyle name="20% - 강조색6 46 2 2 2 8 4" xfId="17852"/>
    <cellStyle name="20% - 강조색6 46 2 2 2 9" xfId="17853"/>
    <cellStyle name="20% - 강조색6 46 2 2 2 9 2" xfId="17854"/>
    <cellStyle name="20% - 강조색6 46 2 2 2 9 3" xfId="17855"/>
    <cellStyle name="20% - 강조색6 46 2 2 2 9 4" xfId="17856"/>
    <cellStyle name="20% - 강조색6 46 2 2 20" xfId="17857"/>
    <cellStyle name="20% - 강조색6 46 2 2 21" xfId="17858"/>
    <cellStyle name="20% - 강조색6 46 2 2 22" xfId="17859"/>
    <cellStyle name="20% - 강조색6 46 2 2 23" xfId="17860"/>
    <cellStyle name="20% - 강조색6 46 2 2 24" xfId="17861"/>
    <cellStyle name="20% - 강조색6 46 2 2 25" xfId="17862"/>
    <cellStyle name="20% - 강조색6 46 2 2 3" xfId="17863"/>
    <cellStyle name="20% - 강조색6 46 2 2 3 10" xfId="17864"/>
    <cellStyle name="20% - 강조색6 46 2 2 3 11" xfId="17865"/>
    <cellStyle name="20% - 강조색6 46 2 2 3 12" xfId="17866"/>
    <cellStyle name="20% - 강조색6 46 2 2 3 2" xfId="17867"/>
    <cellStyle name="20% - 강조색6 46 2 2 3 2 2" xfId="17868"/>
    <cellStyle name="20% - 강조색6 46 2 2 3 2 3" xfId="17869"/>
    <cellStyle name="20% - 강조색6 46 2 2 3 2 4" xfId="17870"/>
    <cellStyle name="20% - 강조색6 46 2 2 3 3" xfId="17871"/>
    <cellStyle name="20% - 강조색6 46 2 2 3 3 2" xfId="17872"/>
    <cellStyle name="20% - 강조색6 46 2 2 3 3 3" xfId="17873"/>
    <cellStyle name="20% - 강조색6 46 2 2 3 3 4" xfId="17874"/>
    <cellStyle name="20% - 강조색6 46 2 2 3 4" xfId="17875"/>
    <cellStyle name="20% - 강조색6 46 2 2 3 4 2" xfId="17876"/>
    <cellStyle name="20% - 강조색6 46 2 2 3 4 3" xfId="17877"/>
    <cellStyle name="20% - 강조색6 46 2 2 3 4 4" xfId="17878"/>
    <cellStyle name="20% - 강조색6 46 2 2 3 5" xfId="17879"/>
    <cellStyle name="20% - 강조색6 46 2 2 3 5 2" xfId="17880"/>
    <cellStyle name="20% - 강조색6 46 2 2 3 5 3" xfId="17881"/>
    <cellStyle name="20% - 강조색6 46 2 2 3 5 4" xfId="17882"/>
    <cellStyle name="20% - 강조색6 46 2 2 3 6" xfId="17883"/>
    <cellStyle name="20% - 강조색6 46 2 2 3 6 2" xfId="17884"/>
    <cellStyle name="20% - 강조색6 46 2 2 3 6 3" xfId="17885"/>
    <cellStyle name="20% - 강조색6 46 2 2 3 6 4" xfId="17886"/>
    <cellStyle name="20% - 강조색6 46 2 2 3 7" xfId="17887"/>
    <cellStyle name="20% - 강조색6 46 2 2 3 7 2" xfId="17888"/>
    <cellStyle name="20% - 강조색6 46 2 2 3 7 3" xfId="17889"/>
    <cellStyle name="20% - 강조색6 46 2 2 3 7 4" xfId="17890"/>
    <cellStyle name="20% - 강조색6 46 2 2 3 8" xfId="17891"/>
    <cellStyle name="20% - 강조색6 46 2 2 3 8 2" xfId="17892"/>
    <cellStyle name="20% - 강조색6 46 2 2 3 8 3" xfId="17893"/>
    <cellStyle name="20% - 강조색6 46 2 2 3 8 4" xfId="17894"/>
    <cellStyle name="20% - 강조색6 46 2 2 3 9" xfId="17895"/>
    <cellStyle name="20% - 강조색6 46 2 2 3 9 2" xfId="17896"/>
    <cellStyle name="20% - 강조색6 46 2 2 3 9 3" xfId="17897"/>
    <cellStyle name="20% - 강조색6 46 2 2 3 9 4" xfId="17898"/>
    <cellStyle name="20% - 강조색6 46 2 2 4" xfId="17899"/>
    <cellStyle name="20% - 강조색6 46 2 2 4 10" xfId="17900"/>
    <cellStyle name="20% - 강조색6 46 2 2 4 11" xfId="17901"/>
    <cellStyle name="20% - 강조색6 46 2 2 4 12" xfId="17902"/>
    <cellStyle name="20% - 강조색6 46 2 2 4 2" xfId="17903"/>
    <cellStyle name="20% - 강조색6 46 2 2 4 2 2" xfId="17904"/>
    <cellStyle name="20% - 강조색6 46 2 2 4 2 3" xfId="17905"/>
    <cellStyle name="20% - 강조색6 46 2 2 4 2 4" xfId="17906"/>
    <cellStyle name="20% - 강조색6 46 2 2 4 3" xfId="17907"/>
    <cellStyle name="20% - 강조색6 46 2 2 4 3 2" xfId="17908"/>
    <cellStyle name="20% - 강조색6 46 2 2 4 3 3" xfId="17909"/>
    <cellStyle name="20% - 강조색6 46 2 2 4 3 4" xfId="17910"/>
    <cellStyle name="20% - 강조색6 46 2 2 4 4" xfId="17911"/>
    <cellStyle name="20% - 강조색6 46 2 2 4 4 2" xfId="17912"/>
    <cellStyle name="20% - 강조색6 46 2 2 4 4 3" xfId="17913"/>
    <cellStyle name="20% - 강조색6 46 2 2 4 4 4" xfId="17914"/>
    <cellStyle name="20% - 강조색6 46 2 2 4 5" xfId="17915"/>
    <cellStyle name="20% - 강조색6 46 2 2 4 5 2" xfId="17916"/>
    <cellStyle name="20% - 강조색6 46 2 2 4 5 3" xfId="17917"/>
    <cellStyle name="20% - 강조색6 46 2 2 4 5 4" xfId="17918"/>
    <cellStyle name="20% - 강조색6 46 2 2 4 6" xfId="17919"/>
    <cellStyle name="20% - 강조색6 46 2 2 4 6 2" xfId="17920"/>
    <cellStyle name="20% - 강조색6 46 2 2 4 6 3" xfId="17921"/>
    <cellStyle name="20% - 강조색6 46 2 2 4 6 4" xfId="17922"/>
    <cellStyle name="20% - 강조색6 46 2 2 4 7" xfId="17923"/>
    <cellStyle name="20% - 강조색6 46 2 2 4 7 2" xfId="17924"/>
    <cellStyle name="20% - 강조색6 46 2 2 4 7 3" xfId="17925"/>
    <cellStyle name="20% - 강조색6 46 2 2 4 7 4" xfId="17926"/>
    <cellStyle name="20% - 강조색6 46 2 2 4 8" xfId="17927"/>
    <cellStyle name="20% - 강조색6 46 2 2 4 8 2" xfId="17928"/>
    <cellStyle name="20% - 강조색6 46 2 2 4 8 3" xfId="17929"/>
    <cellStyle name="20% - 강조색6 46 2 2 4 8 4" xfId="17930"/>
    <cellStyle name="20% - 강조색6 46 2 2 4 9" xfId="17931"/>
    <cellStyle name="20% - 강조색6 46 2 2 4 9 2" xfId="17932"/>
    <cellStyle name="20% - 강조색6 46 2 2 4 9 3" xfId="17933"/>
    <cellStyle name="20% - 강조색6 46 2 2 4 9 4" xfId="17934"/>
    <cellStyle name="20% - 강조색6 46 2 2 5" xfId="17935"/>
    <cellStyle name="20% - 강조색6 46 2 2 5 2" xfId="17936"/>
    <cellStyle name="20% - 강조색6 46 2 2 5 3" xfId="17937"/>
    <cellStyle name="20% - 강조색6 46 2 2 5 4" xfId="17938"/>
    <cellStyle name="20% - 강조색6 46 2 2 6" xfId="17939"/>
    <cellStyle name="20% - 강조색6 46 2 2 6 2" xfId="17940"/>
    <cellStyle name="20% - 강조색6 46 2 2 6 3" xfId="17941"/>
    <cellStyle name="20% - 강조색6 46 2 2 6 4" xfId="17942"/>
    <cellStyle name="20% - 강조색6 46 2 2 7" xfId="17943"/>
    <cellStyle name="20% - 강조색6 46 2 2 7 2" xfId="17944"/>
    <cellStyle name="20% - 강조색6 46 2 2 7 3" xfId="17945"/>
    <cellStyle name="20% - 강조색6 46 2 2 7 4" xfId="17946"/>
    <cellStyle name="20% - 강조색6 46 2 2 8" xfId="17947"/>
    <cellStyle name="20% - 강조색6 46 2 2 8 2" xfId="17948"/>
    <cellStyle name="20% - 강조색6 46 2 2 8 3" xfId="17949"/>
    <cellStyle name="20% - 강조색6 46 2 2 8 4" xfId="17950"/>
    <cellStyle name="20% - 강조색6 46 2 2 9" xfId="17951"/>
    <cellStyle name="20% - 강조색6 46 2 2 9 2" xfId="17952"/>
    <cellStyle name="20% - 강조색6 46 2 2 9 3" xfId="17953"/>
    <cellStyle name="20% - 강조색6 46 2 2 9 4" xfId="17954"/>
    <cellStyle name="20% - 강조색6 46 2 20" xfId="17955"/>
    <cellStyle name="20% - 강조색6 46 2 21" xfId="17956"/>
    <cellStyle name="20% - 강조색6 46 2 22" xfId="17957"/>
    <cellStyle name="20% - 강조색6 46 2 23" xfId="17958"/>
    <cellStyle name="20% - 강조색6 46 2 24" xfId="17959"/>
    <cellStyle name="20% - 강조색6 46 2 25" xfId="17960"/>
    <cellStyle name="20% - 강조색6 46 2 26" xfId="17961"/>
    <cellStyle name="20% - 강조색6 46 2 3" xfId="17962"/>
    <cellStyle name="20% - 강조색6 46 2 3 10" xfId="17963"/>
    <cellStyle name="20% - 강조색6 46 2 3 11" xfId="17964"/>
    <cellStyle name="20% - 강조색6 46 2 3 12" xfId="17965"/>
    <cellStyle name="20% - 강조색6 46 2 3 2" xfId="17966"/>
    <cellStyle name="20% - 강조색6 46 2 3 2 2" xfId="17967"/>
    <cellStyle name="20% - 강조색6 46 2 3 2 3" xfId="17968"/>
    <cellStyle name="20% - 강조색6 46 2 3 2 4" xfId="17969"/>
    <cellStyle name="20% - 강조색6 46 2 3 3" xfId="17970"/>
    <cellStyle name="20% - 강조색6 46 2 3 3 2" xfId="17971"/>
    <cellStyle name="20% - 강조색6 46 2 3 3 3" xfId="17972"/>
    <cellStyle name="20% - 강조색6 46 2 3 3 4" xfId="17973"/>
    <cellStyle name="20% - 강조색6 46 2 3 4" xfId="17974"/>
    <cellStyle name="20% - 강조색6 46 2 3 4 2" xfId="17975"/>
    <cellStyle name="20% - 강조색6 46 2 3 4 3" xfId="17976"/>
    <cellStyle name="20% - 강조색6 46 2 3 4 4" xfId="17977"/>
    <cellStyle name="20% - 강조색6 46 2 3 5" xfId="17978"/>
    <cellStyle name="20% - 강조색6 46 2 3 5 2" xfId="17979"/>
    <cellStyle name="20% - 강조색6 46 2 3 5 3" xfId="17980"/>
    <cellStyle name="20% - 강조색6 46 2 3 5 4" xfId="17981"/>
    <cellStyle name="20% - 강조색6 46 2 3 6" xfId="17982"/>
    <cellStyle name="20% - 강조색6 46 2 3 6 2" xfId="17983"/>
    <cellStyle name="20% - 강조색6 46 2 3 6 3" xfId="17984"/>
    <cellStyle name="20% - 강조색6 46 2 3 6 4" xfId="17985"/>
    <cellStyle name="20% - 강조색6 46 2 3 7" xfId="17986"/>
    <cellStyle name="20% - 강조색6 46 2 3 7 2" xfId="17987"/>
    <cellStyle name="20% - 강조색6 46 2 3 7 3" xfId="17988"/>
    <cellStyle name="20% - 강조색6 46 2 3 7 4" xfId="17989"/>
    <cellStyle name="20% - 강조색6 46 2 3 8" xfId="17990"/>
    <cellStyle name="20% - 강조색6 46 2 3 8 2" xfId="17991"/>
    <cellStyle name="20% - 강조색6 46 2 3 8 3" xfId="17992"/>
    <cellStyle name="20% - 강조색6 46 2 3 8 4" xfId="17993"/>
    <cellStyle name="20% - 강조색6 46 2 3 9" xfId="17994"/>
    <cellStyle name="20% - 강조색6 46 2 3 9 2" xfId="17995"/>
    <cellStyle name="20% - 강조색6 46 2 3 9 3" xfId="17996"/>
    <cellStyle name="20% - 강조색6 46 2 3 9 4" xfId="17997"/>
    <cellStyle name="20% - 강조색6 46 2 4" xfId="17998"/>
    <cellStyle name="20% - 강조색6 46 2 4 10" xfId="17999"/>
    <cellStyle name="20% - 강조색6 46 2 4 11" xfId="18000"/>
    <cellStyle name="20% - 강조색6 46 2 4 12" xfId="18001"/>
    <cellStyle name="20% - 강조색6 46 2 4 2" xfId="18002"/>
    <cellStyle name="20% - 강조색6 46 2 4 2 2" xfId="18003"/>
    <cellStyle name="20% - 강조색6 46 2 4 2 3" xfId="18004"/>
    <cellStyle name="20% - 강조색6 46 2 4 2 4" xfId="18005"/>
    <cellStyle name="20% - 강조색6 46 2 4 3" xfId="18006"/>
    <cellStyle name="20% - 강조색6 46 2 4 3 2" xfId="18007"/>
    <cellStyle name="20% - 강조색6 46 2 4 3 3" xfId="18008"/>
    <cellStyle name="20% - 강조색6 46 2 4 3 4" xfId="18009"/>
    <cellStyle name="20% - 강조색6 46 2 4 4" xfId="18010"/>
    <cellStyle name="20% - 강조색6 46 2 4 4 2" xfId="18011"/>
    <cellStyle name="20% - 강조색6 46 2 4 4 3" xfId="18012"/>
    <cellStyle name="20% - 강조색6 46 2 4 4 4" xfId="18013"/>
    <cellStyle name="20% - 강조색6 46 2 4 5" xfId="18014"/>
    <cellStyle name="20% - 강조색6 46 2 4 5 2" xfId="18015"/>
    <cellStyle name="20% - 강조색6 46 2 4 5 3" xfId="18016"/>
    <cellStyle name="20% - 강조색6 46 2 4 5 4" xfId="18017"/>
    <cellStyle name="20% - 강조색6 46 2 4 6" xfId="18018"/>
    <cellStyle name="20% - 강조색6 46 2 4 6 2" xfId="18019"/>
    <cellStyle name="20% - 강조색6 46 2 4 6 3" xfId="18020"/>
    <cellStyle name="20% - 강조색6 46 2 4 6 4" xfId="18021"/>
    <cellStyle name="20% - 강조색6 46 2 4 7" xfId="18022"/>
    <cellStyle name="20% - 강조색6 46 2 4 7 2" xfId="18023"/>
    <cellStyle name="20% - 강조색6 46 2 4 7 3" xfId="18024"/>
    <cellStyle name="20% - 강조색6 46 2 4 7 4" xfId="18025"/>
    <cellStyle name="20% - 강조색6 46 2 4 8" xfId="18026"/>
    <cellStyle name="20% - 강조색6 46 2 4 8 2" xfId="18027"/>
    <cellStyle name="20% - 강조색6 46 2 4 8 3" xfId="18028"/>
    <cellStyle name="20% - 강조색6 46 2 4 8 4" xfId="18029"/>
    <cellStyle name="20% - 강조색6 46 2 4 9" xfId="18030"/>
    <cellStyle name="20% - 강조색6 46 2 4 9 2" xfId="18031"/>
    <cellStyle name="20% - 강조색6 46 2 4 9 3" xfId="18032"/>
    <cellStyle name="20% - 강조색6 46 2 4 9 4" xfId="18033"/>
    <cellStyle name="20% - 강조색6 46 2 5" xfId="18034"/>
    <cellStyle name="20% - 강조색6 46 2 5 10" xfId="18035"/>
    <cellStyle name="20% - 강조색6 46 2 5 11" xfId="18036"/>
    <cellStyle name="20% - 강조색6 46 2 5 12" xfId="18037"/>
    <cellStyle name="20% - 강조색6 46 2 5 2" xfId="18038"/>
    <cellStyle name="20% - 강조색6 46 2 5 2 2" xfId="18039"/>
    <cellStyle name="20% - 강조색6 46 2 5 2 3" xfId="18040"/>
    <cellStyle name="20% - 강조색6 46 2 5 2 4" xfId="18041"/>
    <cellStyle name="20% - 강조색6 46 2 5 3" xfId="18042"/>
    <cellStyle name="20% - 강조색6 46 2 5 3 2" xfId="18043"/>
    <cellStyle name="20% - 강조색6 46 2 5 3 3" xfId="18044"/>
    <cellStyle name="20% - 강조색6 46 2 5 3 4" xfId="18045"/>
    <cellStyle name="20% - 강조색6 46 2 5 4" xfId="18046"/>
    <cellStyle name="20% - 강조색6 46 2 5 4 2" xfId="18047"/>
    <cellStyle name="20% - 강조색6 46 2 5 4 3" xfId="18048"/>
    <cellStyle name="20% - 강조색6 46 2 5 4 4" xfId="18049"/>
    <cellStyle name="20% - 강조색6 46 2 5 5" xfId="18050"/>
    <cellStyle name="20% - 강조색6 46 2 5 5 2" xfId="18051"/>
    <cellStyle name="20% - 강조색6 46 2 5 5 3" xfId="18052"/>
    <cellStyle name="20% - 강조색6 46 2 5 5 4" xfId="18053"/>
    <cellStyle name="20% - 강조색6 46 2 5 6" xfId="18054"/>
    <cellStyle name="20% - 강조색6 46 2 5 6 2" xfId="18055"/>
    <cellStyle name="20% - 강조색6 46 2 5 6 3" xfId="18056"/>
    <cellStyle name="20% - 강조색6 46 2 5 6 4" xfId="18057"/>
    <cellStyle name="20% - 강조색6 46 2 5 7" xfId="18058"/>
    <cellStyle name="20% - 강조색6 46 2 5 7 2" xfId="18059"/>
    <cellStyle name="20% - 강조색6 46 2 5 7 3" xfId="18060"/>
    <cellStyle name="20% - 강조색6 46 2 5 7 4" xfId="18061"/>
    <cellStyle name="20% - 강조색6 46 2 5 8" xfId="18062"/>
    <cellStyle name="20% - 강조색6 46 2 5 8 2" xfId="18063"/>
    <cellStyle name="20% - 강조색6 46 2 5 8 3" xfId="18064"/>
    <cellStyle name="20% - 강조색6 46 2 5 8 4" xfId="18065"/>
    <cellStyle name="20% - 강조색6 46 2 5 9" xfId="18066"/>
    <cellStyle name="20% - 강조색6 46 2 5 9 2" xfId="18067"/>
    <cellStyle name="20% - 강조색6 46 2 5 9 3" xfId="18068"/>
    <cellStyle name="20% - 강조색6 46 2 5 9 4" xfId="18069"/>
    <cellStyle name="20% - 강조색6 46 2 6" xfId="18070"/>
    <cellStyle name="20% - 강조색6 46 2 6 2" xfId="18071"/>
    <cellStyle name="20% - 강조색6 46 2 6 3" xfId="18072"/>
    <cellStyle name="20% - 강조색6 46 2 6 4" xfId="18073"/>
    <cellStyle name="20% - 강조색6 46 2 7" xfId="18074"/>
    <cellStyle name="20% - 강조색6 46 2 7 2" xfId="18075"/>
    <cellStyle name="20% - 강조색6 46 2 7 3" xfId="18076"/>
    <cellStyle name="20% - 강조색6 46 2 7 4" xfId="18077"/>
    <cellStyle name="20% - 강조색6 46 2 8" xfId="18078"/>
    <cellStyle name="20% - 강조색6 46 2 8 2" xfId="18079"/>
    <cellStyle name="20% - 강조색6 46 2 8 3" xfId="18080"/>
    <cellStyle name="20% - 강조색6 46 2 8 4" xfId="18081"/>
    <cellStyle name="20% - 강조색6 46 2 9" xfId="18082"/>
    <cellStyle name="20% - 강조색6 46 2 9 2" xfId="18083"/>
    <cellStyle name="20% - 강조색6 46 2 9 3" xfId="18084"/>
    <cellStyle name="20% - 강조색6 46 2 9 4" xfId="18085"/>
    <cellStyle name="20% - 강조색6 46 20" xfId="18086"/>
    <cellStyle name="20% - 강조색6 46 21" xfId="18087"/>
    <cellStyle name="20% - 강조색6 46 22" xfId="18088"/>
    <cellStyle name="20% - 강조색6 46 23" xfId="18089"/>
    <cellStyle name="20% - 강조색6 46 24" xfId="18090"/>
    <cellStyle name="20% - 강조색6 46 25" xfId="18091"/>
    <cellStyle name="20% - 강조색6 46 26" xfId="18092"/>
    <cellStyle name="20% - 강조색6 46 27" xfId="18093"/>
    <cellStyle name="20% - 강조색6 46 3" xfId="18094"/>
    <cellStyle name="20% - 강조색6 46 3 10" xfId="18095"/>
    <cellStyle name="20% - 강조색6 46 3 10 2" xfId="18096"/>
    <cellStyle name="20% - 강조색6 46 3 10 3" xfId="18097"/>
    <cellStyle name="20% - 강조색6 46 3 10 4" xfId="18098"/>
    <cellStyle name="20% - 강조색6 46 3 11" xfId="18099"/>
    <cellStyle name="20% - 강조색6 46 3 11 2" xfId="18100"/>
    <cellStyle name="20% - 강조색6 46 3 11 3" xfId="18101"/>
    <cellStyle name="20% - 강조색6 46 3 11 4" xfId="18102"/>
    <cellStyle name="20% - 강조색6 46 3 12" xfId="18103"/>
    <cellStyle name="20% - 강조색6 46 3 12 2" xfId="18104"/>
    <cellStyle name="20% - 강조색6 46 3 12 3" xfId="18105"/>
    <cellStyle name="20% - 강조색6 46 3 12 4" xfId="18106"/>
    <cellStyle name="20% - 강조색6 46 3 13" xfId="18107"/>
    <cellStyle name="20% - 강조색6 46 3 14" xfId="18108"/>
    <cellStyle name="20% - 강조색6 46 3 15" xfId="18109"/>
    <cellStyle name="20% - 강조색6 46 3 16" xfId="18110"/>
    <cellStyle name="20% - 강조색6 46 3 17" xfId="18111"/>
    <cellStyle name="20% - 강조색6 46 3 18" xfId="18112"/>
    <cellStyle name="20% - 강조색6 46 3 19" xfId="18113"/>
    <cellStyle name="20% - 강조색6 46 3 2" xfId="18114"/>
    <cellStyle name="20% - 강조색6 46 3 2 10" xfId="18115"/>
    <cellStyle name="20% - 강조색6 46 3 2 11" xfId="18116"/>
    <cellStyle name="20% - 강조색6 46 3 2 12" xfId="18117"/>
    <cellStyle name="20% - 강조색6 46 3 2 2" xfId="18118"/>
    <cellStyle name="20% - 강조색6 46 3 2 2 2" xfId="18119"/>
    <cellStyle name="20% - 강조색6 46 3 2 2 3" xfId="18120"/>
    <cellStyle name="20% - 강조색6 46 3 2 2 4" xfId="18121"/>
    <cellStyle name="20% - 강조색6 46 3 2 3" xfId="18122"/>
    <cellStyle name="20% - 강조색6 46 3 2 3 2" xfId="18123"/>
    <cellStyle name="20% - 강조색6 46 3 2 3 3" xfId="18124"/>
    <cellStyle name="20% - 강조색6 46 3 2 3 4" xfId="18125"/>
    <cellStyle name="20% - 강조색6 46 3 2 4" xfId="18126"/>
    <cellStyle name="20% - 강조색6 46 3 2 4 2" xfId="18127"/>
    <cellStyle name="20% - 강조색6 46 3 2 4 3" xfId="18128"/>
    <cellStyle name="20% - 강조색6 46 3 2 4 4" xfId="18129"/>
    <cellStyle name="20% - 강조색6 46 3 2 5" xfId="18130"/>
    <cellStyle name="20% - 강조색6 46 3 2 5 2" xfId="18131"/>
    <cellStyle name="20% - 강조색6 46 3 2 5 3" xfId="18132"/>
    <cellStyle name="20% - 강조색6 46 3 2 5 4" xfId="18133"/>
    <cellStyle name="20% - 강조색6 46 3 2 6" xfId="18134"/>
    <cellStyle name="20% - 강조색6 46 3 2 6 2" xfId="18135"/>
    <cellStyle name="20% - 강조색6 46 3 2 6 3" xfId="18136"/>
    <cellStyle name="20% - 강조색6 46 3 2 6 4" xfId="18137"/>
    <cellStyle name="20% - 강조색6 46 3 2 7" xfId="18138"/>
    <cellStyle name="20% - 강조색6 46 3 2 7 2" xfId="18139"/>
    <cellStyle name="20% - 강조색6 46 3 2 7 3" xfId="18140"/>
    <cellStyle name="20% - 강조색6 46 3 2 7 4" xfId="18141"/>
    <cellStyle name="20% - 강조색6 46 3 2 8" xfId="18142"/>
    <cellStyle name="20% - 강조색6 46 3 2 8 2" xfId="18143"/>
    <cellStyle name="20% - 강조색6 46 3 2 8 3" xfId="18144"/>
    <cellStyle name="20% - 강조색6 46 3 2 8 4" xfId="18145"/>
    <cellStyle name="20% - 강조색6 46 3 2 9" xfId="18146"/>
    <cellStyle name="20% - 강조색6 46 3 2 9 2" xfId="18147"/>
    <cellStyle name="20% - 강조색6 46 3 2 9 3" xfId="18148"/>
    <cellStyle name="20% - 강조색6 46 3 2 9 4" xfId="18149"/>
    <cellStyle name="20% - 강조색6 46 3 20" xfId="18150"/>
    <cellStyle name="20% - 강조색6 46 3 21" xfId="18151"/>
    <cellStyle name="20% - 강조색6 46 3 22" xfId="18152"/>
    <cellStyle name="20% - 강조색6 46 3 23" xfId="18153"/>
    <cellStyle name="20% - 강조색6 46 3 24" xfId="18154"/>
    <cellStyle name="20% - 강조색6 46 3 25" xfId="18155"/>
    <cellStyle name="20% - 강조색6 46 3 3" xfId="18156"/>
    <cellStyle name="20% - 강조색6 46 3 3 10" xfId="18157"/>
    <cellStyle name="20% - 강조색6 46 3 3 11" xfId="18158"/>
    <cellStyle name="20% - 강조색6 46 3 3 12" xfId="18159"/>
    <cellStyle name="20% - 강조색6 46 3 3 2" xfId="18160"/>
    <cellStyle name="20% - 강조색6 46 3 3 2 2" xfId="18161"/>
    <cellStyle name="20% - 강조색6 46 3 3 2 3" xfId="18162"/>
    <cellStyle name="20% - 강조색6 46 3 3 2 4" xfId="18163"/>
    <cellStyle name="20% - 강조색6 46 3 3 3" xfId="18164"/>
    <cellStyle name="20% - 강조색6 46 3 3 3 2" xfId="18165"/>
    <cellStyle name="20% - 강조색6 46 3 3 3 3" xfId="18166"/>
    <cellStyle name="20% - 강조색6 46 3 3 3 4" xfId="18167"/>
    <cellStyle name="20% - 강조색6 46 3 3 4" xfId="18168"/>
    <cellStyle name="20% - 강조색6 46 3 3 4 2" xfId="18169"/>
    <cellStyle name="20% - 강조색6 46 3 3 4 3" xfId="18170"/>
    <cellStyle name="20% - 강조색6 46 3 3 4 4" xfId="18171"/>
    <cellStyle name="20% - 강조색6 46 3 3 5" xfId="18172"/>
    <cellStyle name="20% - 강조색6 46 3 3 5 2" xfId="18173"/>
    <cellStyle name="20% - 강조색6 46 3 3 5 3" xfId="18174"/>
    <cellStyle name="20% - 강조색6 46 3 3 5 4" xfId="18175"/>
    <cellStyle name="20% - 강조색6 46 3 3 6" xfId="18176"/>
    <cellStyle name="20% - 강조색6 46 3 3 6 2" xfId="18177"/>
    <cellStyle name="20% - 강조색6 46 3 3 6 3" xfId="18178"/>
    <cellStyle name="20% - 강조색6 46 3 3 6 4" xfId="18179"/>
    <cellStyle name="20% - 강조색6 46 3 3 7" xfId="18180"/>
    <cellStyle name="20% - 강조색6 46 3 3 7 2" xfId="18181"/>
    <cellStyle name="20% - 강조색6 46 3 3 7 3" xfId="18182"/>
    <cellStyle name="20% - 강조색6 46 3 3 7 4" xfId="18183"/>
    <cellStyle name="20% - 강조색6 46 3 3 8" xfId="18184"/>
    <cellStyle name="20% - 강조색6 46 3 3 8 2" xfId="18185"/>
    <cellStyle name="20% - 강조색6 46 3 3 8 3" xfId="18186"/>
    <cellStyle name="20% - 강조색6 46 3 3 8 4" xfId="18187"/>
    <cellStyle name="20% - 강조색6 46 3 3 9" xfId="18188"/>
    <cellStyle name="20% - 강조색6 46 3 3 9 2" xfId="18189"/>
    <cellStyle name="20% - 강조색6 46 3 3 9 3" xfId="18190"/>
    <cellStyle name="20% - 강조색6 46 3 3 9 4" xfId="18191"/>
    <cellStyle name="20% - 강조색6 46 3 4" xfId="18192"/>
    <cellStyle name="20% - 강조색6 46 3 4 10" xfId="18193"/>
    <cellStyle name="20% - 강조색6 46 3 4 11" xfId="18194"/>
    <cellStyle name="20% - 강조색6 46 3 4 12" xfId="18195"/>
    <cellStyle name="20% - 강조색6 46 3 4 2" xfId="18196"/>
    <cellStyle name="20% - 강조색6 46 3 4 2 2" xfId="18197"/>
    <cellStyle name="20% - 강조색6 46 3 4 2 3" xfId="18198"/>
    <cellStyle name="20% - 강조색6 46 3 4 2 4" xfId="18199"/>
    <cellStyle name="20% - 강조색6 46 3 4 3" xfId="18200"/>
    <cellStyle name="20% - 강조색6 46 3 4 3 2" xfId="18201"/>
    <cellStyle name="20% - 강조색6 46 3 4 3 3" xfId="18202"/>
    <cellStyle name="20% - 강조색6 46 3 4 3 4" xfId="18203"/>
    <cellStyle name="20% - 강조색6 46 3 4 4" xfId="18204"/>
    <cellStyle name="20% - 강조색6 46 3 4 4 2" xfId="18205"/>
    <cellStyle name="20% - 강조색6 46 3 4 4 3" xfId="18206"/>
    <cellStyle name="20% - 강조색6 46 3 4 4 4" xfId="18207"/>
    <cellStyle name="20% - 강조색6 46 3 4 5" xfId="18208"/>
    <cellStyle name="20% - 강조색6 46 3 4 5 2" xfId="18209"/>
    <cellStyle name="20% - 강조색6 46 3 4 5 3" xfId="18210"/>
    <cellStyle name="20% - 강조색6 46 3 4 5 4" xfId="18211"/>
    <cellStyle name="20% - 강조색6 46 3 4 6" xfId="18212"/>
    <cellStyle name="20% - 강조색6 46 3 4 6 2" xfId="18213"/>
    <cellStyle name="20% - 강조색6 46 3 4 6 3" xfId="18214"/>
    <cellStyle name="20% - 강조색6 46 3 4 6 4" xfId="18215"/>
    <cellStyle name="20% - 강조색6 46 3 4 7" xfId="18216"/>
    <cellStyle name="20% - 강조색6 46 3 4 7 2" xfId="18217"/>
    <cellStyle name="20% - 강조색6 46 3 4 7 3" xfId="18218"/>
    <cellStyle name="20% - 강조색6 46 3 4 7 4" xfId="18219"/>
    <cellStyle name="20% - 강조색6 46 3 4 8" xfId="18220"/>
    <cellStyle name="20% - 강조색6 46 3 4 8 2" xfId="18221"/>
    <cellStyle name="20% - 강조색6 46 3 4 8 3" xfId="18222"/>
    <cellStyle name="20% - 강조색6 46 3 4 8 4" xfId="18223"/>
    <cellStyle name="20% - 강조색6 46 3 4 9" xfId="18224"/>
    <cellStyle name="20% - 강조색6 46 3 4 9 2" xfId="18225"/>
    <cellStyle name="20% - 강조색6 46 3 4 9 3" xfId="18226"/>
    <cellStyle name="20% - 강조색6 46 3 4 9 4" xfId="18227"/>
    <cellStyle name="20% - 강조색6 46 3 5" xfId="18228"/>
    <cellStyle name="20% - 강조색6 46 3 5 2" xfId="18229"/>
    <cellStyle name="20% - 강조색6 46 3 5 3" xfId="18230"/>
    <cellStyle name="20% - 강조색6 46 3 5 4" xfId="18231"/>
    <cellStyle name="20% - 강조색6 46 3 6" xfId="18232"/>
    <cellStyle name="20% - 강조색6 46 3 6 2" xfId="18233"/>
    <cellStyle name="20% - 강조색6 46 3 6 3" xfId="18234"/>
    <cellStyle name="20% - 강조색6 46 3 6 4" xfId="18235"/>
    <cellStyle name="20% - 강조색6 46 3 7" xfId="18236"/>
    <cellStyle name="20% - 강조색6 46 3 7 2" xfId="18237"/>
    <cellStyle name="20% - 강조색6 46 3 7 3" xfId="18238"/>
    <cellStyle name="20% - 강조색6 46 3 7 4" xfId="18239"/>
    <cellStyle name="20% - 강조색6 46 3 8" xfId="18240"/>
    <cellStyle name="20% - 강조색6 46 3 8 2" xfId="18241"/>
    <cellStyle name="20% - 강조색6 46 3 8 3" xfId="18242"/>
    <cellStyle name="20% - 강조색6 46 3 8 4" xfId="18243"/>
    <cellStyle name="20% - 강조색6 46 3 9" xfId="18244"/>
    <cellStyle name="20% - 강조색6 46 3 9 2" xfId="18245"/>
    <cellStyle name="20% - 강조색6 46 3 9 3" xfId="18246"/>
    <cellStyle name="20% - 강조색6 46 3 9 4" xfId="18247"/>
    <cellStyle name="20% - 강조색6 46 4" xfId="18248"/>
    <cellStyle name="20% - 강조색6 46 4 10" xfId="18249"/>
    <cellStyle name="20% - 강조색6 46 4 11" xfId="18250"/>
    <cellStyle name="20% - 강조색6 46 4 12" xfId="18251"/>
    <cellStyle name="20% - 강조색6 46 4 2" xfId="18252"/>
    <cellStyle name="20% - 강조색6 46 4 2 2" xfId="18253"/>
    <cellStyle name="20% - 강조색6 46 4 2 3" xfId="18254"/>
    <cellStyle name="20% - 강조색6 46 4 2 4" xfId="18255"/>
    <cellStyle name="20% - 강조색6 46 4 3" xfId="18256"/>
    <cellStyle name="20% - 강조색6 46 4 3 2" xfId="18257"/>
    <cellStyle name="20% - 강조색6 46 4 3 3" xfId="18258"/>
    <cellStyle name="20% - 강조색6 46 4 3 4" xfId="18259"/>
    <cellStyle name="20% - 강조색6 46 4 4" xfId="18260"/>
    <cellStyle name="20% - 강조색6 46 4 4 2" xfId="18261"/>
    <cellStyle name="20% - 강조색6 46 4 4 3" xfId="18262"/>
    <cellStyle name="20% - 강조색6 46 4 4 4" xfId="18263"/>
    <cellStyle name="20% - 강조색6 46 4 5" xfId="18264"/>
    <cellStyle name="20% - 강조색6 46 4 5 2" xfId="18265"/>
    <cellStyle name="20% - 강조색6 46 4 5 3" xfId="18266"/>
    <cellStyle name="20% - 강조색6 46 4 5 4" xfId="18267"/>
    <cellStyle name="20% - 강조색6 46 4 6" xfId="18268"/>
    <cellStyle name="20% - 강조색6 46 4 6 2" xfId="18269"/>
    <cellStyle name="20% - 강조색6 46 4 6 3" xfId="18270"/>
    <cellStyle name="20% - 강조색6 46 4 6 4" xfId="18271"/>
    <cellStyle name="20% - 강조색6 46 4 7" xfId="18272"/>
    <cellStyle name="20% - 강조색6 46 4 7 2" xfId="18273"/>
    <cellStyle name="20% - 강조색6 46 4 7 3" xfId="18274"/>
    <cellStyle name="20% - 강조색6 46 4 7 4" xfId="18275"/>
    <cellStyle name="20% - 강조색6 46 4 8" xfId="18276"/>
    <cellStyle name="20% - 강조색6 46 4 8 2" xfId="18277"/>
    <cellStyle name="20% - 강조색6 46 4 8 3" xfId="18278"/>
    <cellStyle name="20% - 강조색6 46 4 8 4" xfId="18279"/>
    <cellStyle name="20% - 강조색6 46 4 9" xfId="18280"/>
    <cellStyle name="20% - 강조색6 46 4 9 2" xfId="18281"/>
    <cellStyle name="20% - 강조색6 46 4 9 3" xfId="18282"/>
    <cellStyle name="20% - 강조색6 46 4 9 4" xfId="18283"/>
    <cellStyle name="20% - 강조색6 46 5" xfId="18284"/>
    <cellStyle name="20% - 강조색6 46 5 10" xfId="18285"/>
    <cellStyle name="20% - 강조색6 46 5 11" xfId="18286"/>
    <cellStyle name="20% - 강조색6 46 5 12" xfId="18287"/>
    <cellStyle name="20% - 강조색6 46 5 2" xfId="18288"/>
    <cellStyle name="20% - 강조색6 46 5 2 2" xfId="18289"/>
    <cellStyle name="20% - 강조색6 46 5 2 3" xfId="18290"/>
    <cellStyle name="20% - 강조색6 46 5 2 4" xfId="18291"/>
    <cellStyle name="20% - 강조색6 46 5 3" xfId="18292"/>
    <cellStyle name="20% - 강조색6 46 5 3 2" xfId="18293"/>
    <cellStyle name="20% - 강조색6 46 5 3 3" xfId="18294"/>
    <cellStyle name="20% - 강조색6 46 5 3 4" xfId="18295"/>
    <cellStyle name="20% - 강조색6 46 5 4" xfId="18296"/>
    <cellStyle name="20% - 강조색6 46 5 4 2" xfId="18297"/>
    <cellStyle name="20% - 강조색6 46 5 4 3" xfId="18298"/>
    <cellStyle name="20% - 강조색6 46 5 4 4" xfId="18299"/>
    <cellStyle name="20% - 강조색6 46 5 5" xfId="18300"/>
    <cellStyle name="20% - 강조색6 46 5 5 2" xfId="18301"/>
    <cellStyle name="20% - 강조색6 46 5 5 3" xfId="18302"/>
    <cellStyle name="20% - 강조색6 46 5 5 4" xfId="18303"/>
    <cellStyle name="20% - 강조색6 46 5 6" xfId="18304"/>
    <cellStyle name="20% - 강조색6 46 5 6 2" xfId="18305"/>
    <cellStyle name="20% - 강조색6 46 5 6 3" xfId="18306"/>
    <cellStyle name="20% - 강조색6 46 5 6 4" xfId="18307"/>
    <cellStyle name="20% - 강조색6 46 5 7" xfId="18308"/>
    <cellStyle name="20% - 강조색6 46 5 7 2" xfId="18309"/>
    <cellStyle name="20% - 강조색6 46 5 7 3" xfId="18310"/>
    <cellStyle name="20% - 강조색6 46 5 7 4" xfId="18311"/>
    <cellStyle name="20% - 강조색6 46 5 8" xfId="18312"/>
    <cellStyle name="20% - 강조색6 46 5 8 2" xfId="18313"/>
    <cellStyle name="20% - 강조색6 46 5 8 3" xfId="18314"/>
    <cellStyle name="20% - 강조색6 46 5 8 4" xfId="18315"/>
    <cellStyle name="20% - 강조색6 46 5 9" xfId="18316"/>
    <cellStyle name="20% - 강조색6 46 5 9 2" xfId="18317"/>
    <cellStyle name="20% - 강조색6 46 5 9 3" xfId="18318"/>
    <cellStyle name="20% - 강조색6 46 5 9 4" xfId="18319"/>
    <cellStyle name="20% - 강조색6 46 6" xfId="18320"/>
    <cellStyle name="20% - 강조색6 46 6 10" xfId="18321"/>
    <cellStyle name="20% - 강조색6 46 6 11" xfId="18322"/>
    <cellStyle name="20% - 강조색6 46 6 12" xfId="18323"/>
    <cellStyle name="20% - 강조색6 46 6 2" xfId="18324"/>
    <cellStyle name="20% - 강조색6 46 6 2 2" xfId="18325"/>
    <cellStyle name="20% - 강조색6 46 6 2 3" xfId="18326"/>
    <cellStyle name="20% - 강조색6 46 6 2 4" xfId="18327"/>
    <cellStyle name="20% - 강조색6 46 6 3" xfId="18328"/>
    <cellStyle name="20% - 강조색6 46 6 3 2" xfId="18329"/>
    <cellStyle name="20% - 강조색6 46 6 3 3" xfId="18330"/>
    <cellStyle name="20% - 강조색6 46 6 3 4" xfId="18331"/>
    <cellStyle name="20% - 강조색6 46 6 4" xfId="18332"/>
    <cellStyle name="20% - 강조색6 46 6 4 2" xfId="18333"/>
    <cellStyle name="20% - 강조색6 46 6 4 3" xfId="18334"/>
    <cellStyle name="20% - 강조색6 46 6 4 4" xfId="18335"/>
    <cellStyle name="20% - 강조색6 46 6 5" xfId="18336"/>
    <cellStyle name="20% - 강조색6 46 6 5 2" xfId="18337"/>
    <cellStyle name="20% - 강조색6 46 6 5 3" xfId="18338"/>
    <cellStyle name="20% - 강조색6 46 6 5 4" xfId="18339"/>
    <cellStyle name="20% - 강조색6 46 6 6" xfId="18340"/>
    <cellStyle name="20% - 강조색6 46 6 6 2" xfId="18341"/>
    <cellStyle name="20% - 강조색6 46 6 6 3" xfId="18342"/>
    <cellStyle name="20% - 강조색6 46 6 6 4" xfId="18343"/>
    <cellStyle name="20% - 강조색6 46 6 7" xfId="18344"/>
    <cellStyle name="20% - 강조색6 46 6 7 2" xfId="18345"/>
    <cellStyle name="20% - 강조색6 46 6 7 3" xfId="18346"/>
    <cellStyle name="20% - 강조색6 46 6 7 4" xfId="18347"/>
    <cellStyle name="20% - 강조색6 46 6 8" xfId="18348"/>
    <cellStyle name="20% - 강조색6 46 6 8 2" xfId="18349"/>
    <cellStyle name="20% - 강조색6 46 6 8 3" xfId="18350"/>
    <cellStyle name="20% - 강조색6 46 6 8 4" xfId="18351"/>
    <cellStyle name="20% - 강조색6 46 6 9" xfId="18352"/>
    <cellStyle name="20% - 강조색6 46 6 9 2" xfId="18353"/>
    <cellStyle name="20% - 강조색6 46 6 9 3" xfId="18354"/>
    <cellStyle name="20% - 강조색6 46 6 9 4" xfId="18355"/>
    <cellStyle name="20% - 강조색6 46 7" xfId="18356"/>
    <cellStyle name="20% - 강조색6 46 7 2" xfId="18357"/>
    <cellStyle name="20% - 강조색6 46 7 3" xfId="18358"/>
    <cellStyle name="20% - 강조색6 46 7 4" xfId="18359"/>
    <cellStyle name="20% - 강조색6 46 8" xfId="18360"/>
    <cellStyle name="20% - 강조색6 46 8 2" xfId="18361"/>
    <cellStyle name="20% - 강조색6 46 8 3" xfId="18362"/>
    <cellStyle name="20% - 강조색6 46 8 4" xfId="18363"/>
    <cellStyle name="20% - 강조색6 46 9" xfId="18364"/>
    <cellStyle name="20% - 강조색6 46 9 2" xfId="18365"/>
    <cellStyle name="20% - 강조색6 46 9 3" xfId="18366"/>
    <cellStyle name="20% - 강조색6 46 9 4" xfId="18367"/>
    <cellStyle name="20% - 강조색6 47" xfId="18368"/>
    <cellStyle name="20% - 강조색6 47 10" xfId="18369"/>
    <cellStyle name="20% - 강조색6 47 10 2" xfId="18370"/>
    <cellStyle name="20% - 강조색6 47 10 3" xfId="18371"/>
    <cellStyle name="20% - 강조색6 47 10 4" xfId="18372"/>
    <cellStyle name="20% - 강조색6 47 11" xfId="18373"/>
    <cellStyle name="20% - 강조색6 47 11 2" xfId="18374"/>
    <cellStyle name="20% - 강조색6 47 11 3" xfId="18375"/>
    <cellStyle name="20% - 강조색6 47 11 4" xfId="18376"/>
    <cellStyle name="20% - 강조색6 47 12" xfId="18377"/>
    <cellStyle name="20% - 강조색6 47 12 2" xfId="18378"/>
    <cellStyle name="20% - 강조색6 47 12 3" xfId="18379"/>
    <cellStyle name="20% - 강조색6 47 12 4" xfId="18380"/>
    <cellStyle name="20% - 강조색6 47 13" xfId="18381"/>
    <cellStyle name="20% - 강조색6 47 14" xfId="18382"/>
    <cellStyle name="20% - 강조색6 47 15" xfId="18383"/>
    <cellStyle name="20% - 강조색6 47 16" xfId="18384"/>
    <cellStyle name="20% - 강조색6 47 17" xfId="18385"/>
    <cellStyle name="20% - 강조색6 47 18" xfId="18386"/>
    <cellStyle name="20% - 강조색6 47 19" xfId="18387"/>
    <cellStyle name="20% - 강조색6 47 2" xfId="18388"/>
    <cellStyle name="20% - 강조색6 47 2 10" xfId="18389"/>
    <cellStyle name="20% - 강조색6 47 2 11" xfId="18390"/>
    <cellStyle name="20% - 강조색6 47 2 12" xfId="18391"/>
    <cellStyle name="20% - 강조색6 47 2 2" xfId="18392"/>
    <cellStyle name="20% - 강조색6 47 2 2 2" xfId="18393"/>
    <cellStyle name="20% - 강조색6 47 2 2 3" xfId="18394"/>
    <cellStyle name="20% - 강조색6 47 2 2 4" xfId="18395"/>
    <cellStyle name="20% - 강조색6 47 2 3" xfId="18396"/>
    <cellStyle name="20% - 강조색6 47 2 3 2" xfId="18397"/>
    <cellStyle name="20% - 강조색6 47 2 3 3" xfId="18398"/>
    <cellStyle name="20% - 강조색6 47 2 3 4" xfId="18399"/>
    <cellStyle name="20% - 강조색6 47 2 4" xfId="18400"/>
    <cellStyle name="20% - 강조색6 47 2 4 2" xfId="18401"/>
    <cellStyle name="20% - 강조색6 47 2 4 3" xfId="18402"/>
    <cellStyle name="20% - 강조색6 47 2 4 4" xfId="18403"/>
    <cellStyle name="20% - 강조색6 47 2 5" xfId="18404"/>
    <cellStyle name="20% - 강조색6 47 2 5 2" xfId="18405"/>
    <cellStyle name="20% - 강조색6 47 2 5 3" xfId="18406"/>
    <cellStyle name="20% - 강조색6 47 2 5 4" xfId="18407"/>
    <cellStyle name="20% - 강조색6 47 2 6" xfId="18408"/>
    <cellStyle name="20% - 강조색6 47 2 6 2" xfId="18409"/>
    <cellStyle name="20% - 강조색6 47 2 6 3" xfId="18410"/>
    <cellStyle name="20% - 강조색6 47 2 6 4" xfId="18411"/>
    <cellStyle name="20% - 강조색6 47 2 7" xfId="18412"/>
    <cellStyle name="20% - 강조색6 47 2 7 2" xfId="18413"/>
    <cellStyle name="20% - 강조색6 47 2 7 3" xfId="18414"/>
    <cellStyle name="20% - 강조색6 47 2 7 4" xfId="18415"/>
    <cellStyle name="20% - 강조색6 47 2 8" xfId="18416"/>
    <cellStyle name="20% - 강조색6 47 2 8 2" xfId="18417"/>
    <cellStyle name="20% - 강조색6 47 2 8 3" xfId="18418"/>
    <cellStyle name="20% - 강조색6 47 2 8 4" xfId="18419"/>
    <cellStyle name="20% - 강조색6 47 2 9" xfId="18420"/>
    <cellStyle name="20% - 강조색6 47 2 9 2" xfId="18421"/>
    <cellStyle name="20% - 강조색6 47 2 9 3" xfId="18422"/>
    <cellStyle name="20% - 강조색6 47 2 9 4" xfId="18423"/>
    <cellStyle name="20% - 강조색6 47 20" xfId="18424"/>
    <cellStyle name="20% - 강조색6 47 21" xfId="18425"/>
    <cellStyle name="20% - 강조색6 47 22" xfId="18426"/>
    <cellStyle name="20% - 강조색6 47 23" xfId="18427"/>
    <cellStyle name="20% - 강조색6 47 24" xfId="18428"/>
    <cellStyle name="20% - 강조색6 47 25" xfId="18429"/>
    <cellStyle name="20% - 강조색6 47 3" xfId="18430"/>
    <cellStyle name="20% - 강조색6 47 3 10" xfId="18431"/>
    <cellStyle name="20% - 강조색6 47 3 11" xfId="18432"/>
    <cellStyle name="20% - 강조색6 47 3 12" xfId="18433"/>
    <cellStyle name="20% - 강조색6 47 3 2" xfId="18434"/>
    <cellStyle name="20% - 강조색6 47 3 2 2" xfId="18435"/>
    <cellStyle name="20% - 강조색6 47 3 2 3" xfId="18436"/>
    <cellStyle name="20% - 강조색6 47 3 2 4" xfId="18437"/>
    <cellStyle name="20% - 강조색6 47 3 3" xfId="18438"/>
    <cellStyle name="20% - 강조색6 47 3 3 2" xfId="18439"/>
    <cellStyle name="20% - 강조색6 47 3 3 3" xfId="18440"/>
    <cellStyle name="20% - 강조색6 47 3 3 4" xfId="18441"/>
    <cellStyle name="20% - 강조색6 47 3 4" xfId="18442"/>
    <cellStyle name="20% - 강조색6 47 3 4 2" xfId="18443"/>
    <cellStyle name="20% - 강조색6 47 3 4 3" xfId="18444"/>
    <cellStyle name="20% - 강조색6 47 3 4 4" xfId="18445"/>
    <cellStyle name="20% - 강조색6 47 3 5" xfId="18446"/>
    <cellStyle name="20% - 강조색6 47 3 5 2" xfId="18447"/>
    <cellStyle name="20% - 강조색6 47 3 5 3" xfId="18448"/>
    <cellStyle name="20% - 강조색6 47 3 5 4" xfId="18449"/>
    <cellStyle name="20% - 강조색6 47 3 6" xfId="18450"/>
    <cellStyle name="20% - 강조색6 47 3 6 2" xfId="18451"/>
    <cellStyle name="20% - 강조색6 47 3 6 3" xfId="18452"/>
    <cellStyle name="20% - 강조색6 47 3 6 4" xfId="18453"/>
    <cellStyle name="20% - 강조색6 47 3 7" xfId="18454"/>
    <cellStyle name="20% - 강조색6 47 3 7 2" xfId="18455"/>
    <cellStyle name="20% - 강조색6 47 3 7 3" xfId="18456"/>
    <cellStyle name="20% - 강조색6 47 3 7 4" xfId="18457"/>
    <cellStyle name="20% - 강조색6 47 3 8" xfId="18458"/>
    <cellStyle name="20% - 강조색6 47 3 8 2" xfId="18459"/>
    <cellStyle name="20% - 강조색6 47 3 8 3" xfId="18460"/>
    <cellStyle name="20% - 강조색6 47 3 8 4" xfId="18461"/>
    <cellStyle name="20% - 강조색6 47 3 9" xfId="18462"/>
    <cellStyle name="20% - 강조색6 47 3 9 2" xfId="18463"/>
    <cellStyle name="20% - 강조색6 47 3 9 3" xfId="18464"/>
    <cellStyle name="20% - 강조색6 47 3 9 4" xfId="18465"/>
    <cellStyle name="20% - 강조색6 47 4" xfId="18466"/>
    <cellStyle name="20% - 강조색6 47 4 10" xfId="18467"/>
    <cellStyle name="20% - 강조색6 47 4 11" xfId="18468"/>
    <cellStyle name="20% - 강조색6 47 4 12" xfId="18469"/>
    <cellStyle name="20% - 강조색6 47 4 2" xfId="18470"/>
    <cellStyle name="20% - 강조색6 47 4 2 2" xfId="18471"/>
    <cellStyle name="20% - 강조색6 47 4 2 3" xfId="18472"/>
    <cellStyle name="20% - 강조색6 47 4 2 4" xfId="18473"/>
    <cellStyle name="20% - 강조색6 47 4 3" xfId="18474"/>
    <cellStyle name="20% - 강조색6 47 4 3 2" xfId="18475"/>
    <cellStyle name="20% - 강조색6 47 4 3 3" xfId="18476"/>
    <cellStyle name="20% - 강조색6 47 4 3 4" xfId="18477"/>
    <cellStyle name="20% - 강조색6 47 4 4" xfId="18478"/>
    <cellStyle name="20% - 강조색6 47 4 4 2" xfId="18479"/>
    <cellStyle name="20% - 강조색6 47 4 4 3" xfId="18480"/>
    <cellStyle name="20% - 강조색6 47 4 4 4" xfId="18481"/>
    <cellStyle name="20% - 강조색6 47 4 5" xfId="18482"/>
    <cellStyle name="20% - 강조색6 47 4 5 2" xfId="18483"/>
    <cellStyle name="20% - 강조색6 47 4 5 3" xfId="18484"/>
    <cellStyle name="20% - 강조색6 47 4 5 4" xfId="18485"/>
    <cellStyle name="20% - 강조색6 47 4 6" xfId="18486"/>
    <cellStyle name="20% - 강조색6 47 4 6 2" xfId="18487"/>
    <cellStyle name="20% - 강조색6 47 4 6 3" xfId="18488"/>
    <cellStyle name="20% - 강조색6 47 4 6 4" xfId="18489"/>
    <cellStyle name="20% - 강조색6 47 4 7" xfId="18490"/>
    <cellStyle name="20% - 강조색6 47 4 7 2" xfId="18491"/>
    <cellStyle name="20% - 강조색6 47 4 7 3" xfId="18492"/>
    <cellStyle name="20% - 강조색6 47 4 7 4" xfId="18493"/>
    <cellStyle name="20% - 강조색6 47 4 8" xfId="18494"/>
    <cellStyle name="20% - 강조색6 47 4 8 2" xfId="18495"/>
    <cellStyle name="20% - 강조색6 47 4 8 3" xfId="18496"/>
    <cellStyle name="20% - 강조색6 47 4 8 4" xfId="18497"/>
    <cellStyle name="20% - 강조색6 47 4 9" xfId="18498"/>
    <cellStyle name="20% - 강조색6 47 4 9 2" xfId="18499"/>
    <cellStyle name="20% - 강조색6 47 4 9 3" xfId="18500"/>
    <cellStyle name="20% - 강조색6 47 4 9 4" xfId="18501"/>
    <cellStyle name="20% - 강조색6 47 5" xfId="18502"/>
    <cellStyle name="20% - 강조색6 47 5 2" xfId="18503"/>
    <cellStyle name="20% - 강조색6 47 5 3" xfId="18504"/>
    <cellStyle name="20% - 강조색6 47 5 4" xfId="18505"/>
    <cellStyle name="20% - 강조색6 47 6" xfId="18506"/>
    <cellStyle name="20% - 강조색6 47 6 2" xfId="18507"/>
    <cellStyle name="20% - 강조색6 47 6 3" xfId="18508"/>
    <cellStyle name="20% - 강조색6 47 6 4" xfId="18509"/>
    <cellStyle name="20% - 강조색6 47 7" xfId="18510"/>
    <cellStyle name="20% - 강조색6 47 7 2" xfId="18511"/>
    <cellStyle name="20% - 강조색6 47 7 3" xfId="18512"/>
    <cellStyle name="20% - 강조색6 47 7 4" xfId="18513"/>
    <cellStyle name="20% - 강조색6 47 8" xfId="18514"/>
    <cellStyle name="20% - 강조색6 47 8 2" xfId="18515"/>
    <cellStyle name="20% - 강조색6 47 8 3" xfId="18516"/>
    <cellStyle name="20% - 강조색6 47 8 4" xfId="18517"/>
    <cellStyle name="20% - 강조색6 47 9" xfId="18518"/>
    <cellStyle name="20% - 강조색6 47 9 2" xfId="18519"/>
    <cellStyle name="20% - 강조색6 47 9 3" xfId="18520"/>
    <cellStyle name="20% - 강조색6 47 9 4" xfId="18521"/>
    <cellStyle name="20% - 강조색6 48" xfId="18522"/>
    <cellStyle name="20% - 강조색6 48 10" xfId="18523"/>
    <cellStyle name="20% - 강조색6 48 10 2" xfId="18524"/>
    <cellStyle name="20% - 강조색6 48 10 3" xfId="18525"/>
    <cellStyle name="20% - 강조색6 48 10 4" xfId="18526"/>
    <cellStyle name="20% - 강조색6 48 11" xfId="18527"/>
    <cellStyle name="20% - 강조색6 48 12" xfId="18528"/>
    <cellStyle name="20% - 강조색6 48 13" xfId="18529"/>
    <cellStyle name="20% - 강조색6 48 14" xfId="18530"/>
    <cellStyle name="20% - 강조색6 48 15" xfId="18531"/>
    <cellStyle name="20% - 강조색6 48 16" xfId="18532"/>
    <cellStyle name="20% - 강조색6 48 17" xfId="18533"/>
    <cellStyle name="20% - 강조색6 48 18" xfId="18534"/>
    <cellStyle name="20% - 강조색6 48 19" xfId="18535"/>
    <cellStyle name="20% - 강조색6 48 2" xfId="18536"/>
    <cellStyle name="20% - 강조색6 48 2 10" xfId="18537"/>
    <cellStyle name="20% - 강조색6 48 2 11" xfId="18538"/>
    <cellStyle name="20% - 강조색6 48 2 12" xfId="18539"/>
    <cellStyle name="20% - 강조색6 48 2 2" xfId="18540"/>
    <cellStyle name="20% - 강조색6 48 2 2 2" xfId="18541"/>
    <cellStyle name="20% - 강조색6 48 2 2 3" xfId="18542"/>
    <cellStyle name="20% - 강조색6 48 2 2 4" xfId="18543"/>
    <cellStyle name="20% - 강조색6 48 2 3" xfId="18544"/>
    <cellStyle name="20% - 강조색6 48 2 3 2" xfId="18545"/>
    <cellStyle name="20% - 강조색6 48 2 3 3" xfId="18546"/>
    <cellStyle name="20% - 강조색6 48 2 3 4" xfId="18547"/>
    <cellStyle name="20% - 강조색6 48 2 4" xfId="18548"/>
    <cellStyle name="20% - 강조색6 48 2 4 2" xfId="18549"/>
    <cellStyle name="20% - 강조색6 48 2 4 3" xfId="18550"/>
    <cellStyle name="20% - 강조색6 48 2 4 4" xfId="18551"/>
    <cellStyle name="20% - 강조색6 48 2 5" xfId="18552"/>
    <cellStyle name="20% - 강조색6 48 2 5 2" xfId="18553"/>
    <cellStyle name="20% - 강조색6 48 2 5 3" xfId="18554"/>
    <cellStyle name="20% - 강조색6 48 2 5 4" xfId="18555"/>
    <cellStyle name="20% - 강조색6 48 2 6" xfId="18556"/>
    <cellStyle name="20% - 강조색6 48 2 6 2" xfId="18557"/>
    <cellStyle name="20% - 강조색6 48 2 6 3" xfId="18558"/>
    <cellStyle name="20% - 강조색6 48 2 6 4" xfId="18559"/>
    <cellStyle name="20% - 강조색6 48 2 7" xfId="18560"/>
    <cellStyle name="20% - 강조색6 48 2 7 2" xfId="18561"/>
    <cellStyle name="20% - 강조색6 48 2 7 3" xfId="18562"/>
    <cellStyle name="20% - 강조색6 48 2 7 4" xfId="18563"/>
    <cellStyle name="20% - 강조색6 48 2 8" xfId="18564"/>
    <cellStyle name="20% - 강조색6 48 2 8 2" xfId="18565"/>
    <cellStyle name="20% - 강조색6 48 2 8 3" xfId="18566"/>
    <cellStyle name="20% - 강조색6 48 2 8 4" xfId="18567"/>
    <cellStyle name="20% - 강조색6 48 2 9" xfId="18568"/>
    <cellStyle name="20% - 강조색6 48 2 9 2" xfId="18569"/>
    <cellStyle name="20% - 강조색6 48 2 9 3" xfId="18570"/>
    <cellStyle name="20% - 강조색6 48 2 9 4" xfId="18571"/>
    <cellStyle name="20% - 강조색6 48 20" xfId="18572"/>
    <cellStyle name="20% - 강조색6 48 21" xfId="18573"/>
    <cellStyle name="20% - 강조색6 48 22" xfId="18574"/>
    <cellStyle name="20% - 강조색6 48 23" xfId="18575"/>
    <cellStyle name="20% - 강조색6 48 3" xfId="18576"/>
    <cellStyle name="20% - 강조색6 48 3 2" xfId="18577"/>
    <cellStyle name="20% - 강조색6 48 3 3" xfId="18578"/>
    <cellStyle name="20% - 강조색6 48 3 4" xfId="18579"/>
    <cellStyle name="20% - 강조색6 48 4" xfId="18580"/>
    <cellStyle name="20% - 강조색6 48 4 2" xfId="18581"/>
    <cellStyle name="20% - 강조색6 48 4 3" xfId="18582"/>
    <cellStyle name="20% - 강조색6 48 4 4" xfId="18583"/>
    <cellStyle name="20% - 강조색6 48 5" xfId="18584"/>
    <cellStyle name="20% - 강조색6 48 5 2" xfId="18585"/>
    <cellStyle name="20% - 강조색6 48 5 3" xfId="18586"/>
    <cellStyle name="20% - 강조색6 48 5 4" xfId="18587"/>
    <cellStyle name="20% - 강조색6 48 6" xfId="18588"/>
    <cellStyle name="20% - 강조색6 48 6 2" xfId="18589"/>
    <cellStyle name="20% - 강조색6 48 6 3" xfId="18590"/>
    <cellStyle name="20% - 강조색6 48 6 4" xfId="18591"/>
    <cellStyle name="20% - 강조색6 48 7" xfId="18592"/>
    <cellStyle name="20% - 강조색6 48 7 2" xfId="18593"/>
    <cellStyle name="20% - 강조색6 48 7 3" xfId="18594"/>
    <cellStyle name="20% - 강조색6 48 7 4" xfId="18595"/>
    <cellStyle name="20% - 강조색6 48 8" xfId="18596"/>
    <cellStyle name="20% - 강조색6 48 8 2" xfId="18597"/>
    <cellStyle name="20% - 강조색6 48 8 3" xfId="18598"/>
    <cellStyle name="20% - 강조색6 48 8 4" xfId="18599"/>
    <cellStyle name="20% - 강조색6 48 9" xfId="18600"/>
    <cellStyle name="20% - 강조색6 48 9 2" xfId="18601"/>
    <cellStyle name="20% - 강조색6 48 9 3" xfId="18602"/>
    <cellStyle name="20% - 강조색6 48 9 4" xfId="18603"/>
    <cellStyle name="20% - 강조색6 49" xfId="18604"/>
    <cellStyle name="20% - 강조색6 49 10" xfId="18605"/>
    <cellStyle name="20% - 강조색6 49 11" xfId="18606"/>
    <cellStyle name="20% - 강조색6 49 12" xfId="18607"/>
    <cellStyle name="20% - 강조색6 49 13" xfId="18608"/>
    <cellStyle name="20% - 강조색6 49 14" xfId="18609"/>
    <cellStyle name="20% - 강조색6 49 15" xfId="18610"/>
    <cellStyle name="20% - 강조색6 49 16" xfId="18611"/>
    <cellStyle name="20% - 강조색6 49 17" xfId="18612"/>
    <cellStyle name="20% - 강조색6 49 18" xfId="18613"/>
    <cellStyle name="20% - 강조색6 49 19" xfId="18614"/>
    <cellStyle name="20% - 강조색6 49 2" xfId="18615"/>
    <cellStyle name="20% - 강조색6 49 2 2" xfId="18616"/>
    <cellStyle name="20% - 강조색6 49 2 3" xfId="18617"/>
    <cellStyle name="20% - 강조색6 49 2 4" xfId="18618"/>
    <cellStyle name="20% - 강조색6 49 20" xfId="18619"/>
    <cellStyle name="20% - 강조색6 49 3" xfId="18620"/>
    <cellStyle name="20% - 강조색6 49 3 2" xfId="18621"/>
    <cellStyle name="20% - 강조색6 49 3 3" xfId="18622"/>
    <cellStyle name="20% - 강조색6 49 3 4" xfId="18623"/>
    <cellStyle name="20% - 강조색6 49 4" xfId="18624"/>
    <cellStyle name="20% - 강조색6 49 4 2" xfId="18625"/>
    <cellStyle name="20% - 강조색6 49 4 3" xfId="18626"/>
    <cellStyle name="20% - 강조색6 49 4 4" xfId="18627"/>
    <cellStyle name="20% - 강조색6 49 5" xfId="18628"/>
    <cellStyle name="20% - 강조색6 49 5 2" xfId="18629"/>
    <cellStyle name="20% - 강조색6 49 5 3" xfId="18630"/>
    <cellStyle name="20% - 강조색6 49 5 4" xfId="18631"/>
    <cellStyle name="20% - 강조색6 49 6" xfId="18632"/>
    <cellStyle name="20% - 강조색6 49 6 2" xfId="18633"/>
    <cellStyle name="20% - 강조색6 49 6 3" xfId="18634"/>
    <cellStyle name="20% - 강조색6 49 6 4" xfId="18635"/>
    <cellStyle name="20% - 강조색6 49 7" xfId="18636"/>
    <cellStyle name="20% - 강조색6 49 7 2" xfId="18637"/>
    <cellStyle name="20% - 강조색6 49 7 3" xfId="18638"/>
    <cellStyle name="20% - 강조색6 49 7 4" xfId="18639"/>
    <cellStyle name="20% - 강조색6 49 8" xfId="18640"/>
    <cellStyle name="20% - 강조색6 49 9" xfId="18641"/>
    <cellStyle name="20% - 강조색6 5" xfId="407"/>
    <cellStyle name="20% - 강조색6 50" xfId="18642"/>
    <cellStyle name="20% - 강조색6 50 10" xfId="18643"/>
    <cellStyle name="20% - 강조색6 50 11" xfId="18644"/>
    <cellStyle name="20% - 강조색6 50 12" xfId="18645"/>
    <cellStyle name="20% - 강조색6 50 13" xfId="18646"/>
    <cellStyle name="20% - 강조색6 50 14" xfId="18647"/>
    <cellStyle name="20% - 강조색6 50 15" xfId="18648"/>
    <cellStyle name="20% - 강조색6 50 16" xfId="18649"/>
    <cellStyle name="20% - 강조색6 50 17" xfId="18650"/>
    <cellStyle name="20% - 강조색6 50 2" xfId="18651"/>
    <cellStyle name="20% - 강조색6 50 2 2" xfId="18652"/>
    <cellStyle name="20% - 강조색6 50 2 3" xfId="18653"/>
    <cellStyle name="20% - 강조색6 50 2 4" xfId="18654"/>
    <cellStyle name="20% - 강조색6 50 3" xfId="18655"/>
    <cellStyle name="20% - 강조색6 50 3 2" xfId="18656"/>
    <cellStyle name="20% - 강조색6 50 3 3" xfId="18657"/>
    <cellStyle name="20% - 강조색6 50 3 4" xfId="18658"/>
    <cellStyle name="20% - 강조색6 50 4" xfId="18659"/>
    <cellStyle name="20% - 강조색6 50 4 2" xfId="18660"/>
    <cellStyle name="20% - 강조색6 50 4 3" xfId="18661"/>
    <cellStyle name="20% - 강조색6 50 4 4" xfId="18662"/>
    <cellStyle name="20% - 강조색6 50 5" xfId="18663"/>
    <cellStyle name="20% - 강조색6 50 6" xfId="18664"/>
    <cellStyle name="20% - 강조색6 50 7" xfId="18665"/>
    <cellStyle name="20% - 강조색6 50 8" xfId="18666"/>
    <cellStyle name="20% - 강조색6 50 9" xfId="18667"/>
    <cellStyle name="20% - 강조색6 51" xfId="18668"/>
    <cellStyle name="20% - 강조색6 51 10" xfId="18669"/>
    <cellStyle name="20% - 강조색6 51 11" xfId="18670"/>
    <cellStyle name="20% - 강조색6 51 12" xfId="18671"/>
    <cellStyle name="20% - 강조색6 51 13" xfId="18672"/>
    <cellStyle name="20% - 강조색6 51 14" xfId="18673"/>
    <cellStyle name="20% - 강조색6 51 2" xfId="18674"/>
    <cellStyle name="20% - 강조색6 51 3" xfId="18675"/>
    <cellStyle name="20% - 강조색6 51 4" xfId="18676"/>
    <cellStyle name="20% - 강조색6 51 5" xfId="18677"/>
    <cellStyle name="20% - 강조색6 51 6" xfId="18678"/>
    <cellStyle name="20% - 강조색6 51 7" xfId="18679"/>
    <cellStyle name="20% - 강조색6 51 8" xfId="18680"/>
    <cellStyle name="20% - 강조색6 51 9" xfId="18681"/>
    <cellStyle name="20% - 강조색6 52" xfId="18682"/>
    <cellStyle name="20% - 강조색6 52 2" xfId="18683"/>
    <cellStyle name="20% - 강조색6 52 3" xfId="18684"/>
    <cellStyle name="20% - 강조색6 52 4" xfId="18685"/>
    <cellStyle name="20% - 강조색6 53" xfId="18686"/>
    <cellStyle name="20% - 강조색6 53 2" xfId="18687"/>
    <cellStyle name="20% - 강조색6 53 3" xfId="18688"/>
    <cellStyle name="20% - 강조색6 54" xfId="18689"/>
    <cellStyle name="20% - 강조색6 55" xfId="18690"/>
    <cellStyle name="20% - 강조색6 56" xfId="18691"/>
    <cellStyle name="20% - 강조색6 6" xfId="408"/>
    <cellStyle name="20% - 강조색6 7" xfId="409"/>
    <cellStyle name="20% - 강조색6 8" xfId="410"/>
    <cellStyle name="20% - 강조색6 9" xfId="411"/>
    <cellStyle name="40% - 강조색1" xfId="18" builtinId="31" customBuiltin="1"/>
    <cellStyle name="40% - 강조색1 10" xfId="412"/>
    <cellStyle name="40% - 강조색1 11" xfId="413"/>
    <cellStyle name="40% - 강조색1 12" xfId="414"/>
    <cellStyle name="40% - 강조색1 13" xfId="415"/>
    <cellStyle name="40% - 강조색1 14" xfId="416"/>
    <cellStyle name="40% - 강조색1 15" xfId="417"/>
    <cellStyle name="40% - 강조색1 16" xfId="418"/>
    <cellStyle name="40% - 강조색1 17" xfId="419"/>
    <cellStyle name="40% - 강조색1 18" xfId="420"/>
    <cellStyle name="40% - 강조색1 19" xfId="421"/>
    <cellStyle name="40% - 강조색1 2" xfId="72"/>
    <cellStyle name="40% - 강조색1 20" xfId="422"/>
    <cellStyle name="40% - 강조색1 21" xfId="423"/>
    <cellStyle name="40% - 강조색1 22" xfId="424"/>
    <cellStyle name="40% - 강조색1 23" xfId="425"/>
    <cellStyle name="40% - 강조색1 24" xfId="426"/>
    <cellStyle name="40% - 강조색1 25" xfId="427"/>
    <cellStyle name="40% - 강조색1 26" xfId="428"/>
    <cellStyle name="40% - 강조색1 27" xfId="429"/>
    <cellStyle name="40% - 강조색1 28" xfId="430"/>
    <cellStyle name="40% - 강조색1 29" xfId="431"/>
    <cellStyle name="40% - 강조색1 3" xfId="68"/>
    <cellStyle name="40% - 강조색1 30" xfId="432"/>
    <cellStyle name="40% - 강조색1 31" xfId="433"/>
    <cellStyle name="40% - 강조색1 32" xfId="434"/>
    <cellStyle name="40% - 강조색1 33" xfId="435"/>
    <cellStyle name="40% - 강조색1 34" xfId="436"/>
    <cellStyle name="40% - 강조색1 35" xfId="437"/>
    <cellStyle name="40% - 강조색1 36" xfId="438"/>
    <cellStyle name="40% - 강조색1 37" xfId="439"/>
    <cellStyle name="40% - 강조색1 38" xfId="440"/>
    <cellStyle name="40% - 강조색1 39" xfId="441"/>
    <cellStyle name="40% - 강조색1 4" xfId="64"/>
    <cellStyle name="40% - 강조색1 40" xfId="442"/>
    <cellStyle name="40% - 강조색1 41" xfId="443"/>
    <cellStyle name="40% - 강조색1 42" xfId="444"/>
    <cellStyle name="40% - 강조색1 43" xfId="445"/>
    <cellStyle name="40% - 강조색1 44" xfId="1823"/>
    <cellStyle name="40% - 강조색1 44 10" xfId="18692"/>
    <cellStyle name="40% - 강조색1 44 11" xfId="18693"/>
    <cellStyle name="40% - 강조색1 44 2" xfId="18694"/>
    <cellStyle name="40% - 강조색1 44 2 10" xfId="18695"/>
    <cellStyle name="40% - 강조색1 44 2 10 2" xfId="18696"/>
    <cellStyle name="40% - 강조색1 44 2 10 3" xfId="18697"/>
    <cellStyle name="40% - 강조색1 44 2 10 4" xfId="18698"/>
    <cellStyle name="40% - 강조색1 44 2 11" xfId="18699"/>
    <cellStyle name="40% - 강조색1 44 2 11 2" xfId="18700"/>
    <cellStyle name="40% - 강조색1 44 2 11 3" xfId="18701"/>
    <cellStyle name="40% - 강조색1 44 2 11 4" xfId="18702"/>
    <cellStyle name="40% - 강조색1 44 2 12" xfId="18703"/>
    <cellStyle name="40% - 강조색1 44 2 12 2" xfId="18704"/>
    <cellStyle name="40% - 강조색1 44 2 12 3" xfId="18705"/>
    <cellStyle name="40% - 강조색1 44 2 12 4" xfId="18706"/>
    <cellStyle name="40% - 강조색1 44 2 13" xfId="18707"/>
    <cellStyle name="40% - 강조색1 44 2 13 2" xfId="18708"/>
    <cellStyle name="40% - 강조색1 44 2 13 3" xfId="18709"/>
    <cellStyle name="40% - 강조색1 44 2 13 4" xfId="18710"/>
    <cellStyle name="40% - 강조색1 44 2 14" xfId="18711"/>
    <cellStyle name="40% - 강조색1 44 2 14 2" xfId="18712"/>
    <cellStyle name="40% - 강조색1 44 2 14 3" xfId="18713"/>
    <cellStyle name="40% - 강조색1 44 2 14 4" xfId="18714"/>
    <cellStyle name="40% - 강조색1 44 2 15" xfId="18715"/>
    <cellStyle name="40% - 강조색1 44 2 16" xfId="18716"/>
    <cellStyle name="40% - 강조색1 44 2 17" xfId="18717"/>
    <cellStyle name="40% - 강조색1 44 2 18" xfId="18718"/>
    <cellStyle name="40% - 강조색1 44 2 19" xfId="18719"/>
    <cellStyle name="40% - 강조색1 44 2 2" xfId="18720"/>
    <cellStyle name="40% - 강조색1 44 2 2 10" xfId="18721"/>
    <cellStyle name="40% - 강조색1 44 2 2 10 2" xfId="18722"/>
    <cellStyle name="40% - 강조색1 44 2 2 10 3" xfId="18723"/>
    <cellStyle name="40% - 강조색1 44 2 2 10 4" xfId="18724"/>
    <cellStyle name="40% - 강조색1 44 2 2 11" xfId="18725"/>
    <cellStyle name="40% - 강조색1 44 2 2 11 2" xfId="18726"/>
    <cellStyle name="40% - 강조색1 44 2 2 11 3" xfId="18727"/>
    <cellStyle name="40% - 강조색1 44 2 2 11 4" xfId="18728"/>
    <cellStyle name="40% - 강조색1 44 2 2 12" xfId="18729"/>
    <cellStyle name="40% - 강조색1 44 2 2 12 2" xfId="18730"/>
    <cellStyle name="40% - 강조색1 44 2 2 12 3" xfId="18731"/>
    <cellStyle name="40% - 강조색1 44 2 2 12 4" xfId="18732"/>
    <cellStyle name="40% - 강조색1 44 2 2 13" xfId="18733"/>
    <cellStyle name="40% - 강조색1 44 2 2 13 2" xfId="18734"/>
    <cellStyle name="40% - 강조색1 44 2 2 13 3" xfId="18735"/>
    <cellStyle name="40% - 강조색1 44 2 2 13 4" xfId="18736"/>
    <cellStyle name="40% - 강조색1 44 2 2 14" xfId="18737"/>
    <cellStyle name="40% - 강조색1 44 2 2 15" xfId="18738"/>
    <cellStyle name="40% - 강조색1 44 2 2 16" xfId="18739"/>
    <cellStyle name="40% - 강조색1 44 2 2 17" xfId="18740"/>
    <cellStyle name="40% - 강조색1 44 2 2 18" xfId="18741"/>
    <cellStyle name="40% - 강조색1 44 2 2 19" xfId="18742"/>
    <cellStyle name="40% - 강조색1 44 2 2 2" xfId="18743"/>
    <cellStyle name="40% - 강조색1 44 2 2 2 10" xfId="18744"/>
    <cellStyle name="40% - 강조색1 44 2 2 2 10 2" xfId="18745"/>
    <cellStyle name="40% - 강조색1 44 2 2 2 10 3" xfId="18746"/>
    <cellStyle name="40% - 강조색1 44 2 2 2 10 4" xfId="18747"/>
    <cellStyle name="40% - 강조색1 44 2 2 2 11" xfId="18748"/>
    <cellStyle name="40% - 강조색1 44 2 2 2 11 2" xfId="18749"/>
    <cellStyle name="40% - 강조색1 44 2 2 2 11 3" xfId="18750"/>
    <cellStyle name="40% - 강조색1 44 2 2 2 11 4" xfId="18751"/>
    <cellStyle name="40% - 강조색1 44 2 2 2 12" xfId="18752"/>
    <cellStyle name="40% - 강조색1 44 2 2 2 12 2" xfId="18753"/>
    <cellStyle name="40% - 강조색1 44 2 2 2 12 3" xfId="18754"/>
    <cellStyle name="40% - 강조색1 44 2 2 2 12 4" xfId="18755"/>
    <cellStyle name="40% - 강조색1 44 2 2 2 13" xfId="18756"/>
    <cellStyle name="40% - 강조색1 44 2 2 2 14" xfId="18757"/>
    <cellStyle name="40% - 강조색1 44 2 2 2 15" xfId="18758"/>
    <cellStyle name="40% - 강조색1 44 2 2 2 16" xfId="18759"/>
    <cellStyle name="40% - 강조색1 44 2 2 2 17" xfId="18760"/>
    <cellStyle name="40% - 강조색1 44 2 2 2 18" xfId="18761"/>
    <cellStyle name="40% - 강조색1 44 2 2 2 19" xfId="18762"/>
    <cellStyle name="40% - 강조색1 44 2 2 2 2" xfId="18763"/>
    <cellStyle name="40% - 강조색1 44 2 2 2 2 10" xfId="18764"/>
    <cellStyle name="40% - 강조색1 44 2 2 2 2 11" xfId="18765"/>
    <cellStyle name="40% - 강조색1 44 2 2 2 2 12" xfId="18766"/>
    <cellStyle name="40% - 강조색1 44 2 2 2 2 2" xfId="18767"/>
    <cellStyle name="40% - 강조색1 44 2 2 2 2 2 2" xfId="18768"/>
    <cellStyle name="40% - 강조색1 44 2 2 2 2 2 3" xfId="18769"/>
    <cellStyle name="40% - 강조색1 44 2 2 2 2 2 4" xfId="18770"/>
    <cellStyle name="40% - 강조색1 44 2 2 2 2 3" xfId="18771"/>
    <cellStyle name="40% - 강조색1 44 2 2 2 2 3 2" xfId="18772"/>
    <cellStyle name="40% - 강조색1 44 2 2 2 2 3 3" xfId="18773"/>
    <cellStyle name="40% - 강조색1 44 2 2 2 2 3 4" xfId="18774"/>
    <cellStyle name="40% - 강조색1 44 2 2 2 2 4" xfId="18775"/>
    <cellStyle name="40% - 강조색1 44 2 2 2 2 4 2" xfId="18776"/>
    <cellStyle name="40% - 강조색1 44 2 2 2 2 4 3" xfId="18777"/>
    <cellStyle name="40% - 강조색1 44 2 2 2 2 4 4" xfId="18778"/>
    <cellStyle name="40% - 강조색1 44 2 2 2 2 5" xfId="18779"/>
    <cellStyle name="40% - 강조색1 44 2 2 2 2 5 2" xfId="18780"/>
    <cellStyle name="40% - 강조색1 44 2 2 2 2 5 3" xfId="18781"/>
    <cellStyle name="40% - 강조색1 44 2 2 2 2 5 4" xfId="18782"/>
    <cellStyle name="40% - 강조색1 44 2 2 2 2 6" xfId="18783"/>
    <cellStyle name="40% - 강조색1 44 2 2 2 2 6 2" xfId="18784"/>
    <cellStyle name="40% - 강조색1 44 2 2 2 2 6 3" xfId="18785"/>
    <cellStyle name="40% - 강조색1 44 2 2 2 2 6 4" xfId="18786"/>
    <cellStyle name="40% - 강조색1 44 2 2 2 2 7" xfId="18787"/>
    <cellStyle name="40% - 강조색1 44 2 2 2 2 7 2" xfId="18788"/>
    <cellStyle name="40% - 강조색1 44 2 2 2 2 7 3" xfId="18789"/>
    <cellStyle name="40% - 강조색1 44 2 2 2 2 7 4" xfId="18790"/>
    <cellStyle name="40% - 강조색1 44 2 2 2 2 8" xfId="18791"/>
    <cellStyle name="40% - 강조색1 44 2 2 2 2 8 2" xfId="18792"/>
    <cellStyle name="40% - 강조색1 44 2 2 2 2 8 3" xfId="18793"/>
    <cellStyle name="40% - 강조색1 44 2 2 2 2 8 4" xfId="18794"/>
    <cellStyle name="40% - 강조색1 44 2 2 2 2 9" xfId="18795"/>
    <cellStyle name="40% - 강조색1 44 2 2 2 2 9 2" xfId="18796"/>
    <cellStyle name="40% - 강조색1 44 2 2 2 2 9 3" xfId="18797"/>
    <cellStyle name="40% - 강조색1 44 2 2 2 2 9 4" xfId="18798"/>
    <cellStyle name="40% - 강조색1 44 2 2 2 20" xfId="18799"/>
    <cellStyle name="40% - 강조색1 44 2 2 2 21" xfId="18800"/>
    <cellStyle name="40% - 강조색1 44 2 2 2 22" xfId="18801"/>
    <cellStyle name="40% - 강조색1 44 2 2 2 23" xfId="18802"/>
    <cellStyle name="40% - 강조색1 44 2 2 2 24" xfId="18803"/>
    <cellStyle name="40% - 강조색1 44 2 2 2 25" xfId="18804"/>
    <cellStyle name="40% - 강조색1 44 2 2 2 3" xfId="18805"/>
    <cellStyle name="40% - 강조색1 44 2 2 2 3 10" xfId="18806"/>
    <cellStyle name="40% - 강조색1 44 2 2 2 3 11" xfId="18807"/>
    <cellStyle name="40% - 강조색1 44 2 2 2 3 12" xfId="18808"/>
    <cellStyle name="40% - 강조색1 44 2 2 2 3 2" xfId="18809"/>
    <cellStyle name="40% - 강조색1 44 2 2 2 3 2 2" xfId="18810"/>
    <cellStyle name="40% - 강조색1 44 2 2 2 3 2 3" xfId="18811"/>
    <cellStyle name="40% - 강조색1 44 2 2 2 3 2 4" xfId="18812"/>
    <cellStyle name="40% - 강조색1 44 2 2 2 3 3" xfId="18813"/>
    <cellStyle name="40% - 강조색1 44 2 2 2 3 3 2" xfId="18814"/>
    <cellStyle name="40% - 강조색1 44 2 2 2 3 3 3" xfId="18815"/>
    <cellStyle name="40% - 강조색1 44 2 2 2 3 3 4" xfId="18816"/>
    <cellStyle name="40% - 강조색1 44 2 2 2 3 4" xfId="18817"/>
    <cellStyle name="40% - 강조색1 44 2 2 2 3 4 2" xfId="18818"/>
    <cellStyle name="40% - 강조색1 44 2 2 2 3 4 3" xfId="18819"/>
    <cellStyle name="40% - 강조색1 44 2 2 2 3 4 4" xfId="18820"/>
    <cellStyle name="40% - 강조색1 44 2 2 2 3 5" xfId="18821"/>
    <cellStyle name="40% - 강조색1 44 2 2 2 3 5 2" xfId="18822"/>
    <cellStyle name="40% - 강조색1 44 2 2 2 3 5 3" xfId="18823"/>
    <cellStyle name="40% - 강조색1 44 2 2 2 3 5 4" xfId="18824"/>
    <cellStyle name="40% - 강조색1 44 2 2 2 3 6" xfId="18825"/>
    <cellStyle name="40% - 강조색1 44 2 2 2 3 6 2" xfId="18826"/>
    <cellStyle name="40% - 강조색1 44 2 2 2 3 6 3" xfId="18827"/>
    <cellStyle name="40% - 강조색1 44 2 2 2 3 6 4" xfId="18828"/>
    <cellStyle name="40% - 강조색1 44 2 2 2 3 7" xfId="18829"/>
    <cellStyle name="40% - 강조색1 44 2 2 2 3 7 2" xfId="18830"/>
    <cellStyle name="40% - 강조색1 44 2 2 2 3 7 3" xfId="18831"/>
    <cellStyle name="40% - 강조색1 44 2 2 2 3 7 4" xfId="18832"/>
    <cellStyle name="40% - 강조색1 44 2 2 2 3 8" xfId="18833"/>
    <cellStyle name="40% - 강조색1 44 2 2 2 3 8 2" xfId="18834"/>
    <cellStyle name="40% - 강조색1 44 2 2 2 3 8 3" xfId="18835"/>
    <cellStyle name="40% - 강조색1 44 2 2 2 3 8 4" xfId="18836"/>
    <cellStyle name="40% - 강조색1 44 2 2 2 3 9" xfId="18837"/>
    <cellStyle name="40% - 강조색1 44 2 2 2 3 9 2" xfId="18838"/>
    <cellStyle name="40% - 강조색1 44 2 2 2 3 9 3" xfId="18839"/>
    <cellStyle name="40% - 강조색1 44 2 2 2 3 9 4" xfId="18840"/>
    <cellStyle name="40% - 강조색1 44 2 2 2 4" xfId="18841"/>
    <cellStyle name="40% - 강조색1 44 2 2 2 4 10" xfId="18842"/>
    <cellStyle name="40% - 강조색1 44 2 2 2 4 11" xfId="18843"/>
    <cellStyle name="40% - 강조색1 44 2 2 2 4 12" xfId="18844"/>
    <cellStyle name="40% - 강조색1 44 2 2 2 4 2" xfId="18845"/>
    <cellStyle name="40% - 강조색1 44 2 2 2 4 2 2" xfId="18846"/>
    <cellStyle name="40% - 강조색1 44 2 2 2 4 2 3" xfId="18847"/>
    <cellStyle name="40% - 강조색1 44 2 2 2 4 2 4" xfId="18848"/>
    <cellStyle name="40% - 강조색1 44 2 2 2 4 3" xfId="18849"/>
    <cellStyle name="40% - 강조색1 44 2 2 2 4 3 2" xfId="18850"/>
    <cellStyle name="40% - 강조색1 44 2 2 2 4 3 3" xfId="18851"/>
    <cellStyle name="40% - 강조색1 44 2 2 2 4 3 4" xfId="18852"/>
    <cellStyle name="40% - 강조색1 44 2 2 2 4 4" xfId="18853"/>
    <cellStyle name="40% - 강조색1 44 2 2 2 4 4 2" xfId="18854"/>
    <cellStyle name="40% - 강조색1 44 2 2 2 4 4 3" xfId="18855"/>
    <cellStyle name="40% - 강조색1 44 2 2 2 4 4 4" xfId="18856"/>
    <cellStyle name="40% - 강조색1 44 2 2 2 4 5" xfId="18857"/>
    <cellStyle name="40% - 강조색1 44 2 2 2 4 5 2" xfId="18858"/>
    <cellStyle name="40% - 강조색1 44 2 2 2 4 5 3" xfId="18859"/>
    <cellStyle name="40% - 강조색1 44 2 2 2 4 5 4" xfId="18860"/>
    <cellStyle name="40% - 강조색1 44 2 2 2 4 6" xfId="18861"/>
    <cellStyle name="40% - 강조색1 44 2 2 2 4 6 2" xfId="18862"/>
    <cellStyle name="40% - 강조색1 44 2 2 2 4 6 3" xfId="18863"/>
    <cellStyle name="40% - 강조색1 44 2 2 2 4 6 4" xfId="18864"/>
    <cellStyle name="40% - 강조색1 44 2 2 2 4 7" xfId="18865"/>
    <cellStyle name="40% - 강조색1 44 2 2 2 4 7 2" xfId="18866"/>
    <cellStyle name="40% - 강조색1 44 2 2 2 4 7 3" xfId="18867"/>
    <cellStyle name="40% - 강조색1 44 2 2 2 4 7 4" xfId="18868"/>
    <cellStyle name="40% - 강조색1 44 2 2 2 4 8" xfId="18869"/>
    <cellStyle name="40% - 강조색1 44 2 2 2 4 8 2" xfId="18870"/>
    <cellStyle name="40% - 강조색1 44 2 2 2 4 8 3" xfId="18871"/>
    <cellStyle name="40% - 강조색1 44 2 2 2 4 8 4" xfId="18872"/>
    <cellStyle name="40% - 강조색1 44 2 2 2 4 9" xfId="18873"/>
    <cellStyle name="40% - 강조색1 44 2 2 2 4 9 2" xfId="18874"/>
    <cellStyle name="40% - 강조색1 44 2 2 2 4 9 3" xfId="18875"/>
    <cellStyle name="40% - 강조색1 44 2 2 2 4 9 4" xfId="18876"/>
    <cellStyle name="40% - 강조색1 44 2 2 2 5" xfId="18877"/>
    <cellStyle name="40% - 강조색1 44 2 2 2 5 2" xfId="18878"/>
    <cellStyle name="40% - 강조색1 44 2 2 2 5 3" xfId="18879"/>
    <cellStyle name="40% - 강조색1 44 2 2 2 5 4" xfId="18880"/>
    <cellStyle name="40% - 강조색1 44 2 2 2 6" xfId="18881"/>
    <cellStyle name="40% - 강조색1 44 2 2 2 6 2" xfId="18882"/>
    <cellStyle name="40% - 강조색1 44 2 2 2 6 3" xfId="18883"/>
    <cellStyle name="40% - 강조색1 44 2 2 2 6 4" xfId="18884"/>
    <cellStyle name="40% - 강조색1 44 2 2 2 7" xfId="18885"/>
    <cellStyle name="40% - 강조색1 44 2 2 2 7 2" xfId="18886"/>
    <cellStyle name="40% - 강조색1 44 2 2 2 7 3" xfId="18887"/>
    <cellStyle name="40% - 강조색1 44 2 2 2 7 4" xfId="18888"/>
    <cellStyle name="40% - 강조색1 44 2 2 2 8" xfId="18889"/>
    <cellStyle name="40% - 강조색1 44 2 2 2 8 2" xfId="18890"/>
    <cellStyle name="40% - 강조색1 44 2 2 2 8 3" xfId="18891"/>
    <cellStyle name="40% - 강조색1 44 2 2 2 8 4" xfId="18892"/>
    <cellStyle name="40% - 강조색1 44 2 2 2 9" xfId="18893"/>
    <cellStyle name="40% - 강조색1 44 2 2 2 9 2" xfId="18894"/>
    <cellStyle name="40% - 강조색1 44 2 2 2 9 3" xfId="18895"/>
    <cellStyle name="40% - 강조색1 44 2 2 2 9 4" xfId="18896"/>
    <cellStyle name="40% - 강조색1 44 2 2 20" xfId="18897"/>
    <cellStyle name="40% - 강조색1 44 2 2 21" xfId="18898"/>
    <cellStyle name="40% - 강조색1 44 2 2 22" xfId="18899"/>
    <cellStyle name="40% - 강조색1 44 2 2 23" xfId="18900"/>
    <cellStyle name="40% - 강조색1 44 2 2 24" xfId="18901"/>
    <cellStyle name="40% - 강조색1 44 2 2 25" xfId="18902"/>
    <cellStyle name="40% - 강조색1 44 2 2 26" xfId="18903"/>
    <cellStyle name="40% - 강조색1 44 2 2 3" xfId="18904"/>
    <cellStyle name="40% - 강조색1 44 2 2 3 10" xfId="18905"/>
    <cellStyle name="40% - 강조색1 44 2 2 3 11" xfId="18906"/>
    <cellStyle name="40% - 강조색1 44 2 2 3 12" xfId="18907"/>
    <cellStyle name="40% - 강조색1 44 2 2 3 2" xfId="18908"/>
    <cellStyle name="40% - 강조색1 44 2 2 3 2 2" xfId="18909"/>
    <cellStyle name="40% - 강조색1 44 2 2 3 2 3" xfId="18910"/>
    <cellStyle name="40% - 강조색1 44 2 2 3 2 4" xfId="18911"/>
    <cellStyle name="40% - 강조색1 44 2 2 3 3" xfId="18912"/>
    <cellStyle name="40% - 강조색1 44 2 2 3 3 2" xfId="18913"/>
    <cellStyle name="40% - 강조색1 44 2 2 3 3 3" xfId="18914"/>
    <cellStyle name="40% - 강조색1 44 2 2 3 3 4" xfId="18915"/>
    <cellStyle name="40% - 강조색1 44 2 2 3 4" xfId="18916"/>
    <cellStyle name="40% - 강조색1 44 2 2 3 4 2" xfId="18917"/>
    <cellStyle name="40% - 강조색1 44 2 2 3 4 3" xfId="18918"/>
    <cellStyle name="40% - 강조색1 44 2 2 3 4 4" xfId="18919"/>
    <cellStyle name="40% - 강조색1 44 2 2 3 5" xfId="18920"/>
    <cellStyle name="40% - 강조색1 44 2 2 3 5 2" xfId="18921"/>
    <cellStyle name="40% - 강조색1 44 2 2 3 5 3" xfId="18922"/>
    <cellStyle name="40% - 강조색1 44 2 2 3 5 4" xfId="18923"/>
    <cellStyle name="40% - 강조색1 44 2 2 3 6" xfId="18924"/>
    <cellStyle name="40% - 강조색1 44 2 2 3 6 2" xfId="18925"/>
    <cellStyle name="40% - 강조색1 44 2 2 3 6 3" xfId="18926"/>
    <cellStyle name="40% - 강조색1 44 2 2 3 6 4" xfId="18927"/>
    <cellStyle name="40% - 강조색1 44 2 2 3 7" xfId="18928"/>
    <cellStyle name="40% - 강조색1 44 2 2 3 7 2" xfId="18929"/>
    <cellStyle name="40% - 강조색1 44 2 2 3 7 3" xfId="18930"/>
    <cellStyle name="40% - 강조색1 44 2 2 3 7 4" xfId="18931"/>
    <cellStyle name="40% - 강조색1 44 2 2 3 8" xfId="18932"/>
    <cellStyle name="40% - 강조색1 44 2 2 3 8 2" xfId="18933"/>
    <cellStyle name="40% - 강조색1 44 2 2 3 8 3" xfId="18934"/>
    <cellStyle name="40% - 강조색1 44 2 2 3 8 4" xfId="18935"/>
    <cellStyle name="40% - 강조색1 44 2 2 3 9" xfId="18936"/>
    <cellStyle name="40% - 강조색1 44 2 2 3 9 2" xfId="18937"/>
    <cellStyle name="40% - 강조색1 44 2 2 3 9 3" xfId="18938"/>
    <cellStyle name="40% - 강조색1 44 2 2 3 9 4" xfId="18939"/>
    <cellStyle name="40% - 강조색1 44 2 2 4" xfId="18940"/>
    <cellStyle name="40% - 강조색1 44 2 2 4 10" xfId="18941"/>
    <cellStyle name="40% - 강조색1 44 2 2 4 11" xfId="18942"/>
    <cellStyle name="40% - 강조색1 44 2 2 4 12" xfId="18943"/>
    <cellStyle name="40% - 강조색1 44 2 2 4 2" xfId="18944"/>
    <cellStyle name="40% - 강조색1 44 2 2 4 2 2" xfId="18945"/>
    <cellStyle name="40% - 강조색1 44 2 2 4 2 3" xfId="18946"/>
    <cellStyle name="40% - 강조색1 44 2 2 4 2 4" xfId="18947"/>
    <cellStyle name="40% - 강조색1 44 2 2 4 3" xfId="18948"/>
    <cellStyle name="40% - 강조색1 44 2 2 4 3 2" xfId="18949"/>
    <cellStyle name="40% - 강조색1 44 2 2 4 3 3" xfId="18950"/>
    <cellStyle name="40% - 강조색1 44 2 2 4 3 4" xfId="18951"/>
    <cellStyle name="40% - 강조색1 44 2 2 4 4" xfId="18952"/>
    <cellStyle name="40% - 강조색1 44 2 2 4 4 2" xfId="18953"/>
    <cellStyle name="40% - 강조색1 44 2 2 4 4 3" xfId="18954"/>
    <cellStyle name="40% - 강조색1 44 2 2 4 4 4" xfId="18955"/>
    <cellStyle name="40% - 강조색1 44 2 2 4 5" xfId="18956"/>
    <cellStyle name="40% - 강조색1 44 2 2 4 5 2" xfId="18957"/>
    <cellStyle name="40% - 강조색1 44 2 2 4 5 3" xfId="18958"/>
    <cellStyle name="40% - 강조색1 44 2 2 4 5 4" xfId="18959"/>
    <cellStyle name="40% - 강조색1 44 2 2 4 6" xfId="18960"/>
    <cellStyle name="40% - 강조색1 44 2 2 4 6 2" xfId="18961"/>
    <cellStyle name="40% - 강조색1 44 2 2 4 6 3" xfId="18962"/>
    <cellStyle name="40% - 강조색1 44 2 2 4 6 4" xfId="18963"/>
    <cellStyle name="40% - 강조색1 44 2 2 4 7" xfId="18964"/>
    <cellStyle name="40% - 강조색1 44 2 2 4 7 2" xfId="18965"/>
    <cellStyle name="40% - 강조색1 44 2 2 4 7 3" xfId="18966"/>
    <cellStyle name="40% - 강조색1 44 2 2 4 7 4" xfId="18967"/>
    <cellStyle name="40% - 강조색1 44 2 2 4 8" xfId="18968"/>
    <cellStyle name="40% - 강조색1 44 2 2 4 8 2" xfId="18969"/>
    <cellStyle name="40% - 강조색1 44 2 2 4 8 3" xfId="18970"/>
    <cellStyle name="40% - 강조색1 44 2 2 4 8 4" xfId="18971"/>
    <cellStyle name="40% - 강조색1 44 2 2 4 9" xfId="18972"/>
    <cellStyle name="40% - 강조색1 44 2 2 4 9 2" xfId="18973"/>
    <cellStyle name="40% - 강조색1 44 2 2 4 9 3" xfId="18974"/>
    <cellStyle name="40% - 강조색1 44 2 2 4 9 4" xfId="18975"/>
    <cellStyle name="40% - 강조색1 44 2 2 5" xfId="18976"/>
    <cellStyle name="40% - 강조색1 44 2 2 5 10" xfId="18977"/>
    <cellStyle name="40% - 강조색1 44 2 2 5 11" xfId="18978"/>
    <cellStyle name="40% - 강조색1 44 2 2 5 12" xfId="18979"/>
    <cellStyle name="40% - 강조색1 44 2 2 5 2" xfId="18980"/>
    <cellStyle name="40% - 강조색1 44 2 2 5 2 2" xfId="18981"/>
    <cellStyle name="40% - 강조색1 44 2 2 5 2 3" xfId="18982"/>
    <cellStyle name="40% - 강조색1 44 2 2 5 2 4" xfId="18983"/>
    <cellStyle name="40% - 강조색1 44 2 2 5 3" xfId="18984"/>
    <cellStyle name="40% - 강조색1 44 2 2 5 3 2" xfId="18985"/>
    <cellStyle name="40% - 강조색1 44 2 2 5 3 3" xfId="18986"/>
    <cellStyle name="40% - 강조색1 44 2 2 5 3 4" xfId="18987"/>
    <cellStyle name="40% - 강조색1 44 2 2 5 4" xfId="18988"/>
    <cellStyle name="40% - 강조색1 44 2 2 5 4 2" xfId="18989"/>
    <cellStyle name="40% - 강조색1 44 2 2 5 4 3" xfId="18990"/>
    <cellStyle name="40% - 강조색1 44 2 2 5 4 4" xfId="18991"/>
    <cellStyle name="40% - 강조색1 44 2 2 5 5" xfId="18992"/>
    <cellStyle name="40% - 강조색1 44 2 2 5 5 2" xfId="18993"/>
    <cellStyle name="40% - 강조색1 44 2 2 5 5 3" xfId="18994"/>
    <cellStyle name="40% - 강조색1 44 2 2 5 5 4" xfId="18995"/>
    <cellStyle name="40% - 강조색1 44 2 2 5 6" xfId="18996"/>
    <cellStyle name="40% - 강조색1 44 2 2 5 6 2" xfId="18997"/>
    <cellStyle name="40% - 강조색1 44 2 2 5 6 3" xfId="18998"/>
    <cellStyle name="40% - 강조색1 44 2 2 5 6 4" xfId="18999"/>
    <cellStyle name="40% - 강조색1 44 2 2 5 7" xfId="19000"/>
    <cellStyle name="40% - 강조색1 44 2 2 5 7 2" xfId="19001"/>
    <cellStyle name="40% - 강조색1 44 2 2 5 7 3" xfId="19002"/>
    <cellStyle name="40% - 강조색1 44 2 2 5 7 4" xfId="19003"/>
    <cellStyle name="40% - 강조색1 44 2 2 5 8" xfId="19004"/>
    <cellStyle name="40% - 강조색1 44 2 2 5 8 2" xfId="19005"/>
    <cellStyle name="40% - 강조색1 44 2 2 5 8 3" xfId="19006"/>
    <cellStyle name="40% - 강조색1 44 2 2 5 8 4" xfId="19007"/>
    <cellStyle name="40% - 강조색1 44 2 2 5 9" xfId="19008"/>
    <cellStyle name="40% - 강조색1 44 2 2 5 9 2" xfId="19009"/>
    <cellStyle name="40% - 강조색1 44 2 2 5 9 3" xfId="19010"/>
    <cellStyle name="40% - 강조색1 44 2 2 5 9 4" xfId="19011"/>
    <cellStyle name="40% - 강조색1 44 2 2 6" xfId="19012"/>
    <cellStyle name="40% - 강조색1 44 2 2 6 2" xfId="19013"/>
    <cellStyle name="40% - 강조색1 44 2 2 6 3" xfId="19014"/>
    <cellStyle name="40% - 강조색1 44 2 2 6 4" xfId="19015"/>
    <cellStyle name="40% - 강조색1 44 2 2 7" xfId="19016"/>
    <cellStyle name="40% - 강조색1 44 2 2 7 2" xfId="19017"/>
    <cellStyle name="40% - 강조색1 44 2 2 7 3" xfId="19018"/>
    <cellStyle name="40% - 강조색1 44 2 2 7 4" xfId="19019"/>
    <cellStyle name="40% - 강조색1 44 2 2 8" xfId="19020"/>
    <cellStyle name="40% - 강조색1 44 2 2 8 2" xfId="19021"/>
    <cellStyle name="40% - 강조색1 44 2 2 8 3" xfId="19022"/>
    <cellStyle name="40% - 강조색1 44 2 2 8 4" xfId="19023"/>
    <cellStyle name="40% - 강조색1 44 2 2 9" xfId="19024"/>
    <cellStyle name="40% - 강조색1 44 2 2 9 2" xfId="19025"/>
    <cellStyle name="40% - 강조색1 44 2 2 9 3" xfId="19026"/>
    <cellStyle name="40% - 강조색1 44 2 2 9 4" xfId="19027"/>
    <cellStyle name="40% - 강조색1 44 2 20" xfId="19028"/>
    <cellStyle name="40% - 강조색1 44 2 21" xfId="19029"/>
    <cellStyle name="40% - 강조색1 44 2 22" xfId="19030"/>
    <cellStyle name="40% - 강조색1 44 2 23" xfId="19031"/>
    <cellStyle name="40% - 강조색1 44 2 24" xfId="19032"/>
    <cellStyle name="40% - 강조색1 44 2 25" xfId="19033"/>
    <cellStyle name="40% - 강조색1 44 2 26" xfId="19034"/>
    <cellStyle name="40% - 강조색1 44 2 3" xfId="19035"/>
    <cellStyle name="40% - 강조색1 44 2 3 10" xfId="19036"/>
    <cellStyle name="40% - 강조색1 44 2 3 10 2" xfId="19037"/>
    <cellStyle name="40% - 강조색1 44 2 3 10 3" xfId="19038"/>
    <cellStyle name="40% - 강조색1 44 2 3 10 4" xfId="19039"/>
    <cellStyle name="40% - 강조색1 44 2 3 11" xfId="19040"/>
    <cellStyle name="40% - 강조색1 44 2 3 11 2" xfId="19041"/>
    <cellStyle name="40% - 강조색1 44 2 3 11 3" xfId="19042"/>
    <cellStyle name="40% - 강조색1 44 2 3 11 4" xfId="19043"/>
    <cellStyle name="40% - 강조색1 44 2 3 12" xfId="19044"/>
    <cellStyle name="40% - 강조색1 44 2 3 12 2" xfId="19045"/>
    <cellStyle name="40% - 강조색1 44 2 3 12 3" xfId="19046"/>
    <cellStyle name="40% - 강조색1 44 2 3 12 4" xfId="19047"/>
    <cellStyle name="40% - 강조색1 44 2 3 13" xfId="19048"/>
    <cellStyle name="40% - 강조색1 44 2 3 14" xfId="19049"/>
    <cellStyle name="40% - 강조색1 44 2 3 15" xfId="19050"/>
    <cellStyle name="40% - 강조색1 44 2 3 16" xfId="19051"/>
    <cellStyle name="40% - 강조색1 44 2 3 17" xfId="19052"/>
    <cellStyle name="40% - 강조색1 44 2 3 18" xfId="19053"/>
    <cellStyle name="40% - 강조색1 44 2 3 19" xfId="19054"/>
    <cellStyle name="40% - 강조색1 44 2 3 2" xfId="19055"/>
    <cellStyle name="40% - 강조색1 44 2 3 2 10" xfId="19056"/>
    <cellStyle name="40% - 강조색1 44 2 3 2 11" xfId="19057"/>
    <cellStyle name="40% - 강조색1 44 2 3 2 12" xfId="19058"/>
    <cellStyle name="40% - 강조색1 44 2 3 2 2" xfId="19059"/>
    <cellStyle name="40% - 강조색1 44 2 3 2 2 2" xfId="19060"/>
    <cellStyle name="40% - 강조색1 44 2 3 2 2 3" xfId="19061"/>
    <cellStyle name="40% - 강조색1 44 2 3 2 2 4" xfId="19062"/>
    <cellStyle name="40% - 강조색1 44 2 3 2 3" xfId="19063"/>
    <cellStyle name="40% - 강조색1 44 2 3 2 3 2" xfId="19064"/>
    <cellStyle name="40% - 강조색1 44 2 3 2 3 3" xfId="19065"/>
    <cellStyle name="40% - 강조색1 44 2 3 2 3 4" xfId="19066"/>
    <cellStyle name="40% - 강조색1 44 2 3 2 4" xfId="19067"/>
    <cellStyle name="40% - 강조색1 44 2 3 2 4 2" xfId="19068"/>
    <cellStyle name="40% - 강조색1 44 2 3 2 4 3" xfId="19069"/>
    <cellStyle name="40% - 강조색1 44 2 3 2 4 4" xfId="19070"/>
    <cellStyle name="40% - 강조색1 44 2 3 2 5" xfId="19071"/>
    <cellStyle name="40% - 강조색1 44 2 3 2 5 2" xfId="19072"/>
    <cellStyle name="40% - 강조색1 44 2 3 2 5 3" xfId="19073"/>
    <cellStyle name="40% - 강조색1 44 2 3 2 5 4" xfId="19074"/>
    <cellStyle name="40% - 강조색1 44 2 3 2 6" xfId="19075"/>
    <cellStyle name="40% - 강조색1 44 2 3 2 6 2" xfId="19076"/>
    <cellStyle name="40% - 강조색1 44 2 3 2 6 3" xfId="19077"/>
    <cellStyle name="40% - 강조색1 44 2 3 2 6 4" xfId="19078"/>
    <cellStyle name="40% - 강조색1 44 2 3 2 7" xfId="19079"/>
    <cellStyle name="40% - 강조색1 44 2 3 2 7 2" xfId="19080"/>
    <cellStyle name="40% - 강조색1 44 2 3 2 7 3" xfId="19081"/>
    <cellStyle name="40% - 강조색1 44 2 3 2 7 4" xfId="19082"/>
    <cellStyle name="40% - 강조색1 44 2 3 2 8" xfId="19083"/>
    <cellStyle name="40% - 강조색1 44 2 3 2 8 2" xfId="19084"/>
    <cellStyle name="40% - 강조색1 44 2 3 2 8 3" xfId="19085"/>
    <cellStyle name="40% - 강조색1 44 2 3 2 8 4" xfId="19086"/>
    <cellStyle name="40% - 강조색1 44 2 3 2 9" xfId="19087"/>
    <cellStyle name="40% - 강조색1 44 2 3 2 9 2" xfId="19088"/>
    <cellStyle name="40% - 강조색1 44 2 3 2 9 3" xfId="19089"/>
    <cellStyle name="40% - 강조색1 44 2 3 2 9 4" xfId="19090"/>
    <cellStyle name="40% - 강조색1 44 2 3 20" xfId="19091"/>
    <cellStyle name="40% - 강조색1 44 2 3 21" xfId="19092"/>
    <cellStyle name="40% - 강조색1 44 2 3 22" xfId="19093"/>
    <cellStyle name="40% - 강조색1 44 2 3 23" xfId="19094"/>
    <cellStyle name="40% - 강조색1 44 2 3 24" xfId="19095"/>
    <cellStyle name="40% - 강조색1 44 2 3 25" xfId="19096"/>
    <cellStyle name="40% - 강조색1 44 2 3 3" xfId="19097"/>
    <cellStyle name="40% - 강조색1 44 2 3 3 10" xfId="19098"/>
    <cellStyle name="40% - 강조색1 44 2 3 3 11" xfId="19099"/>
    <cellStyle name="40% - 강조색1 44 2 3 3 12" xfId="19100"/>
    <cellStyle name="40% - 강조색1 44 2 3 3 2" xfId="19101"/>
    <cellStyle name="40% - 강조색1 44 2 3 3 2 2" xfId="19102"/>
    <cellStyle name="40% - 강조색1 44 2 3 3 2 3" xfId="19103"/>
    <cellStyle name="40% - 강조색1 44 2 3 3 2 4" xfId="19104"/>
    <cellStyle name="40% - 강조색1 44 2 3 3 3" xfId="19105"/>
    <cellStyle name="40% - 강조색1 44 2 3 3 3 2" xfId="19106"/>
    <cellStyle name="40% - 강조색1 44 2 3 3 3 3" xfId="19107"/>
    <cellStyle name="40% - 강조색1 44 2 3 3 3 4" xfId="19108"/>
    <cellStyle name="40% - 강조색1 44 2 3 3 4" xfId="19109"/>
    <cellStyle name="40% - 강조색1 44 2 3 3 4 2" xfId="19110"/>
    <cellStyle name="40% - 강조색1 44 2 3 3 4 3" xfId="19111"/>
    <cellStyle name="40% - 강조색1 44 2 3 3 4 4" xfId="19112"/>
    <cellStyle name="40% - 강조색1 44 2 3 3 5" xfId="19113"/>
    <cellStyle name="40% - 강조색1 44 2 3 3 5 2" xfId="19114"/>
    <cellStyle name="40% - 강조색1 44 2 3 3 5 3" xfId="19115"/>
    <cellStyle name="40% - 강조색1 44 2 3 3 5 4" xfId="19116"/>
    <cellStyle name="40% - 강조색1 44 2 3 3 6" xfId="19117"/>
    <cellStyle name="40% - 강조색1 44 2 3 3 6 2" xfId="19118"/>
    <cellStyle name="40% - 강조색1 44 2 3 3 6 3" xfId="19119"/>
    <cellStyle name="40% - 강조색1 44 2 3 3 6 4" xfId="19120"/>
    <cellStyle name="40% - 강조색1 44 2 3 3 7" xfId="19121"/>
    <cellStyle name="40% - 강조색1 44 2 3 3 7 2" xfId="19122"/>
    <cellStyle name="40% - 강조색1 44 2 3 3 7 3" xfId="19123"/>
    <cellStyle name="40% - 강조색1 44 2 3 3 7 4" xfId="19124"/>
    <cellStyle name="40% - 강조색1 44 2 3 3 8" xfId="19125"/>
    <cellStyle name="40% - 강조색1 44 2 3 3 8 2" xfId="19126"/>
    <cellStyle name="40% - 강조색1 44 2 3 3 8 3" xfId="19127"/>
    <cellStyle name="40% - 강조색1 44 2 3 3 8 4" xfId="19128"/>
    <cellStyle name="40% - 강조색1 44 2 3 3 9" xfId="19129"/>
    <cellStyle name="40% - 강조색1 44 2 3 3 9 2" xfId="19130"/>
    <cellStyle name="40% - 강조색1 44 2 3 3 9 3" xfId="19131"/>
    <cellStyle name="40% - 강조색1 44 2 3 3 9 4" xfId="19132"/>
    <cellStyle name="40% - 강조색1 44 2 3 4" xfId="19133"/>
    <cellStyle name="40% - 강조색1 44 2 3 4 10" xfId="19134"/>
    <cellStyle name="40% - 강조색1 44 2 3 4 11" xfId="19135"/>
    <cellStyle name="40% - 강조색1 44 2 3 4 12" xfId="19136"/>
    <cellStyle name="40% - 강조색1 44 2 3 4 2" xfId="19137"/>
    <cellStyle name="40% - 강조색1 44 2 3 4 2 2" xfId="19138"/>
    <cellStyle name="40% - 강조색1 44 2 3 4 2 3" xfId="19139"/>
    <cellStyle name="40% - 강조색1 44 2 3 4 2 4" xfId="19140"/>
    <cellStyle name="40% - 강조색1 44 2 3 4 3" xfId="19141"/>
    <cellStyle name="40% - 강조색1 44 2 3 4 3 2" xfId="19142"/>
    <cellStyle name="40% - 강조색1 44 2 3 4 3 3" xfId="19143"/>
    <cellStyle name="40% - 강조색1 44 2 3 4 3 4" xfId="19144"/>
    <cellStyle name="40% - 강조색1 44 2 3 4 4" xfId="19145"/>
    <cellStyle name="40% - 강조색1 44 2 3 4 4 2" xfId="19146"/>
    <cellStyle name="40% - 강조색1 44 2 3 4 4 3" xfId="19147"/>
    <cellStyle name="40% - 강조색1 44 2 3 4 4 4" xfId="19148"/>
    <cellStyle name="40% - 강조색1 44 2 3 4 5" xfId="19149"/>
    <cellStyle name="40% - 강조색1 44 2 3 4 5 2" xfId="19150"/>
    <cellStyle name="40% - 강조색1 44 2 3 4 5 3" xfId="19151"/>
    <cellStyle name="40% - 강조색1 44 2 3 4 5 4" xfId="19152"/>
    <cellStyle name="40% - 강조색1 44 2 3 4 6" xfId="19153"/>
    <cellStyle name="40% - 강조색1 44 2 3 4 6 2" xfId="19154"/>
    <cellStyle name="40% - 강조색1 44 2 3 4 6 3" xfId="19155"/>
    <cellStyle name="40% - 강조색1 44 2 3 4 6 4" xfId="19156"/>
    <cellStyle name="40% - 강조색1 44 2 3 4 7" xfId="19157"/>
    <cellStyle name="40% - 강조색1 44 2 3 4 7 2" xfId="19158"/>
    <cellStyle name="40% - 강조색1 44 2 3 4 7 3" xfId="19159"/>
    <cellStyle name="40% - 강조색1 44 2 3 4 7 4" xfId="19160"/>
    <cellStyle name="40% - 강조색1 44 2 3 4 8" xfId="19161"/>
    <cellStyle name="40% - 강조색1 44 2 3 4 8 2" xfId="19162"/>
    <cellStyle name="40% - 강조색1 44 2 3 4 8 3" xfId="19163"/>
    <cellStyle name="40% - 강조색1 44 2 3 4 8 4" xfId="19164"/>
    <cellStyle name="40% - 강조색1 44 2 3 4 9" xfId="19165"/>
    <cellStyle name="40% - 강조색1 44 2 3 4 9 2" xfId="19166"/>
    <cellStyle name="40% - 강조색1 44 2 3 4 9 3" xfId="19167"/>
    <cellStyle name="40% - 강조색1 44 2 3 4 9 4" xfId="19168"/>
    <cellStyle name="40% - 강조색1 44 2 3 5" xfId="19169"/>
    <cellStyle name="40% - 강조색1 44 2 3 5 2" xfId="19170"/>
    <cellStyle name="40% - 강조색1 44 2 3 5 3" xfId="19171"/>
    <cellStyle name="40% - 강조색1 44 2 3 5 4" xfId="19172"/>
    <cellStyle name="40% - 강조색1 44 2 3 6" xfId="19173"/>
    <cellStyle name="40% - 강조색1 44 2 3 6 2" xfId="19174"/>
    <cellStyle name="40% - 강조색1 44 2 3 6 3" xfId="19175"/>
    <cellStyle name="40% - 강조색1 44 2 3 6 4" xfId="19176"/>
    <cellStyle name="40% - 강조색1 44 2 3 7" xfId="19177"/>
    <cellStyle name="40% - 강조색1 44 2 3 7 2" xfId="19178"/>
    <cellStyle name="40% - 강조색1 44 2 3 7 3" xfId="19179"/>
    <cellStyle name="40% - 강조색1 44 2 3 7 4" xfId="19180"/>
    <cellStyle name="40% - 강조색1 44 2 3 8" xfId="19181"/>
    <cellStyle name="40% - 강조색1 44 2 3 8 2" xfId="19182"/>
    <cellStyle name="40% - 강조색1 44 2 3 8 3" xfId="19183"/>
    <cellStyle name="40% - 강조색1 44 2 3 8 4" xfId="19184"/>
    <cellStyle name="40% - 강조색1 44 2 3 9" xfId="19185"/>
    <cellStyle name="40% - 강조색1 44 2 3 9 2" xfId="19186"/>
    <cellStyle name="40% - 강조색1 44 2 3 9 3" xfId="19187"/>
    <cellStyle name="40% - 강조색1 44 2 3 9 4" xfId="19188"/>
    <cellStyle name="40% - 강조색1 44 2 4" xfId="19189"/>
    <cellStyle name="40% - 강조색1 44 2 4 10" xfId="19190"/>
    <cellStyle name="40% - 강조색1 44 2 4 11" xfId="19191"/>
    <cellStyle name="40% - 강조색1 44 2 4 12" xfId="19192"/>
    <cellStyle name="40% - 강조색1 44 2 4 2" xfId="19193"/>
    <cellStyle name="40% - 강조색1 44 2 4 2 2" xfId="19194"/>
    <cellStyle name="40% - 강조색1 44 2 4 2 3" xfId="19195"/>
    <cellStyle name="40% - 강조색1 44 2 4 2 4" xfId="19196"/>
    <cellStyle name="40% - 강조색1 44 2 4 3" xfId="19197"/>
    <cellStyle name="40% - 강조색1 44 2 4 3 2" xfId="19198"/>
    <cellStyle name="40% - 강조색1 44 2 4 3 3" xfId="19199"/>
    <cellStyle name="40% - 강조색1 44 2 4 3 4" xfId="19200"/>
    <cellStyle name="40% - 강조색1 44 2 4 4" xfId="19201"/>
    <cellStyle name="40% - 강조색1 44 2 4 4 2" xfId="19202"/>
    <cellStyle name="40% - 강조색1 44 2 4 4 3" xfId="19203"/>
    <cellStyle name="40% - 강조색1 44 2 4 4 4" xfId="19204"/>
    <cellStyle name="40% - 강조색1 44 2 4 5" xfId="19205"/>
    <cellStyle name="40% - 강조색1 44 2 4 5 2" xfId="19206"/>
    <cellStyle name="40% - 강조색1 44 2 4 5 3" xfId="19207"/>
    <cellStyle name="40% - 강조색1 44 2 4 5 4" xfId="19208"/>
    <cellStyle name="40% - 강조색1 44 2 4 6" xfId="19209"/>
    <cellStyle name="40% - 강조색1 44 2 4 6 2" xfId="19210"/>
    <cellStyle name="40% - 강조색1 44 2 4 6 3" xfId="19211"/>
    <cellStyle name="40% - 강조색1 44 2 4 6 4" xfId="19212"/>
    <cellStyle name="40% - 강조색1 44 2 4 7" xfId="19213"/>
    <cellStyle name="40% - 강조색1 44 2 4 7 2" xfId="19214"/>
    <cellStyle name="40% - 강조색1 44 2 4 7 3" xfId="19215"/>
    <cellStyle name="40% - 강조색1 44 2 4 7 4" xfId="19216"/>
    <cellStyle name="40% - 강조색1 44 2 4 8" xfId="19217"/>
    <cellStyle name="40% - 강조색1 44 2 4 8 2" xfId="19218"/>
    <cellStyle name="40% - 강조색1 44 2 4 8 3" xfId="19219"/>
    <cellStyle name="40% - 강조색1 44 2 4 8 4" xfId="19220"/>
    <cellStyle name="40% - 강조색1 44 2 4 9" xfId="19221"/>
    <cellStyle name="40% - 강조색1 44 2 4 9 2" xfId="19222"/>
    <cellStyle name="40% - 강조색1 44 2 4 9 3" xfId="19223"/>
    <cellStyle name="40% - 강조색1 44 2 4 9 4" xfId="19224"/>
    <cellStyle name="40% - 강조색1 44 2 5" xfId="19225"/>
    <cellStyle name="40% - 강조색1 44 2 5 10" xfId="19226"/>
    <cellStyle name="40% - 강조색1 44 2 5 11" xfId="19227"/>
    <cellStyle name="40% - 강조색1 44 2 5 12" xfId="19228"/>
    <cellStyle name="40% - 강조색1 44 2 5 2" xfId="19229"/>
    <cellStyle name="40% - 강조색1 44 2 5 2 2" xfId="19230"/>
    <cellStyle name="40% - 강조색1 44 2 5 2 3" xfId="19231"/>
    <cellStyle name="40% - 강조색1 44 2 5 2 4" xfId="19232"/>
    <cellStyle name="40% - 강조색1 44 2 5 3" xfId="19233"/>
    <cellStyle name="40% - 강조색1 44 2 5 3 2" xfId="19234"/>
    <cellStyle name="40% - 강조색1 44 2 5 3 3" xfId="19235"/>
    <cellStyle name="40% - 강조색1 44 2 5 3 4" xfId="19236"/>
    <cellStyle name="40% - 강조색1 44 2 5 4" xfId="19237"/>
    <cellStyle name="40% - 강조색1 44 2 5 4 2" xfId="19238"/>
    <cellStyle name="40% - 강조색1 44 2 5 4 3" xfId="19239"/>
    <cellStyle name="40% - 강조색1 44 2 5 4 4" xfId="19240"/>
    <cellStyle name="40% - 강조색1 44 2 5 5" xfId="19241"/>
    <cellStyle name="40% - 강조색1 44 2 5 5 2" xfId="19242"/>
    <cellStyle name="40% - 강조색1 44 2 5 5 3" xfId="19243"/>
    <cellStyle name="40% - 강조색1 44 2 5 5 4" xfId="19244"/>
    <cellStyle name="40% - 강조색1 44 2 5 6" xfId="19245"/>
    <cellStyle name="40% - 강조색1 44 2 5 6 2" xfId="19246"/>
    <cellStyle name="40% - 강조색1 44 2 5 6 3" xfId="19247"/>
    <cellStyle name="40% - 강조색1 44 2 5 6 4" xfId="19248"/>
    <cellStyle name="40% - 강조색1 44 2 5 7" xfId="19249"/>
    <cellStyle name="40% - 강조색1 44 2 5 7 2" xfId="19250"/>
    <cellStyle name="40% - 강조색1 44 2 5 7 3" xfId="19251"/>
    <cellStyle name="40% - 강조색1 44 2 5 7 4" xfId="19252"/>
    <cellStyle name="40% - 강조색1 44 2 5 8" xfId="19253"/>
    <cellStyle name="40% - 강조색1 44 2 5 8 2" xfId="19254"/>
    <cellStyle name="40% - 강조색1 44 2 5 8 3" xfId="19255"/>
    <cellStyle name="40% - 강조색1 44 2 5 8 4" xfId="19256"/>
    <cellStyle name="40% - 강조색1 44 2 5 9" xfId="19257"/>
    <cellStyle name="40% - 강조색1 44 2 5 9 2" xfId="19258"/>
    <cellStyle name="40% - 강조색1 44 2 5 9 3" xfId="19259"/>
    <cellStyle name="40% - 강조색1 44 2 5 9 4" xfId="19260"/>
    <cellStyle name="40% - 강조색1 44 2 6" xfId="19261"/>
    <cellStyle name="40% - 강조색1 44 2 6 10" xfId="19262"/>
    <cellStyle name="40% - 강조색1 44 2 6 11" xfId="19263"/>
    <cellStyle name="40% - 강조색1 44 2 6 12" xfId="19264"/>
    <cellStyle name="40% - 강조색1 44 2 6 2" xfId="19265"/>
    <cellStyle name="40% - 강조색1 44 2 6 2 2" xfId="19266"/>
    <cellStyle name="40% - 강조색1 44 2 6 2 3" xfId="19267"/>
    <cellStyle name="40% - 강조색1 44 2 6 2 4" xfId="19268"/>
    <cellStyle name="40% - 강조색1 44 2 6 3" xfId="19269"/>
    <cellStyle name="40% - 강조색1 44 2 6 3 2" xfId="19270"/>
    <cellStyle name="40% - 강조색1 44 2 6 3 3" xfId="19271"/>
    <cellStyle name="40% - 강조색1 44 2 6 3 4" xfId="19272"/>
    <cellStyle name="40% - 강조색1 44 2 6 4" xfId="19273"/>
    <cellStyle name="40% - 강조색1 44 2 6 4 2" xfId="19274"/>
    <cellStyle name="40% - 강조색1 44 2 6 4 3" xfId="19275"/>
    <cellStyle name="40% - 강조색1 44 2 6 4 4" xfId="19276"/>
    <cellStyle name="40% - 강조색1 44 2 6 5" xfId="19277"/>
    <cellStyle name="40% - 강조색1 44 2 6 5 2" xfId="19278"/>
    <cellStyle name="40% - 강조색1 44 2 6 5 3" xfId="19279"/>
    <cellStyle name="40% - 강조색1 44 2 6 5 4" xfId="19280"/>
    <cellStyle name="40% - 강조색1 44 2 6 6" xfId="19281"/>
    <cellStyle name="40% - 강조색1 44 2 6 6 2" xfId="19282"/>
    <cellStyle name="40% - 강조색1 44 2 6 6 3" xfId="19283"/>
    <cellStyle name="40% - 강조색1 44 2 6 6 4" xfId="19284"/>
    <cellStyle name="40% - 강조색1 44 2 6 7" xfId="19285"/>
    <cellStyle name="40% - 강조색1 44 2 6 7 2" xfId="19286"/>
    <cellStyle name="40% - 강조색1 44 2 6 7 3" xfId="19287"/>
    <cellStyle name="40% - 강조색1 44 2 6 7 4" xfId="19288"/>
    <cellStyle name="40% - 강조색1 44 2 6 8" xfId="19289"/>
    <cellStyle name="40% - 강조색1 44 2 6 8 2" xfId="19290"/>
    <cellStyle name="40% - 강조색1 44 2 6 8 3" xfId="19291"/>
    <cellStyle name="40% - 강조색1 44 2 6 8 4" xfId="19292"/>
    <cellStyle name="40% - 강조색1 44 2 6 9" xfId="19293"/>
    <cellStyle name="40% - 강조색1 44 2 6 9 2" xfId="19294"/>
    <cellStyle name="40% - 강조색1 44 2 6 9 3" xfId="19295"/>
    <cellStyle name="40% - 강조색1 44 2 6 9 4" xfId="19296"/>
    <cellStyle name="40% - 강조색1 44 2 7" xfId="19297"/>
    <cellStyle name="40% - 강조색1 44 2 7 2" xfId="19298"/>
    <cellStyle name="40% - 강조색1 44 2 7 3" xfId="19299"/>
    <cellStyle name="40% - 강조색1 44 2 7 4" xfId="19300"/>
    <cellStyle name="40% - 강조색1 44 2 8" xfId="19301"/>
    <cellStyle name="40% - 강조색1 44 2 8 2" xfId="19302"/>
    <cellStyle name="40% - 강조색1 44 2 8 3" xfId="19303"/>
    <cellStyle name="40% - 강조색1 44 2 8 4" xfId="19304"/>
    <cellStyle name="40% - 강조색1 44 2 9" xfId="19305"/>
    <cellStyle name="40% - 강조색1 44 2 9 2" xfId="19306"/>
    <cellStyle name="40% - 강조색1 44 2 9 3" xfId="19307"/>
    <cellStyle name="40% - 강조색1 44 2 9 4" xfId="19308"/>
    <cellStyle name="40% - 강조색1 44 3" xfId="19309"/>
    <cellStyle name="40% - 강조색1 44 3 10" xfId="19310"/>
    <cellStyle name="40% - 강조색1 44 3 10 2" xfId="19311"/>
    <cellStyle name="40% - 강조색1 44 3 10 3" xfId="19312"/>
    <cellStyle name="40% - 강조색1 44 3 10 4" xfId="19313"/>
    <cellStyle name="40% - 강조색1 44 3 11" xfId="19314"/>
    <cellStyle name="40% - 강조색1 44 3 11 2" xfId="19315"/>
    <cellStyle name="40% - 강조색1 44 3 11 3" xfId="19316"/>
    <cellStyle name="40% - 강조색1 44 3 11 4" xfId="19317"/>
    <cellStyle name="40% - 강조색1 44 3 12" xfId="19318"/>
    <cellStyle name="40% - 강조색1 44 3 12 2" xfId="19319"/>
    <cellStyle name="40% - 강조색1 44 3 12 3" xfId="19320"/>
    <cellStyle name="40% - 강조색1 44 3 12 4" xfId="19321"/>
    <cellStyle name="40% - 강조색1 44 3 13" xfId="19322"/>
    <cellStyle name="40% - 강조색1 44 3 14" xfId="19323"/>
    <cellStyle name="40% - 강조색1 44 3 15" xfId="19324"/>
    <cellStyle name="40% - 강조색1 44 3 16" xfId="19325"/>
    <cellStyle name="40% - 강조색1 44 3 17" xfId="19326"/>
    <cellStyle name="40% - 강조색1 44 3 18" xfId="19327"/>
    <cellStyle name="40% - 강조색1 44 3 19" xfId="19328"/>
    <cellStyle name="40% - 강조색1 44 3 2" xfId="19329"/>
    <cellStyle name="40% - 강조색1 44 3 2 10" xfId="19330"/>
    <cellStyle name="40% - 강조색1 44 3 2 11" xfId="19331"/>
    <cellStyle name="40% - 강조색1 44 3 2 12" xfId="19332"/>
    <cellStyle name="40% - 강조색1 44 3 2 2" xfId="19333"/>
    <cellStyle name="40% - 강조색1 44 3 2 2 2" xfId="19334"/>
    <cellStyle name="40% - 강조색1 44 3 2 2 3" xfId="19335"/>
    <cellStyle name="40% - 강조색1 44 3 2 2 4" xfId="19336"/>
    <cellStyle name="40% - 강조색1 44 3 2 3" xfId="19337"/>
    <cellStyle name="40% - 강조색1 44 3 2 3 2" xfId="19338"/>
    <cellStyle name="40% - 강조색1 44 3 2 3 3" xfId="19339"/>
    <cellStyle name="40% - 강조색1 44 3 2 3 4" xfId="19340"/>
    <cellStyle name="40% - 강조색1 44 3 2 4" xfId="19341"/>
    <cellStyle name="40% - 강조색1 44 3 2 4 2" xfId="19342"/>
    <cellStyle name="40% - 강조색1 44 3 2 4 3" xfId="19343"/>
    <cellStyle name="40% - 강조색1 44 3 2 4 4" xfId="19344"/>
    <cellStyle name="40% - 강조색1 44 3 2 5" xfId="19345"/>
    <cellStyle name="40% - 강조색1 44 3 2 5 2" xfId="19346"/>
    <cellStyle name="40% - 강조색1 44 3 2 5 3" xfId="19347"/>
    <cellStyle name="40% - 강조색1 44 3 2 5 4" xfId="19348"/>
    <cellStyle name="40% - 강조색1 44 3 2 6" xfId="19349"/>
    <cellStyle name="40% - 강조색1 44 3 2 6 2" xfId="19350"/>
    <cellStyle name="40% - 강조색1 44 3 2 6 3" xfId="19351"/>
    <cellStyle name="40% - 강조색1 44 3 2 6 4" xfId="19352"/>
    <cellStyle name="40% - 강조색1 44 3 2 7" xfId="19353"/>
    <cellStyle name="40% - 강조색1 44 3 2 7 2" xfId="19354"/>
    <cellStyle name="40% - 강조색1 44 3 2 7 3" xfId="19355"/>
    <cellStyle name="40% - 강조색1 44 3 2 7 4" xfId="19356"/>
    <cellStyle name="40% - 강조색1 44 3 2 8" xfId="19357"/>
    <cellStyle name="40% - 강조색1 44 3 2 8 2" xfId="19358"/>
    <cellStyle name="40% - 강조색1 44 3 2 8 3" xfId="19359"/>
    <cellStyle name="40% - 강조색1 44 3 2 8 4" xfId="19360"/>
    <cellStyle name="40% - 강조색1 44 3 2 9" xfId="19361"/>
    <cellStyle name="40% - 강조색1 44 3 2 9 2" xfId="19362"/>
    <cellStyle name="40% - 강조색1 44 3 2 9 3" xfId="19363"/>
    <cellStyle name="40% - 강조색1 44 3 2 9 4" xfId="19364"/>
    <cellStyle name="40% - 강조색1 44 3 20" xfId="19365"/>
    <cellStyle name="40% - 강조색1 44 3 21" xfId="19366"/>
    <cellStyle name="40% - 강조색1 44 3 22" xfId="19367"/>
    <cellStyle name="40% - 강조색1 44 3 23" xfId="19368"/>
    <cellStyle name="40% - 강조색1 44 3 24" xfId="19369"/>
    <cellStyle name="40% - 강조색1 44 3 25" xfId="19370"/>
    <cellStyle name="40% - 강조색1 44 3 3" xfId="19371"/>
    <cellStyle name="40% - 강조색1 44 3 3 10" xfId="19372"/>
    <cellStyle name="40% - 강조색1 44 3 3 11" xfId="19373"/>
    <cellStyle name="40% - 강조색1 44 3 3 12" xfId="19374"/>
    <cellStyle name="40% - 강조색1 44 3 3 2" xfId="19375"/>
    <cellStyle name="40% - 강조색1 44 3 3 2 2" xfId="19376"/>
    <cellStyle name="40% - 강조색1 44 3 3 2 3" xfId="19377"/>
    <cellStyle name="40% - 강조색1 44 3 3 2 4" xfId="19378"/>
    <cellStyle name="40% - 강조색1 44 3 3 3" xfId="19379"/>
    <cellStyle name="40% - 강조색1 44 3 3 3 2" xfId="19380"/>
    <cellStyle name="40% - 강조색1 44 3 3 3 3" xfId="19381"/>
    <cellStyle name="40% - 강조색1 44 3 3 3 4" xfId="19382"/>
    <cellStyle name="40% - 강조색1 44 3 3 4" xfId="19383"/>
    <cellStyle name="40% - 강조색1 44 3 3 4 2" xfId="19384"/>
    <cellStyle name="40% - 강조색1 44 3 3 4 3" xfId="19385"/>
    <cellStyle name="40% - 강조색1 44 3 3 4 4" xfId="19386"/>
    <cellStyle name="40% - 강조색1 44 3 3 5" xfId="19387"/>
    <cellStyle name="40% - 강조색1 44 3 3 5 2" xfId="19388"/>
    <cellStyle name="40% - 강조색1 44 3 3 5 3" xfId="19389"/>
    <cellStyle name="40% - 강조색1 44 3 3 5 4" xfId="19390"/>
    <cellStyle name="40% - 강조색1 44 3 3 6" xfId="19391"/>
    <cellStyle name="40% - 강조색1 44 3 3 6 2" xfId="19392"/>
    <cellStyle name="40% - 강조색1 44 3 3 6 3" xfId="19393"/>
    <cellStyle name="40% - 강조색1 44 3 3 6 4" xfId="19394"/>
    <cellStyle name="40% - 강조색1 44 3 3 7" xfId="19395"/>
    <cellStyle name="40% - 강조색1 44 3 3 7 2" xfId="19396"/>
    <cellStyle name="40% - 강조색1 44 3 3 7 3" xfId="19397"/>
    <cellStyle name="40% - 강조색1 44 3 3 7 4" xfId="19398"/>
    <cellStyle name="40% - 강조색1 44 3 3 8" xfId="19399"/>
    <cellStyle name="40% - 강조색1 44 3 3 8 2" xfId="19400"/>
    <cellStyle name="40% - 강조색1 44 3 3 8 3" xfId="19401"/>
    <cellStyle name="40% - 강조색1 44 3 3 8 4" xfId="19402"/>
    <cellStyle name="40% - 강조색1 44 3 3 9" xfId="19403"/>
    <cellStyle name="40% - 강조색1 44 3 3 9 2" xfId="19404"/>
    <cellStyle name="40% - 강조색1 44 3 3 9 3" xfId="19405"/>
    <cellStyle name="40% - 강조색1 44 3 3 9 4" xfId="19406"/>
    <cellStyle name="40% - 강조색1 44 3 4" xfId="19407"/>
    <cellStyle name="40% - 강조색1 44 3 4 10" xfId="19408"/>
    <cellStyle name="40% - 강조색1 44 3 4 11" xfId="19409"/>
    <cellStyle name="40% - 강조색1 44 3 4 12" xfId="19410"/>
    <cellStyle name="40% - 강조색1 44 3 4 2" xfId="19411"/>
    <cellStyle name="40% - 강조색1 44 3 4 2 2" xfId="19412"/>
    <cellStyle name="40% - 강조색1 44 3 4 2 3" xfId="19413"/>
    <cellStyle name="40% - 강조색1 44 3 4 2 4" xfId="19414"/>
    <cellStyle name="40% - 강조색1 44 3 4 3" xfId="19415"/>
    <cellStyle name="40% - 강조색1 44 3 4 3 2" xfId="19416"/>
    <cellStyle name="40% - 강조색1 44 3 4 3 3" xfId="19417"/>
    <cellStyle name="40% - 강조색1 44 3 4 3 4" xfId="19418"/>
    <cellStyle name="40% - 강조색1 44 3 4 4" xfId="19419"/>
    <cellStyle name="40% - 강조색1 44 3 4 4 2" xfId="19420"/>
    <cellStyle name="40% - 강조색1 44 3 4 4 3" xfId="19421"/>
    <cellStyle name="40% - 강조색1 44 3 4 4 4" xfId="19422"/>
    <cellStyle name="40% - 강조색1 44 3 4 5" xfId="19423"/>
    <cellStyle name="40% - 강조색1 44 3 4 5 2" xfId="19424"/>
    <cellStyle name="40% - 강조색1 44 3 4 5 3" xfId="19425"/>
    <cellStyle name="40% - 강조색1 44 3 4 5 4" xfId="19426"/>
    <cellStyle name="40% - 강조색1 44 3 4 6" xfId="19427"/>
    <cellStyle name="40% - 강조색1 44 3 4 6 2" xfId="19428"/>
    <cellStyle name="40% - 강조색1 44 3 4 6 3" xfId="19429"/>
    <cellStyle name="40% - 강조색1 44 3 4 6 4" xfId="19430"/>
    <cellStyle name="40% - 강조색1 44 3 4 7" xfId="19431"/>
    <cellStyle name="40% - 강조색1 44 3 4 7 2" xfId="19432"/>
    <cellStyle name="40% - 강조색1 44 3 4 7 3" xfId="19433"/>
    <cellStyle name="40% - 강조색1 44 3 4 7 4" xfId="19434"/>
    <cellStyle name="40% - 강조색1 44 3 4 8" xfId="19435"/>
    <cellStyle name="40% - 강조색1 44 3 4 8 2" xfId="19436"/>
    <cellStyle name="40% - 강조색1 44 3 4 8 3" xfId="19437"/>
    <cellStyle name="40% - 강조색1 44 3 4 8 4" xfId="19438"/>
    <cellStyle name="40% - 강조색1 44 3 4 9" xfId="19439"/>
    <cellStyle name="40% - 강조색1 44 3 4 9 2" xfId="19440"/>
    <cellStyle name="40% - 강조색1 44 3 4 9 3" xfId="19441"/>
    <cellStyle name="40% - 강조색1 44 3 4 9 4" xfId="19442"/>
    <cellStyle name="40% - 강조색1 44 3 5" xfId="19443"/>
    <cellStyle name="40% - 강조색1 44 3 5 2" xfId="19444"/>
    <cellStyle name="40% - 강조색1 44 3 5 3" xfId="19445"/>
    <cellStyle name="40% - 강조색1 44 3 5 4" xfId="19446"/>
    <cellStyle name="40% - 강조색1 44 3 6" xfId="19447"/>
    <cellStyle name="40% - 강조색1 44 3 6 2" xfId="19448"/>
    <cellStyle name="40% - 강조색1 44 3 6 3" xfId="19449"/>
    <cellStyle name="40% - 강조색1 44 3 6 4" xfId="19450"/>
    <cellStyle name="40% - 강조색1 44 3 7" xfId="19451"/>
    <cellStyle name="40% - 강조색1 44 3 7 2" xfId="19452"/>
    <cellStyle name="40% - 강조색1 44 3 7 3" xfId="19453"/>
    <cellStyle name="40% - 강조색1 44 3 7 4" xfId="19454"/>
    <cellStyle name="40% - 강조색1 44 3 8" xfId="19455"/>
    <cellStyle name="40% - 강조색1 44 3 8 2" xfId="19456"/>
    <cellStyle name="40% - 강조색1 44 3 8 3" xfId="19457"/>
    <cellStyle name="40% - 강조색1 44 3 8 4" xfId="19458"/>
    <cellStyle name="40% - 강조색1 44 3 9" xfId="19459"/>
    <cellStyle name="40% - 강조색1 44 3 9 2" xfId="19460"/>
    <cellStyle name="40% - 강조색1 44 3 9 3" xfId="19461"/>
    <cellStyle name="40% - 강조색1 44 3 9 4" xfId="19462"/>
    <cellStyle name="40% - 강조색1 44 4" xfId="19463"/>
    <cellStyle name="40% - 강조색1 44 4 10" xfId="19464"/>
    <cellStyle name="40% - 강조색1 44 4 10 2" xfId="19465"/>
    <cellStyle name="40% - 강조색1 44 4 10 3" xfId="19466"/>
    <cellStyle name="40% - 강조색1 44 4 10 4" xfId="19467"/>
    <cellStyle name="40% - 강조색1 44 4 11" xfId="19468"/>
    <cellStyle name="40% - 강조색1 44 4 12" xfId="19469"/>
    <cellStyle name="40% - 강조색1 44 4 13" xfId="19470"/>
    <cellStyle name="40% - 강조색1 44 4 14" xfId="19471"/>
    <cellStyle name="40% - 강조색1 44 4 15" xfId="19472"/>
    <cellStyle name="40% - 강조색1 44 4 16" xfId="19473"/>
    <cellStyle name="40% - 강조색1 44 4 17" xfId="19474"/>
    <cellStyle name="40% - 강조색1 44 4 18" xfId="19475"/>
    <cellStyle name="40% - 강조색1 44 4 19" xfId="19476"/>
    <cellStyle name="40% - 강조색1 44 4 2" xfId="19477"/>
    <cellStyle name="40% - 강조색1 44 4 2 10" xfId="19478"/>
    <cellStyle name="40% - 강조색1 44 4 2 11" xfId="19479"/>
    <cellStyle name="40% - 강조색1 44 4 2 12" xfId="19480"/>
    <cellStyle name="40% - 강조색1 44 4 2 2" xfId="19481"/>
    <cellStyle name="40% - 강조색1 44 4 2 2 2" xfId="19482"/>
    <cellStyle name="40% - 강조색1 44 4 2 2 3" xfId="19483"/>
    <cellStyle name="40% - 강조색1 44 4 2 2 4" xfId="19484"/>
    <cellStyle name="40% - 강조색1 44 4 2 3" xfId="19485"/>
    <cellStyle name="40% - 강조색1 44 4 2 3 2" xfId="19486"/>
    <cellStyle name="40% - 강조색1 44 4 2 3 3" xfId="19487"/>
    <cellStyle name="40% - 강조색1 44 4 2 3 4" xfId="19488"/>
    <cellStyle name="40% - 강조색1 44 4 2 4" xfId="19489"/>
    <cellStyle name="40% - 강조색1 44 4 2 4 2" xfId="19490"/>
    <cellStyle name="40% - 강조색1 44 4 2 4 3" xfId="19491"/>
    <cellStyle name="40% - 강조색1 44 4 2 4 4" xfId="19492"/>
    <cellStyle name="40% - 강조색1 44 4 2 5" xfId="19493"/>
    <cellStyle name="40% - 강조색1 44 4 2 5 2" xfId="19494"/>
    <cellStyle name="40% - 강조색1 44 4 2 5 3" xfId="19495"/>
    <cellStyle name="40% - 강조색1 44 4 2 5 4" xfId="19496"/>
    <cellStyle name="40% - 강조색1 44 4 2 6" xfId="19497"/>
    <cellStyle name="40% - 강조색1 44 4 2 6 2" xfId="19498"/>
    <cellStyle name="40% - 강조색1 44 4 2 6 3" xfId="19499"/>
    <cellStyle name="40% - 강조색1 44 4 2 6 4" xfId="19500"/>
    <cellStyle name="40% - 강조색1 44 4 2 7" xfId="19501"/>
    <cellStyle name="40% - 강조색1 44 4 2 7 2" xfId="19502"/>
    <cellStyle name="40% - 강조색1 44 4 2 7 3" xfId="19503"/>
    <cellStyle name="40% - 강조색1 44 4 2 7 4" xfId="19504"/>
    <cellStyle name="40% - 강조색1 44 4 2 8" xfId="19505"/>
    <cellStyle name="40% - 강조색1 44 4 2 8 2" xfId="19506"/>
    <cellStyle name="40% - 강조색1 44 4 2 8 3" xfId="19507"/>
    <cellStyle name="40% - 강조색1 44 4 2 8 4" xfId="19508"/>
    <cellStyle name="40% - 강조색1 44 4 2 9" xfId="19509"/>
    <cellStyle name="40% - 강조색1 44 4 2 9 2" xfId="19510"/>
    <cellStyle name="40% - 강조색1 44 4 2 9 3" xfId="19511"/>
    <cellStyle name="40% - 강조색1 44 4 2 9 4" xfId="19512"/>
    <cellStyle name="40% - 강조색1 44 4 20" xfId="19513"/>
    <cellStyle name="40% - 강조색1 44 4 21" xfId="19514"/>
    <cellStyle name="40% - 강조색1 44 4 22" xfId="19515"/>
    <cellStyle name="40% - 강조색1 44 4 23" xfId="19516"/>
    <cellStyle name="40% - 강조색1 44 4 3" xfId="19517"/>
    <cellStyle name="40% - 강조색1 44 4 3 2" xfId="19518"/>
    <cellStyle name="40% - 강조색1 44 4 3 3" xfId="19519"/>
    <cellStyle name="40% - 강조색1 44 4 3 4" xfId="19520"/>
    <cellStyle name="40% - 강조색1 44 4 4" xfId="19521"/>
    <cellStyle name="40% - 강조색1 44 4 4 2" xfId="19522"/>
    <cellStyle name="40% - 강조색1 44 4 4 3" xfId="19523"/>
    <cellStyle name="40% - 강조색1 44 4 4 4" xfId="19524"/>
    <cellStyle name="40% - 강조색1 44 4 5" xfId="19525"/>
    <cellStyle name="40% - 강조색1 44 4 5 2" xfId="19526"/>
    <cellStyle name="40% - 강조색1 44 4 5 3" xfId="19527"/>
    <cellStyle name="40% - 강조색1 44 4 5 4" xfId="19528"/>
    <cellStyle name="40% - 강조색1 44 4 6" xfId="19529"/>
    <cellStyle name="40% - 강조색1 44 4 6 2" xfId="19530"/>
    <cellStyle name="40% - 강조색1 44 4 6 3" xfId="19531"/>
    <cellStyle name="40% - 강조색1 44 4 6 4" xfId="19532"/>
    <cellStyle name="40% - 강조색1 44 4 7" xfId="19533"/>
    <cellStyle name="40% - 강조색1 44 4 7 2" xfId="19534"/>
    <cellStyle name="40% - 강조색1 44 4 7 3" xfId="19535"/>
    <cellStyle name="40% - 강조색1 44 4 7 4" xfId="19536"/>
    <cellStyle name="40% - 강조색1 44 4 8" xfId="19537"/>
    <cellStyle name="40% - 강조색1 44 4 8 2" xfId="19538"/>
    <cellStyle name="40% - 강조색1 44 4 8 3" xfId="19539"/>
    <cellStyle name="40% - 강조색1 44 4 8 4" xfId="19540"/>
    <cellStyle name="40% - 강조색1 44 4 9" xfId="19541"/>
    <cellStyle name="40% - 강조색1 44 4 9 2" xfId="19542"/>
    <cellStyle name="40% - 강조색1 44 4 9 3" xfId="19543"/>
    <cellStyle name="40% - 강조색1 44 4 9 4" xfId="19544"/>
    <cellStyle name="40% - 강조색1 44 5" xfId="19545"/>
    <cellStyle name="40% - 강조색1 44 5 10" xfId="19546"/>
    <cellStyle name="40% - 강조색1 44 5 11" xfId="19547"/>
    <cellStyle name="40% - 강조색1 44 5 12" xfId="19548"/>
    <cellStyle name="40% - 강조색1 44 5 13" xfId="19549"/>
    <cellStyle name="40% - 강조색1 44 5 14" xfId="19550"/>
    <cellStyle name="40% - 강조색1 44 5 15" xfId="19551"/>
    <cellStyle name="40% - 강조색1 44 5 16" xfId="19552"/>
    <cellStyle name="40% - 강조색1 44 5 17" xfId="19553"/>
    <cellStyle name="40% - 강조색1 44 5 18" xfId="19554"/>
    <cellStyle name="40% - 강조색1 44 5 19" xfId="19555"/>
    <cellStyle name="40% - 강조색1 44 5 2" xfId="19556"/>
    <cellStyle name="40% - 강조색1 44 5 2 2" xfId="19557"/>
    <cellStyle name="40% - 강조색1 44 5 2 3" xfId="19558"/>
    <cellStyle name="40% - 강조색1 44 5 2 4" xfId="19559"/>
    <cellStyle name="40% - 강조색1 44 5 20" xfId="19560"/>
    <cellStyle name="40% - 강조색1 44 5 3" xfId="19561"/>
    <cellStyle name="40% - 강조색1 44 5 3 2" xfId="19562"/>
    <cellStyle name="40% - 강조색1 44 5 3 3" xfId="19563"/>
    <cellStyle name="40% - 강조색1 44 5 3 4" xfId="19564"/>
    <cellStyle name="40% - 강조색1 44 5 4" xfId="19565"/>
    <cellStyle name="40% - 강조색1 44 5 4 2" xfId="19566"/>
    <cellStyle name="40% - 강조색1 44 5 4 3" xfId="19567"/>
    <cellStyle name="40% - 강조색1 44 5 4 4" xfId="19568"/>
    <cellStyle name="40% - 강조색1 44 5 5" xfId="19569"/>
    <cellStyle name="40% - 강조색1 44 5 5 2" xfId="19570"/>
    <cellStyle name="40% - 강조색1 44 5 5 3" xfId="19571"/>
    <cellStyle name="40% - 강조색1 44 5 5 4" xfId="19572"/>
    <cellStyle name="40% - 강조색1 44 5 6" xfId="19573"/>
    <cellStyle name="40% - 강조색1 44 5 6 2" xfId="19574"/>
    <cellStyle name="40% - 강조색1 44 5 6 3" xfId="19575"/>
    <cellStyle name="40% - 강조색1 44 5 6 4" xfId="19576"/>
    <cellStyle name="40% - 강조색1 44 5 7" xfId="19577"/>
    <cellStyle name="40% - 강조색1 44 5 7 2" xfId="19578"/>
    <cellStyle name="40% - 강조색1 44 5 7 3" xfId="19579"/>
    <cellStyle name="40% - 강조색1 44 5 7 4" xfId="19580"/>
    <cellStyle name="40% - 강조색1 44 5 8" xfId="19581"/>
    <cellStyle name="40% - 강조색1 44 5 9" xfId="19582"/>
    <cellStyle name="40% - 강조색1 44 6" xfId="19583"/>
    <cellStyle name="40% - 강조색1 44 6 10" xfId="19584"/>
    <cellStyle name="40% - 강조색1 44 6 11" xfId="19585"/>
    <cellStyle name="40% - 강조색1 44 6 12" xfId="19586"/>
    <cellStyle name="40% - 강조색1 44 6 13" xfId="19587"/>
    <cellStyle name="40% - 강조색1 44 6 14" xfId="19588"/>
    <cellStyle name="40% - 강조색1 44 6 15" xfId="19589"/>
    <cellStyle name="40% - 강조색1 44 6 16" xfId="19590"/>
    <cellStyle name="40% - 강조색1 44 6 17" xfId="19591"/>
    <cellStyle name="40% - 강조색1 44 6 2" xfId="19592"/>
    <cellStyle name="40% - 강조색1 44 6 2 2" xfId="19593"/>
    <cellStyle name="40% - 강조색1 44 6 2 3" xfId="19594"/>
    <cellStyle name="40% - 강조색1 44 6 2 4" xfId="19595"/>
    <cellStyle name="40% - 강조색1 44 6 3" xfId="19596"/>
    <cellStyle name="40% - 강조색1 44 6 3 2" xfId="19597"/>
    <cellStyle name="40% - 강조색1 44 6 3 3" xfId="19598"/>
    <cellStyle name="40% - 강조색1 44 6 3 4" xfId="19599"/>
    <cellStyle name="40% - 강조색1 44 6 4" xfId="19600"/>
    <cellStyle name="40% - 강조색1 44 6 4 2" xfId="19601"/>
    <cellStyle name="40% - 강조색1 44 6 4 3" xfId="19602"/>
    <cellStyle name="40% - 강조색1 44 6 4 4" xfId="19603"/>
    <cellStyle name="40% - 강조색1 44 6 5" xfId="19604"/>
    <cellStyle name="40% - 강조색1 44 6 6" xfId="19605"/>
    <cellStyle name="40% - 강조색1 44 6 7" xfId="19606"/>
    <cellStyle name="40% - 강조색1 44 6 8" xfId="19607"/>
    <cellStyle name="40% - 강조색1 44 6 9" xfId="19608"/>
    <cellStyle name="40% - 강조색1 44 7" xfId="19609"/>
    <cellStyle name="40% - 강조색1 44 7 10" xfId="19610"/>
    <cellStyle name="40% - 강조색1 44 7 11" xfId="19611"/>
    <cellStyle name="40% - 강조색1 44 7 12" xfId="19612"/>
    <cellStyle name="40% - 강조색1 44 7 13" xfId="19613"/>
    <cellStyle name="40% - 강조색1 44 7 14" xfId="19614"/>
    <cellStyle name="40% - 강조색1 44 7 2" xfId="19615"/>
    <cellStyle name="40% - 강조색1 44 7 3" xfId="19616"/>
    <cellStyle name="40% - 강조색1 44 7 4" xfId="19617"/>
    <cellStyle name="40% - 강조색1 44 7 5" xfId="19618"/>
    <cellStyle name="40% - 강조색1 44 7 6" xfId="19619"/>
    <cellStyle name="40% - 강조색1 44 7 7" xfId="19620"/>
    <cellStyle name="40% - 강조색1 44 7 8" xfId="19621"/>
    <cellStyle name="40% - 강조색1 44 7 9" xfId="19622"/>
    <cellStyle name="40% - 강조색1 44 8" xfId="19623"/>
    <cellStyle name="40% - 강조색1 44 8 2" xfId="19624"/>
    <cellStyle name="40% - 강조색1 44 8 3" xfId="19625"/>
    <cellStyle name="40% - 강조색1 44 8 4" xfId="19626"/>
    <cellStyle name="40% - 강조색1 44 9" xfId="19627"/>
    <cellStyle name="40% - 강조색1 44 9 2" xfId="19628"/>
    <cellStyle name="40% - 강조색1 44 9 3" xfId="19629"/>
    <cellStyle name="40% - 강조색1 45" xfId="19630"/>
    <cellStyle name="40% - 강조색1 45 10" xfId="19631"/>
    <cellStyle name="40% - 강조색1 45 11" xfId="19632"/>
    <cellStyle name="40% - 강조색1 45 2" xfId="19633"/>
    <cellStyle name="40% - 강조색1 45 2 10" xfId="19634"/>
    <cellStyle name="40% - 강조색1 45 2 10 2" xfId="19635"/>
    <cellStyle name="40% - 강조색1 45 2 10 3" xfId="19636"/>
    <cellStyle name="40% - 강조색1 45 2 10 4" xfId="19637"/>
    <cellStyle name="40% - 강조색1 45 2 11" xfId="19638"/>
    <cellStyle name="40% - 강조색1 45 2 11 2" xfId="19639"/>
    <cellStyle name="40% - 강조색1 45 2 11 3" xfId="19640"/>
    <cellStyle name="40% - 강조색1 45 2 11 4" xfId="19641"/>
    <cellStyle name="40% - 강조색1 45 2 12" xfId="19642"/>
    <cellStyle name="40% - 강조색1 45 2 12 2" xfId="19643"/>
    <cellStyle name="40% - 강조색1 45 2 12 3" xfId="19644"/>
    <cellStyle name="40% - 강조색1 45 2 12 4" xfId="19645"/>
    <cellStyle name="40% - 강조색1 45 2 13" xfId="19646"/>
    <cellStyle name="40% - 강조색1 45 2 13 2" xfId="19647"/>
    <cellStyle name="40% - 강조색1 45 2 13 3" xfId="19648"/>
    <cellStyle name="40% - 강조색1 45 2 13 4" xfId="19649"/>
    <cellStyle name="40% - 강조색1 45 2 14" xfId="19650"/>
    <cellStyle name="40% - 강조색1 45 2 14 2" xfId="19651"/>
    <cellStyle name="40% - 강조색1 45 2 14 3" xfId="19652"/>
    <cellStyle name="40% - 강조색1 45 2 14 4" xfId="19653"/>
    <cellStyle name="40% - 강조색1 45 2 15" xfId="19654"/>
    <cellStyle name="40% - 강조색1 45 2 16" xfId="19655"/>
    <cellStyle name="40% - 강조색1 45 2 17" xfId="19656"/>
    <cellStyle name="40% - 강조색1 45 2 18" xfId="19657"/>
    <cellStyle name="40% - 강조색1 45 2 19" xfId="19658"/>
    <cellStyle name="40% - 강조색1 45 2 2" xfId="19659"/>
    <cellStyle name="40% - 강조색1 45 2 2 10" xfId="19660"/>
    <cellStyle name="40% - 강조색1 45 2 2 10 2" xfId="19661"/>
    <cellStyle name="40% - 강조색1 45 2 2 10 3" xfId="19662"/>
    <cellStyle name="40% - 강조색1 45 2 2 10 4" xfId="19663"/>
    <cellStyle name="40% - 강조색1 45 2 2 11" xfId="19664"/>
    <cellStyle name="40% - 강조색1 45 2 2 11 2" xfId="19665"/>
    <cellStyle name="40% - 강조색1 45 2 2 11 3" xfId="19666"/>
    <cellStyle name="40% - 강조색1 45 2 2 11 4" xfId="19667"/>
    <cellStyle name="40% - 강조색1 45 2 2 12" xfId="19668"/>
    <cellStyle name="40% - 강조색1 45 2 2 12 2" xfId="19669"/>
    <cellStyle name="40% - 강조색1 45 2 2 12 3" xfId="19670"/>
    <cellStyle name="40% - 강조색1 45 2 2 12 4" xfId="19671"/>
    <cellStyle name="40% - 강조색1 45 2 2 13" xfId="19672"/>
    <cellStyle name="40% - 강조색1 45 2 2 13 2" xfId="19673"/>
    <cellStyle name="40% - 강조색1 45 2 2 13 3" xfId="19674"/>
    <cellStyle name="40% - 강조색1 45 2 2 13 4" xfId="19675"/>
    <cellStyle name="40% - 강조색1 45 2 2 14" xfId="19676"/>
    <cellStyle name="40% - 강조색1 45 2 2 15" xfId="19677"/>
    <cellStyle name="40% - 강조색1 45 2 2 16" xfId="19678"/>
    <cellStyle name="40% - 강조색1 45 2 2 17" xfId="19679"/>
    <cellStyle name="40% - 강조색1 45 2 2 18" xfId="19680"/>
    <cellStyle name="40% - 강조색1 45 2 2 19" xfId="19681"/>
    <cellStyle name="40% - 강조색1 45 2 2 2" xfId="19682"/>
    <cellStyle name="40% - 강조색1 45 2 2 2 10" xfId="19683"/>
    <cellStyle name="40% - 강조색1 45 2 2 2 10 2" xfId="19684"/>
    <cellStyle name="40% - 강조색1 45 2 2 2 10 3" xfId="19685"/>
    <cellStyle name="40% - 강조색1 45 2 2 2 10 4" xfId="19686"/>
    <cellStyle name="40% - 강조색1 45 2 2 2 11" xfId="19687"/>
    <cellStyle name="40% - 강조색1 45 2 2 2 11 2" xfId="19688"/>
    <cellStyle name="40% - 강조색1 45 2 2 2 11 3" xfId="19689"/>
    <cellStyle name="40% - 강조색1 45 2 2 2 11 4" xfId="19690"/>
    <cellStyle name="40% - 강조색1 45 2 2 2 12" xfId="19691"/>
    <cellStyle name="40% - 강조색1 45 2 2 2 12 2" xfId="19692"/>
    <cellStyle name="40% - 강조색1 45 2 2 2 12 3" xfId="19693"/>
    <cellStyle name="40% - 강조색1 45 2 2 2 12 4" xfId="19694"/>
    <cellStyle name="40% - 강조색1 45 2 2 2 13" xfId="19695"/>
    <cellStyle name="40% - 강조색1 45 2 2 2 14" xfId="19696"/>
    <cellStyle name="40% - 강조색1 45 2 2 2 15" xfId="19697"/>
    <cellStyle name="40% - 강조색1 45 2 2 2 16" xfId="19698"/>
    <cellStyle name="40% - 강조색1 45 2 2 2 17" xfId="19699"/>
    <cellStyle name="40% - 강조색1 45 2 2 2 18" xfId="19700"/>
    <cellStyle name="40% - 강조색1 45 2 2 2 19" xfId="19701"/>
    <cellStyle name="40% - 강조색1 45 2 2 2 2" xfId="19702"/>
    <cellStyle name="40% - 강조색1 45 2 2 2 2 10" xfId="19703"/>
    <cellStyle name="40% - 강조색1 45 2 2 2 2 11" xfId="19704"/>
    <cellStyle name="40% - 강조색1 45 2 2 2 2 12" xfId="19705"/>
    <cellStyle name="40% - 강조색1 45 2 2 2 2 2" xfId="19706"/>
    <cellStyle name="40% - 강조색1 45 2 2 2 2 2 2" xfId="19707"/>
    <cellStyle name="40% - 강조색1 45 2 2 2 2 2 3" xfId="19708"/>
    <cellStyle name="40% - 강조색1 45 2 2 2 2 2 4" xfId="19709"/>
    <cellStyle name="40% - 강조색1 45 2 2 2 2 3" xfId="19710"/>
    <cellStyle name="40% - 강조색1 45 2 2 2 2 3 2" xfId="19711"/>
    <cellStyle name="40% - 강조색1 45 2 2 2 2 3 3" xfId="19712"/>
    <cellStyle name="40% - 강조색1 45 2 2 2 2 3 4" xfId="19713"/>
    <cellStyle name="40% - 강조색1 45 2 2 2 2 4" xfId="19714"/>
    <cellStyle name="40% - 강조색1 45 2 2 2 2 4 2" xfId="19715"/>
    <cellStyle name="40% - 강조색1 45 2 2 2 2 4 3" xfId="19716"/>
    <cellStyle name="40% - 강조색1 45 2 2 2 2 4 4" xfId="19717"/>
    <cellStyle name="40% - 강조색1 45 2 2 2 2 5" xfId="19718"/>
    <cellStyle name="40% - 강조색1 45 2 2 2 2 5 2" xfId="19719"/>
    <cellStyle name="40% - 강조색1 45 2 2 2 2 5 3" xfId="19720"/>
    <cellStyle name="40% - 강조색1 45 2 2 2 2 5 4" xfId="19721"/>
    <cellStyle name="40% - 강조색1 45 2 2 2 2 6" xfId="19722"/>
    <cellStyle name="40% - 강조색1 45 2 2 2 2 6 2" xfId="19723"/>
    <cellStyle name="40% - 강조색1 45 2 2 2 2 6 3" xfId="19724"/>
    <cellStyle name="40% - 강조색1 45 2 2 2 2 6 4" xfId="19725"/>
    <cellStyle name="40% - 강조색1 45 2 2 2 2 7" xfId="19726"/>
    <cellStyle name="40% - 강조색1 45 2 2 2 2 7 2" xfId="19727"/>
    <cellStyle name="40% - 강조색1 45 2 2 2 2 7 3" xfId="19728"/>
    <cellStyle name="40% - 강조색1 45 2 2 2 2 7 4" xfId="19729"/>
    <cellStyle name="40% - 강조색1 45 2 2 2 2 8" xfId="19730"/>
    <cellStyle name="40% - 강조색1 45 2 2 2 2 8 2" xfId="19731"/>
    <cellStyle name="40% - 강조색1 45 2 2 2 2 8 3" xfId="19732"/>
    <cellStyle name="40% - 강조색1 45 2 2 2 2 8 4" xfId="19733"/>
    <cellStyle name="40% - 강조색1 45 2 2 2 2 9" xfId="19734"/>
    <cellStyle name="40% - 강조색1 45 2 2 2 2 9 2" xfId="19735"/>
    <cellStyle name="40% - 강조색1 45 2 2 2 2 9 3" xfId="19736"/>
    <cellStyle name="40% - 강조색1 45 2 2 2 2 9 4" xfId="19737"/>
    <cellStyle name="40% - 강조색1 45 2 2 2 20" xfId="19738"/>
    <cellStyle name="40% - 강조색1 45 2 2 2 21" xfId="19739"/>
    <cellStyle name="40% - 강조색1 45 2 2 2 22" xfId="19740"/>
    <cellStyle name="40% - 강조색1 45 2 2 2 23" xfId="19741"/>
    <cellStyle name="40% - 강조색1 45 2 2 2 24" xfId="19742"/>
    <cellStyle name="40% - 강조색1 45 2 2 2 25" xfId="19743"/>
    <cellStyle name="40% - 강조색1 45 2 2 2 3" xfId="19744"/>
    <cellStyle name="40% - 강조색1 45 2 2 2 3 10" xfId="19745"/>
    <cellStyle name="40% - 강조색1 45 2 2 2 3 11" xfId="19746"/>
    <cellStyle name="40% - 강조색1 45 2 2 2 3 12" xfId="19747"/>
    <cellStyle name="40% - 강조색1 45 2 2 2 3 2" xfId="19748"/>
    <cellStyle name="40% - 강조색1 45 2 2 2 3 2 2" xfId="19749"/>
    <cellStyle name="40% - 강조색1 45 2 2 2 3 2 3" xfId="19750"/>
    <cellStyle name="40% - 강조색1 45 2 2 2 3 2 4" xfId="19751"/>
    <cellStyle name="40% - 강조색1 45 2 2 2 3 3" xfId="19752"/>
    <cellStyle name="40% - 강조색1 45 2 2 2 3 3 2" xfId="19753"/>
    <cellStyle name="40% - 강조색1 45 2 2 2 3 3 3" xfId="19754"/>
    <cellStyle name="40% - 강조색1 45 2 2 2 3 3 4" xfId="19755"/>
    <cellStyle name="40% - 강조색1 45 2 2 2 3 4" xfId="19756"/>
    <cellStyle name="40% - 강조색1 45 2 2 2 3 4 2" xfId="19757"/>
    <cellStyle name="40% - 강조색1 45 2 2 2 3 4 3" xfId="19758"/>
    <cellStyle name="40% - 강조색1 45 2 2 2 3 4 4" xfId="19759"/>
    <cellStyle name="40% - 강조색1 45 2 2 2 3 5" xfId="19760"/>
    <cellStyle name="40% - 강조색1 45 2 2 2 3 5 2" xfId="19761"/>
    <cellStyle name="40% - 강조색1 45 2 2 2 3 5 3" xfId="19762"/>
    <cellStyle name="40% - 강조색1 45 2 2 2 3 5 4" xfId="19763"/>
    <cellStyle name="40% - 강조색1 45 2 2 2 3 6" xfId="19764"/>
    <cellStyle name="40% - 강조색1 45 2 2 2 3 6 2" xfId="19765"/>
    <cellStyle name="40% - 강조색1 45 2 2 2 3 6 3" xfId="19766"/>
    <cellStyle name="40% - 강조색1 45 2 2 2 3 6 4" xfId="19767"/>
    <cellStyle name="40% - 강조색1 45 2 2 2 3 7" xfId="19768"/>
    <cellStyle name="40% - 강조색1 45 2 2 2 3 7 2" xfId="19769"/>
    <cellStyle name="40% - 강조색1 45 2 2 2 3 7 3" xfId="19770"/>
    <cellStyle name="40% - 강조색1 45 2 2 2 3 7 4" xfId="19771"/>
    <cellStyle name="40% - 강조색1 45 2 2 2 3 8" xfId="19772"/>
    <cellStyle name="40% - 강조색1 45 2 2 2 3 8 2" xfId="19773"/>
    <cellStyle name="40% - 강조색1 45 2 2 2 3 8 3" xfId="19774"/>
    <cellStyle name="40% - 강조색1 45 2 2 2 3 8 4" xfId="19775"/>
    <cellStyle name="40% - 강조색1 45 2 2 2 3 9" xfId="19776"/>
    <cellStyle name="40% - 강조색1 45 2 2 2 3 9 2" xfId="19777"/>
    <cellStyle name="40% - 강조색1 45 2 2 2 3 9 3" xfId="19778"/>
    <cellStyle name="40% - 강조색1 45 2 2 2 3 9 4" xfId="19779"/>
    <cellStyle name="40% - 강조색1 45 2 2 2 4" xfId="19780"/>
    <cellStyle name="40% - 강조색1 45 2 2 2 4 10" xfId="19781"/>
    <cellStyle name="40% - 강조색1 45 2 2 2 4 11" xfId="19782"/>
    <cellStyle name="40% - 강조색1 45 2 2 2 4 12" xfId="19783"/>
    <cellStyle name="40% - 강조색1 45 2 2 2 4 2" xfId="19784"/>
    <cellStyle name="40% - 강조색1 45 2 2 2 4 2 2" xfId="19785"/>
    <cellStyle name="40% - 강조색1 45 2 2 2 4 2 3" xfId="19786"/>
    <cellStyle name="40% - 강조색1 45 2 2 2 4 2 4" xfId="19787"/>
    <cellStyle name="40% - 강조색1 45 2 2 2 4 3" xfId="19788"/>
    <cellStyle name="40% - 강조색1 45 2 2 2 4 3 2" xfId="19789"/>
    <cellStyle name="40% - 강조색1 45 2 2 2 4 3 3" xfId="19790"/>
    <cellStyle name="40% - 강조색1 45 2 2 2 4 3 4" xfId="19791"/>
    <cellStyle name="40% - 강조색1 45 2 2 2 4 4" xfId="19792"/>
    <cellStyle name="40% - 강조색1 45 2 2 2 4 4 2" xfId="19793"/>
    <cellStyle name="40% - 강조색1 45 2 2 2 4 4 3" xfId="19794"/>
    <cellStyle name="40% - 강조색1 45 2 2 2 4 4 4" xfId="19795"/>
    <cellStyle name="40% - 강조색1 45 2 2 2 4 5" xfId="19796"/>
    <cellStyle name="40% - 강조색1 45 2 2 2 4 5 2" xfId="19797"/>
    <cellStyle name="40% - 강조색1 45 2 2 2 4 5 3" xfId="19798"/>
    <cellStyle name="40% - 강조색1 45 2 2 2 4 5 4" xfId="19799"/>
    <cellStyle name="40% - 강조색1 45 2 2 2 4 6" xfId="19800"/>
    <cellStyle name="40% - 강조색1 45 2 2 2 4 6 2" xfId="19801"/>
    <cellStyle name="40% - 강조색1 45 2 2 2 4 6 3" xfId="19802"/>
    <cellStyle name="40% - 강조색1 45 2 2 2 4 6 4" xfId="19803"/>
    <cellStyle name="40% - 강조색1 45 2 2 2 4 7" xfId="19804"/>
    <cellStyle name="40% - 강조색1 45 2 2 2 4 7 2" xfId="19805"/>
    <cellStyle name="40% - 강조색1 45 2 2 2 4 7 3" xfId="19806"/>
    <cellStyle name="40% - 강조색1 45 2 2 2 4 7 4" xfId="19807"/>
    <cellStyle name="40% - 강조색1 45 2 2 2 4 8" xfId="19808"/>
    <cellStyle name="40% - 강조색1 45 2 2 2 4 8 2" xfId="19809"/>
    <cellStyle name="40% - 강조색1 45 2 2 2 4 8 3" xfId="19810"/>
    <cellStyle name="40% - 강조색1 45 2 2 2 4 8 4" xfId="19811"/>
    <cellStyle name="40% - 강조색1 45 2 2 2 4 9" xfId="19812"/>
    <cellStyle name="40% - 강조색1 45 2 2 2 4 9 2" xfId="19813"/>
    <cellStyle name="40% - 강조색1 45 2 2 2 4 9 3" xfId="19814"/>
    <cellStyle name="40% - 강조색1 45 2 2 2 4 9 4" xfId="19815"/>
    <cellStyle name="40% - 강조색1 45 2 2 2 5" xfId="19816"/>
    <cellStyle name="40% - 강조색1 45 2 2 2 5 2" xfId="19817"/>
    <cellStyle name="40% - 강조색1 45 2 2 2 5 3" xfId="19818"/>
    <cellStyle name="40% - 강조색1 45 2 2 2 5 4" xfId="19819"/>
    <cellStyle name="40% - 강조색1 45 2 2 2 6" xfId="19820"/>
    <cellStyle name="40% - 강조색1 45 2 2 2 6 2" xfId="19821"/>
    <cellStyle name="40% - 강조색1 45 2 2 2 6 3" xfId="19822"/>
    <cellStyle name="40% - 강조색1 45 2 2 2 6 4" xfId="19823"/>
    <cellStyle name="40% - 강조색1 45 2 2 2 7" xfId="19824"/>
    <cellStyle name="40% - 강조색1 45 2 2 2 7 2" xfId="19825"/>
    <cellStyle name="40% - 강조색1 45 2 2 2 7 3" xfId="19826"/>
    <cellStyle name="40% - 강조색1 45 2 2 2 7 4" xfId="19827"/>
    <cellStyle name="40% - 강조색1 45 2 2 2 8" xfId="19828"/>
    <cellStyle name="40% - 강조색1 45 2 2 2 8 2" xfId="19829"/>
    <cellStyle name="40% - 강조색1 45 2 2 2 8 3" xfId="19830"/>
    <cellStyle name="40% - 강조색1 45 2 2 2 8 4" xfId="19831"/>
    <cellStyle name="40% - 강조색1 45 2 2 2 9" xfId="19832"/>
    <cellStyle name="40% - 강조색1 45 2 2 2 9 2" xfId="19833"/>
    <cellStyle name="40% - 강조색1 45 2 2 2 9 3" xfId="19834"/>
    <cellStyle name="40% - 강조색1 45 2 2 2 9 4" xfId="19835"/>
    <cellStyle name="40% - 강조색1 45 2 2 20" xfId="19836"/>
    <cellStyle name="40% - 강조색1 45 2 2 21" xfId="19837"/>
    <cellStyle name="40% - 강조색1 45 2 2 22" xfId="19838"/>
    <cellStyle name="40% - 강조색1 45 2 2 23" xfId="19839"/>
    <cellStyle name="40% - 강조색1 45 2 2 24" xfId="19840"/>
    <cellStyle name="40% - 강조색1 45 2 2 25" xfId="19841"/>
    <cellStyle name="40% - 강조색1 45 2 2 26" xfId="19842"/>
    <cellStyle name="40% - 강조색1 45 2 2 3" xfId="19843"/>
    <cellStyle name="40% - 강조색1 45 2 2 3 10" xfId="19844"/>
    <cellStyle name="40% - 강조색1 45 2 2 3 11" xfId="19845"/>
    <cellStyle name="40% - 강조색1 45 2 2 3 12" xfId="19846"/>
    <cellStyle name="40% - 강조색1 45 2 2 3 2" xfId="19847"/>
    <cellStyle name="40% - 강조색1 45 2 2 3 2 2" xfId="19848"/>
    <cellStyle name="40% - 강조색1 45 2 2 3 2 3" xfId="19849"/>
    <cellStyle name="40% - 강조색1 45 2 2 3 2 4" xfId="19850"/>
    <cellStyle name="40% - 강조색1 45 2 2 3 3" xfId="19851"/>
    <cellStyle name="40% - 강조색1 45 2 2 3 3 2" xfId="19852"/>
    <cellStyle name="40% - 강조색1 45 2 2 3 3 3" xfId="19853"/>
    <cellStyle name="40% - 강조색1 45 2 2 3 3 4" xfId="19854"/>
    <cellStyle name="40% - 강조색1 45 2 2 3 4" xfId="19855"/>
    <cellStyle name="40% - 강조색1 45 2 2 3 4 2" xfId="19856"/>
    <cellStyle name="40% - 강조색1 45 2 2 3 4 3" xfId="19857"/>
    <cellStyle name="40% - 강조색1 45 2 2 3 4 4" xfId="19858"/>
    <cellStyle name="40% - 강조색1 45 2 2 3 5" xfId="19859"/>
    <cellStyle name="40% - 강조색1 45 2 2 3 5 2" xfId="19860"/>
    <cellStyle name="40% - 강조색1 45 2 2 3 5 3" xfId="19861"/>
    <cellStyle name="40% - 강조색1 45 2 2 3 5 4" xfId="19862"/>
    <cellStyle name="40% - 강조색1 45 2 2 3 6" xfId="19863"/>
    <cellStyle name="40% - 강조색1 45 2 2 3 6 2" xfId="19864"/>
    <cellStyle name="40% - 강조색1 45 2 2 3 6 3" xfId="19865"/>
    <cellStyle name="40% - 강조색1 45 2 2 3 6 4" xfId="19866"/>
    <cellStyle name="40% - 강조색1 45 2 2 3 7" xfId="19867"/>
    <cellStyle name="40% - 강조색1 45 2 2 3 7 2" xfId="19868"/>
    <cellStyle name="40% - 강조색1 45 2 2 3 7 3" xfId="19869"/>
    <cellStyle name="40% - 강조색1 45 2 2 3 7 4" xfId="19870"/>
    <cellStyle name="40% - 강조색1 45 2 2 3 8" xfId="19871"/>
    <cellStyle name="40% - 강조색1 45 2 2 3 8 2" xfId="19872"/>
    <cellStyle name="40% - 강조색1 45 2 2 3 8 3" xfId="19873"/>
    <cellStyle name="40% - 강조색1 45 2 2 3 8 4" xfId="19874"/>
    <cellStyle name="40% - 강조색1 45 2 2 3 9" xfId="19875"/>
    <cellStyle name="40% - 강조색1 45 2 2 3 9 2" xfId="19876"/>
    <cellStyle name="40% - 강조색1 45 2 2 3 9 3" xfId="19877"/>
    <cellStyle name="40% - 강조색1 45 2 2 3 9 4" xfId="19878"/>
    <cellStyle name="40% - 강조색1 45 2 2 4" xfId="19879"/>
    <cellStyle name="40% - 강조색1 45 2 2 4 10" xfId="19880"/>
    <cellStyle name="40% - 강조색1 45 2 2 4 11" xfId="19881"/>
    <cellStyle name="40% - 강조색1 45 2 2 4 12" xfId="19882"/>
    <cellStyle name="40% - 강조색1 45 2 2 4 2" xfId="19883"/>
    <cellStyle name="40% - 강조색1 45 2 2 4 2 2" xfId="19884"/>
    <cellStyle name="40% - 강조색1 45 2 2 4 2 3" xfId="19885"/>
    <cellStyle name="40% - 강조색1 45 2 2 4 2 4" xfId="19886"/>
    <cellStyle name="40% - 강조색1 45 2 2 4 3" xfId="19887"/>
    <cellStyle name="40% - 강조색1 45 2 2 4 3 2" xfId="19888"/>
    <cellStyle name="40% - 강조색1 45 2 2 4 3 3" xfId="19889"/>
    <cellStyle name="40% - 강조색1 45 2 2 4 3 4" xfId="19890"/>
    <cellStyle name="40% - 강조색1 45 2 2 4 4" xfId="19891"/>
    <cellStyle name="40% - 강조색1 45 2 2 4 4 2" xfId="19892"/>
    <cellStyle name="40% - 강조색1 45 2 2 4 4 3" xfId="19893"/>
    <cellStyle name="40% - 강조색1 45 2 2 4 4 4" xfId="19894"/>
    <cellStyle name="40% - 강조색1 45 2 2 4 5" xfId="19895"/>
    <cellStyle name="40% - 강조색1 45 2 2 4 5 2" xfId="19896"/>
    <cellStyle name="40% - 강조색1 45 2 2 4 5 3" xfId="19897"/>
    <cellStyle name="40% - 강조색1 45 2 2 4 5 4" xfId="19898"/>
    <cellStyle name="40% - 강조색1 45 2 2 4 6" xfId="19899"/>
    <cellStyle name="40% - 강조색1 45 2 2 4 6 2" xfId="19900"/>
    <cellStyle name="40% - 강조색1 45 2 2 4 6 3" xfId="19901"/>
    <cellStyle name="40% - 강조색1 45 2 2 4 6 4" xfId="19902"/>
    <cellStyle name="40% - 강조색1 45 2 2 4 7" xfId="19903"/>
    <cellStyle name="40% - 강조색1 45 2 2 4 7 2" xfId="19904"/>
    <cellStyle name="40% - 강조색1 45 2 2 4 7 3" xfId="19905"/>
    <cellStyle name="40% - 강조색1 45 2 2 4 7 4" xfId="19906"/>
    <cellStyle name="40% - 강조색1 45 2 2 4 8" xfId="19907"/>
    <cellStyle name="40% - 강조색1 45 2 2 4 8 2" xfId="19908"/>
    <cellStyle name="40% - 강조색1 45 2 2 4 8 3" xfId="19909"/>
    <cellStyle name="40% - 강조색1 45 2 2 4 8 4" xfId="19910"/>
    <cellStyle name="40% - 강조색1 45 2 2 4 9" xfId="19911"/>
    <cellStyle name="40% - 강조색1 45 2 2 4 9 2" xfId="19912"/>
    <cellStyle name="40% - 강조색1 45 2 2 4 9 3" xfId="19913"/>
    <cellStyle name="40% - 강조색1 45 2 2 4 9 4" xfId="19914"/>
    <cellStyle name="40% - 강조색1 45 2 2 5" xfId="19915"/>
    <cellStyle name="40% - 강조색1 45 2 2 5 10" xfId="19916"/>
    <cellStyle name="40% - 강조색1 45 2 2 5 11" xfId="19917"/>
    <cellStyle name="40% - 강조색1 45 2 2 5 12" xfId="19918"/>
    <cellStyle name="40% - 강조색1 45 2 2 5 2" xfId="19919"/>
    <cellStyle name="40% - 강조색1 45 2 2 5 2 2" xfId="19920"/>
    <cellStyle name="40% - 강조색1 45 2 2 5 2 3" xfId="19921"/>
    <cellStyle name="40% - 강조색1 45 2 2 5 2 4" xfId="19922"/>
    <cellStyle name="40% - 강조색1 45 2 2 5 3" xfId="19923"/>
    <cellStyle name="40% - 강조색1 45 2 2 5 3 2" xfId="19924"/>
    <cellStyle name="40% - 강조색1 45 2 2 5 3 3" xfId="19925"/>
    <cellStyle name="40% - 강조색1 45 2 2 5 3 4" xfId="19926"/>
    <cellStyle name="40% - 강조색1 45 2 2 5 4" xfId="19927"/>
    <cellStyle name="40% - 강조색1 45 2 2 5 4 2" xfId="19928"/>
    <cellStyle name="40% - 강조색1 45 2 2 5 4 3" xfId="19929"/>
    <cellStyle name="40% - 강조색1 45 2 2 5 4 4" xfId="19930"/>
    <cellStyle name="40% - 강조색1 45 2 2 5 5" xfId="19931"/>
    <cellStyle name="40% - 강조색1 45 2 2 5 5 2" xfId="19932"/>
    <cellStyle name="40% - 강조색1 45 2 2 5 5 3" xfId="19933"/>
    <cellStyle name="40% - 강조색1 45 2 2 5 5 4" xfId="19934"/>
    <cellStyle name="40% - 강조색1 45 2 2 5 6" xfId="19935"/>
    <cellStyle name="40% - 강조색1 45 2 2 5 6 2" xfId="19936"/>
    <cellStyle name="40% - 강조색1 45 2 2 5 6 3" xfId="19937"/>
    <cellStyle name="40% - 강조색1 45 2 2 5 6 4" xfId="19938"/>
    <cellStyle name="40% - 강조색1 45 2 2 5 7" xfId="19939"/>
    <cellStyle name="40% - 강조색1 45 2 2 5 7 2" xfId="19940"/>
    <cellStyle name="40% - 강조색1 45 2 2 5 7 3" xfId="19941"/>
    <cellStyle name="40% - 강조색1 45 2 2 5 7 4" xfId="19942"/>
    <cellStyle name="40% - 강조색1 45 2 2 5 8" xfId="19943"/>
    <cellStyle name="40% - 강조색1 45 2 2 5 8 2" xfId="19944"/>
    <cellStyle name="40% - 강조색1 45 2 2 5 8 3" xfId="19945"/>
    <cellStyle name="40% - 강조색1 45 2 2 5 8 4" xfId="19946"/>
    <cellStyle name="40% - 강조색1 45 2 2 5 9" xfId="19947"/>
    <cellStyle name="40% - 강조색1 45 2 2 5 9 2" xfId="19948"/>
    <cellStyle name="40% - 강조색1 45 2 2 5 9 3" xfId="19949"/>
    <cellStyle name="40% - 강조색1 45 2 2 5 9 4" xfId="19950"/>
    <cellStyle name="40% - 강조색1 45 2 2 6" xfId="19951"/>
    <cellStyle name="40% - 강조색1 45 2 2 6 2" xfId="19952"/>
    <cellStyle name="40% - 강조색1 45 2 2 6 3" xfId="19953"/>
    <cellStyle name="40% - 강조색1 45 2 2 6 4" xfId="19954"/>
    <cellStyle name="40% - 강조색1 45 2 2 7" xfId="19955"/>
    <cellStyle name="40% - 강조색1 45 2 2 7 2" xfId="19956"/>
    <cellStyle name="40% - 강조색1 45 2 2 7 3" xfId="19957"/>
    <cellStyle name="40% - 강조색1 45 2 2 7 4" xfId="19958"/>
    <cellStyle name="40% - 강조색1 45 2 2 8" xfId="19959"/>
    <cellStyle name="40% - 강조색1 45 2 2 8 2" xfId="19960"/>
    <cellStyle name="40% - 강조색1 45 2 2 8 3" xfId="19961"/>
    <cellStyle name="40% - 강조색1 45 2 2 8 4" xfId="19962"/>
    <cellStyle name="40% - 강조색1 45 2 2 9" xfId="19963"/>
    <cellStyle name="40% - 강조색1 45 2 2 9 2" xfId="19964"/>
    <cellStyle name="40% - 강조색1 45 2 2 9 3" xfId="19965"/>
    <cellStyle name="40% - 강조색1 45 2 2 9 4" xfId="19966"/>
    <cellStyle name="40% - 강조색1 45 2 20" xfId="19967"/>
    <cellStyle name="40% - 강조색1 45 2 21" xfId="19968"/>
    <cellStyle name="40% - 강조색1 45 2 22" xfId="19969"/>
    <cellStyle name="40% - 강조색1 45 2 23" xfId="19970"/>
    <cellStyle name="40% - 강조색1 45 2 24" xfId="19971"/>
    <cellStyle name="40% - 강조색1 45 2 25" xfId="19972"/>
    <cellStyle name="40% - 강조색1 45 2 26" xfId="19973"/>
    <cellStyle name="40% - 강조색1 45 2 3" xfId="19974"/>
    <cellStyle name="40% - 강조색1 45 2 3 10" xfId="19975"/>
    <cellStyle name="40% - 강조색1 45 2 3 10 2" xfId="19976"/>
    <cellStyle name="40% - 강조색1 45 2 3 10 3" xfId="19977"/>
    <cellStyle name="40% - 강조색1 45 2 3 10 4" xfId="19978"/>
    <cellStyle name="40% - 강조색1 45 2 3 11" xfId="19979"/>
    <cellStyle name="40% - 강조색1 45 2 3 11 2" xfId="19980"/>
    <cellStyle name="40% - 강조색1 45 2 3 11 3" xfId="19981"/>
    <cellStyle name="40% - 강조색1 45 2 3 11 4" xfId="19982"/>
    <cellStyle name="40% - 강조색1 45 2 3 12" xfId="19983"/>
    <cellStyle name="40% - 강조색1 45 2 3 12 2" xfId="19984"/>
    <cellStyle name="40% - 강조색1 45 2 3 12 3" xfId="19985"/>
    <cellStyle name="40% - 강조색1 45 2 3 12 4" xfId="19986"/>
    <cellStyle name="40% - 강조색1 45 2 3 13" xfId="19987"/>
    <cellStyle name="40% - 강조색1 45 2 3 14" xfId="19988"/>
    <cellStyle name="40% - 강조색1 45 2 3 15" xfId="19989"/>
    <cellStyle name="40% - 강조색1 45 2 3 16" xfId="19990"/>
    <cellStyle name="40% - 강조색1 45 2 3 17" xfId="19991"/>
    <cellStyle name="40% - 강조색1 45 2 3 18" xfId="19992"/>
    <cellStyle name="40% - 강조색1 45 2 3 19" xfId="19993"/>
    <cellStyle name="40% - 강조색1 45 2 3 2" xfId="19994"/>
    <cellStyle name="40% - 강조색1 45 2 3 2 10" xfId="19995"/>
    <cellStyle name="40% - 강조색1 45 2 3 2 11" xfId="19996"/>
    <cellStyle name="40% - 강조색1 45 2 3 2 12" xfId="19997"/>
    <cellStyle name="40% - 강조색1 45 2 3 2 2" xfId="19998"/>
    <cellStyle name="40% - 강조색1 45 2 3 2 2 2" xfId="19999"/>
    <cellStyle name="40% - 강조색1 45 2 3 2 2 3" xfId="20000"/>
    <cellStyle name="40% - 강조색1 45 2 3 2 2 4" xfId="20001"/>
    <cellStyle name="40% - 강조색1 45 2 3 2 3" xfId="20002"/>
    <cellStyle name="40% - 강조색1 45 2 3 2 3 2" xfId="20003"/>
    <cellStyle name="40% - 강조색1 45 2 3 2 3 3" xfId="20004"/>
    <cellStyle name="40% - 강조색1 45 2 3 2 3 4" xfId="20005"/>
    <cellStyle name="40% - 강조색1 45 2 3 2 4" xfId="20006"/>
    <cellStyle name="40% - 강조색1 45 2 3 2 4 2" xfId="20007"/>
    <cellStyle name="40% - 강조색1 45 2 3 2 4 3" xfId="20008"/>
    <cellStyle name="40% - 강조색1 45 2 3 2 4 4" xfId="20009"/>
    <cellStyle name="40% - 강조색1 45 2 3 2 5" xfId="20010"/>
    <cellStyle name="40% - 강조색1 45 2 3 2 5 2" xfId="20011"/>
    <cellStyle name="40% - 강조색1 45 2 3 2 5 3" xfId="20012"/>
    <cellStyle name="40% - 강조색1 45 2 3 2 5 4" xfId="20013"/>
    <cellStyle name="40% - 강조색1 45 2 3 2 6" xfId="20014"/>
    <cellStyle name="40% - 강조색1 45 2 3 2 6 2" xfId="20015"/>
    <cellStyle name="40% - 강조색1 45 2 3 2 6 3" xfId="20016"/>
    <cellStyle name="40% - 강조색1 45 2 3 2 6 4" xfId="20017"/>
    <cellStyle name="40% - 강조색1 45 2 3 2 7" xfId="20018"/>
    <cellStyle name="40% - 강조색1 45 2 3 2 7 2" xfId="20019"/>
    <cellStyle name="40% - 강조색1 45 2 3 2 7 3" xfId="20020"/>
    <cellStyle name="40% - 강조색1 45 2 3 2 7 4" xfId="20021"/>
    <cellStyle name="40% - 강조색1 45 2 3 2 8" xfId="20022"/>
    <cellStyle name="40% - 강조색1 45 2 3 2 8 2" xfId="20023"/>
    <cellStyle name="40% - 강조색1 45 2 3 2 8 3" xfId="20024"/>
    <cellStyle name="40% - 강조색1 45 2 3 2 8 4" xfId="20025"/>
    <cellStyle name="40% - 강조색1 45 2 3 2 9" xfId="20026"/>
    <cellStyle name="40% - 강조색1 45 2 3 2 9 2" xfId="20027"/>
    <cellStyle name="40% - 강조색1 45 2 3 2 9 3" xfId="20028"/>
    <cellStyle name="40% - 강조색1 45 2 3 2 9 4" xfId="20029"/>
    <cellStyle name="40% - 강조색1 45 2 3 20" xfId="20030"/>
    <cellStyle name="40% - 강조색1 45 2 3 21" xfId="20031"/>
    <cellStyle name="40% - 강조색1 45 2 3 22" xfId="20032"/>
    <cellStyle name="40% - 강조색1 45 2 3 23" xfId="20033"/>
    <cellStyle name="40% - 강조색1 45 2 3 24" xfId="20034"/>
    <cellStyle name="40% - 강조색1 45 2 3 25" xfId="20035"/>
    <cellStyle name="40% - 강조색1 45 2 3 3" xfId="20036"/>
    <cellStyle name="40% - 강조색1 45 2 3 3 10" xfId="20037"/>
    <cellStyle name="40% - 강조색1 45 2 3 3 11" xfId="20038"/>
    <cellStyle name="40% - 강조색1 45 2 3 3 12" xfId="20039"/>
    <cellStyle name="40% - 강조색1 45 2 3 3 2" xfId="20040"/>
    <cellStyle name="40% - 강조색1 45 2 3 3 2 2" xfId="20041"/>
    <cellStyle name="40% - 강조색1 45 2 3 3 2 3" xfId="20042"/>
    <cellStyle name="40% - 강조색1 45 2 3 3 2 4" xfId="20043"/>
    <cellStyle name="40% - 강조색1 45 2 3 3 3" xfId="20044"/>
    <cellStyle name="40% - 강조색1 45 2 3 3 3 2" xfId="20045"/>
    <cellStyle name="40% - 강조색1 45 2 3 3 3 3" xfId="20046"/>
    <cellStyle name="40% - 강조색1 45 2 3 3 3 4" xfId="20047"/>
    <cellStyle name="40% - 강조색1 45 2 3 3 4" xfId="20048"/>
    <cellStyle name="40% - 강조색1 45 2 3 3 4 2" xfId="20049"/>
    <cellStyle name="40% - 강조색1 45 2 3 3 4 3" xfId="20050"/>
    <cellStyle name="40% - 강조색1 45 2 3 3 4 4" xfId="20051"/>
    <cellStyle name="40% - 강조색1 45 2 3 3 5" xfId="20052"/>
    <cellStyle name="40% - 강조색1 45 2 3 3 5 2" xfId="20053"/>
    <cellStyle name="40% - 강조색1 45 2 3 3 5 3" xfId="20054"/>
    <cellStyle name="40% - 강조색1 45 2 3 3 5 4" xfId="20055"/>
    <cellStyle name="40% - 강조색1 45 2 3 3 6" xfId="20056"/>
    <cellStyle name="40% - 강조색1 45 2 3 3 6 2" xfId="20057"/>
    <cellStyle name="40% - 강조색1 45 2 3 3 6 3" xfId="20058"/>
    <cellStyle name="40% - 강조색1 45 2 3 3 6 4" xfId="20059"/>
    <cellStyle name="40% - 강조색1 45 2 3 3 7" xfId="20060"/>
    <cellStyle name="40% - 강조색1 45 2 3 3 7 2" xfId="20061"/>
    <cellStyle name="40% - 강조색1 45 2 3 3 7 3" xfId="20062"/>
    <cellStyle name="40% - 강조색1 45 2 3 3 7 4" xfId="20063"/>
    <cellStyle name="40% - 강조색1 45 2 3 3 8" xfId="20064"/>
    <cellStyle name="40% - 강조색1 45 2 3 3 8 2" xfId="20065"/>
    <cellStyle name="40% - 강조색1 45 2 3 3 8 3" xfId="20066"/>
    <cellStyle name="40% - 강조색1 45 2 3 3 8 4" xfId="20067"/>
    <cellStyle name="40% - 강조색1 45 2 3 3 9" xfId="20068"/>
    <cellStyle name="40% - 강조색1 45 2 3 3 9 2" xfId="20069"/>
    <cellStyle name="40% - 강조색1 45 2 3 3 9 3" xfId="20070"/>
    <cellStyle name="40% - 강조색1 45 2 3 3 9 4" xfId="20071"/>
    <cellStyle name="40% - 강조색1 45 2 3 4" xfId="20072"/>
    <cellStyle name="40% - 강조색1 45 2 3 4 10" xfId="20073"/>
    <cellStyle name="40% - 강조색1 45 2 3 4 11" xfId="20074"/>
    <cellStyle name="40% - 강조색1 45 2 3 4 12" xfId="20075"/>
    <cellStyle name="40% - 강조색1 45 2 3 4 2" xfId="20076"/>
    <cellStyle name="40% - 강조색1 45 2 3 4 2 2" xfId="20077"/>
    <cellStyle name="40% - 강조색1 45 2 3 4 2 3" xfId="20078"/>
    <cellStyle name="40% - 강조색1 45 2 3 4 2 4" xfId="20079"/>
    <cellStyle name="40% - 강조색1 45 2 3 4 3" xfId="20080"/>
    <cellStyle name="40% - 강조색1 45 2 3 4 3 2" xfId="20081"/>
    <cellStyle name="40% - 강조색1 45 2 3 4 3 3" xfId="20082"/>
    <cellStyle name="40% - 강조색1 45 2 3 4 3 4" xfId="20083"/>
    <cellStyle name="40% - 강조색1 45 2 3 4 4" xfId="20084"/>
    <cellStyle name="40% - 강조색1 45 2 3 4 4 2" xfId="20085"/>
    <cellStyle name="40% - 강조색1 45 2 3 4 4 3" xfId="20086"/>
    <cellStyle name="40% - 강조색1 45 2 3 4 4 4" xfId="20087"/>
    <cellStyle name="40% - 강조색1 45 2 3 4 5" xfId="20088"/>
    <cellStyle name="40% - 강조색1 45 2 3 4 5 2" xfId="20089"/>
    <cellStyle name="40% - 강조색1 45 2 3 4 5 3" xfId="20090"/>
    <cellStyle name="40% - 강조색1 45 2 3 4 5 4" xfId="20091"/>
    <cellStyle name="40% - 강조색1 45 2 3 4 6" xfId="20092"/>
    <cellStyle name="40% - 강조색1 45 2 3 4 6 2" xfId="20093"/>
    <cellStyle name="40% - 강조색1 45 2 3 4 6 3" xfId="20094"/>
    <cellStyle name="40% - 강조색1 45 2 3 4 6 4" xfId="20095"/>
    <cellStyle name="40% - 강조색1 45 2 3 4 7" xfId="20096"/>
    <cellStyle name="40% - 강조색1 45 2 3 4 7 2" xfId="20097"/>
    <cellStyle name="40% - 강조색1 45 2 3 4 7 3" xfId="20098"/>
    <cellStyle name="40% - 강조색1 45 2 3 4 7 4" xfId="20099"/>
    <cellStyle name="40% - 강조색1 45 2 3 4 8" xfId="20100"/>
    <cellStyle name="40% - 강조색1 45 2 3 4 8 2" xfId="20101"/>
    <cellStyle name="40% - 강조색1 45 2 3 4 8 3" xfId="20102"/>
    <cellStyle name="40% - 강조색1 45 2 3 4 8 4" xfId="20103"/>
    <cellStyle name="40% - 강조색1 45 2 3 4 9" xfId="20104"/>
    <cellStyle name="40% - 강조색1 45 2 3 4 9 2" xfId="20105"/>
    <cellStyle name="40% - 강조색1 45 2 3 4 9 3" xfId="20106"/>
    <cellStyle name="40% - 강조색1 45 2 3 4 9 4" xfId="20107"/>
    <cellStyle name="40% - 강조색1 45 2 3 5" xfId="20108"/>
    <cellStyle name="40% - 강조색1 45 2 3 5 2" xfId="20109"/>
    <cellStyle name="40% - 강조색1 45 2 3 5 3" xfId="20110"/>
    <cellStyle name="40% - 강조색1 45 2 3 5 4" xfId="20111"/>
    <cellStyle name="40% - 강조색1 45 2 3 6" xfId="20112"/>
    <cellStyle name="40% - 강조색1 45 2 3 6 2" xfId="20113"/>
    <cellStyle name="40% - 강조색1 45 2 3 6 3" xfId="20114"/>
    <cellStyle name="40% - 강조색1 45 2 3 6 4" xfId="20115"/>
    <cellStyle name="40% - 강조색1 45 2 3 7" xfId="20116"/>
    <cellStyle name="40% - 강조색1 45 2 3 7 2" xfId="20117"/>
    <cellStyle name="40% - 강조색1 45 2 3 7 3" xfId="20118"/>
    <cellStyle name="40% - 강조색1 45 2 3 7 4" xfId="20119"/>
    <cellStyle name="40% - 강조색1 45 2 3 8" xfId="20120"/>
    <cellStyle name="40% - 강조색1 45 2 3 8 2" xfId="20121"/>
    <cellStyle name="40% - 강조색1 45 2 3 8 3" xfId="20122"/>
    <cellStyle name="40% - 강조색1 45 2 3 8 4" xfId="20123"/>
    <cellStyle name="40% - 강조색1 45 2 3 9" xfId="20124"/>
    <cellStyle name="40% - 강조색1 45 2 3 9 2" xfId="20125"/>
    <cellStyle name="40% - 강조색1 45 2 3 9 3" xfId="20126"/>
    <cellStyle name="40% - 강조색1 45 2 3 9 4" xfId="20127"/>
    <cellStyle name="40% - 강조색1 45 2 4" xfId="20128"/>
    <cellStyle name="40% - 강조색1 45 2 4 10" xfId="20129"/>
    <cellStyle name="40% - 강조색1 45 2 4 11" xfId="20130"/>
    <cellStyle name="40% - 강조색1 45 2 4 12" xfId="20131"/>
    <cellStyle name="40% - 강조색1 45 2 4 2" xfId="20132"/>
    <cellStyle name="40% - 강조색1 45 2 4 2 2" xfId="20133"/>
    <cellStyle name="40% - 강조색1 45 2 4 2 3" xfId="20134"/>
    <cellStyle name="40% - 강조색1 45 2 4 2 4" xfId="20135"/>
    <cellStyle name="40% - 강조색1 45 2 4 3" xfId="20136"/>
    <cellStyle name="40% - 강조색1 45 2 4 3 2" xfId="20137"/>
    <cellStyle name="40% - 강조색1 45 2 4 3 3" xfId="20138"/>
    <cellStyle name="40% - 강조색1 45 2 4 3 4" xfId="20139"/>
    <cellStyle name="40% - 강조색1 45 2 4 4" xfId="20140"/>
    <cellStyle name="40% - 강조색1 45 2 4 4 2" xfId="20141"/>
    <cellStyle name="40% - 강조색1 45 2 4 4 3" xfId="20142"/>
    <cellStyle name="40% - 강조색1 45 2 4 4 4" xfId="20143"/>
    <cellStyle name="40% - 강조색1 45 2 4 5" xfId="20144"/>
    <cellStyle name="40% - 강조색1 45 2 4 5 2" xfId="20145"/>
    <cellStyle name="40% - 강조색1 45 2 4 5 3" xfId="20146"/>
    <cellStyle name="40% - 강조색1 45 2 4 5 4" xfId="20147"/>
    <cellStyle name="40% - 강조색1 45 2 4 6" xfId="20148"/>
    <cellStyle name="40% - 강조색1 45 2 4 6 2" xfId="20149"/>
    <cellStyle name="40% - 강조색1 45 2 4 6 3" xfId="20150"/>
    <cellStyle name="40% - 강조색1 45 2 4 6 4" xfId="20151"/>
    <cellStyle name="40% - 강조색1 45 2 4 7" xfId="20152"/>
    <cellStyle name="40% - 강조색1 45 2 4 7 2" xfId="20153"/>
    <cellStyle name="40% - 강조색1 45 2 4 7 3" xfId="20154"/>
    <cellStyle name="40% - 강조색1 45 2 4 7 4" xfId="20155"/>
    <cellStyle name="40% - 강조색1 45 2 4 8" xfId="20156"/>
    <cellStyle name="40% - 강조색1 45 2 4 8 2" xfId="20157"/>
    <cellStyle name="40% - 강조색1 45 2 4 8 3" xfId="20158"/>
    <cellStyle name="40% - 강조색1 45 2 4 8 4" xfId="20159"/>
    <cellStyle name="40% - 강조색1 45 2 4 9" xfId="20160"/>
    <cellStyle name="40% - 강조색1 45 2 4 9 2" xfId="20161"/>
    <cellStyle name="40% - 강조색1 45 2 4 9 3" xfId="20162"/>
    <cellStyle name="40% - 강조색1 45 2 4 9 4" xfId="20163"/>
    <cellStyle name="40% - 강조색1 45 2 5" xfId="20164"/>
    <cellStyle name="40% - 강조색1 45 2 5 10" xfId="20165"/>
    <cellStyle name="40% - 강조색1 45 2 5 11" xfId="20166"/>
    <cellStyle name="40% - 강조색1 45 2 5 12" xfId="20167"/>
    <cellStyle name="40% - 강조색1 45 2 5 2" xfId="20168"/>
    <cellStyle name="40% - 강조색1 45 2 5 2 2" xfId="20169"/>
    <cellStyle name="40% - 강조색1 45 2 5 2 3" xfId="20170"/>
    <cellStyle name="40% - 강조색1 45 2 5 2 4" xfId="20171"/>
    <cellStyle name="40% - 강조색1 45 2 5 3" xfId="20172"/>
    <cellStyle name="40% - 강조색1 45 2 5 3 2" xfId="20173"/>
    <cellStyle name="40% - 강조색1 45 2 5 3 3" xfId="20174"/>
    <cellStyle name="40% - 강조색1 45 2 5 3 4" xfId="20175"/>
    <cellStyle name="40% - 강조색1 45 2 5 4" xfId="20176"/>
    <cellStyle name="40% - 강조색1 45 2 5 4 2" xfId="20177"/>
    <cellStyle name="40% - 강조색1 45 2 5 4 3" xfId="20178"/>
    <cellStyle name="40% - 강조색1 45 2 5 4 4" xfId="20179"/>
    <cellStyle name="40% - 강조색1 45 2 5 5" xfId="20180"/>
    <cellStyle name="40% - 강조색1 45 2 5 5 2" xfId="20181"/>
    <cellStyle name="40% - 강조색1 45 2 5 5 3" xfId="20182"/>
    <cellStyle name="40% - 강조색1 45 2 5 5 4" xfId="20183"/>
    <cellStyle name="40% - 강조색1 45 2 5 6" xfId="20184"/>
    <cellStyle name="40% - 강조색1 45 2 5 6 2" xfId="20185"/>
    <cellStyle name="40% - 강조색1 45 2 5 6 3" xfId="20186"/>
    <cellStyle name="40% - 강조색1 45 2 5 6 4" xfId="20187"/>
    <cellStyle name="40% - 강조색1 45 2 5 7" xfId="20188"/>
    <cellStyle name="40% - 강조색1 45 2 5 7 2" xfId="20189"/>
    <cellStyle name="40% - 강조색1 45 2 5 7 3" xfId="20190"/>
    <cellStyle name="40% - 강조색1 45 2 5 7 4" xfId="20191"/>
    <cellStyle name="40% - 강조색1 45 2 5 8" xfId="20192"/>
    <cellStyle name="40% - 강조색1 45 2 5 8 2" xfId="20193"/>
    <cellStyle name="40% - 강조색1 45 2 5 8 3" xfId="20194"/>
    <cellStyle name="40% - 강조색1 45 2 5 8 4" xfId="20195"/>
    <cellStyle name="40% - 강조색1 45 2 5 9" xfId="20196"/>
    <cellStyle name="40% - 강조색1 45 2 5 9 2" xfId="20197"/>
    <cellStyle name="40% - 강조색1 45 2 5 9 3" xfId="20198"/>
    <cellStyle name="40% - 강조색1 45 2 5 9 4" xfId="20199"/>
    <cellStyle name="40% - 강조색1 45 2 6" xfId="20200"/>
    <cellStyle name="40% - 강조색1 45 2 6 10" xfId="20201"/>
    <cellStyle name="40% - 강조색1 45 2 6 11" xfId="20202"/>
    <cellStyle name="40% - 강조색1 45 2 6 12" xfId="20203"/>
    <cellStyle name="40% - 강조색1 45 2 6 2" xfId="20204"/>
    <cellStyle name="40% - 강조색1 45 2 6 2 2" xfId="20205"/>
    <cellStyle name="40% - 강조색1 45 2 6 2 3" xfId="20206"/>
    <cellStyle name="40% - 강조색1 45 2 6 2 4" xfId="20207"/>
    <cellStyle name="40% - 강조색1 45 2 6 3" xfId="20208"/>
    <cellStyle name="40% - 강조색1 45 2 6 3 2" xfId="20209"/>
    <cellStyle name="40% - 강조색1 45 2 6 3 3" xfId="20210"/>
    <cellStyle name="40% - 강조색1 45 2 6 3 4" xfId="20211"/>
    <cellStyle name="40% - 강조색1 45 2 6 4" xfId="20212"/>
    <cellStyle name="40% - 강조색1 45 2 6 4 2" xfId="20213"/>
    <cellStyle name="40% - 강조색1 45 2 6 4 3" xfId="20214"/>
    <cellStyle name="40% - 강조색1 45 2 6 4 4" xfId="20215"/>
    <cellStyle name="40% - 강조색1 45 2 6 5" xfId="20216"/>
    <cellStyle name="40% - 강조색1 45 2 6 5 2" xfId="20217"/>
    <cellStyle name="40% - 강조색1 45 2 6 5 3" xfId="20218"/>
    <cellStyle name="40% - 강조색1 45 2 6 5 4" xfId="20219"/>
    <cellStyle name="40% - 강조색1 45 2 6 6" xfId="20220"/>
    <cellStyle name="40% - 강조색1 45 2 6 6 2" xfId="20221"/>
    <cellStyle name="40% - 강조색1 45 2 6 6 3" xfId="20222"/>
    <cellStyle name="40% - 강조색1 45 2 6 6 4" xfId="20223"/>
    <cellStyle name="40% - 강조색1 45 2 6 7" xfId="20224"/>
    <cellStyle name="40% - 강조색1 45 2 6 7 2" xfId="20225"/>
    <cellStyle name="40% - 강조색1 45 2 6 7 3" xfId="20226"/>
    <cellStyle name="40% - 강조색1 45 2 6 7 4" xfId="20227"/>
    <cellStyle name="40% - 강조색1 45 2 6 8" xfId="20228"/>
    <cellStyle name="40% - 강조색1 45 2 6 8 2" xfId="20229"/>
    <cellStyle name="40% - 강조색1 45 2 6 8 3" xfId="20230"/>
    <cellStyle name="40% - 강조색1 45 2 6 8 4" xfId="20231"/>
    <cellStyle name="40% - 강조색1 45 2 6 9" xfId="20232"/>
    <cellStyle name="40% - 강조색1 45 2 6 9 2" xfId="20233"/>
    <cellStyle name="40% - 강조색1 45 2 6 9 3" xfId="20234"/>
    <cellStyle name="40% - 강조색1 45 2 6 9 4" xfId="20235"/>
    <cellStyle name="40% - 강조색1 45 2 7" xfId="20236"/>
    <cellStyle name="40% - 강조색1 45 2 7 2" xfId="20237"/>
    <cellStyle name="40% - 강조색1 45 2 7 3" xfId="20238"/>
    <cellStyle name="40% - 강조색1 45 2 7 4" xfId="20239"/>
    <cellStyle name="40% - 강조색1 45 2 8" xfId="20240"/>
    <cellStyle name="40% - 강조색1 45 2 8 2" xfId="20241"/>
    <cellStyle name="40% - 강조색1 45 2 8 3" xfId="20242"/>
    <cellStyle name="40% - 강조색1 45 2 8 4" xfId="20243"/>
    <cellStyle name="40% - 강조색1 45 2 9" xfId="20244"/>
    <cellStyle name="40% - 강조색1 45 2 9 2" xfId="20245"/>
    <cellStyle name="40% - 강조색1 45 2 9 3" xfId="20246"/>
    <cellStyle name="40% - 강조색1 45 2 9 4" xfId="20247"/>
    <cellStyle name="40% - 강조색1 45 3" xfId="20248"/>
    <cellStyle name="40% - 강조색1 45 3 10" xfId="20249"/>
    <cellStyle name="40% - 강조색1 45 3 10 2" xfId="20250"/>
    <cellStyle name="40% - 강조색1 45 3 10 3" xfId="20251"/>
    <cellStyle name="40% - 강조색1 45 3 10 4" xfId="20252"/>
    <cellStyle name="40% - 강조색1 45 3 11" xfId="20253"/>
    <cellStyle name="40% - 강조색1 45 3 11 2" xfId="20254"/>
    <cellStyle name="40% - 강조색1 45 3 11 3" xfId="20255"/>
    <cellStyle name="40% - 강조색1 45 3 11 4" xfId="20256"/>
    <cellStyle name="40% - 강조색1 45 3 12" xfId="20257"/>
    <cellStyle name="40% - 강조색1 45 3 12 2" xfId="20258"/>
    <cellStyle name="40% - 강조색1 45 3 12 3" xfId="20259"/>
    <cellStyle name="40% - 강조색1 45 3 12 4" xfId="20260"/>
    <cellStyle name="40% - 강조색1 45 3 13" xfId="20261"/>
    <cellStyle name="40% - 강조색1 45 3 14" xfId="20262"/>
    <cellStyle name="40% - 강조색1 45 3 15" xfId="20263"/>
    <cellStyle name="40% - 강조색1 45 3 16" xfId="20264"/>
    <cellStyle name="40% - 강조색1 45 3 17" xfId="20265"/>
    <cellStyle name="40% - 강조색1 45 3 18" xfId="20266"/>
    <cellStyle name="40% - 강조색1 45 3 19" xfId="20267"/>
    <cellStyle name="40% - 강조색1 45 3 2" xfId="20268"/>
    <cellStyle name="40% - 강조색1 45 3 2 10" xfId="20269"/>
    <cellStyle name="40% - 강조색1 45 3 2 11" xfId="20270"/>
    <cellStyle name="40% - 강조색1 45 3 2 12" xfId="20271"/>
    <cellStyle name="40% - 강조색1 45 3 2 2" xfId="20272"/>
    <cellStyle name="40% - 강조색1 45 3 2 2 2" xfId="20273"/>
    <cellStyle name="40% - 강조색1 45 3 2 2 3" xfId="20274"/>
    <cellStyle name="40% - 강조색1 45 3 2 2 4" xfId="20275"/>
    <cellStyle name="40% - 강조색1 45 3 2 3" xfId="20276"/>
    <cellStyle name="40% - 강조색1 45 3 2 3 2" xfId="20277"/>
    <cellStyle name="40% - 강조색1 45 3 2 3 3" xfId="20278"/>
    <cellStyle name="40% - 강조색1 45 3 2 3 4" xfId="20279"/>
    <cellStyle name="40% - 강조색1 45 3 2 4" xfId="20280"/>
    <cellStyle name="40% - 강조색1 45 3 2 4 2" xfId="20281"/>
    <cellStyle name="40% - 강조색1 45 3 2 4 3" xfId="20282"/>
    <cellStyle name="40% - 강조색1 45 3 2 4 4" xfId="20283"/>
    <cellStyle name="40% - 강조색1 45 3 2 5" xfId="20284"/>
    <cellStyle name="40% - 강조색1 45 3 2 5 2" xfId="20285"/>
    <cellStyle name="40% - 강조색1 45 3 2 5 3" xfId="20286"/>
    <cellStyle name="40% - 강조색1 45 3 2 5 4" xfId="20287"/>
    <cellStyle name="40% - 강조색1 45 3 2 6" xfId="20288"/>
    <cellStyle name="40% - 강조색1 45 3 2 6 2" xfId="20289"/>
    <cellStyle name="40% - 강조색1 45 3 2 6 3" xfId="20290"/>
    <cellStyle name="40% - 강조색1 45 3 2 6 4" xfId="20291"/>
    <cellStyle name="40% - 강조색1 45 3 2 7" xfId="20292"/>
    <cellStyle name="40% - 강조색1 45 3 2 7 2" xfId="20293"/>
    <cellStyle name="40% - 강조색1 45 3 2 7 3" xfId="20294"/>
    <cellStyle name="40% - 강조색1 45 3 2 7 4" xfId="20295"/>
    <cellStyle name="40% - 강조색1 45 3 2 8" xfId="20296"/>
    <cellStyle name="40% - 강조색1 45 3 2 8 2" xfId="20297"/>
    <cellStyle name="40% - 강조색1 45 3 2 8 3" xfId="20298"/>
    <cellStyle name="40% - 강조색1 45 3 2 8 4" xfId="20299"/>
    <cellStyle name="40% - 강조색1 45 3 2 9" xfId="20300"/>
    <cellStyle name="40% - 강조색1 45 3 2 9 2" xfId="20301"/>
    <cellStyle name="40% - 강조색1 45 3 2 9 3" xfId="20302"/>
    <cellStyle name="40% - 강조색1 45 3 2 9 4" xfId="20303"/>
    <cellStyle name="40% - 강조색1 45 3 20" xfId="20304"/>
    <cellStyle name="40% - 강조색1 45 3 21" xfId="20305"/>
    <cellStyle name="40% - 강조색1 45 3 22" xfId="20306"/>
    <cellStyle name="40% - 강조색1 45 3 23" xfId="20307"/>
    <cellStyle name="40% - 강조색1 45 3 24" xfId="20308"/>
    <cellStyle name="40% - 강조색1 45 3 25" xfId="20309"/>
    <cellStyle name="40% - 강조색1 45 3 3" xfId="20310"/>
    <cellStyle name="40% - 강조색1 45 3 3 10" xfId="20311"/>
    <cellStyle name="40% - 강조색1 45 3 3 11" xfId="20312"/>
    <cellStyle name="40% - 강조색1 45 3 3 12" xfId="20313"/>
    <cellStyle name="40% - 강조색1 45 3 3 2" xfId="20314"/>
    <cellStyle name="40% - 강조색1 45 3 3 2 2" xfId="20315"/>
    <cellStyle name="40% - 강조색1 45 3 3 2 3" xfId="20316"/>
    <cellStyle name="40% - 강조색1 45 3 3 2 4" xfId="20317"/>
    <cellStyle name="40% - 강조색1 45 3 3 3" xfId="20318"/>
    <cellStyle name="40% - 강조색1 45 3 3 3 2" xfId="20319"/>
    <cellStyle name="40% - 강조색1 45 3 3 3 3" xfId="20320"/>
    <cellStyle name="40% - 강조색1 45 3 3 3 4" xfId="20321"/>
    <cellStyle name="40% - 강조색1 45 3 3 4" xfId="20322"/>
    <cellStyle name="40% - 강조색1 45 3 3 4 2" xfId="20323"/>
    <cellStyle name="40% - 강조색1 45 3 3 4 3" xfId="20324"/>
    <cellStyle name="40% - 강조색1 45 3 3 4 4" xfId="20325"/>
    <cellStyle name="40% - 강조색1 45 3 3 5" xfId="20326"/>
    <cellStyle name="40% - 강조색1 45 3 3 5 2" xfId="20327"/>
    <cellStyle name="40% - 강조색1 45 3 3 5 3" xfId="20328"/>
    <cellStyle name="40% - 강조색1 45 3 3 5 4" xfId="20329"/>
    <cellStyle name="40% - 강조색1 45 3 3 6" xfId="20330"/>
    <cellStyle name="40% - 강조색1 45 3 3 6 2" xfId="20331"/>
    <cellStyle name="40% - 강조색1 45 3 3 6 3" xfId="20332"/>
    <cellStyle name="40% - 강조색1 45 3 3 6 4" xfId="20333"/>
    <cellStyle name="40% - 강조색1 45 3 3 7" xfId="20334"/>
    <cellStyle name="40% - 강조색1 45 3 3 7 2" xfId="20335"/>
    <cellStyle name="40% - 강조색1 45 3 3 7 3" xfId="20336"/>
    <cellStyle name="40% - 강조색1 45 3 3 7 4" xfId="20337"/>
    <cellStyle name="40% - 강조색1 45 3 3 8" xfId="20338"/>
    <cellStyle name="40% - 강조색1 45 3 3 8 2" xfId="20339"/>
    <cellStyle name="40% - 강조색1 45 3 3 8 3" xfId="20340"/>
    <cellStyle name="40% - 강조색1 45 3 3 8 4" xfId="20341"/>
    <cellStyle name="40% - 강조색1 45 3 3 9" xfId="20342"/>
    <cellStyle name="40% - 강조색1 45 3 3 9 2" xfId="20343"/>
    <cellStyle name="40% - 강조색1 45 3 3 9 3" xfId="20344"/>
    <cellStyle name="40% - 강조색1 45 3 3 9 4" xfId="20345"/>
    <cellStyle name="40% - 강조색1 45 3 4" xfId="20346"/>
    <cellStyle name="40% - 강조색1 45 3 4 10" xfId="20347"/>
    <cellStyle name="40% - 강조색1 45 3 4 11" xfId="20348"/>
    <cellStyle name="40% - 강조색1 45 3 4 12" xfId="20349"/>
    <cellStyle name="40% - 강조색1 45 3 4 2" xfId="20350"/>
    <cellStyle name="40% - 강조색1 45 3 4 2 2" xfId="20351"/>
    <cellStyle name="40% - 강조색1 45 3 4 2 3" xfId="20352"/>
    <cellStyle name="40% - 강조색1 45 3 4 2 4" xfId="20353"/>
    <cellStyle name="40% - 강조색1 45 3 4 3" xfId="20354"/>
    <cellStyle name="40% - 강조색1 45 3 4 3 2" xfId="20355"/>
    <cellStyle name="40% - 강조색1 45 3 4 3 3" xfId="20356"/>
    <cellStyle name="40% - 강조색1 45 3 4 3 4" xfId="20357"/>
    <cellStyle name="40% - 강조색1 45 3 4 4" xfId="20358"/>
    <cellStyle name="40% - 강조색1 45 3 4 4 2" xfId="20359"/>
    <cellStyle name="40% - 강조색1 45 3 4 4 3" xfId="20360"/>
    <cellStyle name="40% - 강조색1 45 3 4 4 4" xfId="20361"/>
    <cellStyle name="40% - 강조색1 45 3 4 5" xfId="20362"/>
    <cellStyle name="40% - 강조색1 45 3 4 5 2" xfId="20363"/>
    <cellStyle name="40% - 강조색1 45 3 4 5 3" xfId="20364"/>
    <cellStyle name="40% - 강조색1 45 3 4 5 4" xfId="20365"/>
    <cellStyle name="40% - 강조색1 45 3 4 6" xfId="20366"/>
    <cellStyle name="40% - 강조색1 45 3 4 6 2" xfId="20367"/>
    <cellStyle name="40% - 강조색1 45 3 4 6 3" xfId="20368"/>
    <cellStyle name="40% - 강조색1 45 3 4 6 4" xfId="20369"/>
    <cellStyle name="40% - 강조색1 45 3 4 7" xfId="20370"/>
    <cellStyle name="40% - 강조색1 45 3 4 7 2" xfId="20371"/>
    <cellStyle name="40% - 강조색1 45 3 4 7 3" xfId="20372"/>
    <cellStyle name="40% - 강조색1 45 3 4 7 4" xfId="20373"/>
    <cellStyle name="40% - 강조색1 45 3 4 8" xfId="20374"/>
    <cellStyle name="40% - 강조색1 45 3 4 8 2" xfId="20375"/>
    <cellStyle name="40% - 강조색1 45 3 4 8 3" xfId="20376"/>
    <cellStyle name="40% - 강조색1 45 3 4 8 4" xfId="20377"/>
    <cellStyle name="40% - 강조색1 45 3 4 9" xfId="20378"/>
    <cellStyle name="40% - 강조색1 45 3 4 9 2" xfId="20379"/>
    <cellStyle name="40% - 강조색1 45 3 4 9 3" xfId="20380"/>
    <cellStyle name="40% - 강조색1 45 3 4 9 4" xfId="20381"/>
    <cellStyle name="40% - 강조색1 45 3 5" xfId="20382"/>
    <cellStyle name="40% - 강조색1 45 3 5 2" xfId="20383"/>
    <cellStyle name="40% - 강조색1 45 3 5 3" xfId="20384"/>
    <cellStyle name="40% - 강조색1 45 3 5 4" xfId="20385"/>
    <cellStyle name="40% - 강조색1 45 3 6" xfId="20386"/>
    <cellStyle name="40% - 강조색1 45 3 6 2" xfId="20387"/>
    <cellStyle name="40% - 강조색1 45 3 6 3" xfId="20388"/>
    <cellStyle name="40% - 강조색1 45 3 6 4" xfId="20389"/>
    <cellStyle name="40% - 강조색1 45 3 7" xfId="20390"/>
    <cellStyle name="40% - 강조색1 45 3 7 2" xfId="20391"/>
    <cellStyle name="40% - 강조색1 45 3 7 3" xfId="20392"/>
    <cellStyle name="40% - 강조색1 45 3 7 4" xfId="20393"/>
    <cellStyle name="40% - 강조색1 45 3 8" xfId="20394"/>
    <cellStyle name="40% - 강조색1 45 3 8 2" xfId="20395"/>
    <cellStyle name="40% - 강조색1 45 3 8 3" xfId="20396"/>
    <cellStyle name="40% - 강조색1 45 3 8 4" xfId="20397"/>
    <cellStyle name="40% - 강조색1 45 3 9" xfId="20398"/>
    <cellStyle name="40% - 강조색1 45 3 9 2" xfId="20399"/>
    <cellStyle name="40% - 강조색1 45 3 9 3" xfId="20400"/>
    <cellStyle name="40% - 강조색1 45 3 9 4" xfId="20401"/>
    <cellStyle name="40% - 강조색1 45 4" xfId="20402"/>
    <cellStyle name="40% - 강조색1 45 4 10" xfId="20403"/>
    <cellStyle name="40% - 강조색1 45 4 10 2" xfId="20404"/>
    <cellStyle name="40% - 강조색1 45 4 10 3" xfId="20405"/>
    <cellStyle name="40% - 강조색1 45 4 10 4" xfId="20406"/>
    <cellStyle name="40% - 강조색1 45 4 11" xfId="20407"/>
    <cellStyle name="40% - 강조색1 45 4 12" xfId="20408"/>
    <cellStyle name="40% - 강조색1 45 4 13" xfId="20409"/>
    <cellStyle name="40% - 강조색1 45 4 14" xfId="20410"/>
    <cellStyle name="40% - 강조색1 45 4 15" xfId="20411"/>
    <cellStyle name="40% - 강조색1 45 4 16" xfId="20412"/>
    <cellStyle name="40% - 강조색1 45 4 17" xfId="20413"/>
    <cellStyle name="40% - 강조색1 45 4 18" xfId="20414"/>
    <cellStyle name="40% - 강조색1 45 4 19" xfId="20415"/>
    <cellStyle name="40% - 강조색1 45 4 2" xfId="20416"/>
    <cellStyle name="40% - 강조색1 45 4 2 10" xfId="20417"/>
    <cellStyle name="40% - 강조색1 45 4 2 11" xfId="20418"/>
    <cellStyle name="40% - 강조색1 45 4 2 12" xfId="20419"/>
    <cellStyle name="40% - 강조색1 45 4 2 2" xfId="20420"/>
    <cellStyle name="40% - 강조색1 45 4 2 2 2" xfId="20421"/>
    <cellStyle name="40% - 강조색1 45 4 2 2 3" xfId="20422"/>
    <cellStyle name="40% - 강조색1 45 4 2 2 4" xfId="20423"/>
    <cellStyle name="40% - 강조색1 45 4 2 3" xfId="20424"/>
    <cellStyle name="40% - 강조색1 45 4 2 3 2" xfId="20425"/>
    <cellStyle name="40% - 강조색1 45 4 2 3 3" xfId="20426"/>
    <cellStyle name="40% - 강조색1 45 4 2 3 4" xfId="20427"/>
    <cellStyle name="40% - 강조색1 45 4 2 4" xfId="20428"/>
    <cellStyle name="40% - 강조색1 45 4 2 4 2" xfId="20429"/>
    <cellStyle name="40% - 강조색1 45 4 2 4 3" xfId="20430"/>
    <cellStyle name="40% - 강조색1 45 4 2 4 4" xfId="20431"/>
    <cellStyle name="40% - 강조색1 45 4 2 5" xfId="20432"/>
    <cellStyle name="40% - 강조색1 45 4 2 5 2" xfId="20433"/>
    <cellStyle name="40% - 강조색1 45 4 2 5 3" xfId="20434"/>
    <cellStyle name="40% - 강조색1 45 4 2 5 4" xfId="20435"/>
    <cellStyle name="40% - 강조색1 45 4 2 6" xfId="20436"/>
    <cellStyle name="40% - 강조색1 45 4 2 6 2" xfId="20437"/>
    <cellStyle name="40% - 강조색1 45 4 2 6 3" xfId="20438"/>
    <cellStyle name="40% - 강조색1 45 4 2 6 4" xfId="20439"/>
    <cellStyle name="40% - 강조색1 45 4 2 7" xfId="20440"/>
    <cellStyle name="40% - 강조색1 45 4 2 7 2" xfId="20441"/>
    <cellStyle name="40% - 강조색1 45 4 2 7 3" xfId="20442"/>
    <cellStyle name="40% - 강조색1 45 4 2 7 4" xfId="20443"/>
    <cellStyle name="40% - 강조색1 45 4 2 8" xfId="20444"/>
    <cellStyle name="40% - 강조색1 45 4 2 8 2" xfId="20445"/>
    <cellStyle name="40% - 강조색1 45 4 2 8 3" xfId="20446"/>
    <cellStyle name="40% - 강조색1 45 4 2 8 4" xfId="20447"/>
    <cellStyle name="40% - 강조색1 45 4 2 9" xfId="20448"/>
    <cellStyle name="40% - 강조색1 45 4 2 9 2" xfId="20449"/>
    <cellStyle name="40% - 강조색1 45 4 2 9 3" xfId="20450"/>
    <cellStyle name="40% - 강조색1 45 4 2 9 4" xfId="20451"/>
    <cellStyle name="40% - 강조색1 45 4 20" xfId="20452"/>
    <cellStyle name="40% - 강조색1 45 4 21" xfId="20453"/>
    <cellStyle name="40% - 강조색1 45 4 22" xfId="20454"/>
    <cellStyle name="40% - 강조색1 45 4 23" xfId="20455"/>
    <cellStyle name="40% - 강조색1 45 4 3" xfId="20456"/>
    <cellStyle name="40% - 강조색1 45 4 3 2" xfId="20457"/>
    <cellStyle name="40% - 강조색1 45 4 3 3" xfId="20458"/>
    <cellStyle name="40% - 강조색1 45 4 3 4" xfId="20459"/>
    <cellStyle name="40% - 강조색1 45 4 4" xfId="20460"/>
    <cellStyle name="40% - 강조색1 45 4 4 2" xfId="20461"/>
    <cellStyle name="40% - 강조색1 45 4 4 3" xfId="20462"/>
    <cellStyle name="40% - 강조색1 45 4 4 4" xfId="20463"/>
    <cellStyle name="40% - 강조색1 45 4 5" xfId="20464"/>
    <cellStyle name="40% - 강조색1 45 4 5 2" xfId="20465"/>
    <cellStyle name="40% - 강조색1 45 4 5 3" xfId="20466"/>
    <cellStyle name="40% - 강조색1 45 4 5 4" xfId="20467"/>
    <cellStyle name="40% - 강조색1 45 4 6" xfId="20468"/>
    <cellStyle name="40% - 강조색1 45 4 6 2" xfId="20469"/>
    <cellStyle name="40% - 강조색1 45 4 6 3" xfId="20470"/>
    <cellStyle name="40% - 강조색1 45 4 6 4" xfId="20471"/>
    <cellStyle name="40% - 강조색1 45 4 7" xfId="20472"/>
    <cellStyle name="40% - 강조색1 45 4 7 2" xfId="20473"/>
    <cellStyle name="40% - 강조색1 45 4 7 3" xfId="20474"/>
    <cellStyle name="40% - 강조색1 45 4 7 4" xfId="20475"/>
    <cellStyle name="40% - 강조색1 45 4 8" xfId="20476"/>
    <cellStyle name="40% - 강조색1 45 4 8 2" xfId="20477"/>
    <cellStyle name="40% - 강조색1 45 4 8 3" xfId="20478"/>
    <cellStyle name="40% - 강조색1 45 4 8 4" xfId="20479"/>
    <cellStyle name="40% - 강조색1 45 4 9" xfId="20480"/>
    <cellStyle name="40% - 강조색1 45 4 9 2" xfId="20481"/>
    <cellStyle name="40% - 강조색1 45 4 9 3" xfId="20482"/>
    <cellStyle name="40% - 강조색1 45 4 9 4" xfId="20483"/>
    <cellStyle name="40% - 강조색1 45 5" xfId="20484"/>
    <cellStyle name="40% - 강조색1 45 5 10" xfId="20485"/>
    <cellStyle name="40% - 강조색1 45 5 11" xfId="20486"/>
    <cellStyle name="40% - 강조색1 45 5 12" xfId="20487"/>
    <cellStyle name="40% - 강조색1 45 5 13" xfId="20488"/>
    <cellStyle name="40% - 강조색1 45 5 14" xfId="20489"/>
    <cellStyle name="40% - 강조색1 45 5 15" xfId="20490"/>
    <cellStyle name="40% - 강조색1 45 5 16" xfId="20491"/>
    <cellStyle name="40% - 강조색1 45 5 17" xfId="20492"/>
    <cellStyle name="40% - 강조색1 45 5 18" xfId="20493"/>
    <cellStyle name="40% - 강조색1 45 5 19" xfId="20494"/>
    <cellStyle name="40% - 강조색1 45 5 2" xfId="20495"/>
    <cellStyle name="40% - 강조색1 45 5 2 2" xfId="20496"/>
    <cellStyle name="40% - 강조색1 45 5 2 3" xfId="20497"/>
    <cellStyle name="40% - 강조색1 45 5 2 4" xfId="20498"/>
    <cellStyle name="40% - 강조색1 45 5 20" xfId="20499"/>
    <cellStyle name="40% - 강조색1 45 5 3" xfId="20500"/>
    <cellStyle name="40% - 강조색1 45 5 3 2" xfId="20501"/>
    <cellStyle name="40% - 강조색1 45 5 3 3" xfId="20502"/>
    <cellStyle name="40% - 강조색1 45 5 3 4" xfId="20503"/>
    <cellStyle name="40% - 강조색1 45 5 4" xfId="20504"/>
    <cellStyle name="40% - 강조색1 45 5 4 2" xfId="20505"/>
    <cellStyle name="40% - 강조색1 45 5 4 3" xfId="20506"/>
    <cellStyle name="40% - 강조색1 45 5 4 4" xfId="20507"/>
    <cellStyle name="40% - 강조색1 45 5 5" xfId="20508"/>
    <cellStyle name="40% - 강조색1 45 5 5 2" xfId="20509"/>
    <cellStyle name="40% - 강조색1 45 5 5 3" xfId="20510"/>
    <cellStyle name="40% - 강조색1 45 5 5 4" xfId="20511"/>
    <cellStyle name="40% - 강조색1 45 5 6" xfId="20512"/>
    <cellStyle name="40% - 강조색1 45 5 6 2" xfId="20513"/>
    <cellStyle name="40% - 강조색1 45 5 6 3" xfId="20514"/>
    <cellStyle name="40% - 강조색1 45 5 6 4" xfId="20515"/>
    <cellStyle name="40% - 강조색1 45 5 7" xfId="20516"/>
    <cellStyle name="40% - 강조색1 45 5 7 2" xfId="20517"/>
    <cellStyle name="40% - 강조색1 45 5 7 3" xfId="20518"/>
    <cellStyle name="40% - 강조색1 45 5 7 4" xfId="20519"/>
    <cellStyle name="40% - 강조색1 45 5 8" xfId="20520"/>
    <cellStyle name="40% - 강조색1 45 5 9" xfId="20521"/>
    <cellStyle name="40% - 강조색1 45 6" xfId="20522"/>
    <cellStyle name="40% - 강조색1 45 6 10" xfId="20523"/>
    <cellStyle name="40% - 강조색1 45 6 11" xfId="20524"/>
    <cellStyle name="40% - 강조색1 45 6 12" xfId="20525"/>
    <cellStyle name="40% - 강조색1 45 6 13" xfId="20526"/>
    <cellStyle name="40% - 강조색1 45 6 14" xfId="20527"/>
    <cellStyle name="40% - 강조색1 45 6 15" xfId="20528"/>
    <cellStyle name="40% - 강조색1 45 6 16" xfId="20529"/>
    <cellStyle name="40% - 강조색1 45 6 17" xfId="20530"/>
    <cellStyle name="40% - 강조색1 45 6 2" xfId="20531"/>
    <cellStyle name="40% - 강조색1 45 6 2 2" xfId="20532"/>
    <cellStyle name="40% - 강조색1 45 6 2 3" xfId="20533"/>
    <cellStyle name="40% - 강조색1 45 6 2 4" xfId="20534"/>
    <cellStyle name="40% - 강조색1 45 6 3" xfId="20535"/>
    <cellStyle name="40% - 강조색1 45 6 3 2" xfId="20536"/>
    <cellStyle name="40% - 강조색1 45 6 3 3" xfId="20537"/>
    <cellStyle name="40% - 강조색1 45 6 3 4" xfId="20538"/>
    <cellStyle name="40% - 강조색1 45 6 4" xfId="20539"/>
    <cellStyle name="40% - 강조색1 45 6 4 2" xfId="20540"/>
    <cellStyle name="40% - 강조색1 45 6 4 3" xfId="20541"/>
    <cellStyle name="40% - 강조색1 45 6 4 4" xfId="20542"/>
    <cellStyle name="40% - 강조색1 45 6 5" xfId="20543"/>
    <cellStyle name="40% - 강조색1 45 6 6" xfId="20544"/>
    <cellStyle name="40% - 강조색1 45 6 7" xfId="20545"/>
    <cellStyle name="40% - 강조색1 45 6 8" xfId="20546"/>
    <cellStyle name="40% - 강조색1 45 6 9" xfId="20547"/>
    <cellStyle name="40% - 강조색1 45 7" xfId="20548"/>
    <cellStyle name="40% - 강조색1 45 7 10" xfId="20549"/>
    <cellStyle name="40% - 강조색1 45 7 11" xfId="20550"/>
    <cellStyle name="40% - 강조색1 45 7 12" xfId="20551"/>
    <cellStyle name="40% - 강조색1 45 7 13" xfId="20552"/>
    <cellStyle name="40% - 강조색1 45 7 14" xfId="20553"/>
    <cellStyle name="40% - 강조색1 45 7 2" xfId="20554"/>
    <cellStyle name="40% - 강조색1 45 7 3" xfId="20555"/>
    <cellStyle name="40% - 강조색1 45 7 4" xfId="20556"/>
    <cellStyle name="40% - 강조색1 45 7 5" xfId="20557"/>
    <cellStyle name="40% - 강조색1 45 7 6" xfId="20558"/>
    <cellStyle name="40% - 강조색1 45 7 7" xfId="20559"/>
    <cellStyle name="40% - 강조색1 45 7 8" xfId="20560"/>
    <cellStyle name="40% - 강조색1 45 7 9" xfId="20561"/>
    <cellStyle name="40% - 강조색1 45 8" xfId="20562"/>
    <cellStyle name="40% - 강조색1 45 8 2" xfId="20563"/>
    <cellStyle name="40% - 강조색1 45 8 3" xfId="20564"/>
    <cellStyle name="40% - 강조색1 45 8 4" xfId="20565"/>
    <cellStyle name="40% - 강조색1 45 9" xfId="20566"/>
    <cellStyle name="40% - 강조색1 45 9 2" xfId="20567"/>
    <cellStyle name="40% - 강조색1 45 9 3" xfId="20568"/>
    <cellStyle name="40% - 강조색1 46" xfId="20569"/>
    <cellStyle name="40% - 강조색1 46 10" xfId="20570"/>
    <cellStyle name="40% - 강조색1 46 10 2" xfId="20571"/>
    <cellStyle name="40% - 강조색1 46 10 3" xfId="20572"/>
    <cellStyle name="40% - 강조색1 46 10 4" xfId="20573"/>
    <cellStyle name="40% - 강조색1 46 11" xfId="20574"/>
    <cellStyle name="40% - 강조색1 46 11 2" xfId="20575"/>
    <cellStyle name="40% - 강조색1 46 11 3" xfId="20576"/>
    <cellStyle name="40% - 강조색1 46 11 4" xfId="20577"/>
    <cellStyle name="40% - 강조색1 46 12" xfId="20578"/>
    <cellStyle name="40% - 강조색1 46 12 2" xfId="20579"/>
    <cellStyle name="40% - 강조색1 46 12 3" xfId="20580"/>
    <cellStyle name="40% - 강조색1 46 12 4" xfId="20581"/>
    <cellStyle name="40% - 강조색1 46 13" xfId="20582"/>
    <cellStyle name="40% - 강조색1 46 13 2" xfId="20583"/>
    <cellStyle name="40% - 강조색1 46 13 3" xfId="20584"/>
    <cellStyle name="40% - 강조색1 46 13 4" xfId="20585"/>
    <cellStyle name="40% - 강조색1 46 14" xfId="20586"/>
    <cellStyle name="40% - 강조색1 46 14 2" xfId="20587"/>
    <cellStyle name="40% - 강조색1 46 14 3" xfId="20588"/>
    <cellStyle name="40% - 강조색1 46 14 4" xfId="20589"/>
    <cellStyle name="40% - 강조색1 46 15" xfId="20590"/>
    <cellStyle name="40% - 강조색1 46 16" xfId="20591"/>
    <cellStyle name="40% - 강조색1 46 17" xfId="20592"/>
    <cellStyle name="40% - 강조색1 46 18" xfId="20593"/>
    <cellStyle name="40% - 강조색1 46 19" xfId="20594"/>
    <cellStyle name="40% - 강조색1 46 2" xfId="20595"/>
    <cellStyle name="40% - 강조색1 46 2 10" xfId="20596"/>
    <cellStyle name="40% - 강조색1 46 2 10 2" xfId="20597"/>
    <cellStyle name="40% - 강조색1 46 2 10 3" xfId="20598"/>
    <cellStyle name="40% - 강조색1 46 2 10 4" xfId="20599"/>
    <cellStyle name="40% - 강조색1 46 2 11" xfId="20600"/>
    <cellStyle name="40% - 강조색1 46 2 11 2" xfId="20601"/>
    <cellStyle name="40% - 강조색1 46 2 11 3" xfId="20602"/>
    <cellStyle name="40% - 강조색1 46 2 11 4" xfId="20603"/>
    <cellStyle name="40% - 강조색1 46 2 12" xfId="20604"/>
    <cellStyle name="40% - 강조색1 46 2 12 2" xfId="20605"/>
    <cellStyle name="40% - 강조색1 46 2 12 3" xfId="20606"/>
    <cellStyle name="40% - 강조색1 46 2 12 4" xfId="20607"/>
    <cellStyle name="40% - 강조색1 46 2 13" xfId="20608"/>
    <cellStyle name="40% - 강조색1 46 2 13 2" xfId="20609"/>
    <cellStyle name="40% - 강조색1 46 2 13 3" xfId="20610"/>
    <cellStyle name="40% - 강조색1 46 2 13 4" xfId="20611"/>
    <cellStyle name="40% - 강조색1 46 2 14" xfId="20612"/>
    <cellStyle name="40% - 강조색1 46 2 15" xfId="20613"/>
    <cellStyle name="40% - 강조색1 46 2 16" xfId="20614"/>
    <cellStyle name="40% - 강조색1 46 2 17" xfId="20615"/>
    <cellStyle name="40% - 강조색1 46 2 18" xfId="20616"/>
    <cellStyle name="40% - 강조색1 46 2 19" xfId="20617"/>
    <cellStyle name="40% - 강조색1 46 2 2" xfId="20618"/>
    <cellStyle name="40% - 강조색1 46 2 2 10" xfId="20619"/>
    <cellStyle name="40% - 강조색1 46 2 2 10 2" xfId="20620"/>
    <cellStyle name="40% - 강조색1 46 2 2 10 3" xfId="20621"/>
    <cellStyle name="40% - 강조색1 46 2 2 10 4" xfId="20622"/>
    <cellStyle name="40% - 강조색1 46 2 2 11" xfId="20623"/>
    <cellStyle name="40% - 강조색1 46 2 2 11 2" xfId="20624"/>
    <cellStyle name="40% - 강조색1 46 2 2 11 3" xfId="20625"/>
    <cellStyle name="40% - 강조색1 46 2 2 11 4" xfId="20626"/>
    <cellStyle name="40% - 강조색1 46 2 2 12" xfId="20627"/>
    <cellStyle name="40% - 강조색1 46 2 2 12 2" xfId="20628"/>
    <cellStyle name="40% - 강조색1 46 2 2 12 3" xfId="20629"/>
    <cellStyle name="40% - 강조색1 46 2 2 12 4" xfId="20630"/>
    <cellStyle name="40% - 강조색1 46 2 2 13" xfId="20631"/>
    <cellStyle name="40% - 강조색1 46 2 2 14" xfId="20632"/>
    <cellStyle name="40% - 강조색1 46 2 2 15" xfId="20633"/>
    <cellStyle name="40% - 강조색1 46 2 2 16" xfId="20634"/>
    <cellStyle name="40% - 강조색1 46 2 2 17" xfId="20635"/>
    <cellStyle name="40% - 강조색1 46 2 2 18" xfId="20636"/>
    <cellStyle name="40% - 강조색1 46 2 2 19" xfId="20637"/>
    <cellStyle name="40% - 강조색1 46 2 2 2" xfId="20638"/>
    <cellStyle name="40% - 강조색1 46 2 2 2 10" xfId="20639"/>
    <cellStyle name="40% - 강조색1 46 2 2 2 11" xfId="20640"/>
    <cellStyle name="40% - 강조색1 46 2 2 2 12" xfId="20641"/>
    <cellStyle name="40% - 강조색1 46 2 2 2 2" xfId="20642"/>
    <cellStyle name="40% - 강조색1 46 2 2 2 2 2" xfId="20643"/>
    <cellStyle name="40% - 강조색1 46 2 2 2 2 3" xfId="20644"/>
    <cellStyle name="40% - 강조색1 46 2 2 2 2 4" xfId="20645"/>
    <cellStyle name="40% - 강조색1 46 2 2 2 3" xfId="20646"/>
    <cellStyle name="40% - 강조색1 46 2 2 2 3 2" xfId="20647"/>
    <cellStyle name="40% - 강조색1 46 2 2 2 3 3" xfId="20648"/>
    <cellStyle name="40% - 강조색1 46 2 2 2 3 4" xfId="20649"/>
    <cellStyle name="40% - 강조색1 46 2 2 2 4" xfId="20650"/>
    <cellStyle name="40% - 강조색1 46 2 2 2 4 2" xfId="20651"/>
    <cellStyle name="40% - 강조색1 46 2 2 2 4 3" xfId="20652"/>
    <cellStyle name="40% - 강조색1 46 2 2 2 4 4" xfId="20653"/>
    <cellStyle name="40% - 강조색1 46 2 2 2 5" xfId="20654"/>
    <cellStyle name="40% - 강조색1 46 2 2 2 5 2" xfId="20655"/>
    <cellStyle name="40% - 강조색1 46 2 2 2 5 3" xfId="20656"/>
    <cellStyle name="40% - 강조색1 46 2 2 2 5 4" xfId="20657"/>
    <cellStyle name="40% - 강조색1 46 2 2 2 6" xfId="20658"/>
    <cellStyle name="40% - 강조색1 46 2 2 2 6 2" xfId="20659"/>
    <cellStyle name="40% - 강조색1 46 2 2 2 6 3" xfId="20660"/>
    <cellStyle name="40% - 강조색1 46 2 2 2 6 4" xfId="20661"/>
    <cellStyle name="40% - 강조색1 46 2 2 2 7" xfId="20662"/>
    <cellStyle name="40% - 강조색1 46 2 2 2 7 2" xfId="20663"/>
    <cellStyle name="40% - 강조색1 46 2 2 2 7 3" xfId="20664"/>
    <cellStyle name="40% - 강조색1 46 2 2 2 7 4" xfId="20665"/>
    <cellStyle name="40% - 강조색1 46 2 2 2 8" xfId="20666"/>
    <cellStyle name="40% - 강조색1 46 2 2 2 8 2" xfId="20667"/>
    <cellStyle name="40% - 강조색1 46 2 2 2 8 3" xfId="20668"/>
    <cellStyle name="40% - 강조색1 46 2 2 2 8 4" xfId="20669"/>
    <cellStyle name="40% - 강조색1 46 2 2 2 9" xfId="20670"/>
    <cellStyle name="40% - 강조색1 46 2 2 2 9 2" xfId="20671"/>
    <cellStyle name="40% - 강조색1 46 2 2 2 9 3" xfId="20672"/>
    <cellStyle name="40% - 강조색1 46 2 2 2 9 4" xfId="20673"/>
    <cellStyle name="40% - 강조색1 46 2 2 20" xfId="20674"/>
    <cellStyle name="40% - 강조색1 46 2 2 21" xfId="20675"/>
    <cellStyle name="40% - 강조색1 46 2 2 22" xfId="20676"/>
    <cellStyle name="40% - 강조색1 46 2 2 23" xfId="20677"/>
    <cellStyle name="40% - 강조색1 46 2 2 24" xfId="20678"/>
    <cellStyle name="40% - 강조색1 46 2 2 25" xfId="20679"/>
    <cellStyle name="40% - 강조색1 46 2 2 3" xfId="20680"/>
    <cellStyle name="40% - 강조색1 46 2 2 3 10" xfId="20681"/>
    <cellStyle name="40% - 강조색1 46 2 2 3 11" xfId="20682"/>
    <cellStyle name="40% - 강조색1 46 2 2 3 12" xfId="20683"/>
    <cellStyle name="40% - 강조색1 46 2 2 3 2" xfId="20684"/>
    <cellStyle name="40% - 강조색1 46 2 2 3 2 2" xfId="20685"/>
    <cellStyle name="40% - 강조색1 46 2 2 3 2 3" xfId="20686"/>
    <cellStyle name="40% - 강조색1 46 2 2 3 2 4" xfId="20687"/>
    <cellStyle name="40% - 강조색1 46 2 2 3 3" xfId="20688"/>
    <cellStyle name="40% - 강조색1 46 2 2 3 3 2" xfId="20689"/>
    <cellStyle name="40% - 강조색1 46 2 2 3 3 3" xfId="20690"/>
    <cellStyle name="40% - 강조색1 46 2 2 3 3 4" xfId="20691"/>
    <cellStyle name="40% - 강조색1 46 2 2 3 4" xfId="20692"/>
    <cellStyle name="40% - 강조색1 46 2 2 3 4 2" xfId="20693"/>
    <cellStyle name="40% - 강조색1 46 2 2 3 4 3" xfId="20694"/>
    <cellStyle name="40% - 강조색1 46 2 2 3 4 4" xfId="20695"/>
    <cellStyle name="40% - 강조색1 46 2 2 3 5" xfId="20696"/>
    <cellStyle name="40% - 강조색1 46 2 2 3 5 2" xfId="20697"/>
    <cellStyle name="40% - 강조색1 46 2 2 3 5 3" xfId="20698"/>
    <cellStyle name="40% - 강조색1 46 2 2 3 5 4" xfId="20699"/>
    <cellStyle name="40% - 강조색1 46 2 2 3 6" xfId="20700"/>
    <cellStyle name="40% - 강조색1 46 2 2 3 6 2" xfId="20701"/>
    <cellStyle name="40% - 강조색1 46 2 2 3 6 3" xfId="20702"/>
    <cellStyle name="40% - 강조색1 46 2 2 3 6 4" xfId="20703"/>
    <cellStyle name="40% - 강조색1 46 2 2 3 7" xfId="20704"/>
    <cellStyle name="40% - 강조색1 46 2 2 3 7 2" xfId="20705"/>
    <cellStyle name="40% - 강조색1 46 2 2 3 7 3" xfId="20706"/>
    <cellStyle name="40% - 강조색1 46 2 2 3 7 4" xfId="20707"/>
    <cellStyle name="40% - 강조색1 46 2 2 3 8" xfId="20708"/>
    <cellStyle name="40% - 강조색1 46 2 2 3 8 2" xfId="20709"/>
    <cellStyle name="40% - 강조색1 46 2 2 3 8 3" xfId="20710"/>
    <cellStyle name="40% - 강조색1 46 2 2 3 8 4" xfId="20711"/>
    <cellStyle name="40% - 강조색1 46 2 2 3 9" xfId="20712"/>
    <cellStyle name="40% - 강조색1 46 2 2 3 9 2" xfId="20713"/>
    <cellStyle name="40% - 강조색1 46 2 2 3 9 3" xfId="20714"/>
    <cellStyle name="40% - 강조색1 46 2 2 3 9 4" xfId="20715"/>
    <cellStyle name="40% - 강조색1 46 2 2 4" xfId="20716"/>
    <cellStyle name="40% - 강조색1 46 2 2 4 10" xfId="20717"/>
    <cellStyle name="40% - 강조색1 46 2 2 4 11" xfId="20718"/>
    <cellStyle name="40% - 강조색1 46 2 2 4 12" xfId="20719"/>
    <cellStyle name="40% - 강조색1 46 2 2 4 2" xfId="20720"/>
    <cellStyle name="40% - 강조색1 46 2 2 4 2 2" xfId="20721"/>
    <cellStyle name="40% - 강조색1 46 2 2 4 2 3" xfId="20722"/>
    <cellStyle name="40% - 강조색1 46 2 2 4 2 4" xfId="20723"/>
    <cellStyle name="40% - 강조색1 46 2 2 4 3" xfId="20724"/>
    <cellStyle name="40% - 강조색1 46 2 2 4 3 2" xfId="20725"/>
    <cellStyle name="40% - 강조색1 46 2 2 4 3 3" xfId="20726"/>
    <cellStyle name="40% - 강조색1 46 2 2 4 3 4" xfId="20727"/>
    <cellStyle name="40% - 강조색1 46 2 2 4 4" xfId="20728"/>
    <cellStyle name="40% - 강조색1 46 2 2 4 4 2" xfId="20729"/>
    <cellStyle name="40% - 강조색1 46 2 2 4 4 3" xfId="20730"/>
    <cellStyle name="40% - 강조색1 46 2 2 4 4 4" xfId="20731"/>
    <cellStyle name="40% - 강조색1 46 2 2 4 5" xfId="20732"/>
    <cellStyle name="40% - 강조색1 46 2 2 4 5 2" xfId="20733"/>
    <cellStyle name="40% - 강조색1 46 2 2 4 5 3" xfId="20734"/>
    <cellStyle name="40% - 강조색1 46 2 2 4 5 4" xfId="20735"/>
    <cellStyle name="40% - 강조색1 46 2 2 4 6" xfId="20736"/>
    <cellStyle name="40% - 강조색1 46 2 2 4 6 2" xfId="20737"/>
    <cellStyle name="40% - 강조색1 46 2 2 4 6 3" xfId="20738"/>
    <cellStyle name="40% - 강조색1 46 2 2 4 6 4" xfId="20739"/>
    <cellStyle name="40% - 강조색1 46 2 2 4 7" xfId="20740"/>
    <cellStyle name="40% - 강조색1 46 2 2 4 7 2" xfId="20741"/>
    <cellStyle name="40% - 강조색1 46 2 2 4 7 3" xfId="20742"/>
    <cellStyle name="40% - 강조색1 46 2 2 4 7 4" xfId="20743"/>
    <cellStyle name="40% - 강조색1 46 2 2 4 8" xfId="20744"/>
    <cellStyle name="40% - 강조색1 46 2 2 4 8 2" xfId="20745"/>
    <cellStyle name="40% - 강조색1 46 2 2 4 8 3" xfId="20746"/>
    <cellStyle name="40% - 강조색1 46 2 2 4 8 4" xfId="20747"/>
    <cellStyle name="40% - 강조색1 46 2 2 4 9" xfId="20748"/>
    <cellStyle name="40% - 강조색1 46 2 2 4 9 2" xfId="20749"/>
    <cellStyle name="40% - 강조색1 46 2 2 4 9 3" xfId="20750"/>
    <cellStyle name="40% - 강조색1 46 2 2 4 9 4" xfId="20751"/>
    <cellStyle name="40% - 강조색1 46 2 2 5" xfId="20752"/>
    <cellStyle name="40% - 강조색1 46 2 2 5 2" xfId="20753"/>
    <cellStyle name="40% - 강조색1 46 2 2 5 3" xfId="20754"/>
    <cellStyle name="40% - 강조색1 46 2 2 5 4" xfId="20755"/>
    <cellStyle name="40% - 강조색1 46 2 2 6" xfId="20756"/>
    <cellStyle name="40% - 강조색1 46 2 2 6 2" xfId="20757"/>
    <cellStyle name="40% - 강조색1 46 2 2 6 3" xfId="20758"/>
    <cellStyle name="40% - 강조색1 46 2 2 6 4" xfId="20759"/>
    <cellStyle name="40% - 강조색1 46 2 2 7" xfId="20760"/>
    <cellStyle name="40% - 강조색1 46 2 2 7 2" xfId="20761"/>
    <cellStyle name="40% - 강조색1 46 2 2 7 3" xfId="20762"/>
    <cellStyle name="40% - 강조색1 46 2 2 7 4" xfId="20763"/>
    <cellStyle name="40% - 강조색1 46 2 2 8" xfId="20764"/>
    <cellStyle name="40% - 강조색1 46 2 2 8 2" xfId="20765"/>
    <cellStyle name="40% - 강조색1 46 2 2 8 3" xfId="20766"/>
    <cellStyle name="40% - 강조색1 46 2 2 8 4" xfId="20767"/>
    <cellStyle name="40% - 강조색1 46 2 2 9" xfId="20768"/>
    <cellStyle name="40% - 강조색1 46 2 2 9 2" xfId="20769"/>
    <cellStyle name="40% - 강조색1 46 2 2 9 3" xfId="20770"/>
    <cellStyle name="40% - 강조색1 46 2 2 9 4" xfId="20771"/>
    <cellStyle name="40% - 강조색1 46 2 20" xfId="20772"/>
    <cellStyle name="40% - 강조색1 46 2 21" xfId="20773"/>
    <cellStyle name="40% - 강조색1 46 2 22" xfId="20774"/>
    <cellStyle name="40% - 강조색1 46 2 23" xfId="20775"/>
    <cellStyle name="40% - 강조색1 46 2 24" xfId="20776"/>
    <cellStyle name="40% - 강조색1 46 2 25" xfId="20777"/>
    <cellStyle name="40% - 강조색1 46 2 26" xfId="20778"/>
    <cellStyle name="40% - 강조색1 46 2 3" xfId="20779"/>
    <cellStyle name="40% - 강조색1 46 2 3 10" xfId="20780"/>
    <cellStyle name="40% - 강조색1 46 2 3 11" xfId="20781"/>
    <cellStyle name="40% - 강조색1 46 2 3 12" xfId="20782"/>
    <cellStyle name="40% - 강조색1 46 2 3 2" xfId="20783"/>
    <cellStyle name="40% - 강조색1 46 2 3 2 2" xfId="20784"/>
    <cellStyle name="40% - 강조색1 46 2 3 2 3" xfId="20785"/>
    <cellStyle name="40% - 강조색1 46 2 3 2 4" xfId="20786"/>
    <cellStyle name="40% - 강조색1 46 2 3 3" xfId="20787"/>
    <cellStyle name="40% - 강조색1 46 2 3 3 2" xfId="20788"/>
    <cellStyle name="40% - 강조색1 46 2 3 3 3" xfId="20789"/>
    <cellStyle name="40% - 강조색1 46 2 3 3 4" xfId="20790"/>
    <cellStyle name="40% - 강조색1 46 2 3 4" xfId="20791"/>
    <cellStyle name="40% - 강조색1 46 2 3 4 2" xfId="20792"/>
    <cellStyle name="40% - 강조색1 46 2 3 4 3" xfId="20793"/>
    <cellStyle name="40% - 강조색1 46 2 3 4 4" xfId="20794"/>
    <cellStyle name="40% - 강조색1 46 2 3 5" xfId="20795"/>
    <cellStyle name="40% - 강조색1 46 2 3 5 2" xfId="20796"/>
    <cellStyle name="40% - 강조색1 46 2 3 5 3" xfId="20797"/>
    <cellStyle name="40% - 강조색1 46 2 3 5 4" xfId="20798"/>
    <cellStyle name="40% - 강조색1 46 2 3 6" xfId="20799"/>
    <cellStyle name="40% - 강조색1 46 2 3 6 2" xfId="20800"/>
    <cellStyle name="40% - 강조색1 46 2 3 6 3" xfId="20801"/>
    <cellStyle name="40% - 강조색1 46 2 3 6 4" xfId="20802"/>
    <cellStyle name="40% - 강조색1 46 2 3 7" xfId="20803"/>
    <cellStyle name="40% - 강조색1 46 2 3 7 2" xfId="20804"/>
    <cellStyle name="40% - 강조색1 46 2 3 7 3" xfId="20805"/>
    <cellStyle name="40% - 강조색1 46 2 3 7 4" xfId="20806"/>
    <cellStyle name="40% - 강조색1 46 2 3 8" xfId="20807"/>
    <cellStyle name="40% - 강조색1 46 2 3 8 2" xfId="20808"/>
    <cellStyle name="40% - 강조색1 46 2 3 8 3" xfId="20809"/>
    <cellStyle name="40% - 강조색1 46 2 3 8 4" xfId="20810"/>
    <cellStyle name="40% - 강조색1 46 2 3 9" xfId="20811"/>
    <cellStyle name="40% - 강조색1 46 2 3 9 2" xfId="20812"/>
    <cellStyle name="40% - 강조색1 46 2 3 9 3" xfId="20813"/>
    <cellStyle name="40% - 강조색1 46 2 3 9 4" xfId="20814"/>
    <cellStyle name="40% - 강조색1 46 2 4" xfId="20815"/>
    <cellStyle name="40% - 강조색1 46 2 4 10" xfId="20816"/>
    <cellStyle name="40% - 강조색1 46 2 4 11" xfId="20817"/>
    <cellStyle name="40% - 강조색1 46 2 4 12" xfId="20818"/>
    <cellStyle name="40% - 강조색1 46 2 4 2" xfId="20819"/>
    <cellStyle name="40% - 강조색1 46 2 4 2 2" xfId="20820"/>
    <cellStyle name="40% - 강조색1 46 2 4 2 3" xfId="20821"/>
    <cellStyle name="40% - 강조색1 46 2 4 2 4" xfId="20822"/>
    <cellStyle name="40% - 강조색1 46 2 4 3" xfId="20823"/>
    <cellStyle name="40% - 강조색1 46 2 4 3 2" xfId="20824"/>
    <cellStyle name="40% - 강조색1 46 2 4 3 3" xfId="20825"/>
    <cellStyle name="40% - 강조색1 46 2 4 3 4" xfId="20826"/>
    <cellStyle name="40% - 강조색1 46 2 4 4" xfId="20827"/>
    <cellStyle name="40% - 강조색1 46 2 4 4 2" xfId="20828"/>
    <cellStyle name="40% - 강조색1 46 2 4 4 3" xfId="20829"/>
    <cellStyle name="40% - 강조색1 46 2 4 4 4" xfId="20830"/>
    <cellStyle name="40% - 강조색1 46 2 4 5" xfId="20831"/>
    <cellStyle name="40% - 강조색1 46 2 4 5 2" xfId="20832"/>
    <cellStyle name="40% - 강조색1 46 2 4 5 3" xfId="20833"/>
    <cellStyle name="40% - 강조색1 46 2 4 5 4" xfId="20834"/>
    <cellStyle name="40% - 강조색1 46 2 4 6" xfId="20835"/>
    <cellStyle name="40% - 강조색1 46 2 4 6 2" xfId="20836"/>
    <cellStyle name="40% - 강조색1 46 2 4 6 3" xfId="20837"/>
    <cellStyle name="40% - 강조색1 46 2 4 6 4" xfId="20838"/>
    <cellStyle name="40% - 강조색1 46 2 4 7" xfId="20839"/>
    <cellStyle name="40% - 강조색1 46 2 4 7 2" xfId="20840"/>
    <cellStyle name="40% - 강조색1 46 2 4 7 3" xfId="20841"/>
    <cellStyle name="40% - 강조색1 46 2 4 7 4" xfId="20842"/>
    <cellStyle name="40% - 강조색1 46 2 4 8" xfId="20843"/>
    <cellStyle name="40% - 강조색1 46 2 4 8 2" xfId="20844"/>
    <cellStyle name="40% - 강조색1 46 2 4 8 3" xfId="20845"/>
    <cellStyle name="40% - 강조색1 46 2 4 8 4" xfId="20846"/>
    <cellStyle name="40% - 강조색1 46 2 4 9" xfId="20847"/>
    <cellStyle name="40% - 강조색1 46 2 4 9 2" xfId="20848"/>
    <cellStyle name="40% - 강조색1 46 2 4 9 3" xfId="20849"/>
    <cellStyle name="40% - 강조색1 46 2 4 9 4" xfId="20850"/>
    <cellStyle name="40% - 강조색1 46 2 5" xfId="20851"/>
    <cellStyle name="40% - 강조색1 46 2 5 10" xfId="20852"/>
    <cellStyle name="40% - 강조색1 46 2 5 11" xfId="20853"/>
    <cellStyle name="40% - 강조색1 46 2 5 12" xfId="20854"/>
    <cellStyle name="40% - 강조색1 46 2 5 2" xfId="20855"/>
    <cellStyle name="40% - 강조색1 46 2 5 2 2" xfId="20856"/>
    <cellStyle name="40% - 강조색1 46 2 5 2 3" xfId="20857"/>
    <cellStyle name="40% - 강조색1 46 2 5 2 4" xfId="20858"/>
    <cellStyle name="40% - 강조색1 46 2 5 3" xfId="20859"/>
    <cellStyle name="40% - 강조색1 46 2 5 3 2" xfId="20860"/>
    <cellStyle name="40% - 강조색1 46 2 5 3 3" xfId="20861"/>
    <cellStyle name="40% - 강조색1 46 2 5 3 4" xfId="20862"/>
    <cellStyle name="40% - 강조색1 46 2 5 4" xfId="20863"/>
    <cellStyle name="40% - 강조색1 46 2 5 4 2" xfId="20864"/>
    <cellStyle name="40% - 강조색1 46 2 5 4 3" xfId="20865"/>
    <cellStyle name="40% - 강조색1 46 2 5 4 4" xfId="20866"/>
    <cellStyle name="40% - 강조색1 46 2 5 5" xfId="20867"/>
    <cellStyle name="40% - 강조색1 46 2 5 5 2" xfId="20868"/>
    <cellStyle name="40% - 강조색1 46 2 5 5 3" xfId="20869"/>
    <cellStyle name="40% - 강조색1 46 2 5 5 4" xfId="20870"/>
    <cellStyle name="40% - 강조색1 46 2 5 6" xfId="20871"/>
    <cellStyle name="40% - 강조색1 46 2 5 6 2" xfId="20872"/>
    <cellStyle name="40% - 강조색1 46 2 5 6 3" xfId="20873"/>
    <cellStyle name="40% - 강조색1 46 2 5 6 4" xfId="20874"/>
    <cellStyle name="40% - 강조색1 46 2 5 7" xfId="20875"/>
    <cellStyle name="40% - 강조색1 46 2 5 7 2" xfId="20876"/>
    <cellStyle name="40% - 강조색1 46 2 5 7 3" xfId="20877"/>
    <cellStyle name="40% - 강조색1 46 2 5 7 4" xfId="20878"/>
    <cellStyle name="40% - 강조색1 46 2 5 8" xfId="20879"/>
    <cellStyle name="40% - 강조색1 46 2 5 8 2" xfId="20880"/>
    <cellStyle name="40% - 강조색1 46 2 5 8 3" xfId="20881"/>
    <cellStyle name="40% - 강조색1 46 2 5 8 4" xfId="20882"/>
    <cellStyle name="40% - 강조색1 46 2 5 9" xfId="20883"/>
    <cellStyle name="40% - 강조색1 46 2 5 9 2" xfId="20884"/>
    <cellStyle name="40% - 강조색1 46 2 5 9 3" xfId="20885"/>
    <cellStyle name="40% - 강조색1 46 2 5 9 4" xfId="20886"/>
    <cellStyle name="40% - 강조색1 46 2 6" xfId="20887"/>
    <cellStyle name="40% - 강조색1 46 2 6 2" xfId="20888"/>
    <cellStyle name="40% - 강조색1 46 2 6 3" xfId="20889"/>
    <cellStyle name="40% - 강조색1 46 2 6 4" xfId="20890"/>
    <cellStyle name="40% - 강조색1 46 2 7" xfId="20891"/>
    <cellStyle name="40% - 강조색1 46 2 7 2" xfId="20892"/>
    <cellStyle name="40% - 강조색1 46 2 7 3" xfId="20893"/>
    <cellStyle name="40% - 강조색1 46 2 7 4" xfId="20894"/>
    <cellStyle name="40% - 강조색1 46 2 8" xfId="20895"/>
    <cellStyle name="40% - 강조색1 46 2 8 2" xfId="20896"/>
    <cellStyle name="40% - 강조색1 46 2 8 3" xfId="20897"/>
    <cellStyle name="40% - 강조색1 46 2 8 4" xfId="20898"/>
    <cellStyle name="40% - 강조색1 46 2 9" xfId="20899"/>
    <cellStyle name="40% - 강조색1 46 2 9 2" xfId="20900"/>
    <cellStyle name="40% - 강조색1 46 2 9 3" xfId="20901"/>
    <cellStyle name="40% - 강조색1 46 2 9 4" xfId="20902"/>
    <cellStyle name="40% - 강조색1 46 20" xfId="20903"/>
    <cellStyle name="40% - 강조색1 46 21" xfId="20904"/>
    <cellStyle name="40% - 강조색1 46 22" xfId="20905"/>
    <cellStyle name="40% - 강조색1 46 23" xfId="20906"/>
    <cellStyle name="40% - 강조색1 46 24" xfId="20907"/>
    <cellStyle name="40% - 강조색1 46 25" xfId="20908"/>
    <cellStyle name="40% - 강조색1 46 26" xfId="20909"/>
    <cellStyle name="40% - 강조색1 46 27" xfId="20910"/>
    <cellStyle name="40% - 강조색1 46 3" xfId="20911"/>
    <cellStyle name="40% - 강조색1 46 3 10" xfId="20912"/>
    <cellStyle name="40% - 강조색1 46 3 10 2" xfId="20913"/>
    <cellStyle name="40% - 강조색1 46 3 10 3" xfId="20914"/>
    <cellStyle name="40% - 강조색1 46 3 10 4" xfId="20915"/>
    <cellStyle name="40% - 강조색1 46 3 11" xfId="20916"/>
    <cellStyle name="40% - 강조색1 46 3 11 2" xfId="20917"/>
    <cellStyle name="40% - 강조색1 46 3 11 3" xfId="20918"/>
    <cellStyle name="40% - 강조색1 46 3 11 4" xfId="20919"/>
    <cellStyle name="40% - 강조색1 46 3 12" xfId="20920"/>
    <cellStyle name="40% - 강조색1 46 3 12 2" xfId="20921"/>
    <cellStyle name="40% - 강조색1 46 3 12 3" xfId="20922"/>
    <cellStyle name="40% - 강조색1 46 3 12 4" xfId="20923"/>
    <cellStyle name="40% - 강조색1 46 3 13" xfId="20924"/>
    <cellStyle name="40% - 강조색1 46 3 14" xfId="20925"/>
    <cellStyle name="40% - 강조색1 46 3 15" xfId="20926"/>
    <cellStyle name="40% - 강조색1 46 3 16" xfId="20927"/>
    <cellStyle name="40% - 강조색1 46 3 17" xfId="20928"/>
    <cellStyle name="40% - 강조색1 46 3 18" xfId="20929"/>
    <cellStyle name="40% - 강조색1 46 3 19" xfId="20930"/>
    <cellStyle name="40% - 강조색1 46 3 2" xfId="20931"/>
    <cellStyle name="40% - 강조색1 46 3 2 10" xfId="20932"/>
    <cellStyle name="40% - 강조색1 46 3 2 11" xfId="20933"/>
    <cellStyle name="40% - 강조색1 46 3 2 12" xfId="20934"/>
    <cellStyle name="40% - 강조색1 46 3 2 2" xfId="20935"/>
    <cellStyle name="40% - 강조색1 46 3 2 2 2" xfId="20936"/>
    <cellStyle name="40% - 강조색1 46 3 2 2 3" xfId="20937"/>
    <cellStyle name="40% - 강조색1 46 3 2 2 4" xfId="20938"/>
    <cellStyle name="40% - 강조색1 46 3 2 3" xfId="20939"/>
    <cellStyle name="40% - 강조색1 46 3 2 3 2" xfId="20940"/>
    <cellStyle name="40% - 강조색1 46 3 2 3 3" xfId="20941"/>
    <cellStyle name="40% - 강조색1 46 3 2 3 4" xfId="20942"/>
    <cellStyle name="40% - 강조색1 46 3 2 4" xfId="20943"/>
    <cellStyle name="40% - 강조색1 46 3 2 4 2" xfId="20944"/>
    <cellStyle name="40% - 강조색1 46 3 2 4 3" xfId="20945"/>
    <cellStyle name="40% - 강조색1 46 3 2 4 4" xfId="20946"/>
    <cellStyle name="40% - 강조색1 46 3 2 5" xfId="20947"/>
    <cellStyle name="40% - 강조색1 46 3 2 5 2" xfId="20948"/>
    <cellStyle name="40% - 강조색1 46 3 2 5 3" xfId="20949"/>
    <cellStyle name="40% - 강조색1 46 3 2 5 4" xfId="20950"/>
    <cellStyle name="40% - 강조색1 46 3 2 6" xfId="20951"/>
    <cellStyle name="40% - 강조색1 46 3 2 6 2" xfId="20952"/>
    <cellStyle name="40% - 강조색1 46 3 2 6 3" xfId="20953"/>
    <cellStyle name="40% - 강조색1 46 3 2 6 4" xfId="20954"/>
    <cellStyle name="40% - 강조색1 46 3 2 7" xfId="20955"/>
    <cellStyle name="40% - 강조색1 46 3 2 7 2" xfId="20956"/>
    <cellStyle name="40% - 강조색1 46 3 2 7 3" xfId="20957"/>
    <cellStyle name="40% - 강조색1 46 3 2 7 4" xfId="20958"/>
    <cellStyle name="40% - 강조색1 46 3 2 8" xfId="20959"/>
    <cellStyle name="40% - 강조색1 46 3 2 8 2" xfId="20960"/>
    <cellStyle name="40% - 강조색1 46 3 2 8 3" xfId="20961"/>
    <cellStyle name="40% - 강조색1 46 3 2 8 4" xfId="20962"/>
    <cellStyle name="40% - 강조색1 46 3 2 9" xfId="20963"/>
    <cellStyle name="40% - 강조색1 46 3 2 9 2" xfId="20964"/>
    <cellStyle name="40% - 강조색1 46 3 2 9 3" xfId="20965"/>
    <cellStyle name="40% - 강조색1 46 3 2 9 4" xfId="20966"/>
    <cellStyle name="40% - 강조색1 46 3 20" xfId="20967"/>
    <cellStyle name="40% - 강조색1 46 3 21" xfId="20968"/>
    <cellStyle name="40% - 강조색1 46 3 22" xfId="20969"/>
    <cellStyle name="40% - 강조색1 46 3 23" xfId="20970"/>
    <cellStyle name="40% - 강조색1 46 3 24" xfId="20971"/>
    <cellStyle name="40% - 강조색1 46 3 25" xfId="20972"/>
    <cellStyle name="40% - 강조색1 46 3 3" xfId="20973"/>
    <cellStyle name="40% - 강조색1 46 3 3 10" xfId="20974"/>
    <cellStyle name="40% - 강조색1 46 3 3 11" xfId="20975"/>
    <cellStyle name="40% - 강조색1 46 3 3 12" xfId="20976"/>
    <cellStyle name="40% - 강조색1 46 3 3 2" xfId="20977"/>
    <cellStyle name="40% - 강조색1 46 3 3 2 2" xfId="20978"/>
    <cellStyle name="40% - 강조색1 46 3 3 2 3" xfId="20979"/>
    <cellStyle name="40% - 강조색1 46 3 3 2 4" xfId="20980"/>
    <cellStyle name="40% - 강조색1 46 3 3 3" xfId="20981"/>
    <cellStyle name="40% - 강조색1 46 3 3 3 2" xfId="20982"/>
    <cellStyle name="40% - 강조색1 46 3 3 3 3" xfId="20983"/>
    <cellStyle name="40% - 강조색1 46 3 3 3 4" xfId="20984"/>
    <cellStyle name="40% - 강조색1 46 3 3 4" xfId="20985"/>
    <cellStyle name="40% - 강조색1 46 3 3 4 2" xfId="20986"/>
    <cellStyle name="40% - 강조색1 46 3 3 4 3" xfId="20987"/>
    <cellStyle name="40% - 강조색1 46 3 3 4 4" xfId="20988"/>
    <cellStyle name="40% - 강조색1 46 3 3 5" xfId="20989"/>
    <cellStyle name="40% - 강조색1 46 3 3 5 2" xfId="20990"/>
    <cellStyle name="40% - 강조색1 46 3 3 5 3" xfId="20991"/>
    <cellStyle name="40% - 강조색1 46 3 3 5 4" xfId="20992"/>
    <cellStyle name="40% - 강조색1 46 3 3 6" xfId="20993"/>
    <cellStyle name="40% - 강조색1 46 3 3 6 2" xfId="20994"/>
    <cellStyle name="40% - 강조색1 46 3 3 6 3" xfId="20995"/>
    <cellStyle name="40% - 강조색1 46 3 3 6 4" xfId="20996"/>
    <cellStyle name="40% - 강조색1 46 3 3 7" xfId="20997"/>
    <cellStyle name="40% - 강조색1 46 3 3 7 2" xfId="20998"/>
    <cellStyle name="40% - 강조색1 46 3 3 7 3" xfId="20999"/>
    <cellStyle name="40% - 강조색1 46 3 3 7 4" xfId="21000"/>
    <cellStyle name="40% - 강조색1 46 3 3 8" xfId="21001"/>
    <cellStyle name="40% - 강조색1 46 3 3 8 2" xfId="21002"/>
    <cellStyle name="40% - 강조색1 46 3 3 8 3" xfId="21003"/>
    <cellStyle name="40% - 강조색1 46 3 3 8 4" xfId="21004"/>
    <cellStyle name="40% - 강조색1 46 3 3 9" xfId="21005"/>
    <cellStyle name="40% - 강조색1 46 3 3 9 2" xfId="21006"/>
    <cellStyle name="40% - 강조색1 46 3 3 9 3" xfId="21007"/>
    <cellStyle name="40% - 강조색1 46 3 3 9 4" xfId="21008"/>
    <cellStyle name="40% - 강조색1 46 3 4" xfId="21009"/>
    <cellStyle name="40% - 강조색1 46 3 4 10" xfId="21010"/>
    <cellStyle name="40% - 강조색1 46 3 4 11" xfId="21011"/>
    <cellStyle name="40% - 강조색1 46 3 4 12" xfId="21012"/>
    <cellStyle name="40% - 강조색1 46 3 4 2" xfId="21013"/>
    <cellStyle name="40% - 강조색1 46 3 4 2 2" xfId="21014"/>
    <cellStyle name="40% - 강조색1 46 3 4 2 3" xfId="21015"/>
    <cellStyle name="40% - 강조색1 46 3 4 2 4" xfId="21016"/>
    <cellStyle name="40% - 강조색1 46 3 4 3" xfId="21017"/>
    <cellStyle name="40% - 강조색1 46 3 4 3 2" xfId="21018"/>
    <cellStyle name="40% - 강조색1 46 3 4 3 3" xfId="21019"/>
    <cellStyle name="40% - 강조색1 46 3 4 3 4" xfId="21020"/>
    <cellStyle name="40% - 강조색1 46 3 4 4" xfId="21021"/>
    <cellStyle name="40% - 강조색1 46 3 4 4 2" xfId="21022"/>
    <cellStyle name="40% - 강조색1 46 3 4 4 3" xfId="21023"/>
    <cellStyle name="40% - 강조색1 46 3 4 4 4" xfId="21024"/>
    <cellStyle name="40% - 강조색1 46 3 4 5" xfId="21025"/>
    <cellStyle name="40% - 강조색1 46 3 4 5 2" xfId="21026"/>
    <cellStyle name="40% - 강조색1 46 3 4 5 3" xfId="21027"/>
    <cellStyle name="40% - 강조색1 46 3 4 5 4" xfId="21028"/>
    <cellStyle name="40% - 강조색1 46 3 4 6" xfId="21029"/>
    <cellStyle name="40% - 강조색1 46 3 4 6 2" xfId="21030"/>
    <cellStyle name="40% - 강조색1 46 3 4 6 3" xfId="21031"/>
    <cellStyle name="40% - 강조색1 46 3 4 6 4" xfId="21032"/>
    <cellStyle name="40% - 강조색1 46 3 4 7" xfId="21033"/>
    <cellStyle name="40% - 강조색1 46 3 4 7 2" xfId="21034"/>
    <cellStyle name="40% - 강조색1 46 3 4 7 3" xfId="21035"/>
    <cellStyle name="40% - 강조색1 46 3 4 7 4" xfId="21036"/>
    <cellStyle name="40% - 강조색1 46 3 4 8" xfId="21037"/>
    <cellStyle name="40% - 강조색1 46 3 4 8 2" xfId="21038"/>
    <cellStyle name="40% - 강조색1 46 3 4 8 3" xfId="21039"/>
    <cellStyle name="40% - 강조색1 46 3 4 8 4" xfId="21040"/>
    <cellStyle name="40% - 강조색1 46 3 4 9" xfId="21041"/>
    <cellStyle name="40% - 강조색1 46 3 4 9 2" xfId="21042"/>
    <cellStyle name="40% - 강조색1 46 3 4 9 3" xfId="21043"/>
    <cellStyle name="40% - 강조색1 46 3 4 9 4" xfId="21044"/>
    <cellStyle name="40% - 강조색1 46 3 5" xfId="21045"/>
    <cellStyle name="40% - 강조색1 46 3 5 2" xfId="21046"/>
    <cellStyle name="40% - 강조색1 46 3 5 3" xfId="21047"/>
    <cellStyle name="40% - 강조색1 46 3 5 4" xfId="21048"/>
    <cellStyle name="40% - 강조색1 46 3 6" xfId="21049"/>
    <cellStyle name="40% - 강조색1 46 3 6 2" xfId="21050"/>
    <cellStyle name="40% - 강조색1 46 3 6 3" xfId="21051"/>
    <cellStyle name="40% - 강조색1 46 3 6 4" xfId="21052"/>
    <cellStyle name="40% - 강조색1 46 3 7" xfId="21053"/>
    <cellStyle name="40% - 강조색1 46 3 7 2" xfId="21054"/>
    <cellStyle name="40% - 강조색1 46 3 7 3" xfId="21055"/>
    <cellStyle name="40% - 강조색1 46 3 7 4" xfId="21056"/>
    <cellStyle name="40% - 강조색1 46 3 8" xfId="21057"/>
    <cellStyle name="40% - 강조색1 46 3 8 2" xfId="21058"/>
    <cellStyle name="40% - 강조색1 46 3 8 3" xfId="21059"/>
    <cellStyle name="40% - 강조색1 46 3 8 4" xfId="21060"/>
    <cellStyle name="40% - 강조색1 46 3 9" xfId="21061"/>
    <cellStyle name="40% - 강조색1 46 3 9 2" xfId="21062"/>
    <cellStyle name="40% - 강조색1 46 3 9 3" xfId="21063"/>
    <cellStyle name="40% - 강조색1 46 3 9 4" xfId="21064"/>
    <cellStyle name="40% - 강조색1 46 4" xfId="21065"/>
    <cellStyle name="40% - 강조색1 46 4 10" xfId="21066"/>
    <cellStyle name="40% - 강조색1 46 4 11" xfId="21067"/>
    <cellStyle name="40% - 강조색1 46 4 12" xfId="21068"/>
    <cellStyle name="40% - 강조색1 46 4 2" xfId="21069"/>
    <cellStyle name="40% - 강조색1 46 4 2 2" xfId="21070"/>
    <cellStyle name="40% - 강조색1 46 4 2 3" xfId="21071"/>
    <cellStyle name="40% - 강조색1 46 4 2 4" xfId="21072"/>
    <cellStyle name="40% - 강조색1 46 4 3" xfId="21073"/>
    <cellStyle name="40% - 강조색1 46 4 3 2" xfId="21074"/>
    <cellStyle name="40% - 강조색1 46 4 3 3" xfId="21075"/>
    <cellStyle name="40% - 강조색1 46 4 3 4" xfId="21076"/>
    <cellStyle name="40% - 강조색1 46 4 4" xfId="21077"/>
    <cellStyle name="40% - 강조색1 46 4 4 2" xfId="21078"/>
    <cellStyle name="40% - 강조색1 46 4 4 3" xfId="21079"/>
    <cellStyle name="40% - 강조색1 46 4 4 4" xfId="21080"/>
    <cellStyle name="40% - 강조색1 46 4 5" xfId="21081"/>
    <cellStyle name="40% - 강조색1 46 4 5 2" xfId="21082"/>
    <cellStyle name="40% - 강조색1 46 4 5 3" xfId="21083"/>
    <cellStyle name="40% - 강조색1 46 4 5 4" xfId="21084"/>
    <cellStyle name="40% - 강조색1 46 4 6" xfId="21085"/>
    <cellStyle name="40% - 강조색1 46 4 6 2" xfId="21086"/>
    <cellStyle name="40% - 강조색1 46 4 6 3" xfId="21087"/>
    <cellStyle name="40% - 강조색1 46 4 6 4" xfId="21088"/>
    <cellStyle name="40% - 강조색1 46 4 7" xfId="21089"/>
    <cellStyle name="40% - 강조색1 46 4 7 2" xfId="21090"/>
    <cellStyle name="40% - 강조색1 46 4 7 3" xfId="21091"/>
    <cellStyle name="40% - 강조색1 46 4 7 4" xfId="21092"/>
    <cellStyle name="40% - 강조색1 46 4 8" xfId="21093"/>
    <cellStyle name="40% - 강조색1 46 4 8 2" xfId="21094"/>
    <cellStyle name="40% - 강조색1 46 4 8 3" xfId="21095"/>
    <cellStyle name="40% - 강조색1 46 4 8 4" xfId="21096"/>
    <cellStyle name="40% - 강조색1 46 4 9" xfId="21097"/>
    <cellStyle name="40% - 강조색1 46 4 9 2" xfId="21098"/>
    <cellStyle name="40% - 강조색1 46 4 9 3" xfId="21099"/>
    <cellStyle name="40% - 강조색1 46 4 9 4" xfId="21100"/>
    <cellStyle name="40% - 강조색1 46 5" xfId="21101"/>
    <cellStyle name="40% - 강조색1 46 5 10" xfId="21102"/>
    <cellStyle name="40% - 강조색1 46 5 11" xfId="21103"/>
    <cellStyle name="40% - 강조색1 46 5 12" xfId="21104"/>
    <cellStyle name="40% - 강조색1 46 5 2" xfId="21105"/>
    <cellStyle name="40% - 강조색1 46 5 2 2" xfId="21106"/>
    <cellStyle name="40% - 강조색1 46 5 2 3" xfId="21107"/>
    <cellStyle name="40% - 강조색1 46 5 2 4" xfId="21108"/>
    <cellStyle name="40% - 강조색1 46 5 3" xfId="21109"/>
    <cellStyle name="40% - 강조색1 46 5 3 2" xfId="21110"/>
    <cellStyle name="40% - 강조색1 46 5 3 3" xfId="21111"/>
    <cellStyle name="40% - 강조색1 46 5 3 4" xfId="21112"/>
    <cellStyle name="40% - 강조색1 46 5 4" xfId="21113"/>
    <cellStyle name="40% - 강조색1 46 5 4 2" xfId="21114"/>
    <cellStyle name="40% - 강조색1 46 5 4 3" xfId="21115"/>
    <cellStyle name="40% - 강조색1 46 5 4 4" xfId="21116"/>
    <cellStyle name="40% - 강조색1 46 5 5" xfId="21117"/>
    <cellStyle name="40% - 강조색1 46 5 5 2" xfId="21118"/>
    <cellStyle name="40% - 강조색1 46 5 5 3" xfId="21119"/>
    <cellStyle name="40% - 강조색1 46 5 5 4" xfId="21120"/>
    <cellStyle name="40% - 강조색1 46 5 6" xfId="21121"/>
    <cellStyle name="40% - 강조색1 46 5 6 2" xfId="21122"/>
    <cellStyle name="40% - 강조색1 46 5 6 3" xfId="21123"/>
    <cellStyle name="40% - 강조색1 46 5 6 4" xfId="21124"/>
    <cellStyle name="40% - 강조색1 46 5 7" xfId="21125"/>
    <cellStyle name="40% - 강조색1 46 5 7 2" xfId="21126"/>
    <cellStyle name="40% - 강조색1 46 5 7 3" xfId="21127"/>
    <cellStyle name="40% - 강조색1 46 5 7 4" xfId="21128"/>
    <cellStyle name="40% - 강조색1 46 5 8" xfId="21129"/>
    <cellStyle name="40% - 강조색1 46 5 8 2" xfId="21130"/>
    <cellStyle name="40% - 강조색1 46 5 8 3" xfId="21131"/>
    <cellStyle name="40% - 강조색1 46 5 8 4" xfId="21132"/>
    <cellStyle name="40% - 강조색1 46 5 9" xfId="21133"/>
    <cellStyle name="40% - 강조색1 46 5 9 2" xfId="21134"/>
    <cellStyle name="40% - 강조색1 46 5 9 3" xfId="21135"/>
    <cellStyle name="40% - 강조색1 46 5 9 4" xfId="21136"/>
    <cellStyle name="40% - 강조색1 46 6" xfId="21137"/>
    <cellStyle name="40% - 강조색1 46 6 10" xfId="21138"/>
    <cellStyle name="40% - 강조색1 46 6 11" xfId="21139"/>
    <cellStyle name="40% - 강조색1 46 6 12" xfId="21140"/>
    <cellStyle name="40% - 강조색1 46 6 2" xfId="21141"/>
    <cellStyle name="40% - 강조색1 46 6 2 2" xfId="21142"/>
    <cellStyle name="40% - 강조색1 46 6 2 3" xfId="21143"/>
    <cellStyle name="40% - 강조색1 46 6 2 4" xfId="21144"/>
    <cellStyle name="40% - 강조색1 46 6 3" xfId="21145"/>
    <cellStyle name="40% - 강조색1 46 6 3 2" xfId="21146"/>
    <cellStyle name="40% - 강조색1 46 6 3 3" xfId="21147"/>
    <cellStyle name="40% - 강조색1 46 6 3 4" xfId="21148"/>
    <cellStyle name="40% - 강조색1 46 6 4" xfId="21149"/>
    <cellStyle name="40% - 강조색1 46 6 4 2" xfId="21150"/>
    <cellStyle name="40% - 강조색1 46 6 4 3" xfId="21151"/>
    <cellStyle name="40% - 강조색1 46 6 4 4" xfId="21152"/>
    <cellStyle name="40% - 강조색1 46 6 5" xfId="21153"/>
    <cellStyle name="40% - 강조색1 46 6 5 2" xfId="21154"/>
    <cellStyle name="40% - 강조색1 46 6 5 3" xfId="21155"/>
    <cellStyle name="40% - 강조색1 46 6 5 4" xfId="21156"/>
    <cellStyle name="40% - 강조색1 46 6 6" xfId="21157"/>
    <cellStyle name="40% - 강조색1 46 6 6 2" xfId="21158"/>
    <cellStyle name="40% - 강조색1 46 6 6 3" xfId="21159"/>
    <cellStyle name="40% - 강조색1 46 6 6 4" xfId="21160"/>
    <cellStyle name="40% - 강조색1 46 6 7" xfId="21161"/>
    <cellStyle name="40% - 강조색1 46 6 7 2" xfId="21162"/>
    <cellStyle name="40% - 강조색1 46 6 7 3" xfId="21163"/>
    <cellStyle name="40% - 강조색1 46 6 7 4" xfId="21164"/>
    <cellStyle name="40% - 강조색1 46 6 8" xfId="21165"/>
    <cellStyle name="40% - 강조색1 46 6 8 2" xfId="21166"/>
    <cellStyle name="40% - 강조색1 46 6 8 3" xfId="21167"/>
    <cellStyle name="40% - 강조색1 46 6 8 4" xfId="21168"/>
    <cellStyle name="40% - 강조색1 46 6 9" xfId="21169"/>
    <cellStyle name="40% - 강조색1 46 6 9 2" xfId="21170"/>
    <cellStyle name="40% - 강조색1 46 6 9 3" xfId="21171"/>
    <cellStyle name="40% - 강조색1 46 6 9 4" xfId="21172"/>
    <cellStyle name="40% - 강조색1 46 7" xfId="21173"/>
    <cellStyle name="40% - 강조색1 46 7 2" xfId="21174"/>
    <cellStyle name="40% - 강조색1 46 7 3" xfId="21175"/>
    <cellStyle name="40% - 강조색1 46 7 4" xfId="21176"/>
    <cellStyle name="40% - 강조색1 46 8" xfId="21177"/>
    <cellStyle name="40% - 강조색1 46 8 2" xfId="21178"/>
    <cellStyle name="40% - 강조색1 46 8 3" xfId="21179"/>
    <cellStyle name="40% - 강조색1 46 8 4" xfId="21180"/>
    <cellStyle name="40% - 강조색1 46 9" xfId="21181"/>
    <cellStyle name="40% - 강조색1 46 9 2" xfId="21182"/>
    <cellStyle name="40% - 강조색1 46 9 3" xfId="21183"/>
    <cellStyle name="40% - 강조색1 46 9 4" xfId="21184"/>
    <cellStyle name="40% - 강조색1 47" xfId="21185"/>
    <cellStyle name="40% - 강조색1 47 10" xfId="21186"/>
    <cellStyle name="40% - 강조색1 47 10 2" xfId="21187"/>
    <cellStyle name="40% - 강조색1 47 10 3" xfId="21188"/>
    <cellStyle name="40% - 강조색1 47 10 4" xfId="21189"/>
    <cellStyle name="40% - 강조색1 47 11" xfId="21190"/>
    <cellStyle name="40% - 강조색1 47 11 2" xfId="21191"/>
    <cellStyle name="40% - 강조색1 47 11 3" xfId="21192"/>
    <cellStyle name="40% - 강조색1 47 11 4" xfId="21193"/>
    <cellStyle name="40% - 강조색1 47 12" xfId="21194"/>
    <cellStyle name="40% - 강조색1 47 12 2" xfId="21195"/>
    <cellStyle name="40% - 강조색1 47 12 3" xfId="21196"/>
    <cellStyle name="40% - 강조색1 47 12 4" xfId="21197"/>
    <cellStyle name="40% - 강조색1 47 13" xfId="21198"/>
    <cellStyle name="40% - 강조색1 47 14" xfId="21199"/>
    <cellStyle name="40% - 강조색1 47 15" xfId="21200"/>
    <cellStyle name="40% - 강조색1 47 16" xfId="21201"/>
    <cellStyle name="40% - 강조색1 47 17" xfId="21202"/>
    <cellStyle name="40% - 강조색1 47 18" xfId="21203"/>
    <cellStyle name="40% - 강조색1 47 19" xfId="21204"/>
    <cellStyle name="40% - 강조색1 47 2" xfId="21205"/>
    <cellStyle name="40% - 강조색1 47 2 10" xfId="21206"/>
    <cellStyle name="40% - 강조색1 47 2 11" xfId="21207"/>
    <cellStyle name="40% - 강조색1 47 2 12" xfId="21208"/>
    <cellStyle name="40% - 강조색1 47 2 2" xfId="21209"/>
    <cellStyle name="40% - 강조색1 47 2 2 2" xfId="21210"/>
    <cellStyle name="40% - 강조색1 47 2 2 3" xfId="21211"/>
    <cellStyle name="40% - 강조색1 47 2 2 4" xfId="21212"/>
    <cellStyle name="40% - 강조색1 47 2 3" xfId="21213"/>
    <cellStyle name="40% - 강조색1 47 2 3 2" xfId="21214"/>
    <cellStyle name="40% - 강조색1 47 2 3 3" xfId="21215"/>
    <cellStyle name="40% - 강조색1 47 2 3 4" xfId="21216"/>
    <cellStyle name="40% - 강조색1 47 2 4" xfId="21217"/>
    <cellStyle name="40% - 강조색1 47 2 4 2" xfId="21218"/>
    <cellStyle name="40% - 강조색1 47 2 4 3" xfId="21219"/>
    <cellStyle name="40% - 강조색1 47 2 4 4" xfId="21220"/>
    <cellStyle name="40% - 강조색1 47 2 5" xfId="21221"/>
    <cellStyle name="40% - 강조색1 47 2 5 2" xfId="21222"/>
    <cellStyle name="40% - 강조색1 47 2 5 3" xfId="21223"/>
    <cellStyle name="40% - 강조색1 47 2 5 4" xfId="21224"/>
    <cellStyle name="40% - 강조색1 47 2 6" xfId="21225"/>
    <cellStyle name="40% - 강조색1 47 2 6 2" xfId="21226"/>
    <cellStyle name="40% - 강조색1 47 2 6 3" xfId="21227"/>
    <cellStyle name="40% - 강조색1 47 2 6 4" xfId="21228"/>
    <cellStyle name="40% - 강조색1 47 2 7" xfId="21229"/>
    <cellStyle name="40% - 강조색1 47 2 7 2" xfId="21230"/>
    <cellStyle name="40% - 강조색1 47 2 7 3" xfId="21231"/>
    <cellStyle name="40% - 강조색1 47 2 7 4" xfId="21232"/>
    <cellStyle name="40% - 강조색1 47 2 8" xfId="21233"/>
    <cellStyle name="40% - 강조색1 47 2 8 2" xfId="21234"/>
    <cellStyle name="40% - 강조색1 47 2 8 3" xfId="21235"/>
    <cellStyle name="40% - 강조색1 47 2 8 4" xfId="21236"/>
    <cellStyle name="40% - 강조색1 47 2 9" xfId="21237"/>
    <cellStyle name="40% - 강조색1 47 2 9 2" xfId="21238"/>
    <cellStyle name="40% - 강조색1 47 2 9 3" xfId="21239"/>
    <cellStyle name="40% - 강조색1 47 2 9 4" xfId="21240"/>
    <cellStyle name="40% - 강조색1 47 20" xfId="21241"/>
    <cellStyle name="40% - 강조색1 47 21" xfId="21242"/>
    <cellStyle name="40% - 강조색1 47 22" xfId="21243"/>
    <cellStyle name="40% - 강조색1 47 23" xfId="21244"/>
    <cellStyle name="40% - 강조색1 47 24" xfId="21245"/>
    <cellStyle name="40% - 강조색1 47 25" xfId="21246"/>
    <cellStyle name="40% - 강조색1 47 3" xfId="21247"/>
    <cellStyle name="40% - 강조색1 47 3 10" xfId="21248"/>
    <cellStyle name="40% - 강조색1 47 3 11" xfId="21249"/>
    <cellStyle name="40% - 강조색1 47 3 12" xfId="21250"/>
    <cellStyle name="40% - 강조색1 47 3 2" xfId="21251"/>
    <cellStyle name="40% - 강조색1 47 3 2 2" xfId="21252"/>
    <cellStyle name="40% - 강조색1 47 3 2 3" xfId="21253"/>
    <cellStyle name="40% - 강조색1 47 3 2 4" xfId="21254"/>
    <cellStyle name="40% - 강조색1 47 3 3" xfId="21255"/>
    <cellStyle name="40% - 강조색1 47 3 3 2" xfId="21256"/>
    <cellStyle name="40% - 강조색1 47 3 3 3" xfId="21257"/>
    <cellStyle name="40% - 강조색1 47 3 3 4" xfId="21258"/>
    <cellStyle name="40% - 강조색1 47 3 4" xfId="21259"/>
    <cellStyle name="40% - 강조색1 47 3 4 2" xfId="21260"/>
    <cellStyle name="40% - 강조색1 47 3 4 3" xfId="21261"/>
    <cellStyle name="40% - 강조색1 47 3 4 4" xfId="21262"/>
    <cellStyle name="40% - 강조색1 47 3 5" xfId="21263"/>
    <cellStyle name="40% - 강조색1 47 3 5 2" xfId="21264"/>
    <cellStyle name="40% - 강조색1 47 3 5 3" xfId="21265"/>
    <cellStyle name="40% - 강조색1 47 3 5 4" xfId="21266"/>
    <cellStyle name="40% - 강조색1 47 3 6" xfId="21267"/>
    <cellStyle name="40% - 강조색1 47 3 6 2" xfId="21268"/>
    <cellStyle name="40% - 강조색1 47 3 6 3" xfId="21269"/>
    <cellStyle name="40% - 강조색1 47 3 6 4" xfId="21270"/>
    <cellStyle name="40% - 강조색1 47 3 7" xfId="21271"/>
    <cellStyle name="40% - 강조색1 47 3 7 2" xfId="21272"/>
    <cellStyle name="40% - 강조색1 47 3 7 3" xfId="21273"/>
    <cellStyle name="40% - 강조색1 47 3 7 4" xfId="21274"/>
    <cellStyle name="40% - 강조색1 47 3 8" xfId="21275"/>
    <cellStyle name="40% - 강조색1 47 3 8 2" xfId="21276"/>
    <cellStyle name="40% - 강조색1 47 3 8 3" xfId="21277"/>
    <cellStyle name="40% - 강조색1 47 3 8 4" xfId="21278"/>
    <cellStyle name="40% - 강조색1 47 3 9" xfId="21279"/>
    <cellStyle name="40% - 강조색1 47 3 9 2" xfId="21280"/>
    <cellStyle name="40% - 강조색1 47 3 9 3" xfId="21281"/>
    <cellStyle name="40% - 강조색1 47 3 9 4" xfId="21282"/>
    <cellStyle name="40% - 강조색1 47 4" xfId="21283"/>
    <cellStyle name="40% - 강조색1 47 4 10" xfId="21284"/>
    <cellStyle name="40% - 강조색1 47 4 11" xfId="21285"/>
    <cellStyle name="40% - 강조색1 47 4 12" xfId="21286"/>
    <cellStyle name="40% - 강조색1 47 4 2" xfId="21287"/>
    <cellStyle name="40% - 강조색1 47 4 2 2" xfId="21288"/>
    <cellStyle name="40% - 강조색1 47 4 2 3" xfId="21289"/>
    <cellStyle name="40% - 강조색1 47 4 2 4" xfId="21290"/>
    <cellStyle name="40% - 강조색1 47 4 3" xfId="21291"/>
    <cellStyle name="40% - 강조색1 47 4 3 2" xfId="21292"/>
    <cellStyle name="40% - 강조색1 47 4 3 3" xfId="21293"/>
    <cellStyle name="40% - 강조색1 47 4 3 4" xfId="21294"/>
    <cellStyle name="40% - 강조색1 47 4 4" xfId="21295"/>
    <cellStyle name="40% - 강조색1 47 4 4 2" xfId="21296"/>
    <cellStyle name="40% - 강조색1 47 4 4 3" xfId="21297"/>
    <cellStyle name="40% - 강조색1 47 4 4 4" xfId="21298"/>
    <cellStyle name="40% - 강조색1 47 4 5" xfId="21299"/>
    <cellStyle name="40% - 강조색1 47 4 5 2" xfId="21300"/>
    <cellStyle name="40% - 강조색1 47 4 5 3" xfId="21301"/>
    <cellStyle name="40% - 강조색1 47 4 5 4" xfId="21302"/>
    <cellStyle name="40% - 강조색1 47 4 6" xfId="21303"/>
    <cellStyle name="40% - 강조색1 47 4 6 2" xfId="21304"/>
    <cellStyle name="40% - 강조색1 47 4 6 3" xfId="21305"/>
    <cellStyle name="40% - 강조색1 47 4 6 4" xfId="21306"/>
    <cellStyle name="40% - 강조색1 47 4 7" xfId="21307"/>
    <cellStyle name="40% - 강조색1 47 4 7 2" xfId="21308"/>
    <cellStyle name="40% - 강조색1 47 4 7 3" xfId="21309"/>
    <cellStyle name="40% - 강조색1 47 4 7 4" xfId="21310"/>
    <cellStyle name="40% - 강조색1 47 4 8" xfId="21311"/>
    <cellStyle name="40% - 강조색1 47 4 8 2" xfId="21312"/>
    <cellStyle name="40% - 강조색1 47 4 8 3" xfId="21313"/>
    <cellStyle name="40% - 강조색1 47 4 8 4" xfId="21314"/>
    <cellStyle name="40% - 강조색1 47 4 9" xfId="21315"/>
    <cellStyle name="40% - 강조색1 47 4 9 2" xfId="21316"/>
    <cellStyle name="40% - 강조색1 47 4 9 3" xfId="21317"/>
    <cellStyle name="40% - 강조색1 47 4 9 4" xfId="21318"/>
    <cellStyle name="40% - 강조색1 47 5" xfId="21319"/>
    <cellStyle name="40% - 강조색1 47 5 2" xfId="21320"/>
    <cellStyle name="40% - 강조색1 47 5 3" xfId="21321"/>
    <cellStyle name="40% - 강조색1 47 5 4" xfId="21322"/>
    <cellStyle name="40% - 강조색1 47 6" xfId="21323"/>
    <cellStyle name="40% - 강조색1 47 6 2" xfId="21324"/>
    <cellStyle name="40% - 강조색1 47 6 3" xfId="21325"/>
    <cellStyle name="40% - 강조색1 47 6 4" xfId="21326"/>
    <cellStyle name="40% - 강조색1 47 7" xfId="21327"/>
    <cellStyle name="40% - 강조색1 47 7 2" xfId="21328"/>
    <cellStyle name="40% - 강조색1 47 7 3" xfId="21329"/>
    <cellStyle name="40% - 강조색1 47 7 4" xfId="21330"/>
    <cellStyle name="40% - 강조색1 47 8" xfId="21331"/>
    <cellStyle name="40% - 강조색1 47 8 2" xfId="21332"/>
    <cellStyle name="40% - 강조색1 47 8 3" xfId="21333"/>
    <cellStyle name="40% - 강조색1 47 8 4" xfId="21334"/>
    <cellStyle name="40% - 강조색1 47 9" xfId="21335"/>
    <cellStyle name="40% - 강조색1 47 9 2" xfId="21336"/>
    <cellStyle name="40% - 강조색1 47 9 3" xfId="21337"/>
    <cellStyle name="40% - 강조색1 47 9 4" xfId="21338"/>
    <cellStyle name="40% - 강조색1 48" xfId="21339"/>
    <cellStyle name="40% - 강조색1 48 10" xfId="21340"/>
    <cellStyle name="40% - 강조색1 48 10 2" xfId="21341"/>
    <cellStyle name="40% - 강조색1 48 10 3" xfId="21342"/>
    <cellStyle name="40% - 강조색1 48 10 4" xfId="21343"/>
    <cellStyle name="40% - 강조색1 48 11" xfId="21344"/>
    <cellStyle name="40% - 강조색1 48 12" xfId="21345"/>
    <cellStyle name="40% - 강조색1 48 13" xfId="21346"/>
    <cellStyle name="40% - 강조색1 48 14" xfId="21347"/>
    <cellStyle name="40% - 강조색1 48 15" xfId="21348"/>
    <cellStyle name="40% - 강조색1 48 16" xfId="21349"/>
    <cellStyle name="40% - 강조색1 48 17" xfId="21350"/>
    <cellStyle name="40% - 강조색1 48 18" xfId="21351"/>
    <cellStyle name="40% - 강조색1 48 19" xfId="21352"/>
    <cellStyle name="40% - 강조색1 48 2" xfId="21353"/>
    <cellStyle name="40% - 강조색1 48 2 10" xfId="21354"/>
    <cellStyle name="40% - 강조색1 48 2 11" xfId="21355"/>
    <cellStyle name="40% - 강조색1 48 2 12" xfId="21356"/>
    <cellStyle name="40% - 강조색1 48 2 2" xfId="21357"/>
    <cellStyle name="40% - 강조색1 48 2 2 2" xfId="21358"/>
    <cellStyle name="40% - 강조색1 48 2 2 3" xfId="21359"/>
    <cellStyle name="40% - 강조색1 48 2 2 4" xfId="21360"/>
    <cellStyle name="40% - 강조색1 48 2 3" xfId="21361"/>
    <cellStyle name="40% - 강조색1 48 2 3 2" xfId="21362"/>
    <cellStyle name="40% - 강조색1 48 2 3 3" xfId="21363"/>
    <cellStyle name="40% - 강조색1 48 2 3 4" xfId="21364"/>
    <cellStyle name="40% - 강조색1 48 2 4" xfId="21365"/>
    <cellStyle name="40% - 강조색1 48 2 4 2" xfId="21366"/>
    <cellStyle name="40% - 강조색1 48 2 4 3" xfId="21367"/>
    <cellStyle name="40% - 강조색1 48 2 4 4" xfId="21368"/>
    <cellStyle name="40% - 강조색1 48 2 5" xfId="21369"/>
    <cellStyle name="40% - 강조색1 48 2 5 2" xfId="21370"/>
    <cellStyle name="40% - 강조색1 48 2 5 3" xfId="21371"/>
    <cellStyle name="40% - 강조색1 48 2 5 4" xfId="21372"/>
    <cellStyle name="40% - 강조색1 48 2 6" xfId="21373"/>
    <cellStyle name="40% - 강조색1 48 2 6 2" xfId="21374"/>
    <cellStyle name="40% - 강조색1 48 2 6 3" xfId="21375"/>
    <cellStyle name="40% - 강조색1 48 2 6 4" xfId="21376"/>
    <cellStyle name="40% - 강조색1 48 2 7" xfId="21377"/>
    <cellStyle name="40% - 강조색1 48 2 7 2" xfId="21378"/>
    <cellStyle name="40% - 강조색1 48 2 7 3" xfId="21379"/>
    <cellStyle name="40% - 강조색1 48 2 7 4" xfId="21380"/>
    <cellStyle name="40% - 강조색1 48 2 8" xfId="21381"/>
    <cellStyle name="40% - 강조색1 48 2 8 2" xfId="21382"/>
    <cellStyle name="40% - 강조색1 48 2 8 3" xfId="21383"/>
    <cellStyle name="40% - 강조색1 48 2 8 4" xfId="21384"/>
    <cellStyle name="40% - 강조색1 48 2 9" xfId="21385"/>
    <cellStyle name="40% - 강조색1 48 2 9 2" xfId="21386"/>
    <cellStyle name="40% - 강조색1 48 2 9 3" xfId="21387"/>
    <cellStyle name="40% - 강조색1 48 2 9 4" xfId="21388"/>
    <cellStyle name="40% - 강조색1 48 20" xfId="21389"/>
    <cellStyle name="40% - 강조색1 48 21" xfId="21390"/>
    <cellStyle name="40% - 강조색1 48 22" xfId="21391"/>
    <cellStyle name="40% - 강조색1 48 23" xfId="21392"/>
    <cellStyle name="40% - 강조색1 48 3" xfId="21393"/>
    <cellStyle name="40% - 강조색1 48 3 2" xfId="21394"/>
    <cellStyle name="40% - 강조색1 48 3 3" xfId="21395"/>
    <cellStyle name="40% - 강조색1 48 3 4" xfId="21396"/>
    <cellStyle name="40% - 강조색1 48 4" xfId="21397"/>
    <cellStyle name="40% - 강조색1 48 4 2" xfId="21398"/>
    <cellStyle name="40% - 강조색1 48 4 3" xfId="21399"/>
    <cellStyle name="40% - 강조색1 48 4 4" xfId="21400"/>
    <cellStyle name="40% - 강조색1 48 5" xfId="21401"/>
    <cellStyle name="40% - 강조색1 48 5 2" xfId="21402"/>
    <cellStyle name="40% - 강조색1 48 5 3" xfId="21403"/>
    <cellStyle name="40% - 강조색1 48 5 4" xfId="21404"/>
    <cellStyle name="40% - 강조색1 48 6" xfId="21405"/>
    <cellStyle name="40% - 강조색1 48 6 2" xfId="21406"/>
    <cellStyle name="40% - 강조색1 48 6 3" xfId="21407"/>
    <cellStyle name="40% - 강조색1 48 6 4" xfId="21408"/>
    <cellStyle name="40% - 강조색1 48 7" xfId="21409"/>
    <cellStyle name="40% - 강조색1 48 7 2" xfId="21410"/>
    <cellStyle name="40% - 강조색1 48 7 3" xfId="21411"/>
    <cellStyle name="40% - 강조색1 48 7 4" xfId="21412"/>
    <cellStyle name="40% - 강조색1 48 8" xfId="21413"/>
    <cellStyle name="40% - 강조색1 48 8 2" xfId="21414"/>
    <cellStyle name="40% - 강조색1 48 8 3" xfId="21415"/>
    <cellStyle name="40% - 강조색1 48 8 4" xfId="21416"/>
    <cellStyle name="40% - 강조색1 48 9" xfId="21417"/>
    <cellStyle name="40% - 강조색1 48 9 2" xfId="21418"/>
    <cellStyle name="40% - 강조색1 48 9 3" xfId="21419"/>
    <cellStyle name="40% - 강조색1 48 9 4" xfId="21420"/>
    <cellStyle name="40% - 강조색1 49" xfId="21421"/>
    <cellStyle name="40% - 강조색1 49 10" xfId="21422"/>
    <cellStyle name="40% - 강조색1 49 11" xfId="21423"/>
    <cellStyle name="40% - 강조색1 49 12" xfId="21424"/>
    <cellStyle name="40% - 강조색1 49 13" xfId="21425"/>
    <cellStyle name="40% - 강조색1 49 14" xfId="21426"/>
    <cellStyle name="40% - 강조색1 49 15" xfId="21427"/>
    <cellStyle name="40% - 강조색1 49 16" xfId="21428"/>
    <cellStyle name="40% - 강조색1 49 17" xfId="21429"/>
    <cellStyle name="40% - 강조색1 49 18" xfId="21430"/>
    <cellStyle name="40% - 강조색1 49 19" xfId="21431"/>
    <cellStyle name="40% - 강조색1 49 2" xfId="21432"/>
    <cellStyle name="40% - 강조색1 49 2 2" xfId="21433"/>
    <cellStyle name="40% - 강조색1 49 2 3" xfId="21434"/>
    <cellStyle name="40% - 강조색1 49 2 4" xfId="21435"/>
    <cellStyle name="40% - 강조색1 49 20" xfId="21436"/>
    <cellStyle name="40% - 강조색1 49 3" xfId="21437"/>
    <cellStyle name="40% - 강조색1 49 3 2" xfId="21438"/>
    <cellStyle name="40% - 강조색1 49 3 3" xfId="21439"/>
    <cellStyle name="40% - 강조색1 49 3 4" xfId="21440"/>
    <cellStyle name="40% - 강조색1 49 4" xfId="21441"/>
    <cellStyle name="40% - 강조색1 49 4 2" xfId="21442"/>
    <cellStyle name="40% - 강조색1 49 4 3" xfId="21443"/>
    <cellStyle name="40% - 강조색1 49 4 4" xfId="21444"/>
    <cellStyle name="40% - 강조색1 49 5" xfId="21445"/>
    <cellStyle name="40% - 강조색1 49 5 2" xfId="21446"/>
    <cellStyle name="40% - 강조색1 49 5 3" xfId="21447"/>
    <cellStyle name="40% - 강조색1 49 5 4" xfId="21448"/>
    <cellStyle name="40% - 강조색1 49 6" xfId="21449"/>
    <cellStyle name="40% - 강조색1 49 6 2" xfId="21450"/>
    <cellStyle name="40% - 강조색1 49 6 3" xfId="21451"/>
    <cellStyle name="40% - 강조색1 49 6 4" xfId="21452"/>
    <cellStyle name="40% - 강조색1 49 7" xfId="21453"/>
    <cellStyle name="40% - 강조색1 49 7 2" xfId="21454"/>
    <cellStyle name="40% - 강조색1 49 7 3" xfId="21455"/>
    <cellStyle name="40% - 강조색1 49 7 4" xfId="21456"/>
    <cellStyle name="40% - 강조색1 49 8" xfId="21457"/>
    <cellStyle name="40% - 강조색1 49 9" xfId="21458"/>
    <cellStyle name="40% - 강조색1 5" xfId="446"/>
    <cellStyle name="40% - 강조색1 50" xfId="21459"/>
    <cellStyle name="40% - 강조색1 50 10" xfId="21460"/>
    <cellStyle name="40% - 강조색1 50 11" xfId="21461"/>
    <cellStyle name="40% - 강조색1 50 12" xfId="21462"/>
    <cellStyle name="40% - 강조색1 50 13" xfId="21463"/>
    <cellStyle name="40% - 강조색1 50 14" xfId="21464"/>
    <cellStyle name="40% - 강조색1 50 15" xfId="21465"/>
    <cellStyle name="40% - 강조색1 50 16" xfId="21466"/>
    <cellStyle name="40% - 강조색1 50 17" xfId="21467"/>
    <cellStyle name="40% - 강조색1 50 2" xfId="21468"/>
    <cellStyle name="40% - 강조색1 50 2 2" xfId="21469"/>
    <cellStyle name="40% - 강조색1 50 2 3" xfId="21470"/>
    <cellStyle name="40% - 강조색1 50 2 4" xfId="21471"/>
    <cellStyle name="40% - 강조색1 50 3" xfId="21472"/>
    <cellStyle name="40% - 강조색1 50 3 2" xfId="21473"/>
    <cellStyle name="40% - 강조색1 50 3 3" xfId="21474"/>
    <cellStyle name="40% - 강조색1 50 3 4" xfId="21475"/>
    <cellStyle name="40% - 강조색1 50 4" xfId="21476"/>
    <cellStyle name="40% - 강조색1 50 4 2" xfId="21477"/>
    <cellStyle name="40% - 강조색1 50 4 3" xfId="21478"/>
    <cellStyle name="40% - 강조색1 50 4 4" xfId="21479"/>
    <cellStyle name="40% - 강조색1 50 5" xfId="21480"/>
    <cellStyle name="40% - 강조색1 50 6" xfId="21481"/>
    <cellStyle name="40% - 강조색1 50 7" xfId="21482"/>
    <cellStyle name="40% - 강조색1 50 8" xfId="21483"/>
    <cellStyle name="40% - 강조색1 50 9" xfId="21484"/>
    <cellStyle name="40% - 강조색1 51" xfId="21485"/>
    <cellStyle name="40% - 강조색1 51 10" xfId="21486"/>
    <cellStyle name="40% - 강조색1 51 11" xfId="21487"/>
    <cellStyle name="40% - 강조색1 51 12" xfId="21488"/>
    <cellStyle name="40% - 강조색1 51 13" xfId="21489"/>
    <cellStyle name="40% - 강조색1 51 14" xfId="21490"/>
    <cellStyle name="40% - 강조색1 51 2" xfId="21491"/>
    <cellStyle name="40% - 강조색1 51 3" xfId="21492"/>
    <cellStyle name="40% - 강조색1 51 4" xfId="21493"/>
    <cellStyle name="40% - 강조색1 51 5" xfId="21494"/>
    <cellStyle name="40% - 강조색1 51 6" xfId="21495"/>
    <cellStyle name="40% - 강조색1 51 7" xfId="21496"/>
    <cellStyle name="40% - 강조색1 51 8" xfId="21497"/>
    <cellStyle name="40% - 강조색1 51 9" xfId="21498"/>
    <cellStyle name="40% - 강조색1 52" xfId="21499"/>
    <cellStyle name="40% - 강조색1 52 2" xfId="21500"/>
    <cellStyle name="40% - 강조색1 52 3" xfId="21501"/>
    <cellStyle name="40% - 강조색1 52 4" xfId="21502"/>
    <cellStyle name="40% - 강조색1 53" xfId="21503"/>
    <cellStyle name="40% - 강조색1 53 2" xfId="21504"/>
    <cellStyle name="40% - 강조색1 53 3" xfId="21505"/>
    <cellStyle name="40% - 강조색1 54" xfId="21506"/>
    <cellStyle name="40% - 강조색1 55" xfId="21507"/>
    <cellStyle name="40% - 강조색1 56" xfId="21508"/>
    <cellStyle name="40% - 강조색1 6" xfId="447"/>
    <cellStyle name="40% - 강조색1 7" xfId="448"/>
    <cellStyle name="40% - 강조색1 8" xfId="449"/>
    <cellStyle name="40% - 강조색1 9" xfId="450"/>
    <cellStyle name="40% - 강조색2" xfId="22" builtinId="35" customBuiltin="1"/>
    <cellStyle name="40% - 강조색2 10" xfId="451"/>
    <cellStyle name="40% - 강조색2 11" xfId="452"/>
    <cellStyle name="40% - 강조색2 12" xfId="453"/>
    <cellStyle name="40% - 강조색2 13" xfId="454"/>
    <cellStyle name="40% - 강조색2 14" xfId="455"/>
    <cellStyle name="40% - 강조색2 15" xfId="456"/>
    <cellStyle name="40% - 강조색2 16" xfId="457"/>
    <cellStyle name="40% - 강조색2 17" xfId="458"/>
    <cellStyle name="40% - 강조색2 18" xfId="459"/>
    <cellStyle name="40% - 강조색2 19" xfId="460"/>
    <cellStyle name="40% - 강조색2 2" xfId="60"/>
    <cellStyle name="40% - 강조색2 20" xfId="461"/>
    <cellStyle name="40% - 강조색2 21" xfId="462"/>
    <cellStyle name="40% - 강조색2 22" xfId="463"/>
    <cellStyle name="40% - 강조색2 23" xfId="464"/>
    <cellStyle name="40% - 강조색2 24" xfId="465"/>
    <cellStyle name="40% - 강조색2 25" xfId="466"/>
    <cellStyle name="40% - 강조색2 26" xfId="467"/>
    <cellStyle name="40% - 강조색2 27" xfId="468"/>
    <cellStyle name="40% - 강조색2 28" xfId="469"/>
    <cellStyle name="40% - 강조색2 29" xfId="470"/>
    <cellStyle name="40% - 강조색2 3" xfId="79"/>
    <cellStyle name="40% - 강조색2 30" xfId="471"/>
    <cellStyle name="40% - 강조색2 31" xfId="472"/>
    <cellStyle name="40% - 강조색2 32" xfId="473"/>
    <cellStyle name="40% - 강조색2 33" xfId="474"/>
    <cellStyle name="40% - 강조색2 34" xfId="475"/>
    <cellStyle name="40% - 강조색2 35" xfId="476"/>
    <cellStyle name="40% - 강조색2 36" xfId="477"/>
    <cellStyle name="40% - 강조색2 37" xfId="478"/>
    <cellStyle name="40% - 강조색2 38" xfId="479"/>
    <cellStyle name="40% - 강조색2 39" xfId="480"/>
    <cellStyle name="40% - 강조색2 4" xfId="75"/>
    <cellStyle name="40% - 강조색2 40" xfId="481"/>
    <cellStyle name="40% - 강조색2 41" xfId="482"/>
    <cellStyle name="40% - 강조색2 42" xfId="483"/>
    <cellStyle name="40% - 강조색2 43" xfId="484"/>
    <cellStyle name="40% - 강조색2 44" xfId="1824"/>
    <cellStyle name="40% - 강조색2 44 10" xfId="21509"/>
    <cellStyle name="40% - 강조색2 44 11" xfId="21510"/>
    <cellStyle name="40% - 강조색2 44 2" xfId="21511"/>
    <cellStyle name="40% - 강조색2 44 2 10" xfId="21512"/>
    <cellStyle name="40% - 강조색2 44 2 10 2" xfId="21513"/>
    <cellStyle name="40% - 강조색2 44 2 10 3" xfId="21514"/>
    <cellStyle name="40% - 강조색2 44 2 10 4" xfId="21515"/>
    <cellStyle name="40% - 강조색2 44 2 11" xfId="21516"/>
    <cellStyle name="40% - 강조색2 44 2 11 2" xfId="21517"/>
    <cellStyle name="40% - 강조색2 44 2 11 3" xfId="21518"/>
    <cellStyle name="40% - 강조색2 44 2 11 4" xfId="21519"/>
    <cellStyle name="40% - 강조색2 44 2 12" xfId="21520"/>
    <cellStyle name="40% - 강조색2 44 2 12 2" xfId="21521"/>
    <cellStyle name="40% - 강조색2 44 2 12 3" xfId="21522"/>
    <cellStyle name="40% - 강조색2 44 2 12 4" xfId="21523"/>
    <cellStyle name="40% - 강조색2 44 2 13" xfId="21524"/>
    <cellStyle name="40% - 강조색2 44 2 13 2" xfId="21525"/>
    <cellStyle name="40% - 강조색2 44 2 13 3" xfId="21526"/>
    <cellStyle name="40% - 강조색2 44 2 13 4" xfId="21527"/>
    <cellStyle name="40% - 강조색2 44 2 14" xfId="21528"/>
    <cellStyle name="40% - 강조색2 44 2 14 2" xfId="21529"/>
    <cellStyle name="40% - 강조색2 44 2 14 3" xfId="21530"/>
    <cellStyle name="40% - 강조색2 44 2 14 4" xfId="21531"/>
    <cellStyle name="40% - 강조색2 44 2 15" xfId="21532"/>
    <cellStyle name="40% - 강조색2 44 2 16" xfId="21533"/>
    <cellStyle name="40% - 강조색2 44 2 17" xfId="21534"/>
    <cellStyle name="40% - 강조색2 44 2 18" xfId="21535"/>
    <cellStyle name="40% - 강조색2 44 2 19" xfId="21536"/>
    <cellStyle name="40% - 강조색2 44 2 2" xfId="21537"/>
    <cellStyle name="40% - 강조색2 44 2 2 10" xfId="21538"/>
    <cellStyle name="40% - 강조색2 44 2 2 10 2" xfId="21539"/>
    <cellStyle name="40% - 강조색2 44 2 2 10 3" xfId="21540"/>
    <cellStyle name="40% - 강조색2 44 2 2 10 4" xfId="21541"/>
    <cellStyle name="40% - 강조색2 44 2 2 11" xfId="21542"/>
    <cellStyle name="40% - 강조색2 44 2 2 11 2" xfId="21543"/>
    <cellStyle name="40% - 강조색2 44 2 2 11 3" xfId="21544"/>
    <cellStyle name="40% - 강조색2 44 2 2 11 4" xfId="21545"/>
    <cellStyle name="40% - 강조색2 44 2 2 12" xfId="21546"/>
    <cellStyle name="40% - 강조색2 44 2 2 12 2" xfId="21547"/>
    <cellStyle name="40% - 강조색2 44 2 2 12 3" xfId="21548"/>
    <cellStyle name="40% - 강조색2 44 2 2 12 4" xfId="21549"/>
    <cellStyle name="40% - 강조색2 44 2 2 13" xfId="21550"/>
    <cellStyle name="40% - 강조색2 44 2 2 13 2" xfId="21551"/>
    <cellStyle name="40% - 강조색2 44 2 2 13 3" xfId="21552"/>
    <cellStyle name="40% - 강조색2 44 2 2 13 4" xfId="21553"/>
    <cellStyle name="40% - 강조색2 44 2 2 14" xfId="21554"/>
    <cellStyle name="40% - 강조색2 44 2 2 15" xfId="21555"/>
    <cellStyle name="40% - 강조색2 44 2 2 16" xfId="21556"/>
    <cellStyle name="40% - 강조색2 44 2 2 17" xfId="21557"/>
    <cellStyle name="40% - 강조색2 44 2 2 18" xfId="21558"/>
    <cellStyle name="40% - 강조색2 44 2 2 19" xfId="21559"/>
    <cellStyle name="40% - 강조색2 44 2 2 2" xfId="21560"/>
    <cellStyle name="40% - 강조색2 44 2 2 2 10" xfId="21561"/>
    <cellStyle name="40% - 강조색2 44 2 2 2 10 2" xfId="21562"/>
    <cellStyle name="40% - 강조색2 44 2 2 2 10 3" xfId="21563"/>
    <cellStyle name="40% - 강조색2 44 2 2 2 10 4" xfId="21564"/>
    <cellStyle name="40% - 강조색2 44 2 2 2 11" xfId="21565"/>
    <cellStyle name="40% - 강조색2 44 2 2 2 11 2" xfId="21566"/>
    <cellStyle name="40% - 강조색2 44 2 2 2 11 3" xfId="21567"/>
    <cellStyle name="40% - 강조색2 44 2 2 2 11 4" xfId="21568"/>
    <cellStyle name="40% - 강조색2 44 2 2 2 12" xfId="21569"/>
    <cellStyle name="40% - 강조색2 44 2 2 2 12 2" xfId="21570"/>
    <cellStyle name="40% - 강조색2 44 2 2 2 12 3" xfId="21571"/>
    <cellStyle name="40% - 강조색2 44 2 2 2 12 4" xfId="21572"/>
    <cellStyle name="40% - 강조색2 44 2 2 2 13" xfId="21573"/>
    <cellStyle name="40% - 강조색2 44 2 2 2 14" xfId="21574"/>
    <cellStyle name="40% - 강조색2 44 2 2 2 15" xfId="21575"/>
    <cellStyle name="40% - 강조색2 44 2 2 2 16" xfId="21576"/>
    <cellStyle name="40% - 강조색2 44 2 2 2 17" xfId="21577"/>
    <cellStyle name="40% - 강조색2 44 2 2 2 18" xfId="21578"/>
    <cellStyle name="40% - 강조색2 44 2 2 2 19" xfId="21579"/>
    <cellStyle name="40% - 강조색2 44 2 2 2 2" xfId="21580"/>
    <cellStyle name="40% - 강조색2 44 2 2 2 2 10" xfId="21581"/>
    <cellStyle name="40% - 강조색2 44 2 2 2 2 11" xfId="21582"/>
    <cellStyle name="40% - 강조색2 44 2 2 2 2 12" xfId="21583"/>
    <cellStyle name="40% - 강조색2 44 2 2 2 2 2" xfId="21584"/>
    <cellStyle name="40% - 강조색2 44 2 2 2 2 2 2" xfId="21585"/>
    <cellStyle name="40% - 강조색2 44 2 2 2 2 2 3" xfId="21586"/>
    <cellStyle name="40% - 강조색2 44 2 2 2 2 2 4" xfId="21587"/>
    <cellStyle name="40% - 강조색2 44 2 2 2 2 3" xfId="21588"/>
    <cellStyle name="40% - 강조색2 44 2 2 2 2 3 2" xfId="21589"/>
    <cellStyle name="40% - 강조색2 44 2 2 2 2 3 3" xfId="21590"/>
    <cellStyle name="40% - 강조색2 44 2 2 2 2 3 4" xfId="21591"/>
    <cellStyle name="40% - 강조색2 44 2 2 2 2 4" xfId="21592"/>
    <cellStyle name="40% - 강조색2 44 2 2 2 2 4 2" xfId="21593"/>
    <cellStyle name="40% - 강조색2 44 2 2 2 2 4 3" xfId="21594"/>
    <cellStyle name="40% - 강조색2 44 2 2 2 2 4 4" xfId="21595"/>
    <cellStyle name="40% - 강조색2 44 2 2 2 2 5" xfId="21596"/>
    <cellStyle name="40% - 강조색2 44 2 2 2 2 5 2" xfId="21597"/>
    <cellStyle name="40% - 강조색2 44 2 2 2 2 5 3" xfId="21598"/>
    <cellStyle name="40% - 강조색2 44 2 2 2 2 5 4" xfId="21599"/>
    <cellStyle name="40% - 강조색2 44 2 2 2 2 6" xfId="21600"/>
    <cellStyle name="40% - 강조색2 44 2 2 2 2 6 2" xfId="21601"/>
    <cellStyle name="40% - 강조색2 44 2 2 2 2 6 3" xfId="21602"/>
    <cellStyle name="40% - 강조색2 44 2 2 2 2 6 4" xfId="21603"/>
    <cellStyle name="40% - 강조색2 44 2 2 2 2 7" xfId="21604"/>
    <cellStyle name="40% - 강조색2 44 2 2 2 2 7 2" xfId="21605"/>
    <cellStyle name="40% - 강조색2 44 2 2 2 2 7 3" xfId="21606"/>
    <cellStyle name="40% - 강조색2 44 2 2 2 2 7 4" xfId="21607"/>
    <cellStyle name="40% - 강조색2 44 2 2 2 2 8" xfId="21608"/>
    <cellStyle name="40% - 강조색2 44 2 2 2 2 8 2" xfId="21609"/>
    <cellStyle name="40% - 강조색2 44 2 2 2 2 8 3" xfId="21610"/>
    <cellStyle name="40% - 강조색2 44 2 2 2 2 8 4" xfId="21611"/>
    <cellStyle name="40% - 강조색2 44 2 2 2 2 9" xfId="21612"/>
    <cellStyle name="40% - 강조색2 44 2 2 2 2 9 2" xfId="21613"/>
    <cellStyle name="40% - 강조색2 44 2 2 2 2 9 3" xfId="21614"/>
    <cellStyle name="40% - 강조색2 44 2 2 2 2 9 4" xfId="21615"/>
    <cellStyle name="40% - 강조색2 44 2 2 2 20" xfId="21616"/>
    <cellStyle name="40% - 강조색2 44 2 2 2 21" xfId="21617"/>
    <cellStyle name="40% - 강조색2 44 2 2 2 22" xfId="21618"/>
    <cellStyle name="40% - 강조색2 44 2 2 2 23" xfId="21619"/>
    <cellStyle name="40% - 강조색2 44 2 2 2 24" xfId="21620"/>
    <cellStyle name="40% - 강조색2 44 2 2 2 25" xfId="21621"/>
    <cellStyle name="40% - 강조색2 44 2 2 2 3" xfId="21622"/>
    <cellStyle name="40% - 강조색2 44 2 2 2 3 10" xfId="21623"/>
    <cellStyle name="40% - 강조색2 44 2 2 2 3 11" xfId="21624"/>
    <cellStyle name="40% - 강조색2 44 2 2 2 3 12" xfId="21625"/>
    <cellStyle name="40% - 강조색2 44 2 2 2 3 2" xfId="21626"/>
    <cellStyle name="40% - 강조색2 44 2 2 2 3 2 2" xfId="21627"/>
    <cellStyle name="40% - 강조색2 44 2 2 2 3 2 3" xfId="21628"/>
    <cellStyle name="40% - 강조색2 44 2 2 2 3 2 4" xfId="21629"/>
    <cellStyle name="40% - 강조색2 44 2 2 2 3 3" xfId="21630"/>
    <cellStyle name="40% - 강조색2 44 2 2 2 3 3 2" xfId="21631"/>
    <cellStyle name="40% - 강조색2 44 2 2 2 3 3 3" xfId="21632"/>
    <cellStyle name="40% - 강조색2 44 2 2 2 3 3 4" xfId="21633"/>
    <cellStyle name="40% - 강조색2 44 2 2 2 3 4" xfId="21634"/>
    <cellStyle name="40% - 강조색2 44 2 2 2 3 4 2" xfId="21635"/>
    <cellStyle name="40% - 강조색2 44 2 2 2 3 4 3" xfId="21636"/>
    <cellStyle name="40% - 강조색2 44 2 2 2 3 4 4" xfId="21637"/>
    <cellStyle name="40% - 강조색2 44 2 2 2 3 5" xfId="21638"/>
    <cellStyle name="40% - 강조색2 44 2 2 2 3 5 2" xfId="21639"/>
    <cellStyle name="40% - 강조색2 44 2 2 2 3 5 3" xfId="21640"/>
    <cellStyle name="40% - 강조색2 44 2 2 2 3 5 4" xfId="21641"/>
    <cellStyle name="40% - 강조색2 44 2 2 2 3 6" xfId="21642"/>
    <cellStyle name="40% - 강조색2 44 2 2 2 3 6 2" xfId="21643"/>
    <cellStyle name="40% - 강조색2 44 2 2 2 3 6 3" xfId="21644"/>
    <cellStyle name="40% - 강조색2 44 2 2 2 3 6 4" xfId="21645"/>
    <cellStyle name="40% - 강조색2 44 2 2 2 3 7" xfId="21646"/>
    <cellStyle name="40% - 강조색2 44 2 2 2 3 7 2" xfId="21647"/>
    <cellStyle name="40% - 강조색2 44 2 2 2 3 7 3" xfId="21648"/>
    <cellStyle name="40% - 강조색2 44 2 2 2 3 7 4" xfId="21649"/>
    <cellStyle name="40% - 강조색2 44 2 2 2 3 8" xfId="21650"/>
    <cellStyle name="40% - 강조색2 44 2 2 2 3 8 2" xfId="21651"/>
    <cellStyle name="40% - 강조색2 44 2 2 2 3 8 3" xfId="21652"/>
    <cellStyle name="40% - 강조색2 44 2 2 2 3 8 4" xfId="21653"/>
    <cellStyle name="40% - 강조색2 44 2 2 2 3 9" xfId="21654"/>
    <cellStyle name="40% - 강조색2 44 2 2 2 3 9 2" xfId="21655"/>
    <cellStyle name="40% - 강조색2 44 2 2 2 3 9 3" xfId="21656"/>
    <cellStyle name="40% - 강조색2 44 2 2 2 3 9 4" xfId="21657"/>
    <cellStyle name="40% - 강조색2 44 2 2 2 4" xfId="21658"/>
    <cellStyle name="40% - 강조색2 44 2 2 2 4 10" xfId="21659"/>
    <cellStyle name="40% - 강조색2 44 2 2 2 4 11" xfId="21660"/>
    <cellStyle name="40% - 강조색2 44 2 2 2 4 12" xfId="21661"/>
    <cellStyle name="40% - 강조색2 44 2 2 2 4 2" xfId="21662"/>
    <cellStyle name="40% - 강조색2 44 2 2 2 4 2 2" xfId="21663"/>
    <cellStyle name="40% - 강조색2 44 2 2 2 4 2 3" xfId="21664"/>
    <cellStyle name="40% - 강조색2 44 2 2 2 4 2 4" xfId="21665"/>
    <cellStyle name="40% - 강조색2 44 2 2 2 4 3" xfId="21666"/>
    <cellStyle name="40% - 강조색2 44 2 2 2 4 3 2" xfId="21667"/>
    <cellStyle name="40% - 강조색2 44 2 2 2 4 3 3" xfId="21668"/>
    <cellStyle name="40% - 강조색2 44 2 2 2 4 3 4" xfId="21669"/>
    <cellStyle name="40% - 강조색2 44 2 2 2 4 4" xfId="21670"/>
    <cellStyle name="40% - 강조색2 44 2 2 2 4 4 2" xfId="21671"/>
    <cellStyle name="40% - 강조색2 44 2 2 2 4 4 3" xfId="21672"/>
    <cellStyle name="40% - 강조색2 44 2 2 2 4 4 4" xfId="21673"/>
    <cellStyle name="40% - 강조색2 44 2 2 2 4 5" xfId="21674"/>
    <cellStyle name="40% - 강조색2 44 2 2 2 4 5 2" xfId="21675"/>
    <cellStyle name="40% - 강조색2 44 2 2 2 4 5 3" xfId="21676"/>
    <cellStyle name="40% - 강조색2 44 2 2 2 4 5 4" xfId="21677"/>
    <cellStyle name="40% - 강조색2 44 2 2 2 4 6" xfId="21678"/>
    <cellStyle name="40% - 강조색2 44 2 2 2 4 6 2" xfId="21679"/>
    <cellStyle name="40% - 강조색2 44 2 2 2 4 6 3" xfId="21680"/>
    <cellStyle name="40% - 강조색2 44 2 2 2 4 6 4" xfId="21681"/>
    <cellStyle name="40% - 강조색2 44 2 2 2 4 7" xfId="21682"/>
    <cellStyle name="40% - 강조색2 44 2 2 2 4 7 2" xfId="21683"/>
    <cellStyle name="40% - 강조색2 44 2 2 2 4 7 3" xfId="21684"/>
    <cellStyle name="40% - 강조색2 44 2 2 2 4 7 4" xfId="21685"/>
    <cellStyle name="40% - 강조색2 44 2 2 2 4 8" xfId="21686"/>
    <cellStyle name="40% - 강조색2 44 2 2 2 4 8 2" xfId="21687"/>
    <cellStyle name="40% - 강조색2 44 2 2 2 4 8 3" xfId="21688"/>
    <cellStyle name="40% - 강조색2 44 2 2 2 4 8 4" xfId="21689"/>
    <cellStyle name="40% - 강조색2 44 2 2 2 4 9" xfId="21690"/>
    <cellStyle name="40% - 강조색2 44 2 2 2 4 9 2" xfId="21691"/>
    <cellStyle name="40% - 강조색2 44 2 2 2 4 9 3" xfId="21692"/>
    <cellStyle name="40% - 강조색2 44 2 2 2 4 9 4" xfId="21693"/>
    <cellStyle name="40% - 강조색2 44 2 2 2 5" xfId="21694"/>
    <cellStyle name="40% - 강조색2 44 2 2 2 5 2" xfId="21695"/>
    <cellStyle name="40% - 강조색2 44 2 2 2 5 3" xfId="21696"/>
    <cellStyle name="40% - 강조색2 44 2 2 2 5 4" xfId="21697"/>
    <cellStyle name="40% - 강조색2 44 2 2 2 6" xfId="21698"/>
    <cellStyle name="40% - 강조색2 44 2 2 2 6 2" xfId="21699"/>
    <cellStyle name="40% - 강조색2 44 2 2 2 6 3" xfId="21700"/>
    <cellStyle name="40% - 강조색2 44 2 2 2 6 4" xfId="21701"/>
    <cellStyle name="40% - 강조색2 44 2 2 2 7" xfId="21702"/>
    <cellStyle name="40% - 강조색2 44 2 2 2 7 2" xfId="21703"/>
    <cellStyle name="40% - 강조색2 44 2 2 2 7 3" xfId="21704"/>
    <cellStyle name="40% - 강조색2 44 2 2 2 7 4" xfId="21705"/>
    <cellStyle name="40% - 강조색2 44 2 2 2 8" xfId="21706"/>
    <cellStyle name="40% - 강조색2 44 2 2 2 8 2" xfId="21707"/>
    <cellStyle name="40% - 강조색2 44 2 2 2 8 3" xfId="21708"/>
    <cellStyle name="40% - 강조색2 44 2 2 2 8 4" xfId="21709"/>
    <cellStyle name="40% - 강조색2 44 2 2 2 9" xfId="21710"/>
    <cellStyle name="40% - 강조색2 44 2 2 2 9 2" xfId="21711"/>
    <cellStyle name="40% - 강조색2 44 2 2 2 9 3" xfId="21712"/>
    <cellStyle name="40% - 강조색2 44 2 2 2 9 4" xfId="21713"/>
    <cellStyle name="40% - 강조색2 44 2 2 20" xfId="21714"/>
    <cellStyle name="40% - 강조색2 44 2 2 21" xfId="21715"/>
    <cellStyle name="40% - 강조색2 44 2 2 22" xfId="21716"/>
    <cellStyle name="40% - 강조색2 44 2 2 23" xfId="21717"/>
    <cellStyle name="40% - 강조색2 44 2 2 24" xfId="21718"/>
    <cellStyle name="40% - 강조색2 44 2 2 25" xfId="21719"/>
    <cellStyle name="40% - 강조색2 44 2 2 26" xfId="21720"/>
    <cellStyle name="40% - 강조색2 44 2 2 3" xfId="21721"/>
    <cellStyle name="40% - 강조색2 44 2 2 3 10" xfId="21722"/>
    <cellStyle name="40% - 강조색2 44 2 2 3 11" xfId="21723"/>
    <cellStyle name="40% - 강조색2 44 2 2 3 12" xfId="21724"/>
    <cellStyle name="40% - 강조색2 44 2 2 3 2" xfId="21725"/>
    <cellStyle name="40% - 강조색2 44 2 2 3 2 2" xfId="21726"/>
    <cellStyle name="40% - 강조색2 44 2 2 3 2 3" xfId="21727"/>
    <cellStyle name="40% - 강조색2 44 2 2 3 2 4" xfId="21728"/>
    <cellStyle name="40% - 강조색2 44 2 2 3 3" xfId="21729"/>
    <cellStyle name="40% - 강조색2 44 2 2 3 3 2" xfId="21730"/>
    <cellStyle name="40% - 강조색2 44 2 2 3 3 3" xfId="21731"/>
    <cellStyle name="40% - 강조색2 44 2 2 3 3 4" xfId="21732"/>
    <cellStyle name="40% - 강조색2 44 2 2 3 4" xfId="21733"/>
    <cellStyle name="40% - 강조색2 44 2 2 3 4 2" xfId="21734"/>
    <cellStyle name="40% - 강조색2 44 2 2 3 4 3" xfId="21735"/>
    <cellStyle name="40% - 강조색2 44 2 2 3 4 4" xfId="21736"/>
    <cellStyle name="40% - 강조색2 44 2 2 3 5" xfId="21737"/>
    <cellStyle name="40% - 강조색2 44 2 2 3 5 2" xfId="21738"/>
    <cellStyle name="40% - 강조색2 44 2 2 3 5 3" xfId="21739"/>
    <cellStyle name="40% - 강조색2 44 2 2 3 5 4" xfId="21740"/>
    <cellStyle name="40% - 강조색2 44 2 2 3 6" xfId="21741"/>
    <cellStyle name="40% - 강조색2 44 2 2 3 6 2" xfId="21742"/>
    <cellStyle name="40% - 강조색2 44 2 2 3 6 3" xfId="21743"/>
    <cellStyle name="40% - 강조색2 44 2 2 3 6 4" xfId="21744"/>
    <cellStyle name="40% - 강조색2 44 2 2 3 7" xfId="21745"/>
    <cellStyle name="40% - 강조색2 44 2 2 3 7 2" xfId="21746"/>
    <cellStyle name="40% - 강조색2 44 2 2 3 7 3" xfId="21747"/>
    <cellStyle name="40% - 강조색2 44 2 2 3 7 4" xfId="21748"/>
    <cellStyle name="40% - 강조색2 44 2 2 3 8" xfId="21749"/>
    <cellStyle name="40% - 강조색2 44 2 2 3 8 2" xfId="21750"/>
    <cellStyle name="40% - 강조색2 44 2 2 3 8 3" xfId="21751"/>
    <cellStyle name="40% - 강조색2 44 2 2 3 8 4" xfId="21752"/>
    <cellStyle name="40% - 강조색2 44 2 2 3 9" xfId="21753"/>
    <cellStyle name="40% - 강조색2 44 2 2 3 9 2" xfId="21754"/>
    <cellStyle name="40% - 강조색2 44 2 2 3 9 3" xfId="21755"/>
    <cellStyle name="40% - 강조색2 44 2 2 3 9 4" xfId="21756"/>
    <cellStyle name="40% - 강조색2 44 2 2 4" xfId="21757"/>
    <cellStyle name="40% - 강조색2 44 2 2 4 10" xfId="21758"/>
    <cellStyle name="40% - 강조색2 44 2 2 4 11" xfId="21759"/>
    <cellStyle name="40% - 강조색2 44 2 2 4 12" xfId="21760"/>
    <cellStyle name="40% - 강조색2 44 2 2 4 2" xfId="21761"/>
    <cellStyle name="40% - 강조색2 44 2 2 4 2 2" xfId="21762"/>
    <cellStyle name="40% - 강조색2 44 2 2 4 2 3" xfId="21763"/>
    <cellStyle name="40% - 강조색2 44 2 2 4 2 4" xfId="21764"/>
    <cellStyle name="40% - 강조색2 44 2 2 4 3" xfId="21765"/>
    <cellStyle name="40% - 강조색2 44 2 2 4 3 2" xfId="21766"/>
    <cellStyle name="40% - 강조색2 44 2 2 4 3 3" xfId="21767"/>
    <cellStyle name="40% - 강조색2 44 2 2 4 3 4" xfId="21768"/>
    <cellStyle name="40% - 강조색2 44 2 2 4 4" xfId="21769"/>
    <cellStyle name="40% - 강조색2 44 2 2 4 4 2" xfId="21770"/>
    <cellStyle name="40% - 강조색2 44 2 2 4 4 3" xfId="21771"/>
    <cellStyle name="40% - 강조색2 44 2 2 4 4 4" xfId="21772"/>
    <cellStyle name="40% - 강조색2 44 2 2 4 5" xfId="21773"/>
    <cellStyle name="40% - 강조색2 44 2 2 4 5 2" xfId="21774"/>
    <cellStyle name="40% - 강조색2 44 2 2 4 5 3" xfId="21775"/>
    <cellStyle name="40% - 강조색2 44 2 2 4 5 4" xfId="21776"/>
    <cellStyle name="40% - 강조색2 44 2 2 4 6" xfId="21777"/>
    <cellStyle name="40% - 강조색2 44 2 2 4 6 2" xfId="21778"/>
    <cellStyle name="40% - 강조색2 44 2 2 4 6 3" xfId="21779"/>
    <cellStyle name="40% - 강조색2 44 2 2 4 6 4" xfId="21780"/>
    <cellStyle name="40% - 강조색2 44 2 2 4 7" xfId="21781"/>
    <cellStyle name="40% - 강조색2 44 2 2 4 7 2" xfId="21782"/>
    <cellStyle name="40% - 강조색2 44 2 2 4 7 3" xfId="21783"/>
    <cellStyle name="40% - 강조색2 44 2 2 4 7 4" xfId="21784"/>
    <cellStyle name="40% - 강조색2 44 2 2 4 8" xfId="21785"/>
    <cellStyle name="40% - 강조색2 44 2 2 4 8 2" xfId="21786"/>
    <cellStyle name="40% - 강조색2 44 2 2 4 8 3" xfId="21787"/>
    <cellStyle name="40% - 강조색2 44 2 2 4 8 4" xfId="21788"/>
    <cellStyle name="40% - 강조색2 44 2 2 4 9" xfId="21789"/>
    <cellStyle name="40% - 강조색2 44 2 2 4 9 2" xfId="21790"/>
    <cellStyle name="40% - 강조색2 44 2 2 4 9 3" xfId="21791"/>
    <cellStyle name="40% - 강조색2 44 2 2 4 9 4" xfId="21792"/>
    <cellStyle name="40% - 강조색2 44 2 2 5" xfId="21793"/>
    <cellStyle name="40% - 강조색2 44 2 2 5 10" xfId="21794"/>
    <cellStyle name="40% - 강조색2 44 2 2 5 11" xfId="21795"/>
    <cellStyle name="40% - 강조색2 44 2 2 5 12" xfId="21796"/>
    <cellStyle name="40% - 강조색2 44 2 2 5 2" xfId="21797"/>
    <cellStyle name="40% - 강조색2 44 2 2 5 2 2" xfId="21798"/>
    <cellStyle name="40% - 강조색2 44 2 2 5 2 3" xfId="21799"/>
    <cellStyle name="40% - 강조색2 44 2 2 5 2 4" xfId="21800"/>
    <cellStyle name="40% - 강조색2 44 2 2 5 3" xfId="21801"/>
    <cellStyle name="40% - 강조색2 44 2 2 5 3 2" xfId="21802"/>
    <cellStyle name="40% - 강조색2 44 2 2 5 3 3" xfId="21803"/>
    <cellStyle name="40% - 강조색2 44 2 2 5 3 4" xfId="21804"/>
    <cellStyle name="40% - 강조색2 44 2 2 5 4" xfId="21805"/>
    <cellStyle name="40% - 강조색2 44 2 2 5 4 2" xfId="21806"/>
    <cellStyle name="40% - 강조색2 44 2 2 5 4 3" xfId="21807"/>
    <cellStyle name="40% - 강조색2 44 2 2 5 4 4" xfId="21808"/>
    <cellStyle name="40% - 강조색2 44 2 2 5 5" xfId="21809"/>
    <cellStyle name="40% - 강조색2 44 2 2 5 5 2" xfId="21810"/>
    <cellStyle name="40% - 강조색2 44 2 2 5 5 3" xfId="21811"/>
    <cellStyle name="40% - 강조색2 44 2 2 5 5 4" xfId="21812"/>
    <cellStyle name="40% - 강조색2 44 2 2 5 6" xfId="21813"/>
    <cellStyle name="40% - 강조색2 44 2 2 5 6 2" xfId="21814"/>
    <cellStyle name="40% - 강조색2 44 2 2 5 6 3" xfId="21815"/>
    <cellStyle name="40% - 강조색2 44 2 2 5 6 4" xfId="21816"/>
    <cellStyle name="40% - 강조색2 44 2 2 5 7" xfId="21817"/>
    <cellStyle name="40% - 강조색2 44 2 2 5 7 2" xfId="21818"/>
    <cellStyle name="40% - 강조색2 44 2 2 5 7 3" xfId="21819"/>
    <cellStyle name="40% - 강조색2 44 2 2 5 7 4" xfId="21820"/>
    <cellStyle name="40% - 강조색2 44 2 2 5 8" xfId="21821"/>
    <cellStyle name="40% - 강조색2 44 2 2 5 8 2" xfId="21822"/>
    <cellStyle name="40% - 강조색2 44 2 2 5 8 3" xfId="21823"/>
    <cellStyle name="40% - 강조색2 44 2 2 5 8 4" xfId="21824"/>
    <cellStyle name="40% - 강조색2 44 2 2 5 9" xfId="21825"/>
    <cellStyle name="40% - 강조색2 44 2 2 5 9 2" xfId="21826"/>
    <cellStyle name="40% - 강조색2 44 2 2 5 9 3" xfId="21827"/>
    <cellStyle name="40% - 강조색2 44 2 2 5 9 4" xfId="21828"/>
    <cellStyle name="40% - 강조색2 44 2 2 6" xfId="21829"/>
    <cellStyle name="40% - 강조색2 44 2 2 6 2" xfId="21830"/>
    <cellStyle name="40% - 강조색2 44 2 2 6 3" xfId="21831"/>
    <cellStyle name="40% - 강조색2 44 2 2 6 4" xfId="21832"/>
    <cellStyle name="40% - 강조색2 44 2 2 7" xfId="21833"/>
    <cellStyle name="40% - 강조색2 44 2 2 7 2" xfId="21834"/>
    <cellStyle name="40% - 강조색2 44 2 2 7 3" xfId="21835"/>
    <cellStyle name="40% - 강조색2 44 2 2 7 4" xfId="21836"/>
    <cellStyle name="40% - 강조색2 44 2 2 8" xfId="21837"/>
    <cellStyle name="40% - 강조색2 44 2 2 8 2" xfId="21838"/>
    <cellStyle name="40% - 강조색2 44 2 2 8 3" xfId="21839"/>
    <cellStyle name="40% - 강조색2 44 2 2 8 4" xfId="21840"/>
    <cellStyle name="40% - 강조색2 44 2 2 9" xfId="21841"/>
    <cellStyle name="40% - 강조색2 44 2 2 9 2" xfId="21842"/>
    <cellStyle name="40% - 강조색2 44 2 2 9 3" xfId="21843"/>
    <cellStyle name="40% - 강조색2 44 2 2 9 4" xfId="21844"/>
    <cellStyle name="40% - 강조색2 44 2 20" xfId="21845"/>
    <cellStyle name="40% - 강조색2 44 2 21" xfId="21846"/>
    <cellStyle name="40% - 강조색2 44 2 22" xfId="21847"/>
    <cellStyle name="40% - 강조색2 44 2 23" xfId="21848"/>
    <cellStyle name="40% - 강조색2 44 2 24" xfId="21849"/>
    <cellStyle name="40% - 강조색2 44 2 25" xfId="21850"/>
    <cellStyle name="40% - 강조색2 44 2 26" xfId="21851"/>
    <cellStyle name="40% - 강조색2 44 2 3" xfId="21852"/>
    <cellStyle name="40% - 강조색2 44 2 3 10" xfId="21853"/>
    <cellStyle name="40% - 강조색2 44 2 3 10 2" xfId="21854"/>
    <cellStyle name="40% - 강조색2 44 2 3 10 3" xfId="21855"/>
    <cellStyle name="40% - 강조색2 44 2 3 10 4" xfId="21856"/>
    <cellStyle name="40% - 강조색2 44 2 3 11" xfId="21857"/>
    <cellStyle name="40% - 강조색2 44 2 3 11 2" xfId="21858"/>
    <cellStyle name="40% - 강조색2 44 2 3 11 3" xfId="21859"/>
    <cellStyle name="40% - 강조색2 44 2 3 11 4" xfId="21860"/>
    <cellStyle name="40% - 강조색2 44 2 3 12" xfId="21861"/>
    <cellStyle name="40% - 강조색2 44 2 3 12 2" xfId="21862"/>
    <cellStyle name="40% - 강조색2 44 2 3 12 3" xfId="21863"/>
    <cellStyle name="40% - 강조색2 44 2 3 12 4" xfId="21864"/>
    <cellStyle name="40% - 강조색2 44 2 3 13" xfId="21865"/>
    <cellStyle name="40% - 강조색2 44 2 3 14" xfId="21866"/>
    <cellStyle name="40% - 강조색2 44 2 3 15" xfId="21867"/>
    <cellStyle name="40% - 강조색2 44 2 3 16" xfId="21868"/>
    <cellStyle name="40% - 강조색2 44 2 3 17" xfId="21869"/>
    <cellStyle name="40% - 강조색2 44 2 3 18" xfId="21870"/>
    <cellStyle name="40% - 강조색2 44 2 3 19" xfId="21871"/>
    <cellStyle name="40% - 강조색2 44 2 3 2" xfId="21872"/>
    <cellStyle name="40% - 강조색2 44 2 3 2 10" xfId="21873"/>
    <cellStyle name="40% - 강조색2 44 2 3 2 11" xfId="21874"/>
    <cellStyle name="40% - 강조색2 44 2 3 2 12" xfId="21875"/>
    <cellStyle name="40% - 강조색2 44 2 3 2 2" xfId="21876"/>
    <cellStyle name="40% - 강조색2 44 2 3 2 2 2" xfId="21877"/>
    <cellStyle name="40% - 강조색2 44 2 3 2 2 3" xfId="21878"/>
    <cellStyle name="40% - 강조색2 44 2 3 2 2 4" xfId="21879"/>
    <cellStyle name="40% - 강조색2 44 2 3 2 3" xfId="21880"/>
    <cellStyle name="40% - 강조색2 44 2 3 2 3 2" xfId="21881"/>
    <cellStyle name="40% - 강조색2 44 2 3 2 3 3" xfId="21882"/>
    <cellStyle name="40% - 강조색2 44 2 3 2 3 4" xfId="21883"/>
    <cellStyle name="40% - 강조색2 44 2 3 2 4" xfId="21884"/>
    <cellStyle name="40% - 강조색2 44 2 3 2 4 2" xfId="21885"/>
    <cellStyle name="40% - 강조색2 44 2 3 2 4 3" xfId="21886"/>
    <cellStyle name="40% - 강조색2 44 2 3 2 4 4" xfId="21887"/>
    <cellStyle name="40% - 강조색2 44 2 3 2 5" xfId="21888"/>
    <cellStyle name="40% - 강조색2 44 2 3 2 5 2" xfId="21889"/>
    <cellStyle name="40% - 강조색2 44 2 3 2 5 3" xfId="21890"/>
    <cellStyle name="40% - 강조색2 44 2 3 2 5 4" xfId="21891"/>
    <cellStyle name="40% - 강조색2 44 2 3 2 6" xfId="21892"/>
    <cellStyle name="40% - 강조색2 44 2 3 2 6 2" xfId="21893"/>
    <cellStyle name="40% - 강조색2 44 2 3 2 6 3" xfId="21894"/>
    <cellStyle name="40% - 강조색2 44 2 3 2 6 4" xfId="21895"/>
    <cellStyle name="40% - 강조색2 44 2 3 2 7" xfId="21896"/>
    <cellStyle name="40% - 강조색2 44 2 3 2 7 2" xfId="21897"/>
    <cellStyle name="40% - 강조색2 44 2 3 2 7 3" xfId="21898"/>
    <cellStyle name="40% - 강조색2 44 2 3 2 7 4" xfId="21899"/>
    <cellStyle name="40% - 강조색2 44 2 3 2 8" xfId="21900"/>
    <cellStyle name="40% - 강조색2 44 2 3 2 8 2" xfId="21901"/>
    <cellStyle name="40% - 강조색2 44 2 3 2 8 3" xfId="21902"/>
    <cellStyle name="40% - 강조색2 44 2 3 2 8 4" xfId="21903"/>
    <cellStyle name="40% - 강조색2 44 2 3 2 9" xfId="21904"/>
    <cellStyle name="40% - 강조색2 44 2 3 2 9 2" xfId="21905"/>
    <cellStyle name="40% - 강조색2 44 2 3 2 9 3" xfId="21906"/>
    <cellStyle name="40% - 강조색2 44 2 3 2 9 4" xfId="21907"/>
    <cellStyle name="40% - 강조색2 44 2 3 20" xfId="21908"/>
    <cellStyle name="40% - 강조색2 44 2 3 21" xfId="21909"/>
    <cellStyle name="40% - 강조색2 44 2 3 22" xfId="21910"/>
    <cellStyle name="40% - 강조색2 44 2 3 23" xfId="21911"/>
    <cellStyle name="40% - 강조색2 44 2 3 24" xfId="21912"/>
    <cellStyle name="40% - 강조색2 44 2 3 25" xfId="21913"/>
    <cellStyle name="40% - 강조색2 44 2 3 3" xfId="21914"/>
    <cellStyle name="40% - 강조색2 44 2 3 3 10" xfId="21915"/>
    <cellStyle name="40% - 강조색2 44 2 3 3 11" xfId="21916"/>
    <cellStyle name="40% - 강조색2 44 2 3 3 12" xfId="21917"/>
    <cellStyle name="40% - 강조색2 44 2 3 3 2" xfId="21918"/>
    <cellStyle name="40% - 강조색2 44 2 3 3 2 2" xfId="21919"/>
    <cellStyle name="40% - 강조색2 44 2 3 3 2 3" xfId="21920"/>
    <cellStyle name="40% - 강조색2 44 2 3 3 2 4" xfId="21921"/>
    <cellStyle name="40% - 강조색2 44 2 3 3 3" xfId="21922"/>
    <cellStyle name="40% - 강조색2 44 2 3 3 3 2" xfId="21923"/>
    <cellStyle name="40% - 강조색2 44 2 3 3 3 3" xfId="21924"/>
    <cellStyle name="40% - 강조색2 44 2 3 3 3 4" xfId="21925"/>
    <cellStyle name="40% - 강조색2 44 2 3 3 4" xfId="21926"/>
    <cellStyle name="40% - 강조색2 44 2 3 3 4 2" xfId="21927"/>
    <cellStyle name="40% - 강조색2 44 2 3 3 4 3" xfId="21928"/>
    <cellStyle name="40% - 강조색2 44 2 3 3 4 4" xfId="21929"/>
    <cellStyle name="40% - 강조색2 44 2 3 3 5" xfId="21930"/>
    <cellStyle name="40% - 강조색2 44 2 3 3 5 2" xfId="21931"/>
    <cellStyle name="40% - 강조색2 44 2 3 3 5 3" xfId="21932"/>
    <cellStyle name="40% - 강조색2 44 2 3 3 5 4" xfId="21933"/>
    <cellStyle name="40% - 강조색2 44 2 3 3 6" xfId="21934"/>
    <cellStyle name="40% - 강조색2 44 2 3 3 6 2" xfId="21935"/>
    <cellStyle name="40% - 강조색2 44 2 3 3 6 3" xfId="21936"/>
    <cellStyle name="40% - 강조색2 44 2 3 3 6 4" xfId="21937"/>
    <cellStyle name="40% - 강조색2 44 2 3 3 7" xfId="21938"/>
    <cellStyle name="40% - 강조색2 44 2 3 3 7 2" xfId="21939"/>
    <cellStyle name="40% - 강조색2 44 2 3 3 7 3" xfId="21940"/>
    <cellStyle name="40% - 강조색2 44 2 3 3 7 4" xfId="21941"/>
    <cellStyle name="40% - 강조색2 44 2 3 3 8" xfId="21942"/>
    <cellStyle name="40% - 강조색2 44 2 3 3 8 2" xfId="21943"/>
    <cellStyle name="40% - 강조색2 44 2 3 3 8 3" xfId="21944"/>
    <cellStyle name="40% - 강조색2 44 2 3 3 8 4" xfId="21945"/>
    <cellStyle name="40% - 강조색2 44 2 3 3 9" xfId="21946"/>
    <cellStyle name="40% - 강조색2 44 2 3 3 9 2" xfId="21947"/>
    <cellStyle name="40% - 강조색2 44 2 3 3 9 3" xfId="21948"/>
    <cellStyle name="40% - 강조색2 44 2 3 3 9 4" xfId="21949"/>
    <cellStyle name="40% - 강조색2 44 2 3 4" xfId="21950"/>
    <cellStyle name="40% - 강조색2 44 2 3 4 10" xfId="21951"/>
    <cellStyle name="40% - 강조색2 44 2 3 4 11" xfId="21952"/>
    <cellStyle name="40% - 강조색2 44 2 3 4 12" xfId="21953"/>
    <cellStyle name="40% - 강조색2 44 2 3 4 2" xfId="21954"/>
    <cellStyle name="40% - 강조색2 44 2 3 4 2 2" xfId="21955"/>
    <cellStyle name="40% - 강조색2 44 2 3 4 2 3" xfId="21956"/>
    <cellStyle name="40% - 강조색2 44 2 3 4 2 4" xfId="21957"/>
    <cellStyle name="40% - 강조색2 44 2 3 4 3" xfId="21958"/>
    <cellStyle name="40% - 강조색2 44 2 3 4 3 2" xfId="21959"/>
    <cellStyle name="40% - 강조색2 44 2 3 4 3 3" xfId="21960"/>
    <cellStyle name="40% - 강조색2 44 2 3 4 3 4" xfId="21961"/>
    <cellStyle name="40% - 강조색2 44 2 3 4 4" xfId="21962"/>
    <cellStyle name="40% - 강조색2 44 2 3 4 4 2" xfId="21963"/>
    <cellStyle name="40% - 강조색2 44 2 3 4 4 3" xfId="21964"/>
    <cellStyle name="40% - 강조색2 44 2 3 4 4 4" xfId="21965"/>
    <cellStyle name="40% - 강조색2 44 2 3 4 5" xfId="21966"/>
    <cellStyle name="40% - 강조색2 44 2 3 4 5 2" xfId="21967"/>
    <cellStyle name="40% - 강조색2 44 2 3 4 5 3" xfId="21968"/>
    <cellStyle name="40% - 강조색2 44 2 3 4 5 4" xfId="21969"/>
    <cellStyle name="40% - 강조색2 44 2 3 4 6" xfId="21970"/>
    <cellStyle name="40% - 강조색2 44 2 3 4 6 2" xfId="21971"/>
    <cellStyle name="40% - 강조색2 44 2 3 4 6 3" xfId="21972"/>
    <cellStyle name="40% - 강조색2 44 2 3 4 6 4" xfId="21973"/>
    <cellStyle name="40% - 강조색2 44 2 3 4 7" xfId="21974"/>
    <cellStyle name="40% - 강조색2 44 2 3 4 7 2" xfId="21975"/>
    <cellStyle name="40% - 강조색2 44 2 3 4 7 3" xfId="21976"/>
    <cellStyle name="40% - 강조색2 44 2 3 4 7 4" xfId="21977"/>
    <cellStyle name="40% - 강조색2 44 2 3 4 8" xfId="21978"/>
    <cellStyle name="40% - 강조색2 44 2 3 4 8 2" xfId="21979"/>
    <cellStyle name="40% - 강조색2 44 2 3 4 8 3" xfId="21980"/>
    <cellStyle name="40% - 강조색2 44 2 3 4 8 4" xfId="21981"/>
    <cellStyle name="40% - 강조색2 44 2 3 4 9" xfId="21982"/>
    <cellStyle name="40% - 강조색2 44 2 3 4 9 2" xfId="21983"/>
    <cellStyle name="40% - 강조색2 44 2 3 4 9 3" xfId="21984"/>
    <cellStyle name="40% - 강조색2 44 2 3 4 9 4" xfId="21985"/>
    <cellStyle name="40% - 강조색2 44 2 3 5" xfId="21986"/>
    <cellStyle name="40% - 강조색2 44 2 3 5 2" xfId="21987"/>
    <cellStyle name="40% - 강조색2 44 2 3 5 3" xfId="21988"/>
    <cellStyle name="40% - 강조색2 44 2 3 5 4" xfId="21989"/>
    <cellStyle name="40% - 강조색2 44 2 3 6" xfId="21990"/>
    <cellStyle name="40% - 강조색2 44 2 3 6 2" xfId="21991"/>
    <cellStyle name="40% - 강조색2 44 2 3 6 3" xfId="21992"/>
    <cellStyle name="40% - 강조색2 44 2 3 6 4" xfId="21993"/>
    <cellStyle name="40% - 강조색2 44 2 3 7" xfId="21994"/>
    <cellStyle name="40% - 강조색2 44 2 3 7 2" xfId="21995"/>
    <cellStyle name="40% - 강조색2 44 2 3 7 3" xfId="21996"/>
    <cellStyle name="40% - 강조색2 44 2 3 7 4" xfId="21997"/>
    <cellStyle name="40% - 강조색2 44 2 3 8" xfId="21998"/>
    <cellStyle name="40% - 강조색2 44 2 3 8 2" xfId="21999"/>
    <cellStyle name="40% - 강조색2 44 2 3 8 3" xfId="22000"/>
    <cellStyle name="40% - 강조색2 44 2 3 8 4" xfId="22001"/>
    <cellStyle name="40% - 강조색2 44 2 3 9" xfId="22002"/>
    <cellStyle name="40% - 강조색2 44 2 3 9 2" xfId="22003"/>
    <cellStyle name="40% - 강조색2 44 2 3 9 3" xfId="22004"/>
    <cellStyle name="40% - 강조색2 44 2 3 9 4" xfId="22005"/>
    <cellStyle name="40% - 강조색2 44 2 4" xfId="22006"/>
    <cellStyle name="40% - 강조색2 44 2 4 10" xfId="22007"/>
    <cellStyle name="40% - 강조색2 44 2 4 11" xfId="22008"/>
    <cellStyle name="40% - 강조색2 44 2 4 12" xfId="22009"/>
    <cellStyle name="40% - 강조색2 44 2 4 2" xfId="22010"/>
    <cellStyle name="40% - 강조색2 44 2 4 2 2" xfId="22011"/>
    <cellStyle name="40% - 강조색2 44 2 4 2 3" xfId="22012"/>
    <cellStyle name="40% - 강조색2 44 2 4 2 4" xfId="22013"/>
    <cellStyle name="40% - 강조색2 44 2 4 3" xfId="22014"/>
    <cellStyle name="40% - 강조색2 44 2 4 3 2" xfId="22015"/>
    <cellStyle name="40% - 강조색2 44 2 4 3 3" xfId="22016"/>
    <cellStyle name="40% - 강조색2 44 2 4 3 4" xfId="22017"/>
    <cellStyle name="40% - 강조색2 44 2 4 4" xfId="22018"/>
    <cellStyle name="40% - 강조색2 44 2 4 4 2" xfId="22019"/>
    <cellStyle name="40% - 강조색2 44 2 4 4 3" xfId="22020"/>
    <cellStyle name="40% - 강조색2 44 2 4 4 4" xfId="22021"/>
    <cellStyle name="40% - 강조색2 44 2 4 5" xfId="22022"/>
    <cellStyle name="40% - 강조색2 44 2 4 5 2" xfId="22023"/>
    <cellStyle name="40% - 강조색2 44 2 4 5 3" xfId="22024"/>
    <cellStyle name="40% - 강조색2 44 2 4 5 4" xfId="22025"/>
    <cellStyle name="40% - 강조색2 44 2 4 6" xfId="22026"/>
    <cellStyle name="40% - 강조색2 44 2 4 6 2" xfId="22027"/>
    <cellStyle name="40% - 강조색2 44 2 4 6 3" xfId="22028"/>
    <cellStyle name="40% - 강조색2 44 2 4 6 4" xfId="22029"/>
    <cellStyle name="40% - 강조색2 44 2 4 7" xfId="22030"/>
    <cellStyle name="40% - 강조색2 44 2 4 7 2" xfId="22031"/>
    <cellStyle name="40% - 강조색2 44 2 4 7 3" xfId="22032"/>
    <cellStyle name="40% - 강조색2 44 2 4 7 4" xfId="22033"/>
    <cellStyle name="40% - 강조색2 44 2 4 8" xfId="22034"/>
    <cellStyle name="40% - 강조색2 44 2 4 8 2" xfId="22035"/>
    <cellStyle name="40% - 강조색2 44 2 4 8 3" xfId="22036"/>
    <cellStyle name="40% - 강조색2 44 2 4 8 4" xfId="22037"/>
    <cellStyle name="40% - 강조색2 44 2 4 9" xfId="22038"/>
    <cellStyle name="40% - 강조색2 44 2 4 9 2" xfId="22039"/>
    <cellStyle name="40% - 강조색2 44 2 4 9 3" xfId="22040"/>
    <cellStyle name="40% - 강조색2 44 2 4 9 4" xfId="22041"/>
    <cellStyle name="40% - 강조색2 44 2 5" xfId="22042"/>
    <cellStyle name="40% - 강조색2 44 2 5 10" xfId="22043"/>
    <cellStyle name="40% - 강조색2 44 2 5 11" xfId="22044"/>
    <cellStyle name="40% - 강조색2 44 2 5 12" xfId="22045"/>
    <cellStyle name="40% - 강조색2 44 2 5 2" xfId="22046"/>
    <cellStyle name="40% - 강조색2 44 2 5 2 2" xfId="22047"/>
    <cellStyle name="40% - 강조색2 44 2 5 2 3" xfId="22048"/>
    <cellStyle name="40% - 강조색2 44 2 5 2 4" xfId="22049"/>
    <cellStyle name="40% - 강조색2 44 2 5 3" xfId="22050"/>
    <cellStyle name="40% - 강조색2 44 2 5 3 2" xfId="22051"/>
    <cellStyle name="40% - 강조색2 44 2 5 3 3" xfId="22052"/>
    <cellStyle name="40% - 강조색2 44 2 5 3 4" xfId="22053"/>
    <cellStyle name="40% - 강조색2 44 2 5 4" xfId="22054"/>
    <cellStyle name="40% - 강조색2 44 2 5 4 2" xfId="22055"/>
    <cellStyle name="40% - 강조색2 44 2 5 4 3" xfId="22056"/>
    <cellStyle name="40% - 강조색2 44 2 5 4 4" xfId="22057"/>
    <cellStyle name="40% - 강조색2 44 2 5 5" xfId="22058"/>
    <cellStyle name="40% - 강조색2 44 2 5 5 2" xfId="22059"/>
    <cellStyle name="40% - 강조색2 44 2 5 5 3" xfId="22060"/>
    <cellStyle name="40% - 강조색2 44 2 5 5 4" xfId="22061"/>
    <cellStyle name="40% - 강조색2 44 2 5 6" xfId="22062"/>
    <cellStyle name="40% - 강조색2 44 2 5 6 2" xfId="22063"/>
    <cellStyle name="40% - 강조색2 44 2 5 6 3" xfId="22064"/>
    <cellStyle name="40% - 강조색2 44 2 5 6 4" xfId="22065"/>
    <cellStyle name="40% - 강조색2 44 2 5 7" xfId="22066"/>
    <cellStyle name="40% - 강조색2 44 2 5 7 2" xfId="22067"/>
    <cellStyle name="40% - 강조색2 44 2 5 7 3" xfId="22068"/>
    <cellStyle name="40% - 강조색2 44 2 5 7 4" xfId="22069"/>
    <cellStyle name="40% - 강조색2 44 2 5 8" xfId="22070"/>
    <cellStyle name="40% - 강조색2 44 2 5 8 2" xfId="22071"/>
    <cellStyle name="40% - 강조색2 44 2 5 8 3" xfId="22072"/>
    <cellStyle name="40% - 강조색2 44 2 5 8 4" xfId="22073"/>
    <cellStyle name="40% - 강조색2 44 2 5 9" xfId="22074"/>
    <cellStyle name="40% - 강조색2 44 2 5 9 2" xfId="22075"/>
    <cellStyle name="40% - 강조색2 44 2 5 9 3" xfId="22076"/>
    <cellStyle name="40% - 강조색2 44 2 5 9 4" xfId="22077"/>
    <cellStyle name="40% - 강조색2 44 2 6" xfId="22078"/>
    <cellStyle name="40% - 강조색2 44 2 6 10" xfId="22079"/>
    <cellStyle name="40% - 강조색2 44 2 6 11" xfId="22080"/>
    <cellStyle name="40% - 강조색2 44 2 6 12" xfId="22081"/>
    <cellStyle name="40% - 강조색2 44 2 6 2" xfId="22082"/>
    <cellStyle name="40% - 강조색2 44 2 6 2 2" xfId="22083"/>
    <cellStyle name="40% - 강조색2 44 2 6 2 3" xfId="22084"/>
    <cellStyle name="40% - 강조색2 44 2 6 2 4" xfId="22085"/>
    <cellStyle name="40% - 강조색2 44 2 6 3" xfId="22086"/>
    <cellStyle name="40% - 강조색2 44 2 6 3 2" xfId="22087"/>
    <cellStyle name="40% - 강조색2 44 2 6 3 3" xfId="22088"/>
    <cellStyle name="40% - 강조색2 44 2 6 3 4" xfId="22089"/>
    <cellStyle name="40% - 강조색2 44 2 6 4" xfId="22090"/>
    <cellStyle name="40% - 강조색2 44 2 6 4 2" xfId="22091"/>
    <cellStyle name="40% - 강조색2 44 2 6 4 3" xfId="22092"/>
    <cellStyle name="40% - 강조색2 44 2 6 4 4" xfId="22093"/>
    <cellStyle name="40% - 강조색2 44 2 6 5" xfId="22094"/>
    <cellStyle name="40% - 강조색2 44 2 6 5 2" xfId="22095"/>
    <cellStyle name="40% - 강조색2 44 2 6 5 3" xfId="22096"/>
    <cellStyle name="40% - 강조색2 44 2 6 5 4" xfId="22097"/>
    <cellStyle name="40% - 강조색2 44 2 6 6" xfId="22098"/>
    <cellStyle name="40% - 강조색2 44 2 6 6 2" xfId="22099"/>
    <cellStyle name="40% - 강조색2 44 2 6 6 3" xfId="22100"/>
    <cellStyle name="40% - 강조색2 44 2 6 6 4" xfId="22101"/>
    <cellStyle name="40% - 강조색2 44 2 6 7" xfId="22102"/>
    <cellStyle name="40% - 강조색2 44 2 6 7 2" xfId="22103"/>
    <cellStyle name="40% - 강조색2 44 2 6 7 3" xfId="22104"/>
    <cellStyle name="40% - 강조색2 44 2 6 7 4" xfId="22105"/>
    <cellStyle name="40% - 강조색2 44 2 6 8" xfId="22106"/>
    <cellStyle name="40% - 강조색2 44 2 6 8 2" xfId="22107"/>
    <cellStyle name="40% - 강조색2 44 2 6 8 3" xfId="22108"/>
    <cellStyle name="40% - 강조색2 44 2 6 8 4" xfId="22109"/>
    <cellStyle name="40% - 강조색2 44 2 6 9" xfId="22110"/>
    <cellStyle name="40% - 강조색2 44 2 6 9 2" xfId="22111"/>
    <cellStyle name="40% - 강조색2 44 2 6 9 3" xfId="22112"/>
    <cellStyle name="40% - 강조색2 44 2 6 9 4" xfId="22113"/>
    <cellStyle name="40% - 강조색2 44 2 7" xfId="22114"/>
    <cellStyle name="40% - 강조색2 44 2 7 2" xfId="22115"/>
    <cellStyle name="40% - 강조색2 44 2 7 3" xfId="22116"/>
    <cellStyle name="40% - 강조색2 44 2 7 4" xfId="22117"/>
    <cellStyle name="40% - 강조색2 44 2 8" xfId="22118"/>
    <cellStyle name="40% - 강조색2 44 2 8 2" xfId="22119"/>
    <cellStyle name="40% - 강조색2 44 2 8 3" xfId="22120"/>
    <cellStyle name="40% - 강조색2 44 2 8 4" xfId="22121"/>
    <cellStyle name="40% - 강조색2 44 2 9" xfId="22122"/>
    <cellStyle name="40% - 강조색2 44 2 9 2" xfId="22123"/>
    <cellStyle name="40% - 강조색2 44 2 9 3" xfId="22124"/>
    <cellStyle name="40% - 강조색2 44 2 9 4" xfId="22125"/>
    <cellStyle name="40% - 강조색2 44 3" xfId="22126"/>
    <cellStyle name="40% - 강조색2 44 3 10" xfId="22127"/>
    <cellStyle name="40% - 강조색2 44 3 10 2" xfId="22128"/>
    <cellStyle name="40% - 강조색2 44 3 10 3" xfId="22129"/>
    <cellStyle name="40% - 강조색2 44 3 10 4" xfId="22130"/>
    <cellStyle name="40% - 강조색2 44 3 11" xfId="22131"/>
    <cellStyle name="40% - 강조색2 44 3 11 2" xfId="22132"/>
    <cellStyle name="40% - 강조색2 44 3 11 3" xfId="22133"/>
    <cellStyle name="40% - 강조색2 44 3 11 4" xfId="22134"/>
    <cellStyle name="40% - 강조색2 44 3 12" xfId="22135"/>
    <cellStyle name="40% - 강조색2 44 3 12 2" xfId="22136"/>
    <cellStyle name="40% - 강조색2 44 3 12 3" xfId="22137"/>
    <cellStyle name="40% - 강조색2 44 3 12 4" xfId="22138"/>
    <cellStyle name="40% - 강조색2 44 3 13" xfId="22139"/>
    <cellStyle name="40% - 강조색2 44 3 14" xfId="22140"/>
    <cellStyle name="40% - 강조색2 44 3 15" xfId="22141"/>
    <cellStyle name="40% - 강조색2 44 3 16" xfId="22142"/>
    <cellStyle name="40% - 강조색2 44 3 17" xfId="22143"/>
    <cellStyle name="40% - 강조색2 44 3 18" xfId="22144"/>
    <cellStyle name="40% - 강조색2 44 3 19" xfId="22145"/>
    <cellStyle name="40% - 강조색2 44 3 2" xfId="22146"/>
    <cellStyle name="40% - 강조색2 44 3 2 10" xfId="22147"/>
    <cellStyle name="40% - 강조색2 44 3 2 11" xfId="22148"/>
    <cellStyle name="40% - 강조색2 44 3 2 12" xfId="22149"/>
    <cellStyle name="40% - 강조색2 44 3 2 2" xfId="22150"/>
    <cellStyle name="40% - 강조색2 44 3 2 2 2" xfId="22151"/>
    <cellStyle name="40% - 강조색2 44 3 2 2 3" xfId="22152"/>
    <cellStyle name="40% - 강조색2 44 3 2 2 4" xfId="22153"/>
    <cellStyle name="40% - 강조색2 44 3 2 3" xfId="22154"/>
    <cellStyle name="40% - 강조색2 44 3 2 3 2" xfId="22155"/>
    <cellStyle name="40% - 강조색2 44 3 2 3 3" xfId="22156"/>
    <cellStyle name="40% - 강조색2 44 3 2 3 4" xfId="22157"/>
    <cellStyle name="40% - 강조색2 44 3 2 4" xfId="22158"/>
    <cellStyle name="40% - 강조색2 44 3 2 4 2" xfId="22159"/>
    <cellStyle name="40% - 강조색2 44 3 2 4 3" xfId="22160"/>
    <cellStyle name="40% - 강조색2 44 3 2 4 4" xfId="22161"/>
    <cellStyle name="40% - 강조색2 44 3 2 5" xfId="22162"/>
    <cellStyle name="40% - 강조색2 44 3 2 5 2" xfId="22163"/>
    <cellStyle name="40% - 강조색2 44 3 2 5 3" xfId="22164"/>
    <cellStyle name="40% - 강조색2 44 3 2 5 4" xfId="22165"/>
    <cellStyle name="40% - 강조색2 44 3 2 6" xfId="22166"/>
    <cellStyle name="40% - 강조색2 44 3 2 6 2" xfId="22167"/>
    <cellStyle name="40% - 강조색2 44 3 2 6 3" xfId="22168"/>
    <cellStyle name="40% - 강조색2 44 3 2 6 4" xfId="22169"/>
    <cellStyle name="40% - 강조색2 44 3 2 7" xfId="22170"/>
    <cellStyle name="40% - 강조색2 44 3 2 7 2" xfId="22171"/>
    <cellStyle name="40% - 강조색2 44 3 2 7 3" xfId="22172"/>
    <cellStyle name="40% - 강조색2 44 3 2 7 4" xfId="22173"/>
    <cellStyle name="40% - 강조색2 44 3 2 8" xfId="22174"/>
    <cellStyle name="40% - 강조색2 44 3 2 8 2" xfId="22175"/>
    <cellStyle name="40% - 강조색2 44 3 2 8 3" xfId="22176"/>
    <cellStyle name="40% - 강조색2 44 3 2 8 4" xfId="22177"/>
    <cellStyle name="40% - 강조색2 44 3 2 9" xfId="22178"/>
    <cellStyle name="40% - 강조색2 44 3 2 9 2" xfId="22179"/>
    <cellStyle name="40% - 강조색2 44 3 2 9 3" xfId="22180"/>
    <cellStyle name="40% - 강조색2 44 3 2 9 4" xfId="22181"/>
    <cellStyle name="40% - 강조색2 44 3 20" xfId="22182"/>
    <cellStyle name="40% - 강조색2 44 3 21" xfId="22183"/>
    <cellStyle name="40% - 강조색2 44 3 22" xfId="22184"/>
    <cellStyle name="40% - 강조색2 44 3 23" xfId="22185"/>
    <cellStyle name="40% - 강조색2 44 3 24" xfId="22186"/>
    <cellStyle name="40% - 강조색2 44 3 25" xfId="22187"/>
    <cellStyle name="40% - 강조색2 44 3 3" xfId="22188"/>
    <cellStyle name="40% - 강조색2 44 3 3 10" xfId="22189"/>
    <cellStyle name="40% - 강조색2 44 3 3 11" xfId="22190"/>
    <cellStyle name="40% - 강조색2 44 3 3 12" xfId="22191"/>
    <cellStyle name="40% - 강조색2 44 3 3 2" xfId="22192"/>
    <cellStyle name="40% - 강조색2 44 3 3 2 2" xfId="22193"/>
    <cellStyle name="40% - 강조색2 44 3 3 2 3" xfId="22194"/>
    <cellStyle name="40% - 강조색2 44 3 3 2 4" xfId="22195"/>
    <cellStyle name="40% - 강조색2 44 3 3 3" xfId="22196"/>
    <cellStyle name="40% - 강조색2 44 3 3 3 2" xfId="22197"/>
    <cellStyle name="40% - 강조색2 44 3 3 3 3" xfId="22198"/>
    <cellStyle name="40% - 강조색2 44 3 3 3 4" xfId="22199"/>
    <cellStyle name="40% - 강조색2 44 3 3 4" xfId="22200"/>
    <cellStyle name="40% - 강조색2 44 3 3 4 2" xfId="22201"/>
    <cellStyle name="40% - 강조색2 44 3 3 4 3" xfId="22202"/>
    <cellStyle name="40% - 강조색2 44 3 3 4 4" xfId="22203"/>
    <cellStyle name="40% - 강조색2 44 3 3 5" xfId="22204"/>
    <cellStyle name="40% - 강조색2 44 3 3 5 2" xfId="22205"/>
    <cellStyle name="40% - 강조색2 44 3 3 5 3" xfId="22206"/>
    <cellStyle name="40% - 강조색2 44 3 3 5 4" xfId="22207"/>
    <cellStyle name="40% - 강조색2 44 3 3 6" xfId="22208"/>
    <cellStyle name="40% - 강조색2 44 3 3 6 2" xfId="22209"/>
    <cellStyle name="40% - 강조색2 44 3 3 6 3" xfId="22210"/>
    <cellStyle name="40% - 강조색2 44 3 3 6 4" xfId="22211"/>
    <cellStyle name="40% - 강조색2 44 3 3 7" xfId="22212"/>
    <cellStyle name="40% - 강조색2 44 3 3 7 2" xfId="22213"/>
    <cellStyle name="40% - 강조색2 44 3 3 7 3" xfId="22214"/>
    <cellStyle name="40% - 강조색2 44 3 3 7 4" xfId="22215"/>
    <cellStyle name="40% - 강조색2 44 3 3 8" xfId="22216"/>
    <cellStyle name="40% - 강조색2 44 3 3 8 2" xfId="22217"/>
    <cellStyle name="40% - 강조색2 44 3 3 8 3" xfId="22218"/>
    <cellStyle name="40% - 강조색2 44 3 3 8 4" xfId="22219"/>
    <cellStyle name="40% - 강조색2 44 3 3 9" xfId="22220"/>
    <cellStyle name="40% - 강조색2 44 3 3 9 2" xfId="22221"/>
    <cellStyle name="40% - 강조색2 44 3 3 9 3" xfId="22222"/>
    <cellStyle name="40% - 강조색2 44 3 3 9 4" xfId="22223"/>
    <cellStyle name="40% - 강조색2 44 3 4" xfId="22224"/>
    <cellStyle name="40% - 강조색2 44 3 4 10" xfId="22225"/>
    <cellStyle name="40% - 강조색2 44 3 4 11" xfId="22226"/>
    <cellStyle name="40% - 강조색2 44 3 4 12" xfId="22227"/>
    <cellStyle name="40% - 강조색2 44 3 4 2" xfId="22228"/>
    <cellStyle name="40% - 강조색2 44 3 4 2 2" xfId="22229"/>
    <cellStyle name="40% - 강조색2 44 3 4 2 3" xfId="22230"/>
    <cellStyle name="40% - 강조색2 44 3 4 2 4" xfId="22231"/>
    <cellStyle name="40% - 강조색2 44 3 4 3" xfId="22232"/>
    <cellStyle name="40% - 강조색2 44 3 4 3 2" xfId="22233"/>
    <cellStyle name="40% - 강조색2 44 3 4 3 3" xfId="22234"/>
    <cellStyle name="40% - 강조색2 44 3 4 3 4" xfId="22235"/>
    <cellStyle name="40% - 강조색2 44 3 4 4" xfId="22236"/>
    <cellStyle name="40% - 강조색2 44 3 4 4 2" xfId="22237"/>
    <cellStyle name="40% - 강조색2 44 3 4 4 3" xfId="22238"/>
    <cellStyle name="40% - 강조색2 44 3 4 4 4" xfId="22239"/>
    <cellStyle name="40% - 강조색2 44 3 4 5" xfId="22240"/>
    <cellStyle name="40% - 강조색2 44 3 4 5 2" xfId="22241"/>
    <cellStyle name="40% - 강조색2 44 3 4 5 3" xfId="22242"/>
    <cellStyle name="40% - 강조색2 44 3 4 5 4" xfId="22243"/>
    <cellStyle name="40% - 강조색2 44 3 4 6" xfId="22244"/>
    <cellStyle name="40% - 강조색2 44 3 4 6 2" xfId="22245"/>
    <cellStyle name="40% - 강조색2 44 3 4 6 3" xfId="22246"/>
    <cellStyle name="40% - 강조색2 44 3 4 6 4" xfId="22247"/>
    <cellStyle name="40% - 강조색2 44 3 4 7" xfId="22248"/>
    <cellStyle name="40% - 강조색2 44 3 4 7 2" xfId="22249"/>
    <cellStyle name="40% - 강조색2 44 3 4 7 3" xfId="22250"/>
    <cellStyle name="40% - 강조색2 44 3 4 7 4" xfId="22251"/>
    <cellStyle name="40% - 강조색2 44 3 4 8" xfId="22252"/>
    <cellStyle name="40% - 강조색2 44 3 4 8 2" xfId="22253"/>
    <cellStyle name="40% - 강조색2 44 3 4 8 3" xfId="22254"/>
    <cellStyle name="40% - 강조색2 44 3 4 8 4" xfId="22255"/>
    <cellStyle name="40% - 강조색2 44 3 4 9" xfId="22256"/>
    <cellStyle name="40% - 강조색2 44 3 4 9 2" xfId="22257"/>
    <cellStyle name="40% - 강조색2 44 3 4 9 3" xfId="22258"/>
    <cellStyle name="40% - 강조색2 44 3 4 9 4" xfId="22259"/>
    <cellStyle name="40% - 강조색2 44 3 5" xfId="22260"/>
    <cellStyle name="40% - 강조색2 44 3 5 2" xfId="22261"/>
    <cellStyle name="40% - 강조색2 44 3 5 3" xfId="22262"/>
    <cellStyle name="40% - 강조색2 44 3 5 4" xfId="22263"/>
    <cellStyle name="40% - 강조색2 44 3 6" xfId="22264"/>
    <cellStyle name="40% - 강조색2 44 3 6 2" xfId="22265"/>
    <cellStyle name="40% - 강조색2 44 3 6 3" xfId="22266"/>
    <cellStyle name="40% - 강조색2 44 3 6 4" xfId="22267"/>
    <cellStyle name="40% - 강조색2 44 3 7" xfId="22268"/>
    <cellStyle name="40% - 강조색2 44 3 7 2" xfId="22269"/>
    <cellStyle name="40% - 강조색2 44 3 7 3" xfId="22270"/>
    <cellStyle name="40% - 강조색2 44 3 7 4" xfId="22271"/>
    <cellStyle name="40% - 강조색2 44 3 8" xfId="22272"/>
    <cellStyle name="40% - 강조색2 44 3 8 2" xfId="22273"/>
    <cellStyle name="40% - 강조색2 44 3 8 3" xfId="22274"/>
    <cellStyle name="40% - 강조색2 44 3 8 4" xfId="22275"/>
    <cellStyle name="40% - 강조색2 44 3 9" xfId="22276"/>
    <cellStyle name="40% - 강조색2 44 3 9 2" xfId="22277"/>
    <cellStyle name="40% - 강조색2 44 3 9 3" xfId="22278"/>
    <cellStyle name="40% - 강조색2 44 3 9 4" xfId="22279"/>
    <cellStyle name="40% - 강조색2 44 4" xfId="22280"/>
    <cellStyle name="40% - 강조색2 44 4 10" xfId="22281"/>
    <cellStyle name="40% - 강조색2 44 4 10 2" xfId="22282"/>
    <cellStyle name="40% - 강조색2 44 4 10 3" xfId="22283"/>
    <cellStyle name="40% - 강조색2 44 4 10 4" xfId="22284"/>
    <cellStyle name="40% - 강조색2 44 4 11" xfId="22285"/>
    <cellStyle name="40% - 강조색2 44 4 12" xfId="22286"/>
    <cellStyle name="40% - 강조색2 44 4 13" xfId="22287"/>
    <cellStyle name="40% - 강조색2 44 4 14" xfId="22288"/>
    <cellStyle name="40% - 강조색2 44 4 15" xfId="22289"/>
    <cellStyle name="40% - 강조색2 44 4 16" xfId="22290"/>
    <cellStyle name="40% - 강조색2 44 4 17" xfId="22291"/>
    <cellStyle name="40% - 강조색2 44 4 18" xfId="22292"/>
    <cellStyle name="40% - 강조색2 44 4 19" xfId="22293"/>
    <cellStyle name="40% - 강조색2 44 4 2" xfId="22294"/>
    <cellStyle name="40% - 강조색2 44 4 2 10" xfId="22295"/>
    <cellStyle name="40% - 강조색2 44 4 2 11" xfId="22296"/>
    <cellStyle name="40% - 강조색2 44 4 2 12" xfId="22297"/>
    <cellStyle name="40% - 강조색2 44 4 2 2" xfId="22298"/>
    <cellStyle name="40% - 강조색2 44 4 2 2 2" xfId="22299"/>
    <cellStyle name="40% - 강조색2 44 4 2 2 3" xfId="22300"/>
    <cellStyle name="40% - 강조색2 44 4 2 2 4" xfId="22301"/>
    <cellStyle name="40% - 강조색2 44 4 2 3" xfId="22302"/>
    <cellStyle name="40% - 강조색2 44 4 2 3 2" xfId="22303"/>
    <cellStyle name="40% - 강조색2 44 4 2 3 3" xfId="22304"/>
    <cellStyle name="40% - 강조색2 44 4 2 3 4" xfId="22305"/>
    <cellStyle name="40% - 강조색2 44 4 2 4" xfId="22306"/>
    <cellStyle name="40% - 강조색2 44 4 2 4 2" xfId="22307"/>
    <cellStyle name="40% - 강조색2 44 4 2 4 3" xfId="22308"/>
    <cellStyle name="40% - 강조색2 44 4 2 4 4" xfId="22309"/>
    <cellStyle name="40% - 강조색2 44 4 2 5" xfId="22310"/>
    <cellStyle name="40% - 강조색2 44 4 2 5 2" xfId="22311"/>
    <cellStyle name="40% - 강조색2 44 4 2 5 3" xfId="22312"/>
    <cellStyle name="40% - 강조색2 44 4 2 5 4" xfId="22313"/>
    <cellStyle name="40% - 강조색2 44 4 2 6" xfId="22314"/>
    <cellStyle name="40% - 강조색2 44 4 2 6 2" xfId="22315"/>
    <cellStyle name="40% - 강조색2 44 4 2 6 3" xfId="22316"/>
    <cellStyle name="40% - 강조색2 44 4 2 6 4" xfId="22317"/>
    <cellStyle name="40% - 강조색2 44 4 2 7" xfId="22318"/>
    <cellStyle name="40% - 강조색2 44 4 2 7 2" xfId="22319"/>
    <cellStyle name="40% - 강조색2 44 4 2 7 3" xfId="22320"/>
    <cellStyle name="40% - 강조색2 44 4 2 7 4" xfId="22321"/>
    <cellStyle name="40% - 강조색2 44 4 2 8" xfId="22322"/>
    <cellStyle name="40% - 강조색2 44 4 2 8 2" xfId="22323"/>
    <cellStyle name="40% - 강조색2 44 4 2 8 3" xfId="22324"/>
    <cellStyle name="40% - 강조색2 44 4 2 8 4" xfId="22325"/>
    <cellStyle name="40% - 강조색2 44 4 2 9" xfId="22326"/>
    <cellStyle name="40% - 강조색2 44 4 2 9 2" xfId="22327"/>
    <cellStyle name="40% - 강조색2 44 4 2 9 3" xfId="22328"/>
    <cellStyle name="40% - 강조색2 44 4 2 9 4" xfId="22329"/>
    <cellStyle name="40% - 강조색2 44 4 20" xfId="22330"/>
    <cellStyle name="40% - 강조색2 44 4 21" xfId="22331"/>
    <cellStyle name="40% - 강조색2 44 4 22" xfId="22332"/>
    <cellStyle name="40% - 강조색2 44 4 23" xfId="22333"/>
    <cellStyle name="40% - 강조색2 44 4 3" xfId="22334"/>
    <cellStyle name="40% - 강조색2 44 4 3 2" xfId="22335"/>
    <cellStyle name="40% - 강조색2 44 4 3 3" xfId="22336"/>
    <cellStyle name="40% - 강조색2 44 4 3 4" xfId="22337"/>
    <cellStyle name="40% - 강조색2 44 4 4" xfId="22338"/>
    <cellStyle name="40% - 강조색2 44 4 4 2" xfId="22339"/>
    <cellStyle name="40% - 강조색2 44 4 4 3" xfId="22340"/>
    <cellStyle name="40% - 강조색2 44 4 4 4" xfId="22341"/>
    <cellStyle name="40% - 강조색2 44 4 5" xfId="22342"/>
    <cellStyle name="40% - 강조색2 44 4 5 2" xfId="22343"/>
    <cellStyle name="40% - 강조색2 44 4 5 3" xfId="22344"/>
    <cellStyle name="40% - 강조색2 44 4 5 4" xfId="22345"/>
    <cellStyle name="40% - 강조색2 44 4 6" xfId="22346"/>
    <cellStyle name="40% - 강조색2 44 4 6 2" xfId="22347"/>
    <cellStyle name="40% - 강조색2 44 4 6 3" xfId="22348"/>
    <cellStyle name="40% - 강조색2 44 4 6 4" xfId="22349"/>
    <cellStyle name="40% - 강조색2 44 4 7" xfId="22350"/>
    <cellStyle name="40% - 강조색2 44 4 7 2" xfId="22351"/>
    <cellStyle name="40% - 강조색2 44 4 7 3" xfId="22352"/>
    <cellStyle name="40% - 강조색2 44 4 7 4" xfId="22353"/>
    <cellStyle name="40% - 강조색2 44 4 8" xfId="22354"/>
    <cellStyle name="40% - 강조색2 44 4 8 2" xfId="22355"/>
    <cellStyle name="40% - 강조색2 44 4 8 3" xfId="22356"/>
    <cellStyle name="40% - 강조색2 44 4 8 4" xfId="22357"/>
    <cellStyle name="40% - 강조색2 44 4 9" xfId="22358"/>
    <cellStyle name="40% - 강조색2 44 4 9 2" xfId="22359"/>
    <cellStyle name="40% - 강조색2 44 4 9 3" xfId="22360"/>
    <cellStyle name="40% - 강조색2 44 4 9 4" xfId="22361"/>
    <cellStyle name="40% - 강조색2 44 5" xfId="22362"/>
    <cellStyle name="40% - 강조색2 44 5 10" xfId="22363"/>
    <cellStyle name="40% - 강조색2 44 5 11" xfId="22364"/>
    <cellStyle name="40% - 강조색2 44 5 12" xfId="22365"/>
    <cellStyle name="40% - 강조색2 44 5 13" xfId="22366"/>
    <cellStyle name="40% - 강조색2 44 5 14" xfId="22367"/>
    <cellStyle name="40% - 강조색2 44 5 15" xfId="22368"/>
    <cellStyle name="40% - 강조색2 44 5 16" xfId="22369"/>
    <cellStyle name="40% - 강조색2 44 5 17" xfId="22370"/>
    <cellStyle name="40% - 강조색2 44 5 18" xfId="22371"/>
    <cellStyle name="40% - 강조색2 44 5 19" xfId="22372"/>
    <cellStyle name="40% - 강조색2 44 5 2" xfId="22373"/>
    <cellStyle name="40% - 강조색2 44 5 2 2" xfId="22374"/>
    <cellStyle name="40% - 강조색2 44 5 2 3" xfId="22375"/>
    <cellStyle name="40% - 강조색2 44 5 2 4" xfId="22376"/>
    <cellStyle name="40% - 강조색2 44 5 20" xfId="22377"/>
    <cellStyle name="40% - 강조색2 44 5 3" xfId="22378"/>
    <cellStyle name="40% - 강조색2 44 5 3 2" xfId="22379"/>
    <cellStyle name="40% - 강조색2 44 5 3 3" xfId="22380"/>
    <cellStyle name="40% - 강조색2 44 5 3 4" xfId="22381"/>
    <cellStyle name="40% - 강조색2 44 5 4" xfId="22382"/>
    <cellStyle name="40% - 강조색2 44 5 4 2" xfId="22383"/>
    <cellStyle name="40% - 강조색2 44 5 4 3" xfId="22384"/>
    <cellStyle name="40% - 강조색2 44 5 4 4" xfId="22385"/>
    <cellStyle name="40% - 강조색2 44 5 5" xfId="22386"/>
    <cellStyle name="40% - 강조색2 44 5 5 2" xfId="22387"/>
    <cellStyle name="40% - 강조색2 44 5 5 3" xfId="22388"/>
    <cellStyle name="40% - 강조색2 44 5 5 4" xfId="22389"/>
    <cellStyle name="40% - 강조색2 44 5 6" xfId="22390"/>
    <cellStyle name="40% - 강조색2 44 5 6 2" xfId="22391"/>
    <cellStyle name="40% - 강조색2 44 5 6 3" xfId="22392"/>
    <cellStyle name="40% - 강조색2 44 5 6 4" xfId="22393"/>
    <cellStyle name="40% - 강조색2 44 5 7" xfId="22394"/>
    <cellStyle name="40% - 강조색2 44 5 7 2" xfId="22395"/>
    <cellStyle name="40% - 강조색2 44 5 7 3" xfId="22396"/>
    <cellStyle name="40% - 강조색2 44 5 7 4" xfId="22397"/>
    <cellStyle name="40% - 강조색2 44 5 8" xfId="22398"/>
    <cellStyle name="40% - 강조색2 44 5 9" xfId="22399"/>
    <cellStyle name="40% - 강조색2 44 6" xfId="22400"/>
    <cellStyle name="40% - 강조색2 44 6 10" xfId="22401"/>
    <cellStyle name="40% - 강조색2 44 6 11" xfId="22402"/>
    <cellStyle name="40% - 강조색2 44 6 12" xfId="22403"/>
    <cellStyle name="40% - 강조색2 44 6 13" xfId="22404"/>
    <cellStyle name="40% - 강조색2 44 6 14" xfId="22405"/>
    <cellStyle name="40% - 강조색2 44 6 15" xfId="22406"/>
    <cellStyle name="40% - 강조색2 44 6 16" xfId="22407"/>
    <cellStyle name="40% - 강조색2 44 6 17" xfId="22408"/>
    <cellStyle name="40% - 강조색2 44 6 2" xfId="22409"/>
    <cellStyle name="40% - 강조색2 44 6 2 2" xfId="22410"/>
    <cellStyle name="40% - 강조색2 44 6 2 3" xfId="22411"/>
    <cellStyle name="40% - 강조색2 44 6 2 4" xfId="22412"/>
    <cellStyle name="40% - 강조색2 44 6 3" xfId="22413"/>
    <cellStyle name="40% - 강조색2 44 6 3 2" xfId="22414"/>
    <cellStyle name="40% - 강조색2 44 6 3 3" xfId="22415"/>
    <cellStyle name="40% - 강조색2 44 6 3 4" xfId="22416"/>
    <cellStyle name="40% - 강조색2 44 6 4" xfId="22417"/>
    <cellStyle name="40% - 강조색2 44 6 4 2" xfId="22418"/>
    <cellStyle name="40% - 강조색2 44 6 4 3" xfId="22419"/>
    <cellStyle name="40% - 강조색2 44 6 4 4" xfId="22420"/>
    <cellStyle name="40% - 강조색2 44 6 5" xfId="22421"/>
    <cellStyle name="40% - 강조색2 44 6 6" xfId="22422"/>
    <cellStyle name="40% - 강조색2 44 6 7" xfId="22423"/>
    <cellStyle name="40% - 강조색2 44 6 8" xfId="22424"/>
    <cellStyle name="40% - 강조색2 44 6 9" xfId="22425"/>
    <cellStyle name="40% - 강조색2 44 7" xfId="22426"/>
    <cellStyle name="40% - 강조색2 44 7 10" xfId="22427"/>
    <cellStyle name="40% - 강조색2 44 7 11" xfId="22428"/>
    <cellStyle name="40% - 강조색2 44 7 12" xfId="22429"/>
    <cellStyle name="40% - 강조색2 44 7 13" xfId="22430"/>
    <cellStyle name="40% - 강조색2 44 7 14" xfId="22431"/>
    <cellStyle name="40% - 강조색2 44 7 2" xfId="22432"/>
    <cellStyle name="40% - 강조색2 44 7 3" xfId="22433"/>
    <cellStyle name="40% - 강조색2 44 7 4" xfId="22434"/>
    <cellStyle name="40% - 강조색2 44 7 5" xfId="22435"/>
    <cellStyle name="40% - 강조색2 44 7 6" xfId="22436"/>
    <cellStyle name="40% - 강조색2 44 7 7" xfId="22437"/>
    <cellStyle name="40% - 강조색2 44 7 8" xfId="22438"/>
    <cellStyle name="40% - 강조색2 44 7 9" xfId="22439"/>
    <cellStyle name="40% - 강조색2 44 8" xfId="22440"/>
    <cellStyle name="40% - 강조색2 44 8 2" xfId="22441"/>
    <cellStyle name="40% - 강조색2 44 8 3" xfId="22442"/>
    <cellStyle name="40% - 강조색2 44 8 4" xfId="22443"/>
    <cellStyle name="40% - 강조색2 44 9" xfId="22444"/>
    <cellStyle name="40% - 강조색2 44 9 2" xfId="22445"/>
    <cellStyle name="40% - 강조색2 44 9 3" xfId="22446"/>
    <cellStyle name="40% - 강조색2 45" xfId="22447"/>
    <cellStyle name="40% - 강조색2 45 10" xfId="22448"/>
    <cellStyle name="40% - 강조색2 45 11" xfId="22449"/>
    <cellStyle name="40% - 강조색2 45 2" xfId="22450"/>
    <cellStyle name="40% - 강조색2 45 2 10" xfId="22451"/>
    <cellStyle name="40% - 강조색2 45 2 10 2" xfId="22452"/>
    <cellStyle name="40% - 강조색2 45 2 10 3" xfId="22453"/>
    <cellStyle name="40% - 강조색2 45 2 10 4" xfId="22454"/>
    <cellStyle name="40% - 강조색2 45 2 11" xfId="22455"/>
    <cellStyle name="40% - 강조색2 45 2 11 2" xfId="22456"/>
    <cellStyle name="40% - 강조색2 45 2 11 3" xfId="22457"/>
    <cellStyle name="40% - 강조색2 45 2 11 4" xfId="22458"/>
    <cellStyle name="40% - 강조색2 45 2 12" xfId="22459"/>
    <cellStyle name="40% - 강조색2 45 2 12 2" xfId="22460"/>
    <cellStyle name="40% - 강조색2 45 2 12 3" xfId="22461"/>
    <cellStyle name="40% - 강조색2 45 2 12 4" xfId="22462"/>
    <cellStyle name="40% - 강조색2 45 2 13" xfId="22463"/>
    <cellStyle name="40% - 강조색2 45 2 13 2" xfId="22464"/>
    <cellStyle name="40% - 강조색2 45 2 13 3" xfId="22465"/>
    <cellStyle name="40% - 강조색2 45 2 13 4" xfId="22466"/>
    <cellStyle name="40% - 강조색2 45 2 14" xfId="22467"/>
    <cellStyle name="40% - 강조색2 45 2 14 2" xfId="22468"/>
    <cellStyle name="40% - 강조색2 45 2 14 3" xfId="22469"/>
    <cellStyle name="40% - 강조색2 45 2 14 4" xfId="22470"/>
    <cellStyle name="40% - 강조색2 45 2 15" xfId="22471"/>
    <cellStyle name="40% - 강조색2 45 2 16" xfId="22472"/>
    <cellStyle name="40% - 강조색2 45 2 17" xfId="22473"/>
    <cellStyle name="40% - 강조색2 45 2 18" xfId="22474"/>
    <cellStyle name="40% - 강조색2 45 2 19" xfId="22475"/>
    <cellStyle name="40% - 강조색2 45 2 2" xfId="22476"/>
    <cellStyle name="40% - 강조색2 45 2 2 10" xfId="22477"/>
    <cellStyle name="40% - 강조색2 45 2 2 10 2" xfId="22478"/>
    <cellStyle name="40% - 강조색2 45 2 2 10 3" xfId="22479"/>
    <cellStyle name="40% - 강조색2 45 2 2 10 4" xfId="22480"/>
    <cellStyle name="40% - 강조색2 45 2 2 11" xfId="22481"/>
    <cellStyle name="40% - 강조색2 45 2 2 11 2" xfId="22482"/>
    <cellStyle name="40% - 강조색2 45 2 2 11 3" xfId="22483"/>
    <cellStyle name="40% - 강조색2 45 2 2 11 4" xfId="22484"/>
    <cellStyle name="40% - 강조색2 45 2 2 12" xfId="22485"/>
    <cellStyle name="40% - 강조색2 45 2 2 12 2" xfId="22486"/>
    <cellStyle name="40% - 강조색2 45 2 2 12 3" xfId="22487"/>
    <cellStyle name="40% - 강조색2 45 2 2 12 4" xfId="22488"/>
    <cellStyle name="40% - 강조색2 45 2 2 13" xfId="22489"/>
    <cellStyle name="40% - 강조색2 45 2 2 13 2" xfId="22490"/>
    <cellStyle name="40% - 강조색2 45 2 2 13 3" xfId="22491"/>
    <cellStyle name="40% - 강조색2 45 2 2 13 4" xfId="22492"/>
    <cellStyle name="40% - 강조색2 45 2 2 14" xfId="22493"/>
    <cellStyle name="40% - 강조색2 45 2 2 15" xfId="22494"/>
    <cellStyle name="40% - 강조색2 45 2 2 16" xfId="22495"/>
    <cellStyle name="40% - 강조색2 45 2 2 17" xfId="22496"/>
    <cellStyle name="40% - 강조색2 45 2 2 18" xfId="22497"/>
    <cellStyle name="40% - 강조색2 45 2 2 19" xfId="22498"/>
    <cellStyle name="40% - 강조색2 45 2 2 2" xfId="22499"/>
    <cellStyle name="40% - 강조색2 45 2 2 2 10" xfId="22500"/>
    <cellStyle name="40% - 강조색2 45 2 2 2 10 2" xfId="22501"/>
    <cellStyle name="40% - 강조색2 45 2 2 2 10 3" xfId="22502"/>
    <cellStyle name="40% - 강조색2 45 2 2 2 10 4" xfId="22503"/>
    <cellStyle name="40% - 강조색2 45 2 2 2 11" xfId="22504"/>
    <cellStyle name="40% - 강조색2 45 2 2 2 11 2" xfId="22505"/>
    <cellStyle name="40% - 강조색2 45 2 2 2 11 3" xfId="22506"/>
    <cellStyle name="40% - 강조색2 45 2 2 2 11 4" xfId="22507"/>
    <cellStyle name="40% - 강조색2 45 2 2 2 12" xfId="22508"/>
    <cellStyle name="40% - 강조색2 45 2 2 2 12 2" xfId="22509"/>
    <cellStyle name="40% - 강조색2 45 2 2 2 12 3" xfId="22510"/>
    <cellStyle name="40% - 강조색2 45 2 2 2 12 4" xfId="22511"/>
    <cellStyle name="40% - 강조색2 45 2 2 2 13" xfId="22512"/>
    <cellStyle name="40% - 강조색2 45 2 2 2 14" xfId="22513"/>
    <cellStyle name="40% - 강조색2 45 2 2 2 15" xfId="22514"/>
    <cellStyle name="40% - 강조색2 45 2 2 2 16" xfId="22515"/>
    <cellStyle name="40% - 강조색2 45 2 2 2 17" xfId="22516"/>
    <cellStyle name="40% - 강조색2 45 2 2 2 18" xfId="22517"/>
    <cellStyle name="40% - 강조색2 45 2 2 2 19" xfId="22518"/>
    <cellStyle name="40% - 강조색2 45 2 2 2 2" xfId="22519"/>
    <cellStyle name="40% - 강조색2 45 2 2 2 2 10" xfId="22520"/>
    <cellStyle name="40% - 강조색2 45 2 2 2 2 11" xfId="22521"/>
    <cellStyle name="40% - 강조색2 45 2 2 2 2 12" xfId="22522"/>
    <cellStyle name="40% - 강조색2 45 2 2 2 2 2" xfId="22523"/>
    <cellStyle name="40% - 강조색2 45 2 2 2 2 2 2" xfId="22524"/>
    <cellStyle name="40% - 강조색2 45 2 2 2 2 2 3" xfId="22525"/>
    <cellStyle name="40% - 강조색2 45 2 2 2 2 2 4" xfId="22526"/>
    <cellStyle name="40% - 강조색2 45 2 2 2 2 3" xfId="22527"/>
    <cellStyle name="40% - 강조색2 45 2 2 2 2 3 2" xfId="22528"/>
    <cellStyle name="40% - 강조색2 45 2 2 2 2 3 3" xfId="22529"/>
    <cellStyle name="40% - 강조색2 45 2 2 2 2 3 4" xfId="22530"/>
    <cellStyle name="40% - 강조색2 45 2 2 2 2 4" xfId="22531"/>
    <cellStyle name="40% - 강조색2 45 2 2 2 2 4 2" xfId="22532"/>
    <cellStyle name="40% - 강조색2 45 2 2 2 2 4 3" xfId="22533"/>
    <cellStyle name="40% - 강조색2 45 2 2 2 2 4 4" xfId="22534"/>
    <cellStyle name="40% - 강조색2 45 2 2 2 2 5" xfId="22535"/>
    <cellStyle name="40% - 강조색2 45 2 2 2 2 5 2" xfId="22536"/>
    <cellStyle name="40% - 강조색2 45 2 2 2 2 5 3" xfId="22537"/>
    <cellStyle name="40% - 강조색2 45 2 2 2 2 5 4" xfId="22538"/>
    <cellStyle name="40% - 강조색2 45 2 2 2 2 6" xfId="22539"/>
    <cellStyle name="40% - 강조색2 45 2 2 2 2 6 2" xfId="22540"/>
    <cellStyle name="40% - 강조색2 45 2 2 2 2 6 3" xfId="22541"/>
    <cellStyle name="40% - 강조색2 45 2 2 2 2 6 4" xfId="22542"/>
    <cellStyle name="40% - 강조색2 45 2 2 2 2 7" xfId="22543"/>
    <cellStyle name="40% - 강조색2 45 2 2 2 2 7 2" xfId="22544"/>
    <cellStyle name="40% - 강조색2 45 2 2 2 2 7 3" xfId="22545"/>
    <cellStyle name="40% - 강조색2 45 2 2 2 2 7 4" xfId="22546"/>
    <cellStyle name="40% - 강조색2 45 2 2 2 2 8" xfId="22547"/>
    <cellStyle name="40% - 강조색2 45 2 2 2 2 8 2" xfId="22548"/>
    <cellStyle name="40% - 강조색2 45 2 2 2 2 8 3" xfId="22549"/>
    <cellStyle name="40% - 강조색2 45 2 2 2 2 8 4" xfId="22550"/>
    <cellStyle name="40% - 강조색2 45 2 2 2 2 9" xfId="22551"/>
    <cellStyle name="40% - 강조색2 45 2 2 2 2 9 2" xfId="22552"/>
    <cellStyle name="40% - 강조색2 45 2 2 2 2 9 3" xfId="22553"/>
    <cellStyle name="40% - 강조색2 45 2 2 2 2 9 4" xfId="22554"/>
    <cellStyle name="40% - 강조색2 45 2 2 2 20" xfId="22555"/>
    <cellStyle name="40% - 강조색2 45 2 2 2 21" xfId="22556"/>
    <cellStyle name="40% - 강조색2 45 2 2 2 22" xfId="22557"/>
    <cellStyle name="40% - 강조색2 45 2 2 2 23" xfId="22558"/>
    <cellStyle name="40% - 강조색2 45 2 2 2 24" xfId="22559"/>
    <cellStyle name="40% - 강조색2 45 2 2 2 25" xfId="22560"/>
    <cellStyle name="40% - 강조색2 45 2 2 2 3" xfId="22561"/>
    <cellStyle name="40% - 강조색2 45 2 2 2 3 10" xfId="22562"/>
    <cellStyle name="40% - 강조색2 45 2 2 2 3 11" xfId="22563"/>
    <cellStyle name="40% - 강조색2 45 2 2 2 3 12" xfId="22564"/>
    <cellStyle name="40% - 강조색2 45 2 2 2 3 2" xfId="22565"/>
    <cellStyle name="40% - 강조색2 45 2 2 2 3 2 2" xfId="22566"/>
    <cellStyle name="40% - 강조색2 45 2 2 2 3 2 3" xfId="22567"/>
    <cellStyle name="40% - 강조색2 45 2 2 2 3 2 4" xfId="22568"/>
    <cellStyle name="40% - 강조색2 45 2 2 2 3 3" xfId="22569"/>
    <cellStyle name="40% - 강조색2 45 2 2 2 3 3 2" xfId="22570"/>
    <cellStyle name="40% - 강조색2 45 2 2 2 3 3 3" xfId="22571"/>
    <cellStyle name="40% - 강조색2 45 2 2 2 3 3 4" xfId="22572"/>
    <cellStyle name="40% - 강조색2 45 2 2 2 3 4" xfId="22573"/>
    <cellStyle name="40% - 강조색2 45 2 2 2 3 4 2" xfId="22574"/>
    <cellStyle name="40% - 강조색2 45 2 2 2 3 4 3" xfId="22575"/>
    <cellStyle name="40% - 강조색2 45 2 2 2 3 4 4" xfId="22576"/>
    <cellStyle name="40% - 강조색2 45 2 2 2 3 5" xfId="22577"/>
    <cellStyle name="40% - 강조색2 45 2 2 2 3 5 2" xfId="22578"/>
    <cellStyle name="40% - 강조색2 45 2 2 2 3 5 3" xfId="22579"/>
    <cellStyle name="40% - 강조색2 45 2 2 2 3 5 4" xfId="22580"/>
    <cellStyle name="40% - 강조색2 45 2 2 2 3 6" xfId="22581"/>
    <cellStyle name="40% - 강조색2 45 2 2 2 3 6 2" xfId="22582"/>
    <cellStyle name="40% - 강조색2 45 2 2 2 3 6 3" xfId="22583"/>
    <cellStyle name="40% - 강조색2 45 2 2 2 3 6 4" xfId="22584"/>
    <cellStyle name="40% - 강조색2 45 2 2 2 3 7" xfId="22585"/>
    <cellStyle name="40% - 강조색2 45 2 2 2 3 7 2" xfId="22586"/>
    <cellStyle name="40% - 강조색2 45 2 2 2 3 7 3" xfId="22587"/>
    <cellStyle name="40% - 강조색2 45 2 2 2 3 7 4" xfId="22588"/>
    <cellStyle name="40% - 강조색2 45 2 2 2 3 8" xfId="22589"/>
    <cellStyle name="40% - 강조색2 45 2 2 2 3 8 2" xfId="22590"/>
    <cellStyle name="40% - 강조색2 45 2 2 2 3 8 3" xfId="22591"/>
    <cellStyle name="40% - 강조색2 45 2 2 2 3 8 4" xfId="22592"/>
    <cellStyle name="40% - 강조색2 45 2 2 2 3 9" xfId="22593"/>
    <cellStyle name="40% - 강조색2 45 2 2 2 3 9 2" xfId="22594"/>
    <cellStyle name="40% - 강조색2 45 2 2 2 3 9 3" xfId="22595"/>
    <cellStyle name="40% - 강조색2 45 2 2 2 3 9 4" xfId="22596"/>
    <cellStyle name="40% - 강조색2 45 2 2 2 4" xfId="22597"/>
    <cellStyle name="40% - 강조색2 45 2 2 2 4 10" xfId="22598"/>
    <cellStyle name="40% - 강조색2 45 2 2 2 4 11" xfId="22599"/>
    <cellStyle name="40% - 강조색2 45 2 2 2 4 12" xfId="22600"/>
    <cellStyle name="40% - 강조색2 45 2 2 2 4 2" xfId="22601"/>
    <cellStyle name="40% - 강조색2 45 2 2 2 4 2 2" xfId="22602"/>
    <cellStyle name="40% - 강조색2 45 2 2 2 4 2 3" xfId="22603"/>
    <cellStyle name="40% - 강조색2 45 2 2 2 4 2 4" xfId="22604"/>
    <cellStyle name="40% - 강조색2 45 2 2 2 4 3" xfId="22605"/>
    <cellStyle name="40% - 강조색2 45 2 2 2 4 3 2" xfId="22606"/>
    <cellStyle name="40% - 강조색2 45 2 2 2 4 3 3" xfId="22607"/>
    <cellStyle name="40% - 강조색2 45 2 2 2 4 3 4" xfId="22608"/>
    <cellStyle name="40% - 강조색2 45 2 2 2 4 4" xfId="22609"/>
    <cellStyle name="40% - 강조색2 45 2 2 2 4 4 2" xfId="22610"/>
    <cellStyle name="40% - 강조색2 45 2 2 2 4 4 3" xfId="22611"/>
    <cellStyle name="40% - 강조색2 45 2 2 2 4 4 4" xfId="22612"/>
    <cellStyle name="40% - 강조색2 45 2 2 2 4 5" xfId="22613"/>
    <cellStyle name="40% - 강조색2 45 2 2 2 4 5 2" xfId="22614"/>
    <cellStyle name="40% - 강조색2 45 2 2 2 4 5 3" xfId="22615"/>
    <cellStyle name="40% - 강조색2 45 2 2 2 4 5 4" xfId="22616"/>
    <cellStyle name="40% - 강조색2 45 2 2 2 4 6" xfId="22617"/>
    <cellStyle name="40% - 강조색2 45 2 2 2 4 6 2" xfId="22618"/>
    <cellStyle name="40% - 강조색2 45 2 2 2 4 6 3" xfId="22619"/>
    <cellStyle name="40% - 강조색2 45 2 2 2 4 6 4" xfId="22620"/>
    <cellStyle name="40% - 강조색2 45 2 2 2 4 7" xfId="22621"/>
    <cellStyle name="40% - 강조색2 45 2 2 2 4 7 2" xfId="22622"/>
    <cellStyle name="40% - 강조색2 45 2 2 2 4 7 3" xfId="22623"/>
    <cellStyle name="40% - 강조색2 45 2 2 2 4 7 4" xfId="22624"/>
    <cellStyle name="40% - 강조색2 45 2 2 2 4 8" xfId="22625"/>
    <cellStyle name="40% - 강조색2 45 2 2 2 4 8 2" xfId="22626"/>
    <cellStyle name="40% - 강조색2 45 2 2 2 4 8 3" xfId="22627"/>
    <cellStyle name="40% - 강조색2 45 2 2 2 4 8 4" xfId="22628"/>
    <cellStyle name="40% - 강조색2 45 2 2 2 4 9" xfId="22629"/>
    <cellStyle name="40% - 강조색2 45 2 2 2 4 9 2" xfId="22630"/>
    <cellStyle name="40% - 강조색2 45 2 2 2 4 9 3" xfId="22631"/>
    <cellStyle name="40% - 강조색2 45 2 2 2 4 9 4" xfId="22632"/>
    <cellStyle name="40% - 강조색2 45 2 2 2 5" xfId="22633"/>
    <cellStyle name="40% - 강조색2 45 2 2 2 5 2" xfId="22634"/>
    <cellStyle name="40% - 강조색2 45 2 2 2 5 3" xfId="22635"/>
    <cellStyle name="40% - 강조색2 45 2 2 2 5 4" xfId="22636"/>
    <cellStyle name="40% - 강조색2 45 2 2 2 6" xfId="22637"/>
    <cellStyle name="40% - 강조색2 45 2 2 2 6 2" xfId="22638"/>
    <cellStyle name="40% - 강조색2 45 2 2 2 6 3" xfId="22639"/>
    <cellStyle name="40% - 강조색2 45 2 2 2 6 4" xfId="22640"/>
    <cellStyle name="40% - 강조색2 45 2 2 2 7" xfId="22641"/>
    <cellStyle name="40% - 강조색2 45 2 2 2 7 2" xfId="22642"/>
    <cellStyle name="40% - 강조색2 45 2 2 2 7 3" xfId="22643"/>
    <cellStyle name="40% - 강조색2 45 2 2 2 7 4" xfId="22644"/>
    <cellStyle name="40% - 강조색2 45 2 2 2 8" xfId="22645"/>
    <cellStyle name="40% - 강조색2 45 2 2 2 8 2" xfId="22646"/>
    <cellStyle name="40% - 강조색2 45 2 2 2 8 3" xfId="22647"/>
    <cellStyle name="40% - 강조색2 45 2 2 2 8 4" xfId="22648"/>
    <cellStyle name="40% - 강조색2 45 2 2 2 9" xfId="22649"/>
    <cellStyle name="40% - 강조색2 45 2 2 2 9 2" xfId="22650"/>
    <cellStyle name="40% - 강조색2 45 2 2 2 9 3" xfId="22651"/>
    <cellStyle name="40% - 강조색2 45 2 2 2 9 4" xfId="22652"/>
    <cellStyle name="40% - 강조색2 45 2 2 20" xfId="22653"/>
    <cellStyle name="40% - 강조색2 45 2 2 21" xfId="22654"/>
    <cellStyle name="40% - 강조색2 45 2 2 22" xfId="22655"/>
    <cellStyle name="40% - 강조색2 45 2 2 23" xfId="22656"/>
    <cellStyle name="40% - 강조색2 45 2 2 24" xfId="22657"/>
    <cellStyle name="40% - 강조색2 45 2 2 25" xfId="22658"/>
    <cellStyle name="40% - 강조색2 45 2 2 26" xfId="22659"/>
    <cellStyle name="40% - 강조색2 45 2 2 3" xfId="22660"/>
    <cellStyle name="40% - 강조색2 45 2 2 3 10" xfId="22661"/>
    <cellStyle name="40% - 강조색2 45 2 2 3 11" xfId="22662"/>
    <cellStyle name="40% - 강조색2 45 2 2 3 12" xfId="22663"/>
    <cellStyle name="40% - 강조색2 45 2 2 3 2" xfId="22664"/>
    <cellStyle name="40% - 강조색2 45 2 2 3 2 2" xfId="22665"/>
    <cellStyle name="40% - 강조색2 45 2 2 3 2 3" xfId="22666"/>
    <cellStyle name="40% - 강조색2 45 2 2 3 2 4" xfId="22667"/>
    <cellStyle name="40% - 강조색2 45 2 2 3 3" xfId="22668"/>
    <cellStyle name="40% - 강조색2 45 2 2 3 3 2" xfId="22669"/>
    <cellStyle name="40% - 강조색2 45 2 2 3 3 3" xfId="22670"/>
    <cellStyle name="40% - 강조색2 45 2 2 3 3 4" xfId="22671"/>
    <cellStyle name="40% - 강조색2 45 2 2 3 4" xfId="22672"/>
    <cellStyle name="40% - 강조색2 45 2 2 3 4 2" xfId="22673"/>
    <cellStyle name="40% - 강조색2 45 2 2 3 4 3" xfId="22674"/>
    <cellStyle name="40% - 강조색2 45 2 2 3 4 4" xfId="22675"/>
    <cellStyle name="40% - 강조색2 45 2 2 3 5" xfId="22676"/>
    <cellStyle name="40% - 강조색2 45 2 2 3 5 2" xfId="22677"/>
    <cellStyle name="40% - 강조색2 45 2 2 3 5 3" xfId="22678"/>
    <cellStyle name="40% - 강조색2 45 2 2 3 5 4" xfId="22679"/>
    <cellStyle name="40% - 강조색2 45 2 2 3 6" xfId="22680"/>
    <cellStyle name="40% - 강조색2 45 2 2 3 6 2" xfId="22681"/>
    <cellStyle name="40% - 강조색2 45 2 2 3 6 3" xfId="22682"/>
    <cellStyle name="40% - 강조색2 45 2 2 3 6 4" xfId="22683"/>
    <cellStyle name="40% - 강조색2 45 2 2 3 7" xfId="22684"/>
    <cellStyle name="40% - 강조색2 45 2 2 3 7 2" xfId="22685"/>
    <cellStyle name="40% - 강조색2 45 2 2 3 7 3" xfId="22686"/>
    <cellStyle name="40% - 강조색2 45 2 2 3 7 4" xfId="22687"/>
    <cellStyle name="40% - 강조색2 45 2 2 3 8" xfId="22688"/>
    <cellStyle name="40% - 강조색2 45 2 2 3 8 2" xfId="22689"/>
    <cellStyle name="40% - 강조색2 45 2 2 3 8 3" xfId="22690"/>
    <cellStyle name="40% - 강조색2 45 2 2 3 8 4" xfId="22691"/>
    <cellStyle name="40% - 강조색2 45 2 2 3 9" xfId="22692"/>
    <cellStyle name="40% - 강조색2 45 2 2 3 9 2" xfId="22693"/>
    <cellStyle name="40% - 강조색2 45 2 2 3 9 3" xfId="22694"/>
    <cellStyle name="40% - 강조색2 45 2 2 3 9 4" xfId="22695"/>
    <cellStyle name="40% - 강조색2 45 2 2 4" xfId="22696"/>
    <cellStyle name="40% - 강조색2 45 2 2 4 10" xfId="22697"/>
    <cellStyle name="40% - 강조색2 45 2 2 4 11" xfId="22698"/>
    <cellStyle name="40% - 강조색2 45 2 2 4 12" xfId="22699"/>
    <cellStyle name="40% - 강조색2 45 2 2 4 2" xfId="22700"/>
    <cellStyle name="40% - 강조색2 45 2 2 4 2 2" xfId="22701"/>
    <cellStyle name="40% - 강조색2 45 2 2 4 2 3" xfId="22702"/>
    <cellStyle name="40% - 강조색2 45 2 2 4 2 4" xfId="22703"/>
    <cellStyle name="40% - 강조색2 45 2 2 4 3" xfId="22704"/>
    <cellStyle name="40% - 강조색2 45 2 2 4 3 2" xfId="22705"/>
    <cellStyle name="40% - 강조색2 45 2 2 4 3 3" xfId="22706"/>
    <cellStyle name="40% - 강조색2 45 2 2 4 3 4" xfId="22707"/>
    <cellStyle name="40% - 강조색2 45 2 2 4 4" xfId="22708"/>
    <cellStyle name="40% - 강조색2 45 2 2 4 4 2" xfId="22709"/>
    <cellStyle name="40% - 강조색2 45 2 2 4 4 3" xfId="22710"/>
    <cellStyle name="40% - 강조색2 45 2 2 4 4 4" xfId="22711"/>
    <cellStyle name="40% - 강조색2 45 2 2 4 5" xfId="22712"/>
    <cellStyle name="40% - 강조색2 45 2 2 4 5 2" xfId="22713"/>
    <cellStyle name="40% - 강조색2 45 2 2 4 5 3" xfId="22714"/>
    <cellStyle name="40% - 강조색2 45 2 2 4 5 4" xfId="22715"/>
    <cellStyle name="40% - 강조색2 45 2 2 4 6" xfId="22716"/>
    <cellStyle name="40% - 강조색2 45 2 2 4 6 2" xfId="22717"/>
    <cellStyle name="40% - 강조색2 45 2 2 4 6 3" xfId="22718"/>
    <cellStyle name="40% - 강조색2 45 2 2 4 6 4" xfId="22719"/>
    <cellStyle name="40% - 강조색2 45 2 2 4 7" xfId="22720"/>
    <cellStyle name="40% - 강조색2 45 2 2 4 7 2" xfId="22721"/>
    <cellStyle name="40% - 강조색2 45 2 2 4 7 3" xfId="22722"/>
    <cellStyle name="40% - 강조색2 45 2 2 4 7 4" xfId="22723"/>
    <cellStyle name="40% - 강조색2 45 2 2 4 8" xfId="22724"/>
    <cellStyle name="40% - 강조색2 45 2 2 4 8 2" xfId="22725"/>
    <cellStyle name="40% - 강조색2 45 2 2 4 8 3" xfId="22726"/>
    <cellStyle name="40% - 강조색2 45 2 2 4 8 4" xfId="22727"/>
    <cellStyle name="40% - 강조색2 45 2 2 4 9" xfId="22728"/>
    <cellStyle name="40% - 강조색2 45 2 2 4 9 2" xfId="22729"/>
    <cellStyle name="40% - 강조색2 45 2 2 4 9 3" xfId="22730"/>
    <cellStyle name="40% - 강조색2 45 2 2 4 9 4" xfId="22731"/>
    <cellStyle name="40% - 강조색2 45 2 2 5" xfId="22732"/>
    <cellStyle name="40% - 강조색2 45 2 2 5 10" xfId="22733"/>
    <cellStyle name="40% - 강조색2 45 2 2 5 11" xfId="22734"/>
    <cellStyle name="40% - 강조색2 45 2 2 5 12" xfId="22735"/>
    <cellStyle name="40% - 강조색2 45 2 2 5 2" xfId="22736"/>
    <cellStyle name="40% - 강조색2 45 2 2 5 2 2" xfId="22737"/>
    <cellStyle name="40% - 강조색2 45 2 2 5 2 3" xfId="22738"/>
    <cellStyle name="40% - 강조색2 45 2 2 5 2 4" xfId="22739"/>
    <cellStyle name="40% - 강조색2 45 2 2 5 3" xfId="22740"/>
    <cellStyle name="40% - 강조색2 45 2 2 5 3 2" xfId="22741"/>
    <cellStyle name="40% - 강조색2 45 2 2 5 3 3" xfId="22742"/>
    <cellStyle name="40% - 강조색2 45 2 2 5 3 4" xfId="22743"/>
    <cellStyle name="40% - 강조색2 45 2 2 5 4" xfId="22744"/>
    <cellStyle name="40% - 강조색2 45 2 2 5 4 2" xfId="22745"/>
    <cellStyle name="40% - 강조색2 45 2 2 5 4 3" xfId="22746"/>
    <cellStyle name="40% - 강조색2 45 2 2 5 4 4" xfId="22747"/>
    <cellStyle name="40% - 강조색2 45 2 2 5 5" xfId="22748"/>
    <cellStyle name="40% - 강조색2 45 2 2 5 5 2" xfId="22749"/>
    <cellStyle name="40% - 강조색2 45 2 2 5 5 3" xfId="22750"/>
    <cellStyle name="40% - 강조색2 45 2 2 5 5 4" xfId="22751"/>
    <cellStyle name="40% - 강조색2 45 2 2 5 6" xfId="22752"/>
    <cellStyle name="40% - 강조색2 45 2 2 5 6 2" xfId="22753"/>
    <cellStyle name="40% - 강조색2 45 2 2 5 6 3" xfId="22754"/>
    <cellStyle name="40% - 강조색2 45 2 2 5 6 4" xfId="22755"/>
    <cellStyle name="40% - 강조색2 45 2 2 5 7" xfId="22756"/>
    <cellStyle name="40% - 강조색2 45 2 2 5 7 2" xfId="22757"/>
    <cellStyle name="40% - 강조색2 45 2 2 5 7 3" xfId="22758"/>
    <cellStyle name="40% - 강조색2 45 2 2 5 7 4" xfId="22759"/>
    <cellStyle name="40% - 강조색2 45 2 2 5 8" xfId="22760"/>
    <cellStyle name="40% - 강조색2 45 2 2 5 8 2" xfId="22761"/>
    <cellStyle name="40% - 강조색2 45 2 2 5 8 3" xfId="22762"/>
    <cellStyle name="40% - 강조색2 45 2 2 5 8 4" xfId="22763"/>
    <cellStyle name="40% - 강조색2 45 2 2 5 9" xfId="22764"/>
    <cellStyle name="40% - 강조색2 45 2 2 5 9 2" xfId="22765"/>
    <cellStyle name="40% - 강조색2 45 2 2 5 9 3" xfId="22766"/>
    <cellStyle name="40% - 강조색2 45 2 2 5 9 4" xfId="22767"/>
    <cellStyle name="40% - 강조색2 45 2 2 6" xfId="22768"/>
    <cellStyle name="40% - 강조색2 45 2 2 6 2" xfId="22769"/>
    <cellStyle name="40% - 강조색2 45 2 2 6 3" xfId="22770"/>
    <cellStyle name="40% - 강조색2 45 2 2 6 4" xfId="22771"/>
    <cellStyle name="40% - 강조색2 45 2 2 7" xfId="22772"/>
    <cellStyle name="40% - 강조색2 45 2 2 7 2" xfId="22773"/>
    <cellStyle name="40% - 강조색2 45 2 2 7 3" xfId="22774"/>
    <cellStyle name="40% - 강조색2 45 2 2 7 4" xfId="22775"/>
    <cellStyle name="40% - 강조색2 45 2 2 8" xfId="22776"/>
    <cellStyle name="40% - 강조색2 45 2 2 8 2" xfId="22777"/>
    <cellStyle name="40% - 강조색2 45 2 2 8 3" xfId="22778"/>
    <cellStyle name="40% - 강조색2 45 2 2 8 4" xfId="22779"/>
    <cellStyle name="40% - 강조색2 45 2 2 9" xfId="22780"/>
    <cellStyle name="40% - 강조색2 45 2 2 9 2" xfId="22781"/>
    <cellStyle name="40% - 강조색2 45 2 2 9 3" xfId="22782"/>
    <cellStyle name="40% - 강조색2 45 2 2 9 4" xfId="22783"/>
    <cellStyle name="40% - 강조색2 45 2 20" xfId="22784"/>
    <cellStyle name="40% - 강조색2 45 2 21" xfId="22785"/>
    <cellStyle name="40% - 강조색2 45 2 22" xfId="22786"/>
    <cellStyle name="40% - 강조색2 45 2 23" xfId="22787"/>
    <cellStyle name="40% - 강조색2 45 2 24" xfId="22788"/>
    <cellStyle name="40% - 강조색2 45 2 25" xfId="22789"/>
    <cellStyle name="40% - 강조색2 45 2 26" xfId="22790"/>
    <cellStyle name="40% - 강조색2 45 2 3" xfId="22791"/>
    <cellStyle name="40% - 강조색2 45 2 3 10" xfId="22792"/>
    <cellStyle name="40% - 강조색2 45 2 3 10 2" xfId="22793"/>
    <cellStyle name="40% - 강조색2 45 2 3 10 3" xfId="22794"/>
    <cellStyle name="40% - 강조색2 45 2 3 10 4" xfId="22795"/>
    <cellStyle name="40% - 강조색2 45 2 3 11" xfId="22796"/>
    <cellStyle name="40% - 강조색2 45 2 3 11 2" xfId="22797"/>
    <cellStyle name="40% - 강조색2 45 2 3 11 3" xfId="22798"/>
    <cellStyle name="40% - 강조색2 45 2 3 11 4" xfId="22799"/>
    <cellStyle name="40% - 강조색2 45 2 3 12" xfId="22800"/>
    <cellStyle name="40% - 강조색2 45 2 3 12 2" xfId="22801"/>
    <cellStyle name="40% - 강조색2 45 2 3 12 3" xfId="22802"/>
    <cellStyle name="40% - 강조색2 45 2 3 12 4" xfId="22803"/>
    <cellStyle name="40% - 강조색2 45 2 3 13" xfId="22804"/>
    <cellStyle name="40% - 강조색2 45 2 3 14" xfId="22805"/>
    <cellStyle name="40% - 강조색2 45 2 3 15" xfId="22806"/>
    <cellStyle name="40% - 강조색2 45 2 3 16" xfId="22807"/>
    <cellStyle name="40% - 강조색2 45 2 3 17" xfId="22808"/>
    <cellStyle name="40% - 강조색2 45 2 3 18" xfId="22809"/>
    <cellStyle name="40% - 강조색2 45 2 3 19" xfId="22810"/>
    <cellStyle name="40% - 강조색2 45 2 3 2" xfId="22811"/>
    <cellStyle name="40% - 강조색2 45 2 3 2 10" xfId="22812"/>
    <cellStyle name="40% - 강조색2 45 2 3 2 11" xfId="22813"/>
    <cellStyle name="40% - 강조색2 45 2 3 2 12" xfId="22814"/>
    <cellStyle name="40% - 강조색2 45 2 3 2 2" xfId="22815"/>
    <cellStyle name="40% - 강조색2 45 2 3 2 2 2" xfId="22816"/>
    <cellStyle name="40% - 강조색2 45 2 3 2 2 3" xfId="22817"/>
    <cellStyle name="40% - 강조색2 45 2 3 2 2 4" xfId="22818"/>
    <cellStyle name="40% - 강조색2 45 2 3 2 3" xfId="22819"/>
    <cellStyle name="40% - 강조색2 45 2 3 2 3 2" xfId="22820"/>
    <cellStyle name="40% - 강조색2 45 2 3 2 3 3" xfId="22821"/>
    <cellStyle name="40% - 강조색2 45 2 3 2 3 4" xfId="22822"/>
    <cellStyle name="40% - 강조색2 45 2 3 2 4" xfId="22823"/>
    <cellStyle name="40% - 강조색2 45 2 3 2 4 2" xfId="22824"/>
    <cellStyle name="40% - 강조색2 45 2 3 2 4 3" xfId="22825"/>
    <cellStyle name="40% - 강조색2 45 2 3 2 4 4" xfId="22826"/>
    <cellStyle name="40% - 강조색2 45 2 3 2 5" xfId="22827"/>
    <cellStyle name="40% - 강조색2 45 2 3 2 5 2" xfId="22828"/>
    <cellStyle name="40% - 강조색2 45 2 3 2 5 3" xfId="22829"/>
    <cellStyle name="40% - 강조색2 45 2 3 2 5 4" xfId="22830"/>
    <cellStyle name="40% - 강조색2 45 2 3 2 6" xfId="22831"/>
    <cellStyle name="40% - 강조색2 45 2 3 2 6 2" xfId="22832"/>
    <cellStyle name="40% - 강조색2 45 2 3 2 6 3" xfId="22833"/>
    <cellStyle name="40% - 강조색2 45 2 3 2 6 4" xfId="22834"/>
    <cellStyle name="40% - 강조색2 45 2 3 2 7" xfId="22835"/>
    <cellStyle name="40% - 강조색2 45 2 3 2 7 2" xfId="22836"/>
    <cellStyle name="40% - 강조색2 45 2 3 2 7 3" xfId="22837"/>
    <cellStyle name="40% - 강조색2 45 2 3 2 7 4" xfId="22838"/>
    <cellStyle name="40% - 강조색2 45 2 3 2 8" xfId="22839"/>
    <cellStyle name="40% - 강조색2 45 2 3 2 8 2" xfId="22840"/>
    <cellStyle name="40% - 강조색2 45 2 3 2 8 3" xfId="22841"/>
    <cellStyle name="40% - 강조색2 45 2 3 2 8 4" xfId="22842"/>
    <cellStyle name="40% - 강조색2 45 2 3 2 9" xfId="22843"/>
    <cellStyle name="40% - 강조색2 45 2 3 2 9 2" xfId="22844"/>
    <cellStyle name="40% - 강조색2 45 2 3 2 9 3" xfId="22845"/>
    <cellStyle name="40% - 강조색2 45 2 3 2 9 4" xfId="22846"/>
    <cellStyle name="40% - 강조색2 45 2 3 20" xfId="22847"/>
    <cellStyle name="40% - 강조색2 45 2 3 21" xfId="22848"/>
    <cellStyle name="40% - 강조색2 45 2 3 22" xfId="22849"/>
    <cellStyle name="40% - 강조색2 45 2 3 23" xfId="22850"/>
    <cellStyle name="40% - 강조색2 45 2 3 24" xfId="22851"/>
    <cellStyle name="40% - 강조색2 45 2 3 25" xfId="22852"/>
    <cellStyle name="40% - 강조색2 45 2 3 3" xfId="22853"/>
    <cellStyle name="40% - 강조색2 45 2 3 3 10" xfId="22854"/>
    <cellStyle name="40% - 강조색2 45 2 3 3 11" xfId="22855"/>
    <cellStyle name="40% - 강조색2 45 2 3 3 12" xfId="22856"/>
    <cellStyle name="40% - 강조색2 45 2 3 3 2" xfId="22857"/>
    <cellStyle name="40% - 강조색2 45 2 3 3 2 2" xfId="22858"/>
    <cellStyle name="40% - 강조색2 45 2 3 3 2 3" xfId="22859"/>
    <cellStyle name="40% - 강조색2 45 2 3 3 2 4" xfId="22860"/>
    <cellStyle name="40% - 강조색2 45 2 3 3 3" xfId="22861"/>
    <cellStyle name="40% - 강조색2 45 2 3 3 3 2" xfId="22862"/>
    <cellStyle name="40% - 강조색2 45 2 3 3 3 3" xfId="22863"/>
    <cellStyle name="40% - 강조색2 45 2 3 3 3 4" xfId="22864"/>
    <cellStyle name="40% - 강조색2 45 2 3 3 4" xfId="22865"/>
    <cellStyle name="40% - 강조색2 45 2 3 3 4 2" xfId="22866"/>
    <cellStyle name="40% - 강조색2 45 2 3 3 4 3" xfId="22867"/>
    <cellStyle name="40% - 강조색2 45 2 3 3 4 4" xfId="22868"/>
    <cellStyle name="40% - 강조색2 45 2 3 3 5" xfId="22869"/>
    <cellStyle name="40% - 강조색2 45 2 3 3 5 2" xfId="22870"/>
    <cellStyle name="40% - 강조색2 45 2 3 3 5 3" xfId="22871"/>
    <cellStyle name="40% - 강조색2 45 2 3 3 5 4" xfId="22872"/>
    <cellStyle name="40% - 강조색2 45 2 3 3 6" xfId="22873"/>
    <cellStyle name="40% - 강조색2 45 2 3 3 6 2" xfId="22874"/>
    <cellStyle name="40% - 강조색2 45 2 3 3 6 3" xfId="22875"/>
    <cellStyle name="40% - 강조색2 45 2 3 3 6 4" xfId="22876"/>
    <cellStyle name="40% - 강조색2 45 2 3 3 7" xfId="22877"/>
    <cellStyle name="40% - 강조색2 45 2 3 3 7 2" xfId="22878"/>
    <cellStyle name="40% - 강조색2 45 2 3 3 7 3" xfId="22879"/>
    <cellStyle name="40% - 강조색2 45 2 3 3 7 4" xfId="22880"/>
    <cellStyle name="40% - 강조색2 45 2 3 3 8" xfId="22881"/>
    <cellStyle name="40% - 강조색2 45 2 3 3 8 2" xfId="22882"/>
    <cellStyle name="40% - 강조색2 45 2 3 3 8 3" xfId="22883"/>
    <cellStyle name="40% - 강조색2 45 2 3 3 8 4" xfId="22884"/>
    <cellStyle name="40% - 강조색2 45 2 3 3 9" xfId="22885"/>
    <cellStyle name="40% - 강조색2 45 2 3 3 9 2" xfId="22886"/>
    <cellStyle name="40% - 강조색2 45 2 3 3 9 3" xfId="22887"/>
    <cellStyle name="40% - 강조색2 45 2 3 3 9 4" xfId="22888"/>
    <cellStyle name="40% - 강조색2 45 2 3 4" xfId="22889"/>
    <cellStyle name="40% - 강조색2 45 2 3 4 10" xfId="22890"/>
    <cellStyle name="40% - 강조색2 45 2 3 4 11" xfId="22891"/>
    <cellStyle name="40% - 강조색2 45 2 3 4 12" xfId="22892"/>
    <cellStyle name="40% - 강조색2 45 2 3 4 2" xfId="22893"/>
    <cellStyle name="40% - 강조색2 45 2 3 4 2 2" xfId="22894"/>
    <cellStyle name="40% - 강조색2 45 2 3 4 2 3" xfId="22895"/>
    <cellStyle name="40% - 강조색2 45 2 3 4 2 4" xfId="22896"/>
    <cellStyle name="40% - 강조색2 45 2 3 4 3" xfId="22897"/>
    <cellStyle name="40% - 강조색2 45 2 3 4 3 2" xfId="22898"/>
    <cellStyle name="40% - 강조색2 45 2 3 4 3 3" xfId="22899"/>
    <cellStyle name="40% - 강조색2 45 2 3 4 3 4" xfId="22900"/>
    <cellStyle name="40% - 강조색2 45 2 3 4 4" xfId="22901"/>
    <cellStyle name="40% - 강조색2 45 2 3 4 4 2" xfId="22902"/>
    <cellStyle name="40% - 강조색2 45 2 3 4 4 3" xfId="22903"/>
    <cellStyle name="40% - 강조색2 45 2 3 4 4 4" xfId="22904"/>
    <cellStyle name="40% - 강조색2 45 2 3 4 5" xfId="22905"/>
    <cellStyle name="40% - 강조색2 45 2 3 4 5 2" xfId="22906"/>
    <cellStyle name="40% - 강조색2 45 2 3 4 5 3" xfId="22907"/>
    <cellStyle name="40% - 강조색2 45 2 3 4 5 4" xfId="22908"/>
    <cellStyle name="40% - 강조색2 45 2 3 4 6" xfId="22909"/>
    <cellStyle name="40% - 강조색2 45 2 3 4 6 2" xfId="22910"/>
    <cellStyle name="40% - 강조색2 45 2 3 4 6 3" xfId="22911"/>
    <cellStyle name="40% - 강조색2 45 2 3 4 6 4" xfId="22912"/>
    <cellStyle name="40% - 강조색2 45 2 3 4 7" xfId="22913"/>
    <cellStyle name="40% - 강조색2 45 2 3 4 7 2" xfId="22914"/>
    <cellStyle name="40% - 강조색2 45 2 3 4 7 3" xfId="22915"/>
    <cellStyle name="40% - 강조색2 45 2 3 4 7 4" xfId="22916"/>
    <cellStyle name="40% - 강조색2 45 2 3 4 8" xfId="22917"/>
    <cellStyle name="40% - 강조색2 45 2 3 4 8 2" xfId="22918"/>
    <cellStyle name="40% - 강조색2 45 2 3 4 8 3" xfId="22919"/>
    <cellStyle name="40% - 강조색2 45 2 3 4 8 4" xfId="22920"/>
    <cellStyle name="40% - 강조색2 45 2 3 4 9" xfId="22921"/>
    <cellStyle name="40% - 강조색2 45 2 3 4 9 2" xfId="22922"/>
    <cellStyle name="40% - 강조색2 45 2 3 4 9 3" xfId="22923"/>
    <cellStyle name="40% - 강조색2 45 2 3 4 9 4" xfId="22924"/>
    <cellStyle name="40% - 강조색2 45 2 3 5" xfId="22925"/>
    <cellStyle name="40% - 강조색2 45 2 3 5 2" xfId="22926"/>
    <cellStyle name="40% - 강조색2 45 2 3 5 3" xfId="22927"/>
    <cellStyle name="40% - 강조색2 45 2 3 5 4" xfId="22928"/>
    <cellStyle name="40% - 강조색2 45 2 3 6" xfId="22929"/>
    <cellStyle name="40% - 강조색2 45 2 3 6 2" xfId="22930"/>
    <cellStyle name="40% - 강조색2 45 2 3 6 3" xfId="22931"/>
    <cellStyle name="40% - 강조색2 45 2 3 6 4" xfId="22932"/>
    <cellStyle name="40% - 강조색2 45 2 3 7" xfId="22933"/>
    <cellStyle name="40% - 강조색2 45 2 3 7 2" xfId="22934"/>
    <cellStyle name="40% - 강조색2 45 2 3 7 3" xfId="22935"/>
    <cellStyle name="40% - 강조색2 45 2 3 7 4" xfId="22936"/>
    <cellStyle name="40% - 강조색2 45 2 3 8" xfId="22937"/>
    <cellStyle name="40% - 강조색2 45 2 3 8 2" xfId="22938"/>
    <cellStyle name="40% - 강조색2 45 2 3 8 3" xfId="22939"/>
    <cellStyle name="40% - 강조색2 45 2 3 8 4" xfId="22940"/>
    <cellStyle name="40% - 강조색2 45 2 3 9" xfId="22941"/>
    <cellStyle name="40% - 강조색2 45 2 3 9 2" xfId="22942"/>
    <cellStyle name="40% - 강조색2 45 2 3 9 3" xfId="22943"/>
    <cellStyle name="40% - 강조색2 45 2 3 9 4" xfId="22944"/>
    <cellStyle name="40% - 강조색2 45 2 4" xfId="22945"/>
    <cellStyle name="40% - 강조색2 45 2 4 10" xfId="22946"/>
    <cellStyle name="40% - 강조색2 45 2 4 11" xfId="22947"/>
    <cellStyle name="40% - 강조색2 45 2 4 12" xfId="22948"/>
    <cellStyle name="40% - 강조색2 45 2 4 2" xfId="22949"/>
    <cellStyle name="40% - 강조색2 45 2 4 2 2" xfId="22950"/>
    <cellStyle name="40% - 강조색2 45 2 4 2 3" xfId="22951"/>
    <cellStyle name="40% - 강조색2 45 2 4 2 4" xfId="22952"/>
    <cellStyle name="40% - 강조색2 45 2 4 3" xfId="22953"/>
    <cellStyle name="40% - 강조색2 45 2 4 3 2" xfId="22954"/>
    <cellStyle name="40% - 강조색2 45 2 4 3 3" xfId="22955"/>
    <cellStyle name="40% - 강조색2 45 2 4 3 4" xfId="22956"/>
    <cellStyle name="40% - 강조색2 45 2 4 4" xfId="22957"/>
    <cellStyle name="40% - 강조색2 45 2 4 4 2" xfId="22958"/>
    <cellStyle name="40% - 강조색2 45 2 4 4 3" xfId="22959"/>
    <cellStyle name="40% - 강조색2 45 2 4 4 4" xfId="22960"/>
    <cellStyle name="40% - 강조색2 45 2 4 5" xfId="22961"/>
    <cellStyle name="40% - 강조색2 45 2 4 5 2" xfId="22962"/>
    <cellStyle name="40% - 강조색2 45 2 4 5 3" xfId="22963"/>
    <cellStyle name="40% - 강조색2 45 2 4 5 4" xfId="22964"/>
    <cellStyle name="40% - 강조색2 45 2 4 6" xfId="22965"/>
    <cellStyle name="40% - 강조색2 45 2 4 6 2" xfId="22966"/>
    <cellStyle name="40% - 강조색2 45 2 4 6 3" xfId="22967"/>
    <cellStyle name="40% - 강조색2 45 2 4 6 4" xfId="22968"/>
    <cellStyle name="40% - 강조색2 45 2 4 7" xfId="22969"/>
    <cellStyle name="40% - 강조색2 45 2 4 7 2" xfId="22970"/>
    <cellStyle name="40% - 강조색2 45 2 4 7 3" xfId="22971"/>
    <cellStyle name="40% - 강조색2 45 2 4 7 4" xfId="22972"/>
    <cellStyle name="40% - 강조색2 45 2 4 8" xfId="22973"/>
    <cellStyle name="40% - 강조색2 45 2 4 8 2" xfId="22974"/>
    <cellStyle name="40% - 강조색2 45 2 4 8 3" xfId="22975"/>
    <cellStyle name="40% - 강조색2 45 2 4 8 4" xfId="22976"/>
    <cellStyle name="40% - 강조색2 45 2 4 9" xfId="22977"/>
    <cellStyle name="40% - 강조색2 45 2 4 9 2" xfId="22978"/>
    <cellStyle name="40% - 강조색2 45 2 4 9 3" xfId="22979"/>
    <cellStyle name="40% - 강조색2 45 2 4 9 4" xfId="22980"/>
    <cellStyle name="40% - 강조색2 45 2 5" xfId="22981"/>
    <cellStyle name="40% - 강조색2 45 2 5 10" xfId="22982"/>
    <cellStyle name="40% - 강조색2 45 2 5 11" xfId="22983"/>
    <cellStyle name="40% - 강조색2 45 2 5 12" xfId="22984"/>
    <cellStyle name="40% - 강조색2 45 2 5 2" xfId="22985"/>
    <cellStyle name="40% - 강조색2 45 2 5 2 2" xfId="22986"/>
    <cellStyle name="40% - 강조색2 45 2 5 2 3" xfId="22987"/>
    <cellStyle name="40% - 강조색2 45 2 5 2 4" xfId="22988"/>
    <cellStyle name="40% - 강조색2 45 2 5 3" xfId="22989"/>
    <cellStyle name="40% - 강조색2 45 2 5 3 2" xfId="22990"/>
    <cellStyle name="40% - 강조색2 45 2 5 3 3" xfId="22991"/>
    <cellStyle name="40% - 강조색2 45 2 5 3 4" xfId="22992"/>
    <cellStyle name="40% - 강조색2 45 2 5 4" xfId="22993"/>
    <cellStyle name="40% - 강조색2 45 2 5 4 2" xfId="22994"/>
    <cellStyle name="40% - 강조색2 45 2 5 4 3" xfId="22995"/>
    <cellStyle name="40% - 강조색2 45 2 5 4 4" xfId="22996"/>
    <cellStyle name="40% - 강조색2 45 2 5 5" xfId="22997"/>
    <cellStyle name="40% - 강조색2 45 2 5 5 2" xfId="22998"/>
    <cellStyle name="40% - 강조색2 45 2 5 5 3" xfId="22999"/>
    <cellStyle name="40% - 강조색2 45 2 5 5 4" xfId="23000"/>
    <cellStyle name="40% - 강조색2 45 2 5 6" xfId="23001"/>
    <cellStyle name="40% - 강조색2 45 2 5 6 2" xfId="23002"/>
    <cellStyle name="40% - 강조색2 45 2 5 6 3" xfId="23003"/>
    <cellStyle name="40% - 강조색2 45 2 5 6 4" xfId="23004"/>
    <cellStyle name="40% - 강조색2 45 2 5 7" xfId="23005"/>
    <cellStyle name="40% - 강조색2 45 2 5 7 2" xfId="23006"/>
    <cellStyle name="40% - 강조색2 45 2 5 7 3" xfId="23007"/>
    <cellStyle name="40% - 강조색2 45 2 5 7 4" xfId="23008"/>
    <cellStyle name="40% - 강조색2 45 2 5 8" xfId="23009"/>
    <cellStyle name="40% - 강조색2 45 2 5 8 2" xfId="23010"/>
    <cellStyle name="40% - 강조색2 45 2 5 8 3" xfId="23011"/>
    <cellStyle name="40% - 강조색2 45 2 5 8 4" xfId="23012"/>
    <cellStyle name="40% - 강조색2 45 2 5 9" xfId="23013"/>
    <cellStyle name="40% - 강조색2 45 2 5 9 2" xfId="23014"/>
    <cellStyle name="40% - 강조색2 45 2 5 9 3" xfId="23015"/>
    <cellStyle name="40% - 강조색2 45 2 5 9 4" xfId="23016"/>
    <cellStyle name="40% - 강조색2 45 2 6" xfId="23017"/>
    <cellStyle name="40% - 강조색2 45 2 6 10" xfId="23018"/>
    <cellStyle name="40% - 강조색2 45 2 6 11" xfId="23019"/>
    <cellStyle name="40% - 강조색2 45 2 6 12" xfId="23020"/>
    <cellStyle name="40% - 강조색2 45 2 6 2" xfId="23021"/>
    <cellStyle name="40% - 강조색2 45 2 6 2 2" xfId="23022"/>
    <cellStyle name="40% - 강조색2 45 2 6 2 3" xfId="23023"/>
    <cellStyle name="40% - 강조색2 45 2 6 2 4" xfId="23024"/>
    <cellStyle name="40% - 강조색2 45 2 6 3" xfId="23025"/>
    <cellStyle name="40% - 강조색2 45 2 6 3 2" xfId="23026"/>
    <cellStyle name="40% - 강조색2 45 2 6 3 3" xfId="23027"/>
    <cellStyle name="40% - 강조색2 45 2 6 3 4" xfId="23028"/>
    <cellStyle name="40% - 강조색2 45 2 6 4" xfId="23029"/>
    <cellStyle name="40% - 강조색2 45 2 6 4 2" xfId="23030"/>
    <cellStyle name="40% - 강조색2 45 2 6 4 3" xfId="23031"/>
    <cellStyle name="40% - 강조색2 45 2 6 4 4" xfId="23032"/>
    <cellStyle name="40% - 강조색2 45 2 6 5" xfId="23033"/>
    <cellStyle name="40% - 강조색2 45 2 6 5 2" xfId="23034"/>
    <cellStyle name="40% - 강조색2 45 2 6 5 3" xfId="23035"/>
    <cellStyle name="40% - 강조색2 45 2 6 5 4" xfId="23036"/>
    <cellStyle name="40% - 강조색2 45 2 6 6" xfId="23037"/>
    <cellStyle name="40% - 강조색2 45 2 6 6 2" xfId="23038"/>
    <cellStyle name="40% - 강조색2 45 2 6 6 3" xfId="23039"/>
    <cellStyle name="40% - 강조색2 45 2 6 6 4" xfId="23040"/>
    <cellStyle name="40% - 강조색2 45 2 6 7" xfId="23041"/>
    <cellStyle name="40% - 강조색2 45 2 6 7 2" xfId="23042"/>
    <cellStyle name="40% - 강조색2 45 2 6 7 3" xfId="23043"/>
    <cellStyle name="40% - 강조색2 45 2 6 7 4" xfId="23044"/>
    <cellStyle name="40% - 강조색2 45 2 6 8" xfId="23045"/>
    <cellStyle name="40% - 강조색2 45 2 6 8 2" xfId="23046"/>
    <cellStyle name="40% - 강조색2 45 2 6 8 3" xfId="23047"/>
    <cellStyle name="40% - 강조색2 45 2 6 8 4" xfId="23048"/>
    <cellStyle name="40% - 강조색2 45 2 6 9" xfId="23049"/>
    <cellStyle name="40% - 강조색2 45 2 6 9 2" xfId="23050"/>
    <cellStyle name="40% - 강조색2 45 2 6 9 3" xfId="23051"/>
    <cellStyle name="40% - 강조색2 45 2 6 9 4" xfId="23052"/>
    <cellStyle name="40% - 강조색2 45 2 7" xfId="23053"/>
    <cellStyle name="40% - 강조색2 45 2 7 2" xfId="23054"/>
    <cellStyle name="40% - 강조색2 45 2 7 3" xfId="23055"/>
    <cellStyle name="40% - 강조색2 45 2 7 4" xfId="23056"/>
    <cellStyle name="40% - 강조색2 45 2 8" xfId="23057"/>
    <cellStyle name="40% - 강조색2 45 2 8 2" xfId="23058"/>
    <cellStyle name="40% - 강조색2 45 2 8 3" xfId="23059"/>
    <cellStyle name="40% - 강조색2 45 2 8 4" xfId="23060"/>
    <cellStyle name="40% - 강조색2 45 2 9" xfId="23061"/>
    <cellStyle name="40% - 강조색2 45 2 9 2" xfId="23062"/>
    <cellStyle name="40% - 강조색2 45 2 9 3" xfId="23063"/>
    <cellStyle name="40% - 강조색2 45 2 9 4" xfId="23064"/>
    <cellStyle name="40% - 강조색2 45 3" xfId="23065"/>
    <cellStyle name="40% - 강조색2 45 3 10" xfId="23066"/>
    <cellStyle name="40% - 강조색2 45 3 10 2" xfId="23067"/>
    <cellStyle name="40% - 강조색2 45 3 10 3" xfId="23068"/>
    <cellStyle name="40% - 강조색2 45 3 10 4" xfId="23069"/>
    <cellStyle name="40% - 강조색2 45 3 11" xfId="23070"/>
    <cellStyle name="40% - 강조색2 45 3 11 2" xfId="23071"/>
    <cellStyle name="40% - 강조색2 45 3 11 3" xfId="23072"/>
    <cellStyle name="40% - 강조색2 45 3 11 4" xfId="23073"/>
    <cellStyle name="40% - 강조색2 45 3 12" xfId="23074"/>
    <cellStyle name="40% - 강조색2 45 3 12 2" xfId="23075"/>
    <cellStyle name="40% - 강조색2 45 3 12 3" xfId="23076"/>
    <cellStyle name="40% - 강조색2 45 3 12 4" xfId="23077"/>
    <cellStyle name="40% - 강조색2 45 3 13" xfId="23078"/>
    <cellStyle name="40% - 강조색2 45 3 14" xfId="23079"/>
    <cellStyle name="40% - 강조색2 45 3 15" xfId="23080"/>
    <cellStyle name="40% - 강조색2 45 3 16" xfId="23081"/>
    <cellStyle name="40% - 강조색2 45 3 17" xfId="23082"/>
    <cellStyle name="40% - 강조색2 45 3 18" xfId="23083"/>
    <cellStyle name="40% - 강조색2 45 3 19" xfId="23084"/>
    <cellStyle name="40% - 강조색2 45 3 2" xfId="23085"/>
    <cellStyle name="40% - 강조색2 45 3 2 10" xfId="23086"/>
    <cellStyle name="40% - 강조색2 45 3 2 11" xfId="23087"/>
    <cellStyle name="40% - 강조색2 45 3 2 12" xfId="23088"/>
    <cellStyle name="40% - 강조색2 45 3 2 2" xfId="23089"/>
    <cellStyle name="40% - 강조색2 45 3 2 2 2" xfId="23090"/>
    <cellStyle name="40% - 강조색2 45 3 2 2 3" xfId="23091"/>
    <cellStyle name="40% - 강조색2 45 3 2 2 4" xfId="23092"/>
    <cellStyle name="40% - 강조색2 45 3 2 3" xfId="23093"/>
    <cellStyle name="40% - 강조색2 45 3 2 3 2" xfId="23094"/>
    <cellStyle name="40% - 강조색2 45 3 2 3 3" xfId="23095"/>
    <cellStyle name="40% - 강조색2 45 3 2 3 4" xfId="23096"/>
    <cellStyle name="40% - 강조색2 45 3 2 4" xfId="23097"/>
    <cellStyle name="40% - 강조색2 45 3 2 4 2" xfId="23098"/>
    <cellStyle name="40% - 강조색2 45 3 2 4 3" xfId="23099"/>
    <cellStyle name="40% - 강조색2 45 3 2 4 4" xfId="23100"/>
    <cellStyle name="40% - 강조색2 45 3 2 5" xfId="23101"/>
    <cellStyle name="40% - 강조색2 45 3 2 5 2" xfId="23102"/>
    <cellStyle name="40% - 강조색2 45 3 2 5 3" xfId="23103"/>
    <cellStyle name="40% - 강조색2 45 3 2 5 4" xfId="23104"/>
    <cellStyle name="40% - 강조색2 45 3 2 6" xfId="23105"/>
    <cellStyle name="40% - 강조색2 45 3 2 6 2" xfId="23106"/>
    <cellStyle name="40% - 강조색2 45 3 2 6 3" xfId="23107"/>
    <cellStyle name="40% - 강조색2 45 3 2 6 4" xfId="23108"/>
    <cellStyle name="40% - 강조색2 45 3 2 7" xfId="23109"/>
    <cellStyle name="40% - 강조색2 45 3 2 7 2" xfId="23110"/>
    <cellStyle name="40% - 강조색2 45 3 2 7 3" xfId="23111"/>
    <cellStyle name="40% - 강조색2 45 3 2 7 4" xfId="23112"/>
    <cellStyle name="40% - 강조색2 45 3 2 8" xfId="23113"/>
    <cellStyle name="40% - 강조색2 45 3 2 8 2" xfId="23114"/>
    <cellStyle name="40% - 강조색2 45 3 2 8 3" xfId="23115"/>
    <cellStyle name="40% - 강조색2 45 3 2 8 4" xfId="23116"/>
    <cellStyle name="40% - 강조색2 45 3 2 9" xfId="23117"/>
    <cellStyle name="40% - 강조색2 45 3 2 9 2" xfId="23118"/>
    <cellStyle name="40% - 강조색2 45 3 2 9 3" xfId="23119"/>
    <cellStyle name="40% - 강조색2 45 3 2 9 4" xfId="23120"/>
    <cellStyle name="40% - 강조색2 45 3 20" xfId="23121"/>
    <cellStyle name="40% - 강조색2 45 3 21" xfId="23122"/>
    <cellStyle name="40% - 강조색2 45 3 22" xfId="23123"/>
    <cellStyle name="40% - 강조색2 45 3 23" xfId="23124"/>
    <cellStyle name="40% - 강조색2 45 3 24" xfId="23125"/>
    <cellStyle name="40% - 강조색2 45 3 25" xfId="23126"/>
    <cellStyle name="40% - 강조색2 45 3 3" xfId="23127"/>
    <cellStyle name="40% - 강조색2 45 3 3 10" xfId="23128"/>
    <cellStyle name="40% - 강조색2 45 3 3 11" xfId="23129"/>
    <cellStyle name="40% - 강조색2 45 3 3 12" xfId="23130"/>
    <cellStyle name="40% - 강조색2 45 3 3 2" xfId="23131"/>
    <cellStyle name="40% - 강조색2 45 3 3 2 2" xfId="23132"/>
    <cellStyle name="40% - 강조색2 45 3 3 2 3" xfId="23133"/>
    <cellStyle name="40% - 강조색2 45 3 3 2 4" xfId="23134"/>
    <cellStyle name="40% - 강조색2 45 3 3 3" xfId="23135"/>
    <cellStyle name="40% - 강조색2 45 3 3 3 2" xfId="23136"/>
    <cellStyle name="40% - 강조색2 45 3 3 3 3" xfId="23137"/>
    <cellStyle name="40% - 강조색2 45 3 3 3 4" xfId="23138"/>
    <cellStyle name="40% - 강조색2 45 3 3 4" xfId="23139"/>
    <cellStyle name="40% - 강조색2 45 3 3 4 2" xfId="23140"/>
    <cellStyle name="40% - 강조색2 45 3 3 4 3" xfId="23141"/>
    <cellStyle name="40% - 강조색2 45 3 3 4 4" xfId="23142"/>
    <cellStyle name="40% - 강조색2 45 3 3 5" xfId="23143"/>
    <cellStyle name="40% - 강조색2 45 3 3 5 2" xfId="23144"/>
    <cellStyle name="40% - 강조색2 45 3 3 5 3" xfId="23145"/>
    <cellStyle name="40% - 강조색2 45 3 3 5 4" xfId="23146"/>
    <cellStyle name="40% - 강조색2 45 3 3 6" xfId="23147"/>
    <cellStyle name="40% - 강조색2 45 3 3 6 2" xfId="23148"/>
    <cellStyle name="40% - 강조색2 45 3 3 6 3" xfId="23149"/>
    <cellStyle name="40% - 강조색2 45 3 3 6 4" xfId="23150"/>
    <cellStyle name="40% - 강조색2 45 3 3 7" xfId="23151"/>
    <cellStyle name="40% - 강조색2 45 3 3 7 2" xfId="23152"/>
    <cellStyle name="40% - 강조색2 45 3 3 7 3" xfId="23153"/>
    <cellStyle name="40% - 강조색2 45 3 3 7 4" xfId="23154"/>
    <cellStyle name="40% - 강조색2 45 3 3 8" xfId="23155"/>
    <cellStyle name="40% - 강조색2 45 3 3 8 2" xfId="23156"/>
    <cellStyle name="40% - 강조색2 45 3 3 8 3" xfId="23157"/>
    <cellStyle name="40% - 강조색2 45 3 3 8 4" xfId="23158"/>
    <cellStyle name="40% - 강조색2 45 3 3 9" xfId="23159"/>
    <cellStyle name="40% - 강조색2 45 3 3 9 2" xfId="23160"/>
    <cellStyle name="40% - 강조색2 45 3 3 9 3" xfId="23161"/>
    <cellStyle name="40% - 강조색2 45 3 3 9 4" xfId="23162"/>
    <cellStyle name="40% - 강조색2 45 3 4" xfId="23163"/>
    <cellStyle name="40% - 강조색2 45 3 4 10" xfId="23164"/>
    <cellStyle name="40% - 강조색2 45 3 4 11" xfId="23165"/>
    <cellStyle name="40% - 강조색2 45 3 4 12" xfId="23166"/>
    <cellStyle name="40% - 강조색2 45 3 4 2" xfId="23167"/>
    <cellStyle name="40% - 강조색2 45 3 4 2 2" xfId="23168"/>
    <cellStyle name="40% - 강조색2 45 3 4 2 3" xfId="23169"/>
    <cellStyle name="40% - 강조색2 45 3 4 2 4" xfId="23170"/>
    <cellStyle name="40% - 강조색2 45 3 4 3" xfId="23171"/>
    <cellStyle name="40% - 강조색2 45 3 4 3 2" xfId="23172"/>
    <cellStyle name="40% - 강조색2 45 3 4 3 3" xfId="23173"/>
    <cellStyle name="40% - 강조색2 45 3 4 3 4" xfId="23174"/>
    <cellStyle name="40% - 강조색2 45 3 4 4" xfId="23175"/>
    <cellStyle name="40% - 강조색2 45 3 4 4 2" xfId="23176"/>
    <cellStyle name="40% - 강조색2 45 3 4 4 3" xfId="23177"/>
    <cellStyle name="40% - 강조색2 45 3 4 4 4" xfId="23178"/>
    <cellStyle name="40% - 강조색2 45 3 4 5" xfId="23179"/>
    <cellStyle name="40% - 강조색2 45 3 4 5 2" xfId="23180"/>
    <cellStyle name="40% - 강조색2 45 3 4 5 3" xfId="23181"/>
    <cellStyle name="40% - 강조색2 45 3 4 5 4" xfId="23182"/>
    <cellStyle name="40% - 강조색2 45 3 4 6" xfId="23183"/>
    <cellStyle name="40% - 강조색2 45 3 4 6 2" xfId="23184"/>
    <cellStyle name="40% - 강조색2 45 3 4 6 3" xfId="23185"/>
    <cellStyle name="40% - 강조색2 45 3 4 6 4" xfId="23186"/>
    <cellStyle name="40% - 강조색2 45 3 4 7" xfId="23187"/>
    <cellStyle name="40% - 강조색2 45 3 4 7 2" xfId="23188"/>
    <cellStyle name="40% - 강조색2 45 3 4 7 3" xfId="23189"/>
    <cellStyle name="40% - 강조색2 45 3 4 7 4" xfId="23190"/>
    <cellStyle name="40% - 강조색2 45 3 4 8" xfId="23191"/>
    <cellStyle name="40% - 강조색2 45 3 4 8 2" xfId="23192"/>
    <cellStyle name="40% - 강조색2 45 3 4 8 3" xfId="23193"/>
    <cellStyle name="40% - 강조색2 45 3 4 8 4" xfId="23194"/>
    <cellStyle name="40% - 강조색2 45 3 4 9" xfId="23195"/>
    <cellStyle name="40% - 강조색2 45 3 4 9 2" xfId="23196"/>
    <cellStyle name="40% - 강조색2 45 3 4 9 3" xfId="23197"/>
    <cellStyle name="40% - 강조색2 45 3 4 9 4" xfId="23198"/>
    <cellStyle name="40% - 강조색2 45 3 5" xfId="23199"/>
    <cellStyle name="40% - 강조색2 45 3 5 2" xfId="23200"/>
    <cellStyle name="40% - 강조색2 45 3 5 3" xfId="23201"/>
    <cellStyle name="40% - 강조색2 45 3 5 4" xfId="23202"/>
    <cellStyle name="40% - 강조색2 45 3 6" xfId="23203"/>
    <cellStyle name="40% - 강조색2 45 3 6 2" xfId="23204"/>
    <cellStyle name="40% - 강조색2 45 3 6 3" xfId="23205"/>
    <cellStyle name="40% - 강조색2 45 3 6 4" xfId="23206"/>
    <cellStyle name="40% - 강조색2 45 3 7" xfId="23207"/>
    <cellStyle name="40% - 강조색2 45 3 7 2" xfId="23208"/>
    <cellStyle name="40% - 강조색2 45 3 7 3" xfId="23209"/>
    <cellStyle name="40% - 강조색2 45 3 7 4" xfId="23210"/>
    <cellStyle name="40% - 강조색2 45 3 8" xfId="23211"/>
    <cellStyle name="40% - 강조색2 45 3 8 2" xfId="23212"/>
    <cellStyle name="40% - 강조색2 45 3 8 3" xfId="23213"/>
    <cellStyle name="40% - 강조색2 45 3 8 4" xfId="23214"/>
    <cellStyle name="40% - 강조색2 45 3 9" xfId="23215"/>
    <cellStyle name="40% - 강조색2 45 3 9 2" xfId="23216"/>
    <cellStyle name="40% - 강조색2 45 3 9 3" xfId="23217"/>
    <cellStyle name="40% - 강조색2 45 3 9 4" xfId="23218"/>
    <cellStyle name="40% - 강조색2 45 4" xfId="23219"/>
    <cellStyle name="40% - 강조색2 45 4 10" xfId="23220"/>
    <cellStyle name="40% - 강조색2 45 4 10 2" xfId="23221"/>
    <cellStyle name="40% - 강조색2 45 4 10 3" xfId="23222"/>
    <cellStyle name="40% - 강조색2 45 4 10 4" xfId="23223"/>
    <cellStyle name="40% - 강조색2 45 4 11" xfId="23224"/>
    <cellStyle name="40% - 강조색2 45 4 12" xfId="23225"/>
    <cellStyle name="40% - 강조색2 45 4 13" xfId="23226"/>
    <cellStyle name="40% - 강조색2 45 4 14" xfId="23227"/>
    <cellStyle name="40% - 강조색2 45 4 15" xfId="23228"/>
    <cellStyle name="40% - 강조색2 45 4 16" xfId="23229"/>
    <cellStyle name="40% - 강조색2 45 4 17" xfId="23230"/>
    <cellStyle name="40% - 강조색2 45 4 18" xfId="23231"/>
    <cellStyle name="40% - 강조색2 45 4 19" xfId="23232"/>
    <cellStyle name="40% - 강조색2 45 4 2" xfId="23233"/>
    <cellStyle name="40% - 강조색2 45 4 2 10" xfId="23234"/>
    <cellStyle name="40% - 강조색2 45 4 2 11" xfId="23235"/>
    <cellStyle name="40% - 강조색2 45 4 2 12" xfId="23236"/>
    <cellStyle name="40% - 강조색2 45 4 2 2" xfId="23237"/>
    <cellStyle name="40% - 강조색2 45 4 2 2 2" xfId="23238"/>
    <cellStyle name="40% - 강조색2 45 4 2 2 3" xfId="23239"/>
    <cellStyle name="40% - 강조색2 45 4 2 2 4" xfId="23240"/>
    <cellStyle name="40% - 강조색2 45 4 2 3" xfId="23241"/>
    <cellStyle name="40% - 강조색2 45 4 2 3 2" xfId="23242"/>
    <cellStyle name="40% - 강조색2 45 4 2 3 3" xfId="23243"/>
    <cellStyle name="40% - 강조색2 45 4 2 3 4" xfId="23244"/>
    <cellStyle name="40% - 강조색2 45 4 2 4" xfId="23245"/>
    <cellStyle name="40% - 강조색2 45 4 2 4 2" xfId="23246"/>
    <cellStyle name="40% - 강조색2 45 4 2 4 3" xfId="23247"/>
    <cellStyle name="40% - 강조색2 45 4 2 4 4" xfId="23248"/>
    <cellStyle name="40% - 강조색2 45 4 2 5" xfId="23249"/>
    <cellStyle name="40% - 강조색2 45 4 2 5 2" xfId="23250"/>
    <cellStyle name="40% - 강조색2 45 4 2 5 3" xfId="23251"/>
    <cellStyle name="40% - 강조색2 45 4 2 5 4" xfId="23252"/>
    <cellStyle name="40% - 강조색2 45 4 2 6" xfId="23253"/>
    <cellStyle name="40% - 강조색2 45 4 2 6 2" xfId="23254"/>
    <cellStyle name="40% - 강조색2 45 4 2 6 3" xfId="23255"/>
    <cellStyle name="40% - 강조색2 45 4 2 6 4" xfId="23256"/>
    <cellStyle name="40% - 강조색2 45 4 2 7" xfId="23257"/>
    <cellStyle name="40% - 강조색2 45 4 2 7 2" xfId="23258"/>
    <cellStyle name="40% - 강조색2 45 4 2 7 3" xfId="23259"/>
    <cellStyle name="40% - 강조색2 45 4 2 7 4" xfId="23260"/>
    <cellStyle name="40% - 강조색2 45 4 2 8" xfId="23261"/>
    <cellStyle name="40% - 강조색2 45 4 2 8 2" xfId="23262"/>
    <cellStyle name="40% - 강조색2 45 4 2 8 3" xfId="23263"/>
    <cellStyle name="40% - 강조색2 45 4 2 8 4" xfId="23264"/>
    <cellStyle name="40% - 강조색2 45 4 2 9" xfId="23265"/>
    <cellStyle name="40% - 강조색2 45 4 2 9 2" xfId="23266"/>
    <cellStyle name="40% - 강조색2 45 4 2 9 3" xfId="23267"/>
    <cellStyle name="40% - 강조색2 45 4 2 9 4" xfId="23268"/>
    <cellStyle name="40% - 강조색2 45 4 20" xfId="23269"/>
    <cellStyle name="40% - 강조색2 45 4 21" xfId="23270"/>
    <cellStyle name="40% - 강조색2 45 4 22" xfId="23271"/>
    <cellStyle name="40% - 강조색2 45 4 23" xfId="23272"/>
    <cellStyle name="40% - 강조색2 45 4 3" xfId="23273"/>
    <cellStyle name="40% - 강조색2 45 4 3 2" xfId="23274"/>
    <cellStyle name="40% - 강조색2 45 4 3 3" xfId="23275"/>
    <cellStyle name="40% - 강조색2 45 4 3 4" xfId="23276"/>
    <cellStyle name="40% - 강조색2 45 4 4" xfId="23277"/>
    <cellStyle name="40% - 강조색2 45 4 4 2" xfId="23278"/>
    <cellStyle name="40% - 강조색2 45 4 4 3" xfId="23279"/>
    <cellStyle name="40% - 강조색2 45 4 4 4" xfId="23280"/>
    <cellStyle name="40% - 강조색2 45 4 5" xfId="23281"/>
    <cellStyle name="40% - 강조색2 45 4 5 2" xfId="23282"/>
    <cellStyle name="40% - 강조색2 45 4 5 3" xfId="23283"/>
    <cellStyle name="40% - 강조색2 45 4 5 4" xfId="23284"/>
    <cellStyle name="40% - 강조색2 45 4 6" xfId="23285"/>
    <cellStyle name="40% - 강조색2 45 4 6 2" xfId="23286"/>
    <cellStyle name="40% - 강조색2 45 4 6 3" xfId="23287"/>
    <cellStyle name="40% - 강조색2 45 4 6 4" xfId="23288"/>
    <cellStyle name="40% - 강조색2 45 4 7" xfId="23289"/>
    <cellStyle name="40% - 강조색2 45 4 7 2" xfId="23290"/>
    <cellStyle name="40% - 강조색2 45 4 7 3" xfId="23291"/>
    <cellStyle name="40% - 강조색2 45 4 7 4" xfId="23292"/>
    <cellStyle name="40% - 강조색2 45 4 8" xfId="23293"/>
    <cellStyle name="40% - 강조색2 45 4 8 2" xfId="23294"/>
    <cellStyle name="40% - 강조색2 45 4 8 3" xfId="23295"/>
    <cellStyle name="40% - 강조색2 45 4 8 4" xfId="23296"/>
    <cellStyle name="40% - 강조색2 45 4 9" xfId="23297"/>
    <cellStyle name="40% - 강조색2 45 4 9 2" xfId="23298"/>
    <cellStyle name="40% - 강조색2 45 4 9 3" xfId="23299"/>
    <cellStyle name="40% - 강조색2 45 4 9 4" xfId="23300"/>
    <cellStyle name="40% - 강조색2 45 5" xfId="23301"/>
    <cellStyle name="40% - 강조색2 45 5 10" xfId="23302"/>
    <cellStyle name="40% - 강조색2 45 5 11" xfId="23303"/>
    <cellStyle name="40% - 강조색2 45 5 12" xfId="23304"/>
    <cellStyle name="40% - 강조색2 45 5 13" xfId="23305"/>
    <cellStyle name="40% - 강조색2 45 5 14" xfId="23306"/>
    <cellStyle name="40% - 강조색2 45 5 15" xfId="23307"/>
    <cellStyle name="40% - 강조색2 45 5 16" xfId="23308"/>
    <cellStyle name="40% - 강조색2 45 5 17" xfId="23309"/>
    <cellStyle name="40% - 강조색2 45 5 18" xfId="23310"/>
    <cellStyle name="40% - 강조색2 45 5 19" xfId="23311"/>
    <cellStyle name="40% - 강조색2 45 5 2" xfId="23312"/>
    <cellStyle name="40% - 강조색2 45 5 2 2" xfId="23313"/>
    <cellStyle name="40% - 강조색2 45 5 2 3" xfId="23314"/>
    <cellStyle name="40% - 강조색2 45 5 2 4" xfId="23315"/>
    <cellStyle name="40% - 강조색2 45 5 20" xfId="23316"/>
    <cellStyle name="40% - 강조색2 45 5 3" xfId="23317"/>
    <cellStyle name="40% - 강조색2 45 5 3 2" xfId="23318"/>
    <cellStyle name="40% - 강조색2 45 5 3 3" xfId="23319"/>
    <cellStyle name="40% - 강조색2 45 5 3 4" xfId="23320"/>
    <cellStyle name="40% - 강조색2 45 5 4" xfId="23321"/>
    <cellStyle name="40% - 강조색2 45 5 4 2" xfId="23322"/>
    <cellStyle name="40% - 강조색2 45 5 4 3" xfId="23323"/>
    <cellStyle name="40% - 강조색2 45 5 4 4" xfId="23324"/>
    <cellStyle name="40% - 강조색2 45 5 5" xfId="23325"/>
    <cellStyle name="40% - 강조색2 45 5 5 2" xfId="23326"/>
    <cellStyle name="40% - 강조색2 45 5 5 3" xfId="23327"/>
    <cellStyle name="40% - 강조색2 45 5 5 4" xfId="23328"/>
    <cellStyle name="40% - 강조색2 45 5 6" xfId="23329"/>
    <cellStyle name="40% - 강조색2 45 5 6 2" xfId="23330"/>
    <cellStyle name="40% - 강조색2 45 5 6 3" xfId="23331"/>
    <cellStyle name="40% - 강조색2 45 5 6 4" xfId="23332"/>
    <cellStyle name="40% - 강조색2 45 5 7" xfId="23333"/>
    <cellStyle name="40% - 강조색2 45 5 7 2" xfId="23334"/>
    <cellStyle name="40% - 강조색2 45 5 7 3" xfId="23335"/>
    <cellStyle name="40% - 강조색2 45 5 7 4" xfId="23336"/>
    <cellStyle name="40% - 강조색2 45 5 8" xfId="23337"/>
    <cellStyle name="40% - 강조색2 45 5 9" xfId="23338"/>
    <cellStyle name="40% - 강조색2 45 6" xfId="23339"/>
    <cellStyle name="40% - 강조색2 45 6 10" xfId="23340"/>
    <cellStyle name="40% - 강조색2 45 6 11" xfId="23341"/>
    <cellStyle name="40% - 강조색2 45 6 12" xfId="23342"/>
    <cellStyle name="40% - 강조색2 45 6 13" xfId="23343"/>
    <cellStyle name="40% - 강조색2 45 6 14" xfId="23344"/>
    <cellStyle name="40% - 강조색2 45 6 15" xfId="23345"/>
    <cellStyle name="40% - 강조색2 45 6 16" xfId="23346"/>
    <cellStyle name="40% - 강조색2 45 6 17" xfId="23347"/>
    <cellStyle name="40% - 강조색2 45 6 2" xfId="23348"/>
    <cellStyle name="40% - 강조색2 45 6 2 2" xfId="23349"/>
    <cellStyle name="40% - 강조색2 45 6 2 3" xfId="23350"/>
    <cellStyle name="40% - 강조색2 45 6 2 4" xfId="23351"/>
    <cellStyle name="40% - 강조색2 45 6 3" xfId="23352"/>
    <cellStyle name="40% - 강조색2 45 6 3 2" xfId="23353"/>
    <cellStyle name="40% - 강조색2 45 6 3 3" xfId="23354"/>
    <cellStyle name="40% - 강조색2 45 6 3 4" xfId="23355"/>
    <cellStyle name="40% - 강조색2 45 6 4" xfId="23356"/>
    <cellStyle name="40% - 강조색2 45 6 4 2" xfId="23357"/>
    <cellStyle name="40% - 강조색2 45 6 4 3" xfId="23358"/>
    <cellStyle name="40% - 강조색2 45 6 4 4" xfId="23359"/>
    <cellStyle name="40% - 강조색2 45 6 5" xfId="23360"/>
    <cellStyle name="40% - 강조색2 45 6 6" xfId="23361"/>
    <cellStyle name="40% - 강조색2 45 6 7" xfId="23362"/>
    <cellStyle name="40% - 강조색2 45 6 8" xfId="23363"/>
    <cellStyle name="40% - 강조색2 45 6 9" xfId="23364"/>
    <cellStyle name="40% - 강조색2 45 7" xfId="23365"/>
    <cellStyle name="40% - 강조색2 45 7 10" xfId="23366"/>
    <cellStyle name="40% - 강조색2 45 7 11" xfId="23367"/>
    <cellStyle name="40% - 강조색2 45 7 12" xfId="23368"/>
    <cellStyle name="40% - 강조색2 45 7 13" xfId="23369"/>
    <cellStyle name="40% - 강조색2 45 7 14" xfId="23370"/>
    <cellStyle name="40% - 강조색2 45 7 2" xfId="23371"/>
    <cellStyle name="40% - 강조색2 45 7 3" xfId="23372"/>
    <cellStyle name="40% - 강조색2 45 7 4" xfId="23373"/>
    <cellStyle name="40% - 강조색2 45 7 5" xfId="23374"/>
    <cellStyle name="40% - 강조색2 45 7 6" xfId="23375"/>
    <cellStyle name="40% - 강조색2 45 7 7" xfId="23376"/>
    <cellStyle name="40% - 강조색2 45 7 8" xfId="23377"/>
    <cellStyle name="40% - 강조색2 45 7 9" xfId="23378"/>
    <cellStyle name="40% - 강조색2 45 8" xfId="23379"/>
    <cellStyle name="40% - 강조색2 45 8 2" xfId="23380"/>
    <cellStyle name="40% - 강조색2 45 8 3" xfId="23381"/>
    <cellStyle name="40% - 강조색2 45 8 4" xfId="23382"/>
    <cellStyle name="40% - 강조색2 45 9" xfId="23383"/>
    <cellStyle name="40% - 강조색2 45 9 2" xfId="23384"/>
    <cellStyle name="40% - 강조색2 45 9 3" xfId="23385"/>
    <cellStyle name="40% - 강조색2 46" xfId="23386"/>
    <cellStyle name="40% - 강조색2 46 10" xfId="23387"/>
    <cellStyle name="40% - 강조색2 46 10 2" xfId="23388"/>
    <cellStyle name="40% - 강조색2 46 10 3" xfId="23389"/>
    <cellStyle name="40% - 강조색2 46 10 4" xfId="23390"/>
    <cellStyle name="40% - 강조색2 46 11" xfId="23391"/>
    <cellStyle name="40% - 강조색2 46 11 2" xfId="23392"/>
    <cellStyle name="40% - 강조색2 46 11 3" xfId="23393"/>
    <cellStyle name="40% - 강조색2 46 11 4" xfId="23394"/>
    <cellStyle name="40% - 강조색2 46 12" xfId="23395"/>
    <cellStyle name="40% - 강조색2 46 12 2" xfId="23396"/>
    <cellStyle name="40% - 강조색2 46 12 3" xfId="23397"/>
    <cellStyle name="40% - 강조색2 46 12 4" xfId="23398"/>
    <cellStyle name="40% - 강조색2 46 13" xfId="23399"/>
    <cellStyle name="40% - 강조색2 46 13 2" xfId="23400"/>
    <cellStyle name="40% - 강조색2 46 13 3" xfId="23401"/>
    <cellStyle name="40% - 강조색2 46 13 4" xfId="23402"/>
    <cellStyle name="40% - 강조색2 46 14" xfId="23403"/>
    <cellStyle name="40% - 강조색2 46 14 2" xfId="23404"/>
    <cellStyle name="40% - 강조색2 46 14 3" xfId="23405"/>
    <cellStyle name="40% - 강조색2 46 14 4" xfId="23406"/>
    <cellStyle name="40% - 강조색2 46 15" xfId="23407"/>
    <cellStyle name="40% - 강조색2 46 16" xfId="23408"/>
    <cellStyle name="40% - 강조색2 46 17" xfId="23409"/>
    <cellStyle name="40% - 강조색2 46 18" xfId="23410"/>
    <cellStyle name="40% - 강조색2 46 19" xfId="23411"/>
    <cellStyle name="40% - 강조색2 46 2" xfId="23412"/>
    <cellStyle name="40% - 강조색2 46 2 10" xfId="23413"/>
    <cellStyle name="40% - 강조색2 46 2 10 2" xfId="23414"/>
    <cellStyle name="40% - 강조색2 46 2 10 3" xfId="23415"/>
    <cellStyle name="40% - 강조색2 46 2 10 4" xfId="23416"/>
    <cellStyle name="40% - 강조색2 46 2 11" xfId="23417"/>
    <cellStyle name="40% - 강조색2 46 2 11 2" xfId="23418"/>
    <cellStyle name="40% - 강조색2 46 2 11 3" xfId="23419"/>
    <cellStyle name="40% - 강조색2 46 2 11 4" xfId="23420"/>
    <cellStyle name="40% - 강조색2 46 2 12" xfId="23421"/>
    <cellStyle name="40% - 강조색2 46 2 12 2" xfId="23422"/>
    <cellStyle name="40% - 강조색2 46 2 12 3" xfId="23423"/>
    <cellStyle name="40% - 강조색2 46 2 12 4" xfId="23424"/>
    <cellStyle name="40% - 강조색2 46 2 13" xfId="23425"/>
    <cellStyle name="40% - 강조색2 46 2 13 2" xfId="23426"/>
    <cellStyle name="40% - 강조색2 46 2 13 3" xfId="23427"/>
    <cellStyle name="40% - 강조색2 46 2 13 4" xfId="23428"/>
    <cellStyle name="40% - 강조색2 46 2 14" xfId="23429"/>
    <cellStyle name="40% - 강조색2 46 2 15" xfId="23430"/>
    <cellStyle name="40% - 강조색2 46 2 16" xfId="23431"/>
    <cellStyle name="40% - 강조색2 46 2 17" xfId="23432"/>
    <cellStyle name="40% - 강조색2 46 2 18" xfId="23433"/>
    <cellStyle name="40% - 강조색2 46 2 19" xfId="23434"/>
    <cellStyle name="40% - 강조색2 46 2 2" xfId="23435"/>
    <cellStyle name="40% - 강조색2 46 2 2 10" xfId="23436"/>
    <cellStyle name="40% - 강조색2 46 2 2 10 2" xfId="23437"/>
    <cellStyle name="40% - 강조색2 46 2 2 10 3" xfId="23438"/>
    <cellStyle name="40% - 강조색2 46 2 2 10 4" xfId="23439"/>
    <cellStyle name="40% - 강조색2 46 2 2 11" xfId="23440"/>
    <cellStyle name="40% - 강조색2 46 2 2 11 2" xfId="23441"/>
    <cellStyle name="40% - 강조색2 46 2 2 11 3" xfId="23442"/>
    <cellStyle name="40% - 강조색2 46 2 2 11 4" xfId="23443"/>
    <cellStyle name="40% - 강조색2 46 2 2 12" xfId="23444"/>
    <cellStyle name="40% - 강조색2 46 2 2 12 2" xfId="23445"/>
    <cellStyle name="40% - 강조색2 46 2 2 12 3" xfId="23446"/>
    <cellStyle name="40% - 강조색2 46 2 2 12 4" xfId="23447"/>
    <cellStyle name="40% - 강조색2 46 2 2 13" xfId="23448"/>
    <cellStyle name="40% - 강조색2 46 2 2 14" xfId="23449"/>
    <cellStyle name="40% - 강조색2 46 2 2 15" xfId="23450"/>
    <cellStyle name="40% - 강조색2 46 2 2 16" xfId="23451"/>
    <cellStyle name="40% - 강조색2 46 2 2 17" xfId="23452"/>
    <cellStyle name="40% - 강조색2 46 2 2 18" xfId="23453"/>
    <cellStyle name="40% - 강조색2 46 2 2 19" xfId="23454"/>
    <cellStyle name="40% - 강조색2 46 2 2 2" xfId="23455"/>
    <cellStyle name="40% - 강조색2 46 2 2 2 10" xfId="23456"/>
    <cellStyle name="40% - 강조색2 46 2 2 2 11" xfId="23457"/>
    <cellStyle name="40% - 강조색2 46 2 2 2 12" xfId="23458"/>
    <cellStyle name="40% - 강조색2 46 2 2 2 2" xfId="23459"/>
    <cellStyle name="40% - 강조색2 46 2 2 2 2 2" xfId="23460"/>
    <cellStyle name="40% - 강조색2 46 2 2 2 2 3" xfId="23461"/>
    <cellStyle name="40% - 강조색2 46 2 2 2 2 4" xfId="23462"/>
    <cellStyle name="40% - 강조색2 46 2 2 2 3" xfId="23463"/>
    <cellStyle name="40% - 강조색2 46 2 2 2 3 2" xfId="23464"/>
    <cellStyle name="40% - 강조색2 46 2 2 2 3 3" xfId="23465"/>
    <cellStyle name="40% - 강조색2 46 2 2 2 3 4" xfId="23466"/>
    <cellStyle name="40% - 강조색2 46 2 2 2 4" xfId="23467"/>
    <cellStyle name="40% - 강조색2 46 2 2 2 4 2" xfId="23468"/>
    <cellStyle name="40% - 강조색2 46 2 2 2 4 3" xfId="23469"/>
    <cellStyle name="40% - 강조색2 46 2 2 2 4 4" xfId="23470"/>
    <cellStyle name="40% - 강조색2 46 2 2 2 5" xfId="23471"/>
    <cellStyle name="40% - 강조색2 46 2 2 2 5 2" xfId="23472"/>
    <cellStyle name="40% - 강조색2 46 2 2 2 5 3" xfId="23473"/>
    <cellStyle name="40% - 강조색2 46 2 2 2 5 4" xfId="23474"/>
    <cellStyle name="40% - 강조색2 46 2 2 2 6" xfId="23475"/>
    <cellStyle name="40% - 강조색2 46 2 2 2 6 2" xfId="23476"/>
    <cellStyle name="40% - 강조색2 46 2 2 2 6 3" xfId="23477"/>
    <cellStyle name="40% - 강조색2 46 2 2 2 6 4" xfId="23478"/>
    <cellStyle name="40% - 강조색2 46 2 2 2 7" xfId="23479"/>
    <cellStyle name="40% - 강조색2 46 2 2 2 7 2" xfId="23480"/>
    <cellStyle name="40% - 강조색2 46 2 2 2 7 3" xfId="23481"/>
    <cellStyle name="40% - 강조색2 46 2 2 2 7 4" xfId="23482"/>
    <cellStyle name="40% - 강조색2 46 2 2 2 8" xfId="23483"/>
    <cellStyle name="40% - 강조색2 46 2 2 2 8 2" xfId="23484"/>
    <cellStyle name="40% - 강조색2 46 2 2 2 8 3" xfId="23485"/>
    <cellStyle name="40% - 강조색2 46 2 2 2 8 4" xfId="23486"/>
    <cellStyle name="40% - 강조색2 46 2 2 2 9" xfId="23487"/>
    <cellStyle name="40% - 강조색2 46 2 2 2 9 2" xfId="23488"/>
    <cellStyle name="40% - 강조색2 46 2 2 2 9 3" xfId="23489"/>
    <cellStyle name="40% - 강조색2 46 2 2 2 9 4" xfId="23490"/>
    <cellStyle name="40% - 강조색2 46 2 2 20" xfId="23491"/>
    <cellStyle name="40% - 강조색2 46 2 2 21" xfId="23492"/>
    <cellStyle name="40% - 강조색2 46 2 2 22" xfId="23493"/>
    <cellStyle name="40% - 강조색2 46 2 2 23" xfId="23494"/>
    <cellStyle name="40% - 강조색2 46 2 2 24" xfId="23495"/>
    <cellStyle name="40% - 강조색2 46 2 2 25" xfId="23496"/>
    <cellStyle name="40% - 강조색2 46 2 2 3" xfId="23497"/>
    <cellStyle name="40% - 강조색2 46 2 2 3 10" xfId="23498"/>
    <cellStyle name="40% - 강조색2 46 2 2 3 11" xfId="23499"/>
    <cellStyle name="40% - 강조색2 46 2 2 3 12" xfId="23500"/>
    <cellStyle name="40% - 강조색2 46 2 2 3 2" xfId="23501"/>
    <cellStyle name="40% - 강조색2 46 2 2 3 2 2" xfId="23502"/>
    <cellStyle name="40% - 강조색2 46 2 2 3 2 3" xfId="23503"/>
    <cellStyle name="40% - 강조색2 46 2 2 3 2 4" xfId="23504"/>
    <cellStyle name="40% - 강조색2 46 2 2 3 3" xfId="23505"/>
    <cellStyle name="40% - 강조색2 46 2 2 3 3 2" xfId="23506"/>
    <cellStyle name="40% - 강조색2 46 2 2 3 3 3" xfId="23507"/>
    <cellStyle name="40% - 강조색2 46 2 2 3 3 4" xfId="23508"/>
    <cellStyle name="40% - 강조색2 46 2 2 3 4" xfId="23509"/>
    <cellStyle name="40% - 강조색2 46 2 2 3 4 2" xfId="23510"/>
    <cellStyle name="40% - 강조색2 46 2 2 3 4 3" xfId="23511"/>
    <cellStyle name="40% - 강조색2 46 2 2 3 4 4" xfId="23512"/>
    <cellStyle name="40% - 강조색2 46 2 2 3 5" xfId="23513"/>
    <cellStyle name="40% - 강조색2 46 2 2 3 5 2" xfId="23514"/>
    <cellStyle name="40% - 강조색2 46 2 2 3 5 3" xfId="23515"/>
    <cellStyle name="40% - 강조색2 46 2 2 3 5 4" xfId="23516"/>
    <cellStyle name="40% - 강조색2 46 2 2 3 6" xfId="23517"/>
    <cellStyle name="40% - 강조색2 46 2 2 3 6 2" xfId="23518"/>
    <cellStyle name="40% - 강조색2 46 2 2 3 6 3" xfId="23519"/>
    <cellStyle name="40% - 강조색2 46 2 2 3 6 4" xfId="23520"/>
    <cellStyle name="40% - 강조색2 46 2 2 3 7" xfId="23521"/>
    <cellStyle name="40% - 강조색2 46 2 2 3 7 2" xfId="23522"/>
    <cellStyle name="40% - 강조색2 46 2 2 3 7 3" xfId="23523"/>
    <cellStyle name="40% - 강조색2 46 2 2 3 7 4" xfId="23524"/>
    <cellStyle name="40% - 강조색2 46 2 2 3 8" xfId="23525"/>
    <cellStyle name="40% - 강조색2 46 2 2 3 8 2" xfId="23526"/>
    <cellStyle name="40% - 강조색2 46 2 2 3 8 3" xfId="23527"/>
    <cellStyle name="40% - 강조색2 46 2 2 3 8 4" xfId="23528"/>
    <cellStyle name="40% - 강조색2 46 2 2 3 9" xfId="23529"/>
    <cellStyle name="40% - 강조색2 46 2 2 3 9 2" xfId="23530"/>
    <cellStyle name="40% - 강조색2 46 2 2 3 9 3" xfId="23531"/>
    <cellStyle name="40% - 강조색2 46 2 2 3 9 4" xfId="23532"/>
    <cellStyle name="40% - 강조색2 46 2 2 4" xfId="23533"/>
    <cellStyle name="40% - 강조색2 46 2 2 4 10" xfId="23534"/>
    <cellStyle name="40% - 강조색2 46 2 2 4 11" xfId="23535"/>
    <cellStyle name="40% - 강조색2 46 2 2 4 12" xfId="23536"/>
    <cellStyle name="40% - 강조색2 46 2 2 4 2" xfId="23537"/>
    <cellStyle name="40% - 강조색2 46 2 2 4 2 2" xfId="23538"/>
    <cellStyle name="40% - 강조색2 46 2 2 4 2 3" xfId="23539"/>
    <cellStyle name="40% - 강조색2 46 2 2 4 2 4" xfId="23540"/>
    <cellStyle name="40% - 강조색2 46 2 2 4 3" xfId="23541"/>
    <cellStyle name="40% - 강조색2 46 2 2 4 3 2" xfId="23542"/>
    <cellStyle name="40% - 강조색2 46 2 2 4 3 3" xfId="23543"/>
    <cellStyle name="40% - 강조색2 46 2 2 4 3 4" xfId="23544"/>
    <cellStyle name="40% - 강조색2 46 2 2 4 4" xfId="23545"/>
    <cellStyle name="40% - 강조색2 46 2 2 4 4 2" xfId="23546"/>
    <cellStyle name="40% - 강조색2 46 2 2 4 4 3" xfId="23547"/>
    <cellStyle name="40% - 강조색2 46 2 2 4 4 4" xfId="23548"/>
    <cellStyle name="40% - 강조색2 46 2 2 4 5" xfId="23549"/>
    <cellStyle name="40% - 강조색2 46 2 2 4 5 2" xfId="23550"/>
    <cellStyle name="40% - 강조색2 46 2 2 4 5 3" xfId="23551"/>
    <cellStyle name="40% - 강조색2 46 2 2 4 5 4" xfId="23552"/>
    <cellStyle name="40% - 강조색2 46 2 2 4 6" xfId="23553"/>
    <cellStyle name="40% - 강조색2 46 2 2 4 6 2" xfId="23554"/>
    <cellStyle name="40% - 강조색2 46 2 2 4 6 3" xfId="23555"/>
    <cellStyle name="40% - 강조색2 46 2 2 4 6 4" xfId="23556"/>
    <cellStyle name="40% - 강조색2 46 2 2 4 7" xfId="23557"/>
    <cellStyle name="40% - 강조색2 46 2 2 4 7 2" xfId="23558"/>
    <cellStyle name="40% - 강조색2 46 2 2 4 7 3" xfId="23559"/>
    <cellStyle name="40% - 강조색2 46 2 2 4 7 4" xfId="23560"/>
    <cellStyle name="40% - 강조색2 46 2 2 4 8" xfId="23561"/>
    <cellStyle name="40% - 강조색2 46 2 2 4 8 2" xfId="23562"/>
    <cellStyle name="40% - 강조색2 46 2 2 4 8 3" xfId="23563"/>
    <cellStyle name="40% - 강조색2 46 2 2 4 8 4" xfId="23564"/>
    <cellStyle name="40% - 강조색2 46 2 2 4 9" xfId="23565"/>
    <cellStyle name="40% - 강조색2 46 2 2 4 9 2" xfId="23566"/>
    <cellStyle name="40% - 강조색2 46 2 2 4 9 3" xfId="23567"/>
    <cellStyle name="40% - 강조색2 46 2 2 4 9 4" xfId="23568"/>
    <cellStyle name="40% - 강조색2 46 2 2 5" xfId="23569"/>
    <cellStyle name="40% - 강조색2 46 2 2 5 2" xfId="23570"/>
    <cellStyle name="40% - 강조색2 46 2 2 5 3" xfId="23571"/>
    <cellStyle name="40% - 강조색2 46 2 2 5 4" xfId="23572"/>
    <cellStyle name="40% - 강조색2 46 2 2 6" xfId="23573"/>
    <cellStyle name="40% - 강조색2 46 2 2 6 2" xfId="23574"/>
    <cellStyle name="40% - 강조색2 46 2 2 6 3" xfId="23575"/>
    <cellStyle name="40% - 강조색2 46 2 2 6 4" xfId="23576"/>
    <cellStyle name="40% - 강조색2 46 2 2 7" xfId="23577"/>
    <cellStyle name="40% - 강조색2 46 2 2 7 2" xfId="23578"/>
    <cellStyle name="40% - 강조색2 46 2 2 7 3" xfId="23579"/>
    <cellStyle name="40% - 강조색2 46 2 2 7 4" xfId="23580"/>
    <cellStyle name="40% - 강조색2 46 2 2 8" xfId="23581"/>
    <cellStyle name="40% - 강조색2 46 2 2 8 2" xfId="23582"/>
    <cellStyle name="40% - 강조색2 46 2 2 8 3" xfId="23583"/>
    <cellStyle name="40% - 강조색2 46 2 2 8 4" xfId="23584"/>
    <cellStyle name="40% - 강조색2 46 2 2 9" xfId="23585"/>
    <cellStyle name="40% - 강조색2 46 2 2 9 2" xfId="23586"/>
    <cellStyle name="40% - 강조색2 46 2 2 9 3" xfId="23587"/>
    <cellStyle name="40% - 강조색2 46 2 2 9 4" xfId="23588"/>
    <cellStyle name="40% - 강조색2 46 2 20" xfId="23589"/>
    <cellStyle name="40% - 강조색2 46 2 21" xfId="23590"/>
    <cellStyle name="40% - 강조색2 46 2 22" xfId="23591"/>
    <cellStyle name="40% - 강조색2 46 2 23" xfId="23592"/>
    <cellStyle name="40% - 강조색2 46 2 24" xfId="23593"/>
    <cellStyle name="40% - 강조색2 46 2 25" xfId="23594"/>
    <cellStyle name="40% - 강조색2 46 2 26" xfId="23595"/>
    <cellStyle name="40% - 강조색2 46 2 3" xfId="23596"/>
    <cellStyle name="40% - 강조색2 46 2 3 10" xfId="23597"/>
    <cellStyle name="40% - 강조색2 46 2 3 11" xfId="23598"/>
    <cellStyle name="40% - 강조색2 46 2 3 12" xfId="23599"/>
    <cellStyle name="40% - 강조색2 46 2 3 2" xfId="23600"/>
    <cellStyle name="40% - 강조색2 46 2 3 2 2" xfId="23601"/>
    <cellStyle name="40% - 강조색2 46 2 3 2 3" xfId="23602"/>
    <cellStyle name="40% - 강조색2 46 2 3 2 4" xfId="23603"/>
    <cellStyle name="40% - 강조색2 46 2 3 3" xfId="23604"/>
    <cellStyle name="40% - 강조색2 46 2 3 3 2" xfId="23605"/>
    <cellStyle name="40% - 강조색2 46 2 3 3 3" xfId="23606"/>
    <cellStyle name="40% - 강조색2 46 2 3 3 4" xfId="23607"/>
    <cellStyle name="40% - 강조색2 46 2 3 4" xfId="23608"/>
    <cellStyle name="40% - 강조색2 46 2 3 4 2" xfId="23609"/>
    <cellStyle name="40% - 강조색2 46 2 3 4 3" xfId="23610"/>
    <cellStyle name="40% - 강조색2 46 2 3 4 4" xfId="23611"/>
    <cellStyle name="40% - 강조색2 46 2 3 5" xfId="23612"/>
    <cellStyle name="40% - 강조색2 46 2 3 5 2" xfId="23613"/>
    <cellStyle name="40% - 강조색2 46 2 3 5 3" xfId="23614"/>
    <cellStyle name="40% - 강조색2 46 2 3 5 4" xfId="23615"/>
    <cellStyle name="40% - 강조색2 46 2 3 6" xfId="23616"/>
    <cellStyle name="40% - 강조색2 46 2 3 6 2" xfId="23617"/>
    <cellStyle name="40% - 강조색2 46 2 3 6 3" xfId="23618"/>
    <cellStyle name="40% - 강조색2 46 2 3 6 4" xfId="23619"/>
    <cellStyle name="40% - 강조색2 46 2 3 7" xfId="23620"/>
    <cellStyle name="40% - 강조색2 46 2 3 7 2" xfId="23621"/>
    <cellStyle name="40% - 강조색2 46 2 3 7 3" xfId="23622"/>
    <cellStyle name="40% - 강조색2 46 2 3 7 4" xfId="23623"/>
    <cellStyle name="40% - 강조색2 46 2 3 8" xfId="23624"/>
    <cellStyle name="40% - 강조색2 46 2 3 8 2" xfId="23625"/>
    <cellStyle name="40% - 강조색2 46 2 3 8 3" xfId="23626"/>
    <cellStyle name="40% - 강조색2 46 2 3 8 4" xfId="23627"/>
    <cellStyle name="40% - 강조색2 46 2 3 9" xfId="23628"/>
    <cellStyle name="40% - 강조색2 46 2 3 9 2" xfId="23629"/>
    <cellStyle name="40% - 강조색2 46 2 3 9 3" xfId="23630"/>
    <cellStyle name="40% - 강조색2 46 2 3 9 4" xfId="23631"/>
    <cellStyle name="40% - 강조색2 46 2 4" xfId="23632"/>
    <cellStyle name="40% - 강조색2 46 2 4 10" xfId="23633"/>
    <cellStyle name="40% - 강조색2 46 2 4 11" xfId="23634"/>
    <cellStyle name="40% - 강조색2 46 2 4 12" xfId="23635"/>
    <cellStyle name="40% - 강조색2 46 2 4 2" xfId="23636"/>
    <cellStyle name="40% - 강조색2 46 2 4 2 2" xfId="23637"/>
    <cellStyle name="40% - 강조색2 46 2 4 2 3" xfId="23638"/>
    <cellStyle name="40% - 강조색2 46 2 4 2 4" xfId="23639"/>
    <cellStyle name="40% - 강조색2 46 2 4 3" xfId="23640"/>
    <cellStyle name="40% - 강조색2 46 2 4 3 2" xfId="23641"/>
    <cellStyle name="40% - 강조색2 46 2 4 3 3" xfId="23642"/>
    <cellStyle name="40% - 강조색2 46 2 4 3 4" xfId="23643"/>
    <cellStyle name="40% - 강조색2 46 2 4 4" xfId="23644"/>
    <cellStyle name="40% - 강조색2 46 2 4 4 2" xfId="23645"/>
    <cellStyle name="40% - 강조색2 46 2 4 4 3" xfId="23646"/>
    <cellStyle name="40% - 강조색2 46 2 4 4 4" xfId="23647"/>
    <cellStyle name="40% - 강조색2 46 2 4 5" xfId="23648"/>
    <cellStyle name="40% - 강조색2 46 2 4 5 2" xfId="23649"/>
    <cellStyle name="40% - 강조색2 46 2 4 5 3" xfId="23650"/>
    <cellStyle name="40% - 강조색2 46 2 4 5 4" xfId="23651"/>
    <cellStyle name="40% - 강조색2 46 2 4 6" xfId="23652"/>
    <cellStyle name="40% - 강조색2 46 2 4 6 2" xfId="23653"/>
    <cellStyle name="40% - 강조색2 46 2 4 6 3" xfId="23654"/>
    <cellStyle name="40% - 강조색2 46 2 4 6 4" xfId="23655"/>
    <cellStyle name="40% - 강조색2 46 2 4 7" xfId="23656"/>
    <cellStyle name="40% - 강조색2 46 2 4 7 2" xfId="23657"/>
    <cellStyle name="40% - 강조색2 46 2 4 7 3" xfId="23658"/>
    <cellStyle name="40% - 강조색2 46 2 4 7 4" xfId="23659"/>
    <cellStyle name="40% - 강조색2 46 2 4 8" xfId="23660"/>
    <cellStyle name="40% - 강조색2 46 2 4 8 2" xfId="23661"/>
    <cellStyle name="40% - 강조색2 46 2 4 8 3" xfId="23662"/>
    <cellStyle name="40% - 강조색2 46 2 4 8 4" xfId="23663"/>
    <cellStyle name="40% - 강조색2 46 2 4 9" xfId="23664"/>
    <cellStyle name="40% - 강조색2 46 2 4 9 2" xfId="23665"/>
    <cellStyle name="40% - 강조색2 46 2 4 9 3" xfId="23666"/>
    <cellStyle name="40% - 강조색2 46 2 4 9 4" xfId="23667"/>
    <cellStyle name="40% - 강조색2 46 2 5" xfId="23668"/>
    <cellStyle name="40% - 강조색2 46 2 5 10" xfId="23669"/>
    <cellStyle name="40% - 강조색2 46 2 5 11" xfId="23670"/>
    <cellStyle name="40% - 강조색2 46 2 5 12" xfId="23671"/>
    <cellStyle name="40% - 강조색2 46 2 5 2" xfId="23672"/>
    <cellStyle name="40% - 강조색2 46 2 5 2 2" xfId="23673"/>
    <cellStyle name="40% - 강조색2 46 2 5 2 3" xfId="23674"/>
    <cellStyle name="40% - 강조색2 46 2 5 2 4" xfId="23675"/>
    <cellStyle name="40% - 강조색2 46 2 5 3" xfId="23676"/>
    <cellStyle name="40% - 강조색2 46 2 5 3 2" xfId="23677"/>
    <cellStyle name="40% - 강조색2 46 2 5 3 3" xfId="23678"/>
    <cellStyle name="40% - 강조색2 46 2 5 3 4" xfId="23679"/>
    <cellStyle name="40% - 강조색2 46 2 5 4" xfId="23680"/>
    <cellStyle name="40% - 강조색2 46 2 5 4 2" xfId="23681"/>
    <cellStyle name="40% - 강조색2 46 2 5 4 3" xfId="23682"/>
    <cellStyle name="40% - 강조색2 46 2 5 4 4" xfId="23683"/>
    <cellStyle name="40% - 강조색2 46 2 5 5" xfId="23684"/>
    <cellStyle name="40% - 강조색2 46 2 5 5 2" xfId="23685"/>
    <cellStyle name="40% - 강조색2 46 2 5 5 3" xfId="23686"/>
    <cellStyle name="40% - 강조색2 46 2 5 5 4" xfId="23687"/>
    <cellStyle name="40% - 강조색2 46 2 5 6" xfId="23688"/>
    <cellStyle name="40% - 강조색2 46 2 5 6 2" xfId="23689"/>
    <cellStyle name="40% - 강조색2 46 2 5 6 3" xfId="23690"/>
    <cellStyle name="40% - 강조색2 46 2 5 6 4" xfId="23691"/>
    <cellStyle name="40% - 강조색2 46 2 5 7" xfId="23692"/>
    <cellStyle name="40% - 강조색2 46 2 5 7 2" xfId="23693"/>
    <cellStyle name="40% - 강조색2 46 2 5 7 3" xfId="23694"/>
    <cellStyle name="40% - 강조색2 46 2 5 7 4" xfId="23695"/>
    <cellStyle name="40% - 강조색2 46 2 5 8" xfId="23696"/>
    <cellStyle name="40% - 강조색2 46 2 5 8 2" xfId="23697"/>
    <cellStyle name="40% - 강조색2 46 2 5 8 3" xfId="23698"/>
    <cellStyle name="40% - 강조색2 46 2 5 8 4" xfId="23699"/>
    <cellStyle name="40% - 강조색2 46 2 5 9" xfId="23700"/>
    <cellStyle name="40% - 강조색2 46 2 5 9 2" xfId="23701"/>
    <cellStyle name="40% - 강조색2 46 2 5 9 3" xfId="23702"/>
    <cellStyle name="40% - 강조색2 46 2 5 9 4" xfId="23703"/>
    <cellStyle name="40% - 강조색2 46 2 6" xfId="23704"/>
    <cellStyle name="40% - 강조색2 46 2 6 2" xfId="23705"/>
    <cellStyle name="40% - 강조색2 46 2 6 3" xfId="23706"/>
    <cellStyle name="40% - 강조색2 46 2 6 4" xfId="23707"/>
    <cellStyle name="40% - 강조색2 46 2 7" xfId="23708"/>
    <cellStyle name="40% - 강조색2 46 2 7 2" xfId="23709"/>
    <cellStyle name="40% - 강조색2 46 2 7 3" xfId="23710"/>
    <cellStyle name="40% - 강조색2 46 2 7 4" xfId="23711"/>
    <cellStyle name="40% - 강조색2 46 2 8" xfId="23712"/>
    <cellStyle name="40% - 강조색2 46 2 8 2" xfId="23713"/>
    <cellStyle name="40% - 강조색2 46 2 8 3" xfId="23714"/>
    <cellStyle name="40% - 강조색2 46 2 8 4" xfId="23715"/>
    <cellStyle name="40% - 강조색2 46 2 9" xfId="23716"/>
    <cellStyle name="40% - 강조색2 46 2 9 2" xfId="23717"/>
    <cellStyle name="40% - 강조색2 46 2 9 3" xfId="23718"/>
    <cellStyle name="40% - 강조색2 46 2 9 4" xfId="23719"/>
    <cellStyle name="40% - 강조색2 46 20" xfId="23720"/>
    <cellStyle name="40% - 강조색2 46 21" xfId="23721"/>
    <cellStyle name="40% - 강조색2 46 22" xfId="23722"/>
    <cellStyle name="40% - 강조색2 46 23" xfId="23723"/>
    <cellStyle name="40% - 강조색2 46 24" xfId="23724"/>
    <cellStyle name="40% - 강조색2 46 25" xfId="23725"/>
    <cellStyle name="40% - 강조색2 46 26" xfId="23726"/>
    <cellStyle name="40% - 강조색2 46 27" xfId="23727"/>
    <cellStyle name="40% - 강조색2 46 3" xfId="23728"/>
    <cellStyle name="40% - 강조색2 46 3 10" xfId="23729"/>
    <cellStyle name="40% - 강조색2 46 3 10 2" xfId="23730"/>
    <cellStyle name="40% - 강조색2 46 3 10 3" xfId="23731"/>
    <cellStyle name="40% - 강조색2 46 3 10 4" xfId="23732"/>
    <cellStyle name="40% - 강조색2 46 3 11" xfId="23733"/>
    <cellStyle name="40% - 강조색2 46 3 11 2" xfId="23734"/>
    <cellStyle name="40% - 강조색2 46 3 11 3" xfId="23735"/>
    <cellStyle name="40% - 강조색2 46 3 11 4" xfId="23736"/>
    <cellStyle name="40% - 강조색2 46 3 12" xfId="23737"/>
    <cellStyle name="40% - 강조색2 46 3 12 2" xfId="23738"/>
    <cellStyle name="40% - 강조색2 46 3 12 3" xfId="23739"/>
    <cellStyle name="40% - 강조색2 46 3 12 4" xfId="23740"/>
    <cellStyle name="40% - 강조색2 46 3 13" xfId="23741"/>
    <cellStyle name="40% - 강조색2 46 3 14" xfId="23742"/>
    <cellStyle name="40% - 강조색2 46 3 15" xfId="23743"/>
    <cellStyle name="40% - 강조색2 46 3 16" xfId="23744"/>
    <cellStyle name="40% - 강조색2 46 3 17" xfId="23745"/>
    <cellStyle name="40% - 강조색2 46 3 18" xfId="23746"/>
    <cellStyle name="40% - 강조색2 46 3 19" xfId="23747"/>
    <cellStyle name="40% - 강조색2 46 3 2" xfId="23748"/>
    <cellStyle name="40% - 강조색2 46 3 2 10" xfId="23749"/>
    <cellStyle name="40% - 강조색2 46 3 2 11" xfId="23750"/>
    <cellStyle name="40% - 강조색2 46 3 2 12" xfId="23751"/>
    <cellStyle name="40% - 강조색2 46 3 2 2" xfId="23752"/>
    <cellStyle name="40% - 강조색2 46 3 2 2 2" xfId="23753"/>
    <cellStyle name="40% - 강조색2 46 3 2 2 3" xfId="23754"/>
    <cellStyle name="40% - 강조색2 46 3 2 2 4" xfId="23755"/>
    <cellStyle name="40% - 강조색2 46 3 2 3" xfId="23756"/>
    <cellStyle name="40% - 강조색2 46 3 2 3 2" xfId="23757"/>
    <cellStyle name="40% - 강조색2 46 3 2 3 3" xfId="23758"/>
    <cellStyle name="40% - 강조색2 46 3 2 3 4" xfId="23759"/>
    <cellStyle name="40% - 강조색2 46 3 2 4" xfId="23760"/>
    <cellStyle name="40% - 강조색2 46 3 2 4 2" xfId="23761"/>
    <cellStyle name="40% - 강조색2 46 3 2 4 3" xfId="23762"/>
    <cellStyle name="40% - 강조색2 46 3 2 4 4" xfId="23763"/>
    <cellStyle name="40% - 강조색2 46 3 2 5" xfId="23764"/>
    <cellStyle name="40% - 강조색2 46 3 2 5 2" xfId="23765"/>
    <cellStyle name="40% - 강조색2 46 3 2 5 3" xfId="23766"/>
    <cellStyle name="40% - 강조색2 46 3 2 5 4" xfId="23767"/>
    <cellStyle name="40% - 강조색2 46 3 2 6" xfId="23768"/>
    <cellStyle name="40% - 강조색2 46 3 2 6 2" xfId="23769"/>
    <cellStyle name="40% - 강조색2 46 3 2 6 3" xfId="23770"/>
    <cellStyle name="40% - 강조색2 46 3 2 6 4" xfId="23771"/>
    <cellStyle name="40% - 강조색2 46 3 2 7" xfId="23772"/>
    <cellStyle name="40% - 강조색2 46 3 2 7 2" xfId="23773"/>
    <cellStyle name="40% - 강조색2 46 3 2 7 3" xfId="23774"/>
    <cellStyle name="40% - 강조색2 46 3 2 7 4" xfId="23775"/>
    <cellStyle name="40% - 강조색2 46 3 2 8" xfId="23776"/>
    <cellStyle name="40% - 강조색2 46 3 2 8 2" xfId="23777"/>
    <cellStyle name="40% - 강조색2 46 3 2 8 3" xfId="23778"/>
    <cellStyle name="40% - 강조색2 46 3 2 8 4" xfId="23779"/>
    <cellStyle name="40% - 강조색2 46 3 2 9" xfId="23780"/>
    <cellStyle name="40% - 강조색2 46 3 2 9 2" xfId="23781"/>
    <cellStyle name="40% - 강조색2 46 3 2 9 3" xfId="23782"/>
    <cellStyle name="40% - 강조색2 46 3 2 9 4" xfId="23783"/>
    <cellStyle name="40% - 강조색2 46 3 20" xfId="23784"/>
    <cellStyle name="40% - 강조색2 46 3 21" xfId="23785"/>
    <cellStyle name="40% - 강조색2 46 3 22" xfId="23786"/>
    <cellStyle name="40% - 강조색2 46 3 23" xfId="23787"/>
    <cellStyle name="40% - 강조색2 46 3 24" xfId="23788"/>
    <cellStyle name="40% - 강조색2 46 3 25" xfId="23789"/>
    <cellStyle name="40% - 강조색2 46 3 3" xfId="23790"/>
    <cellStyle name="40% - 강조색2 46 3 3 10" xfId="23791"/>
    <cellStyle name="40% - 강조색2 46 3 3 11" xfId="23792"/>
    <cellStyle name="40% - 강조색2 46 3 3 12" xfId="23793"/>
    <cellStyle name="40% - 강조색2 46 3 3 2" xfId="23794"/>
    <cellStyle name="40% - 강조색2 46 3 3 2 2" xfId="23795"/>
    <cellStyle name="40% - 강조색2 46 3 3 2 3" xfId="23796"/>
    <cellStyle name="40% - 강조색2 46 3 3 2 4" xfId="23797"/>
    <cellStyle name="40% - 강조색2 46 3 3 3" xfId="23798"/>
    <cellStyle name="40% - 강조색2 46 3 3 3 2" xfId="23799"/>
    <cellStyle name="40% - 강조색2 46 3 3 3 3" xfId="23800"/>
    <cellStyle name="40% - 강조색2 46 3 3 3 4" xfId="23801"/>
    <cellStyle name="40% - 강조색2 46 3 3 4" xfId="23802"/>
    <cellStyle name="40% - 강조색2 46 3 3 4 2" xfId="23803"/>
    <cellStyle name="40% - 강조색2 46 3 3 4 3" xfId="23804"/>
    <cellStyle name="40% - 강조색2 46 3 3 4 4" xfId="23805"/>
    <cellStyle name="40% - 강조색2 46 3 3 5" xfId="23806"/>
    <cellStyle name="40% - 강조색2 46 3 3 5 2" xfId="23807"/>
    <cellStyle name="40% - 강조색2 46 3 3 5 3" xfId="23808"/>
    <cellStyle name="40% - 강조색2 46 3 3 5 4" xfId="23809"/>
    <cellStyle name="40% - 강조색2 46 3 3 6" xfId="23810"/>
    <cellStyle name="40% - 강조색2 46 3 3 6 2" xfId="23811"/>
    <cellStyle name="40% - 강조색2 46 3 3 6 3" xfId="23812"/>
    <cellStyle name="40% - 강조색2 46 3 3 6 4" xfId="23813"/>
    <cellStyle name="40% - 강조색2 46 3 3 7" xfId="23814"/>
    <cellStyle name="40% - 강조색2 46 3 3 7 2" xfId="23815"/>
    <cellStyle name="40% - 강조색2 46 3 3 7 3" xfId="23816"/>
    <cellStyle name="40% - 강조색2 46 3 3 7 4" xfId="23817"/>
    <cellStyle name="40% - 강조색2 46 3 3 8" xfId="23818"/>
    <cellStyle name="40% - 강조색2 46 3 3 8 2" xfId="23819"/>
    <cellStyle name="40% - 강조색2 46 3 3 8 3" xfId="23820"/>
    <cellStyle name="40% - 강조색2 46 3 3 8 4" xfId="23821"/>
    <cellStyle name="40% - 강조색2 46 3 3 9" xfId="23822"/>
    <cellStyle name="40% - 강조색2 46 3 3 9 2" xfId="23823"/>
    <cellStyle name="40% - 강조색2 46 3 3 9 3" xfId="23824"/>
    <cellStyle name="40% - 강조색2 46 3 3 9 4" xfId="23825"/>
    <cellStyle name="40% - 강조색2 46 3 4" xfId="23826"/>
    <cellStyle name="40% - 강조색2 46 3 4 10" xfId="23827"/>
    <cellStyle name="40% - 강조색2 46 3 4 11" xfId="23828"/>
    <cellStyle name="40% - 강조색2 46 3 4 12" xfId="23829"/>
    <cellStyle name="40% - 강조색2 46 3 4 2" xfId="23830"/>
    <cellStyle name="40% - 강조색2 46 3 4 2 2" xfId="23831"/>
    <cellStyle name="40% - 강조색2 46 3 4 2 3" xfId="23832"/>
    <cellStyle name="40% - 강조색2 46 3 4 2 4" xfId="23833"/>
    <cellStyle name="40% - 강조색2 46 3 4 3" xfId="23834"/>
    <cellStyle name="40% - 강조색2 46 3 4 3 2" xfId="23835"/>
    <cellStyle name="40% - 강조색2 46 3 4 3 3" xfId="23836"/>
    <cellStyle name="40% - 강조색2 46 3 4 3 4" xfId="23837"/>
    <cellStyle name="40% - 강조색2 46 3 4 4" xfId="23838"/>
    <cellStyle name="40% - 강조색2 46 3 4 4 2" xfId="23839"/>
    <cellStyle name="40% - 강조색2 46 3 4 4 3" xfId="23840"/>
    <cellStyle name="40% - 강조색2 46 3 4 4 4" xfId="23841"/>
    <cellStyle name="40% - 강조색2 46 3 4 5" xfId="23842"/>
    <cellStyle name="40% - 강조색2 46 3 4 5 2" xfId="23843"/>
    <cellStyle name="40% - 강조색2 46 3 4 5 3" xfId="23844"/>
    <cellStyle name="40% - 강조색2 46 3 4 5 4" xfId="23845"/>
    <cellStyle name="40% - 강조색2 46 3 4 6" xfId="23846"/>
    <cellStyle name="40% - 강조색2 46 3 4 6 2" xfId="23847"/>
    <cellStyle name="40% - 강조색2 46 3 4 6 3" xfId="23848"/>
    <cellStyle name="40% - 강조색2 46 3 4 6 4" xfId="23849"/>
    <cellStyle name="40% - 강조색2 46 3 4 7" xfId="23850"/>
    <cellStyle name="40% - 강조색2 46 3 4 7 2" xfId="23851"/>
    <cellStyle name="40% - 강조색2 46 3 4 7 3" xfId="23852"/>
    <cellStyle name="40% - 강조색2 46 3 4 7 4" xfId="23853"/>
    <cellStyle name="40% - 강조색2 46 3 4 8" xfId="23854"/>
    <cellStyle name="40% - 강조색2 46 3 4 8 2" xfId="23855"/>
    <cellStyle name="40% - 강조색2 46 3 4 8 3" xfId="23856"/>
    <cellStyle name="40% - 강조색2 46 3 4 8 4" xfId="23857"/>
    <cellStyle name="40% - 강조색2 46 3 4 9" xfId="23858"/>
    <cellStyle name="40% - 강조색2 46 3 4 9 2" xfId="23859"/>
    <cellStyle name="40% - 강조색2 46 3 4 9 3" xfId="23860"/>
    <cellStyle name="40% - 강조색2 46 3 4 9 4" xfId="23861"/>
    <cellStyle name="40% - 강조색2 46 3 5" xfId="23862"/>
    <cellStyle name="40% - 강조색2 46 3 5 2" xfId="23863"/>
    <cellStyle name="40% - 강조색2 46 3 5 3" xfId="23864"/>
    <cellStyle name="40% - 강조색2 46 3 5 4" xfId="23865"/>
    <cellStyle name="40% - 강조색2 46 3 6" xfId="23866"/>
    <cellStyle name="40% - 강조색2 46 3 6 2" xfId="23867"/>
    <cellStyle name="40% - 강조색2 46 3 6 3" xfId="23868"/>
    <cellStyle name="40% - 강조색2 46 3 6 4" xfId="23869"/>
    <cellStyle name="40% - 강조색2 46 3 7" xfId="23870"/>
    <cellStyle name="40% - 강조색2 46 3 7 2" xfId="23871"/>
    <cellStyle name="40% - 강조색2 46 3 7 3" xfId="23872"/>
    <cellStyle name="40% - 강조색2 46 3 7 4" xfId="23873"/>
    <cellStyle name="40% - 강조색2 46 3 8" xfId="23874"/>
    <cellStyle name="40% - 강조색2 46 3 8 2" xfId="23875"/>
    <cellStyle name="40% - 강조색2 46 3 8 3" xfId="23876"/>
    <cellStyle name="40% - 강조색2 46 3 8 4" xfId="23877"/>
    <cellStyle name="40% - 강조색2 46 3 9" xfId="23878"/>
    <cellStyle name="40% - 강조색2 46 3 9 2" xfId="23879"/>
    <cellStyle name="40% - 강조색2 46 3 9 3" xfId="23880"/>
    <cellStyle name="40% - 강조색2 46 3 9 4" xfId="23881"/>
    <cellStyle name="40% - 강조색2 46 4" xfId="23882"/>
    <cellStyle name="40% - 강조색2 46 4 10" xfId="23883"/>
    <cellStyle name="40% - 강조색2 46 4 11" xfId="23884"/>
    <cellStyle name="40% - 강조색2 46 4 12" xfId="23885"/>
    <cellStyle name="40% - 강조색2 46 4 2" xfId="23886"/>
    <cellStyle name="40% - 강조색2 46 4 2 2" xfId="23887"/>
    <cellStyle name="40% - 강조색2 46 4 2 3" xfId="23888"/>
    <cellStyle name="40% - 강조색2 46 4 2 4" xfId="23889"/>
    <cellStyle name="40% - 강조색2 46 4 3" xfId="23890"/>
    <cellStyle name="40% - 강조색2 46 4 3 2" xfId="23891"/>
    <cellStyle name="40% - 강조색2 46 4 3 3" xfId="23892"/>
    <cellStyle name="40% - 강조색2 46 4 3 4" xfId="23893"/>
    <cellStyle name="40% - 강조색2 46 4 4" xfId="23894"/>
    <cellStyle name="40% - 강조색2 46 4 4 2" xfId="23895"/>
    <cellStyle name="40% - 강조색2 46 4 4 3" xfId="23896"/>
    <cellStyle name="40% - 강조색2 46 4 4 4" xfId="23897"/>
    <cellStyle name="40% - 강조색2 46 4 5" xfId="23898"/>
    <cellStyle name="40% - 강조색2 46 4 5 2" xfId="23899"/>
    <cellStyle name="40% - 강조색2 46 4 5 3" xfId="23900"/>
    <cellStyle name="40% - 강조색2 46 4 5 4" xfId="23901"/>
    <cellStyle name="40% - 강조색2 46 4 6" xfId="23902"/>
    <cellStyle name="40% - 강조색2 46 4 6 2" xfId="23903"/>
    <cellStyle name="40% - 강조색2 46 4 6 3" xfId="23904"/>
    <cellStyle name="40% - 강조색2 46 4 6 4" xfId="23905"/>
    <cellStyle name="40% - 강조색2 46 4 7" xfId="23906"/>
    <cellStyle name="40% - 강조색2 46 4 7 2" xfId="23907"/>
    <cellStyle name="40% - 강조색2 46 4 7 3" xfId="23908"/>
    <cellStyle name="40% - 강조색2 46 4 7 4" xfId="23909"/>
    <cellStyle name="40% - 강조색2 46 4 8" xfId="23910"/>
    <cellStyle name="40% - 강조색2 46 4 8 2" xfId="23911"/>
    <cellStyle name="40% - 강조색2 46 4 8 3" xfId="23912"/>
    <cellStyle name="40% - 강조색2 46 4 8 4" xfId="23913"/>
    <cellStyle name="40% - 강조색2 46 4 9" xfId="23914"/>
    <cellStyle name="40% - 강조색2 46 4 9 2" xfId="23915"/>
    <cellStyle name="40% - 강조색2 46 4 9 3" xfId="23916"/>
    <cellStyle name="40% - 강조색2 46 4 9 4" xfId="23917"/>
    <cellStyle name="40% - 강조색2 46 5" xfId="23918"/>
    <cellStyle name="40% - 강조색2 46 5 10" xfId="23919"/>
    <cellStyle name="40% - 강조색2 46 5 11" xfId="23920"/>
    <cellStyle name="40% - 강조색2 46 5 12" xfId="23921"/>
    <cellStyle name="40% - 강조색2 46 5 2" xfId="23922"/>
    <cellStyle name="40% - 강조색2 46 5 2 2" xfId="23923"/>
    <cellStyle name="40% - 강조색2 46 5 2 3" xfId="23924"/>
    <cellStyle name="40% - 강조색2 46 5 2 4" xfId="23925"/>
    <cellStyle name="40% - 강조색2 46 5 3" xfId="23926"/>
    <cellStyle name="40% - 강조색2 46 5 3 2" xfId="23927"/>
    <cellStyle name="40% - 강조색2 46 5 3 3" xfId="23928"/>
    <cellStyle name="40% - 강조색2 46 5 3 4" xfId="23929"/>
    <cellStyle name="40% - 강조색2 46 5 4" xfId="23930"/>
    <cellStyle name="40% - 강조색2 46 5 4 2" xfId="23931"/>
    <cellStyle name="40% - 강조색2 46 5 4 3" xfId="23932"/>
    <cellStyle name="40% - 강조색2 46 5 4 4" xfId="23933"/>
    <cellStyle name="40% - 강조색2 46 5 5" xfId="23934"/>
    <cellStyle name="40% - 강조색2 46 5 5 2" xfId="23935"/>
    <cellStyle name="40% - 강조색2 46 5 5 3" xfId="23936"/>
    <cellStyle name="40% - 강조색2 46 5 5 4" xfId="23937"/>
    <cellStyle name="40% - 강조색2 46 5 6" xfId="23938"/>
    <cellStyle name="40% - 강조색2 46 5 6 2" xfId="23939"/>
    <cellStyle name="40% - 강조색2 46 5 6 3" xfId="23940"/>
    <cellStyle name="40% - 강조색2 46 5 6 4" xfId="23941"/>
    <cellStyle name="40% - 강조색2 46 5 7" xfId="23942"/>
    <cellStyle name="40% - 강조색2 46 5 7 2" xfId="23943"/>
    <cellStyle name="40% - 강조색2 46 5 7 3" xfId="23944"/>
    <cellStyle name="40% - 강조색2 46 5 7 4" xfId="23945"/>
    <cellStyle name="40% - 강조색2 46 5 8" xfId="23946"/>
    <cellStyle name="40% - 강조색2 46 5 8 2" xfId="23947"/>
    <cellStyle name="40% - 강조색2 46 5 8 3" xfId="23948"/>
    <cellStyle name="40% - 강조색2 46 5 8 4" xfId="23949"/>
    <cellStyle name="40% - 강조색2 46 5 9" xfId="23950"/>
    <cellStyle name="40% - 강조색2 46 5 9 2" xfId="23951"/>
    <cellStyle name="40% - 강조색2 46 5 9 3" xfId="23952"/>
    <cellStyle name="40% - 강조색2 46 5 9 4" xfId="23953"/>
    <cellStyle name="40% - 강조색2 46 6" xfId="23954"/>
    <cellStyle name="40% - 강조색2 46 6 10" xfId="23955"/>
    <cellStyle name="40% - 강조색2 46 6 11" xfId="23956"/>
    <cellStyle name="40% - 강조색2 46 6 12" xfId="23957"/>
    <cellStyle name="40% - 강조색2 46 6 2" xfId="23958"/>
    <cellStyle name="40% - 강조색2 46 6 2 2" xfId="23959"/>
    <cellStyle name="40% - 강조색2 46 6 2 3" xfId="23960"/>
    <cellStyle name="40% - 강조색2 46 6 2 4" xfId="23961"/>
    <cellStyle name="40% - 강조색2 46 6 3" xfId="23962"/>
    <cellStyle name="40% - 강조색2 46 6 3 2" xfId="23963"/>
    <cellStyle name="40% - 강조색2 46 6 3 3" xfId="23964"/>
    <cellStyle name="40% - 강조색2 46 6 3 4" xfId="23965"/>
    <cellStyle name="40% - 강조색2 46 6 4" xfId="23966"/>
    <cellStyle name="40% - 강조색2 46 6 4 2" xfId="23967"/>
    <cellStyle name="40% - 강조색2 46 6 4 3" xfId="23968"/>
    <cellStyle name="40% - 강조색2 46 6 4 4" xfId="23969"/>
    <cellStyle name="40% - 강조색2 46 6 5" xfId="23970"/>
    <cellStyle name="40% - 강조색2 46 6 5 2" xfId="23971"/>
    <cellStyle name="40% - 강조색2 46 6 5 3" xfId="23972"/>
    <cellStyle name="40% - 강조색2 46 6 5 4" xfId="23973"/>
    <cellStyle name="40% - 강조색2 46 6 6" xfId="23974"/>
    <cellStyle name="40% - 강조색2 46 6 6 2" xfId="23975"/>
    <cellStyle name="40% - 강조색2 46 6 6 3" xfId="23976"/>
    <cellStyle name="40% - 강조색2 46 6 6 4" xfId="23977"/>
    <cellStyle name="40% - 강조색2 46 6 7" xfId="23978"/>
    <cellStyle name="40% - 강조색2 46 6 7 2" xfId="23979"/>
    <cellStyle name="40% - 강조색2 46 6 7 3" xfId="23980"/>
    <cellStyle name="40% - 강조색2 46 6 7 4" xfId="23981"/>
    <cellStyle name="40% - 강조색2 46 6 8" xfId="23982"/>
    <cellStyle name="40% - 강조색2 46 6 8 2" xfId="23983"/>
    <cellStyle name="40% - 강조색2 46 6 8 3" xfId="23984"/>
    <cellStyle name="40% - 강조색2 46 6 8 4" xfId="23985"/>
    <cellStyle name="40% - 강조색2 46 6 9" xfId="23986"/>
    <cellStyle name="40% - 강조색2 46 6 9 2" xfId="23987"/>
    <cellStyle name="40% - 강조색2 46 6 9 3" xfId="23988"/>
    <cellStyle name="40% - 강조색2 46 6 9 4" xfId="23989"/>
    <cellStyle name="40% - 강조색2 46 7" xfId="23990"/>
    <cellStyle name="40% - 강조색2 46 7 2" xfId="23991"/>
    <cellStyle name="40% - 강조색2 46 7 3" xfId="23992"/>
    <cellStyle name="40% - 강조색2 46 7 4" xfId="23993"/>
    <cellStyle name="40% - 강조색2 46 8" xfId="23994"/>
    <cellStyle name="40% - 강조색2 46 8 2" xfId="23995"/>
    <cellStyle name="40% - 강조색2 46 8 3" xfId="23996"/>
    <cellStyle name="40% - 강조색2 46 8 4" xfId="23997"/>
    <cellStyle name="40% - 강조색2 46 9" xfId="23998"/>
    <cellStyle name="40% - 강조색2 46 9 2" xfId="23999"/>
    <cellStyle name="40% - 강조색2 46 9 3" xfId="24000"/>
    <cellStyle name="40% - 강조색2 46 9 4" xfId="24001"/>
    <cellStyle name="40% - 강조색2 47" xfId="24002"/>
    <cellStyle name="40% - 강조색2 47 10" xfId="24003"/>
    <cellStyle name="40% - 강조색2 47 10 2" xfId="24004"/>
    <cellStyle name="40% - 강조색2 47 10 3" xfId="24005"/>
    <cellStyle name="40% - 강조색2 47 10 4" xfId="24006"/>
    <cellStyle name="40% - 강조색2 47 11" xfId="24007"/>
    <cellStyle name="40% - 강조색2 47 11 2" xfId="24008"/>
    <cellStyle name="40% - 강조색2 47 11 3" xfId="24009"/>
    <cellStyle name="40% - 강조색2 47 11 4" xfId="24010"/>
    <cellStyle name="40% - 강조색2 47 12" xfId="24011"/>
    <cellStyle name="40% - 강조색2 47 12 2" xfId="24012"/>
    <cellStyle name="40% - 강조색2 47 12 3" xfId="24013"/>
    <cellStyle name="40% - 강조색2 47 12 4" xfId="24014"/>
    <cellStyle name="40% - 강조색2 47 13" xfId="24015"/>
    <cellStyle name="40% - 강조색2 47 14" xfId="24016"/>
    <cellStyle name="40% - 강조색2 47 15" xfId="24017"/>
    <cellStyle name="40% - 강조색2 47 16" xfId="24018"/>
    <cellStyle name="40% - 강조색2 47 17" xfId="24019"/>
    <cellStyle name="40% - 강조색2 47 18" xfId="24020"/>
    <cellStyle name="40% - 강조색2 47 19" xfId="24021"/>
    <cellStyle name="40% - 강조색2 47 2" xfId="24022"/>
    <cellStyle name="40% - 강조색2 47 2 10" xfId="24023"/>
    <cellStyle name="40% - 강조색2 47 2 11" xfId="24024"/>
    <cellStyle name="40% - 강조색2 47 2 12" xfId="24025"/>
    <cellStyle name="40% - 강조색2 47 2 2" xfId="24026"/>
    <cellStyle name="40% - 강조색2 47 2 2 2" xfId="24027"/>
    <cellStyle name="40% - 강조색2 47 2 2 3" xfId="24028"/>
    <cellStyle name="40% - 강조색2 47 2 2 4" xfId="24029"/>
    <cellStyle name="40% - 강조색2 47 2 3" xfId="24030"/>
    <cellStyle name="40% - 강조색2 47 2 3 2" xfId="24031"/>
    <cellStyle name="40% - 강조색2 47 2 3 3" xfId="24032"/>
    <cellStyle name="40% - 강조색2 47 2 3 4" xfId="24033"/>
    <cellStyle name="40% - 강조색2 47 2 4" xfId="24034"/>
    <cellStyle name="40% - 강조색2 47 2 4 2" xfId="24035"/>
    <cellStyle name="40% - 강조색2 47 2 4 3" xfId="24036"/>
    <cellStyle name="40% - 강조색2 47 2 4 4" xfId="24037"/>
    <cellStyle name="40% - 강조색2 47 2 5" xfId="24038"/>
    <cellStyle name="40% - 강조색2 47 2 5 2" xfId="24039"/>
    <cellStyle name="40% - 강조색2 47 2 5 3" xfId="24040"/>
    <cellStyle name="40% - 강조색2 47 2 5 4" xfId="24041"/>
    <cellStyle name="40% - 강조색2 47 2 6" xfId="24042"/>
    <cellStyle name="40% - 강조색2 47 2 6 2" xfId="24043"/>
    <cellStyle name="40% - 강조색2 47 2 6 3" xfId="24044"/>
    <cellStyle name="40% - 강조색2 47 2 6 4" xfId="24045"/>
    <cellStyle name="40% - 강조색2 47 2 7" xfId="24046"/>
    <cellStyle name="40% - 강조색2 47 2 7 2" xfId="24047"/>
    <cellStyle name="40% - 강조색2 47 2 7 3" xfId="24048"/>
    <cellStyle name="40% - 강조색2 47 2 7 4" xfId="24049"/>
    <cellStyle name="40% - 강조색2 47 2 8" xfId="24050"/>
    <cellStyle name="40% - 강조색2 47 2 8 2" xfId="24051"/>
    <cellStyle name="40% - 강조색2 47 2 8 3" xfId="24052"/>
    <cellStyle name="40% - 강조색2 47 2 8 4" xfId="24053"/>
    <cellStyle name="40% - 강조색2 47 2 9" xfId="24054"/>
    <cellStyle name="40% - 강조색2 47 2 9 2" xfId="24055"/>
    <cellStyle name="40% - 강조색2 47 2 9 3" xfId="24056"/>
    <cellStyle name="40% - 강조색2 47 2 9 4" xfId="24057"/>
    <cellStyle name="40% - 강조색2 47 20" xfId="24058"/>
    <cellStyle name="40% - 강조색2 47 21" xfId="24059"/>
    <cellStyle name="40% - 강조색2 47 22" xfId="24060"/>
    <cellStyle name="40% - 강조색2 47 23" xfId="24061"/>
    <cellStyle name="40% - 강조색2 47 24" xfId="24062"/>
    <cellStyle name="40% - 강조색2 47 25" xfId="24063"/>
    <cellStyle name="40% - 강조색2 47 3" xfId="24064"/>
    <cellStyle name="40% - 강조색2 47 3 10" xfId="24065"/>
    <cellStyle name="40% - 강조색2 47 3 11" xfId="24066"/>
    <cellStyle name="40% - 강조색2 47 3 12" xfId="24067"/>
    <cellStyle name="40% - 강조색2 47 3 2" xfId="24068"/>
    <cellStyle name="40% - 강조색2 47 3 2 2" xfId="24069"/>
    <cellStyle name="40% - 강조색2 47 3 2 3" xfId="24070"/>
    <cellStyle name="40% - 강조색2 47 3 2 4" xfId="24071"/>
    <cellStyle name="40% - 강조색2 47 3 3" xfId="24072"/>
    <cellStyle name="40% - 강조색2 47 3 3 2" xfId="24073"/>
    <cellStyle name="40% - 강조색2 47 3 3 3" xfId="24074"/>
    <cellStyle name="40% - 강조색2 47 3 3 4" xfId="24075"/>
    <cellStyle name="40% - 강조색2 47 3 4" xfId="24076"/>
    <cellStyle name="40% - 강조색2 47 3 4 2" xfId="24077"/>
    <cellStyle name="40% - 강조색2 47 3 4 3" xfId="24078"/>
    <cellStyle name="40% - 강조색2 47 3 4 4" xfId="24079"/>
    <cellStyle name="40% - 강조색2 47 3 5" xfId="24080"/>
    <cellStyle name="40% - 강조색2 47 3 5 2" xfId="24081"/>
    <cellStyle name="40% - 강조색2 47 3 5 3" xfId="24082"/>
    <cellStyle name="40% - 강조색2 47 3 5 4" xfId="24083"/>
    <cellStyle name="40% - 강조색2 47 3 6" xfId="24084"/>
    <cellStyle name="40% - 강조색2 47 3 6 2" xfId="24085"/>
    <cellStyle name="40% - 강조색2 47 3 6 3" xfId="24086"/>
    <cellStyle name="40% - 강조색2 47 3 6 4" xfId="24087"/>
    <cellStyle name="40% - 강조색2 47 3 7" xfId="24088"/>
    <cellStyle name="40% - 강조색2 47 3 7 2" xfId="24089"/>
    <cellStyle name="40% - 강조색2 47 3 7 3" xfId="24090"/>
    <cellStyle name="40% - 강조색2 47 3 7 4" xfId="24091"/>
    <cellStyle name="40% - 강조색2 47 3 8" xfId="24092"/>
    <cellStyle name="40% - 강조색2 47 3 8 2" xfId="24093"/>
    <cellStyle name="40% - 강조색2 47 3 8 3" xfId="24094"/>
    <cellStyle name="40% - 강조색2 47 3 8 4" xfId="24095"/>
    <cellStyle name="40% - 강조색2 47 3 9" xfId="24096"/>
    <cellStyle name="40% - 강조색2 47 3 9 2" xfId="24097"/>
    <cellStyle name="40% - 강조색2 47 3 9 3" xfId="24098"/>
    <cellStyle name="40% - 강조색2 47 3 9 4" xfId="24099"/>
    <cellStyle name="40% - 강조색2 47 4" xfId="24100"/>
    <cellStyle name="40% - 강조색2 47 4 10" xfId="24101"/>
    <cellStyle name="40% - 강조색2 47 4 11" xfId="24102"/>
    <cellStyle name="40% - 강조색2 47 4 12" xfId="24103"/>
    <cellStyle name="40% - 강조색2 47 4 2" xfId="24104"/>
    <cellStyle name="40% - 강조색2 47 4 2 2" xfId="24105"/>
    <cellStyle name="40% - 강조색2 47 4 2 3" xfId="24106"/>
    <cellStyle name="40% - 강조색2 47 4 2 4" xfId="24107"/>
    <cellStyle name="40% - 강조색2 47 4 3" xfId="24108"/>
    <cellStyle name="40% - 강조색2 47 4 3 2" xfId="24109"/>
    <cellStyle name="40% - 강조색2 47 4 3 3" xfId="24110"/>
    <cellStyle name="40% - 강조색2 47 4 3 4" xfId="24111"/>
    <cellStyle name="40% - 강조색2 47 4 4" xfId="24112"/>
    <cellStyle name="40% - 강조색2 47 4 4 2" xfId="24113"/>
    <cellStyle name="40% - 강조색2 47 4 4 3" xfId="24114"/>
    <cellStyle name="40% - 강조색2 47 4 4 4" xfId="24115"/>
    <cellStyle name="40% - 강조색2 47 4 5" xfId="24116"/>
    <cellStyle name="40% - 강조색2 47 4 5 2" xfId="24117"/>
    <cellStyle name="40% - 강조색2 47 4 5 3" xfId="24118"/>
    <cellStyle name="40% - 강조색2 47 4 5 4" xfId="24119"/>
    <cellStyle name="40% - 강조색2 47 4 6" xfId="24120"/>
    <cellStyle name="40% - 강조색2 47 4 6 2" xfId="24121"/>
    <cellStyle name="40% - 강조색2 47 4 6 3" xfId="24122"/>
    <cellStyle name="40% - 강조색2 47 4 6 4" xfId="24123"/>
    <cellStyle name="40% - 강조색2 47 4 7" xfId="24124"/>
    <cellStyle name="40% - 강조색2 47 4 7 2" xfId="24125"/>
    <cellStyle name="40% - 강조색2 47 4 7 3" xfId="24126"/>
    <cellStyle name="40% - 강조색2 47 4 7 4" xfId="24127"/>
    <cellStyle name="40% - 강조색2 47 4 8" xfId="24128"/>
    <cellStyle name="40% - 강조색2 47 4 8 2" xfId="24129"/>
    <cellStyle name="40% - 강조색2 47 4 8 3" xfId="24130"/>
    <cellStyle name="40% - 강조색2 47 4 8 4" xfId="24131"/>
    <cellStyle name="40% - 강조색2 47 4 9" xfId="24132"/>
    <cellStyle name="40% - 강조색2 47 4 9 2" xfId="24133"/>
    <cellStyle name="40% - 강조색2 47 4 9 3" xfId="24134"/>
    <cellStyle name="40% - 강조색2 47 4 9 4" xfId="24135"/>
    <cellStyle name="40% - 강조색2 47 5" xfId="24136"/>
    <cellStyle name="40% - 강조색2 47 5 2" xfId="24137"/>
    <cellStyle name="40% - 강조색2 47 5 3" xfId="24138"/>
    <cellStyle name="40% - 강조색2 47 5 4" xfId="24139"/>
    <cellStyle name="40% - 강조색2 47 6" xfId="24140"/>
    <cellStyle name="40% - 강조색2 47 6 2" xfId="24141"/>
    <cellStyle name="40% - 강조색2 47 6 3" xfId="24142"/>
    <cellStyle name="40% - 강조색2 47 6 4" xfId="24143"/>
    <cellStyle name="40% - 강조색2 47 7" xfId="24144"/>
    <cellStyle name="40% - 강조색2 47 7 2" xfId="24145"/>
    <cellStyle name="40% - 강조색2 47 7 3" xfId="24146"/>
    <cellStyle name="40% - 강조색2 47 7 4" xfId="24147"/>
    <cellStyle name="40% - 강조색2 47 8" xfId="24148"/>
    <cellStyle name="40% - 강조색2 47 8 2" xfId="24149"/>
    <cellStyle name="40% - 강조색2 47 8 3" xfId="24150"/>
    <cellStyle name="40% - 강조색2 47 8 4" xfId="24151"/>
    <cellStyle name="40% - 강조색2 47 9" xfId="24152"/>
    <cellStyle name="40% - 강조색2 47 9 2" xfId="24153"/>
    <cellStyle name="40% - 강조색2 47 9 3" xfId="24154"/>
    <cellStyle name="40% - 강조색2 47 9 4" xfId="24155"/>
    <cellStyle name="40% - 강조색2 48" xfId="24156"/>
    <cellStyle name="40% - 강조색2 48 10" xfId="24157"/>
    <cellStyle name="40% - 강조색2 48 10 2" xfId="24158"/>
    <cellStyle name="40% - 강조색2 48 10 3" xfId="24159"/>
    <cellStyle name="40% - 강조색2 48 10 4" xfId="24160"/>
    <cellStyle name="40% - 강조색2 48 11" xfId="24161"/>
    <cellStyle name="40% - 강조색2 48 12" xfId="24162"/>
    <cellStyle name="40% - 강조색2 48 13" xfId="24163"/>
    <cellStyle name="40% - 강조색2 48 14" xfId="24164"/>
    <cellStyle name="40% - 강조색2 48 15" xfId="24165"/>
    <cellStyle name="40% - 강조색2 48 16" xfId="24166"/>
    <cellStyle name="40% - 강조색2 48 17" xfId="24167"/>
    <cellStyle name="40% - 강조색2 48 18" xfId="24168"/>
    <cellStyle name="40% - 강조색2 48 19" xfId="24169"/>
    <cellStyle name="40% - 강조색2 48 2" xfId="24170"/>
    <cellStyle name="40% - 강조색2 48 2 10" xfId="24171"/>
    <cellStyle name="40% - 강조색2 48 2 11" xfId="24172"/>
    <cellStyle name="40% - 강조색2 48 2 12" xfId="24173"/>
    <cellStyle name="40% - 강조색2 48 2 2" xfId="24174"/>
    <cellStyle name="40% - 강조색2 48 2 2 2" xfId="24175"/>
    <cellStyle name="40% - 강조색2 48 2 2 3" xfId="24176"/>
    <cellStyle name="40% - 강조색2 48 2 2 4" xfId="24177"/>
    <cellStyle name="40% - 강조색2 48 2 3" xfId="24178"/>
    <cellStyle name="40% - 강조색2 48 2 3 2" xfId="24179"/>
    <cellStyle name="40% - 강조색2 48 2 3 3" xfId="24180"/>
    <cellStyle name="40% - 강조색2 48 2 3 4" xfId="24181"/>
    <cellStyle name="40% - 강조색2 48 2 4" xfId="24182"/>
    <cellStyle name="40% - 강조색2 48 2 4 2" xfId="24183"/>
    <cellStyle name="40% - 강조색2 48 2 4 3" xfId="24184"/>
    <cellStyle name="40% - 강조색2 48 2 4 4" xfId="24185"/>
    <cellStyle name="40% - 강조색2 48 2 5" xfId="24186"/>
    <cellStyle name="40% - 강조색2 48 2 5 2" xfId="24187"/>
    <cellStyle name="40% - 강조색2 48 2 5 3" xfId="24188"/>
    <cellStyle name="40% - 강조색2 48 2 5 4" xfId="24189"/>
    <cellStyle name="40% - 강조색2 48 2 6" xfId="24190"/>
    <cellStyle name="40% - 강조색2 48 2 6 2" xfId="24191"/>
    <cellStyle name="40% - 강조색2 48 2 6 3" xfId="24192"/>
    <cellStyle name="40% - 강조색2 48 2 6 4" xfId="24193"/>
    <cellStyle name="40% - 강조색2 48 2 7" xfId="24194"/>
    <cellStyle name="40% - 강조색2 48 2 7 2" xfId="24195"/>
    <cellStyle name="40% - 강조색2 48 2 7 3" xfId="24196"/>
    <cellStyle name="40% - 강조색2 48 2 7 4" xfId="24197"/>
    <cellStyle name="40% - 강조색2 48 2 8" xfId="24198"/>
    <cellStyle name="40% - 강조색2 48 2 8 2" xfId="24199"/>
    <cellStyle name="40% - 강조색2 48 2 8 3" xfId="24200"/>
    <cellStyle name="40% - 강조색2 48 2 8 4" xfId="24201"/>
    <cellStyle name="40% - 강조색2 48 2 9" xfId="24202"/>
    <cellStyle name="40% - 강조색2 48 2 9 2" xfId="24203"/>
    <cellStyle name="40% - 강조색2 48 2 9 3" xfId="24204"/>
    <cellStyle name="40% - 강조색2 48 2 9 4" xfId="24205"/>
    <cellStyle name="40% - 강조색2 48 20" xfId="24206"/>
    <cellStyle name="40% - 강조색2 48 21" xfId="24207"/>
    <cellStyle name="40% - 강조색2 48 22" xfId="24208"/>
    <cellStyle name="40% - 강조색2 48 23" xfId="24209"/>
    <cellStyle name="40% - 강조색2 48 3" xfId="24210"/>
    <cellStyle name="40% - 강조색2 48 3 2" xfId="24211"/>
    <cellStyle name="40% - 강조색2 48 3 3" xfId="24212"/>
    <cellStyle name="40% - 강조색2 48 3 4" xfId="24213"/>
    <cellStyle name="40% - 강조색2 48 4" xfId="24214"/>
    <cellStyle name="40% - 강조색2 48 4 2" xfId="24215"/>
    <cellStyle name="40% - 강조색2 48 4 3" xfId="24216"/>
    <cellStyle name="40% - 강조색2 48 4 4" xfId="24217"/>
    <cellStyle name="40% - 강조색2 48 5" xfId="24218"/>
    <cellStyle name="40% - 강조색2 48 5 2" xfId="24219"/>
    <cellStyle name="40% - 강조색2 48 5 3" xfId="24220"/>
    <cellStyle name="40% - 강조색2 48 5 4" xfId="24221"/>
    <cellStyle name="40% - 강조색2 48 6" xfId="24222"/>
    <cellStyle name="40% - 강조색2 48 6 2" xfId="24223"/>
    <cellStyle name="40% - 강조색2 48 6 3" xfId="24224"/>
    <cellStyle name="40% - 강조색2 48 6 4" xfId="24225"/>
    <cellStyle name="40% - 강조색2 48 7" xfId="24226"/>
    <cellStyle name="40% - 강조색2 48 7 2" xfId="24227"/>
    <cellStyle name="40% - 강조색2 48 7 3" xfId="24228"/>
    <cellStyle name="40% - 강조색2 48 7 4" xfId="24229"/>
    <cellStyle name="40% - 강조색2 48 8" xfId="24230"/>
    <cellStyle name="40% - 강조색2 48 8 2" xfId="24231"/>
    <cellStyle name="40% - 강조색2 48 8 3" xfId="24232"/>
    <cellStyle name="40% - 강조색2 48 8 4" xfId="24233"/>
    <cellStyle name="40% - 강조색2 48 9" xfId="24234"/>
    <cellStyle name="40% - 강조색2 48 9 2" xfId="24235"/>
    <cellStyle name="40% - 강조색2 48 9 3" xfId="24236"/>
    <cellStyle name="40% - 강조색2 48 9 4" xfId="24237"/>
    <cellStyle name="40% - 강조색2 49" xfId="24238"/>
    <cellStyle name="40% - 강조색2 49 10" xfId="24239"/>
    <cellStyle name="40% - 강조색2 49 11" xfId="24240"/>
    <cellStyle name="40% - 강조색2 49 12" xfId="24241"/>
    <cellStyle name="40% - 강조색2 49 13" xfId="24242"/>
    <cellStyle name="40% - 강조색2 49 14" xfId="24243"/>
    <cellStyle name="40% - 강조색2 49 15" xfId="24244"/>
    <cellStyle name="40% - 강조색2 49 16" xfId="24245"/>
    <cellStyle name="40% - 강조색2 49 17" xfId="24246"/>
    <cellStyle name="40% - 강조색2 49 18" xfId="24247"/>
    <cellStyle name="40% - 강조색2 49 19" xfId="24248"/>
    <cellStyle name="40% - 강조색2 49 2" xfId="24249"/>
    <cellStyle name="40% - 강조색2 49 2 2" xfId="24250"/>
    <cellStyle name="40% - 강조색2 49 2 3" xfId="24251"/>
    <cellStyle name="40% - 강조색2 49 2 4" xfId="24252"/>
    <cellStyle name="40% - 강조색2 49 20" xfId="24253"/>
    <cellStyle name="40% - 강조색2 49 3" xfId="24254"/>
    <cellStyle name="40% - 강조색2 49 3 2" xfId="24255"/>
    <cellStyle name="40% - 강조색2 49 3 3" xfId="24256"/>
    <cellStyle name="40% - 강조색2 49 3 4" xfId="24257"/>
    <cellStyle name="40% - 강조색2 49 4" xfId="24258"/>
    <cellStyle name="40% - 강조색2 49 4 2" xfId="24259"/>
    <cellStyle name="40% - 강조색2 49 4 3" xfId="24260"/>
    <cellStyle name="40% - 강조색2 49 4 4" xfId="24261"/>
    <cellStyle name="40% - 강조색2 49 5" xfId="24262"/>
    <cellStyle name="40% - 강조색2 49 5 2" xfId="24263"/>
    <cellStyle name="40% - 강조색2 49 5 3" xfId="24264"/>
    <cellStyle name="40% - 강조색2 49 5 4" xfId="24265"/>
    <cellStyle name="40% - 강조색2 49 6" xfId="24266"/>
    <cellStyle name="40% - 강조색2 49 6 2" xfId="24267"/>
    <cellStyle name="40% - 강조색2 49 6 3" xfId="24268"/>
    <cellStyle name="40% - 강조색2 49 6 4" xfId="24269"/>
    <cellStyle name="40% - 강조색2 49 7" xfId="24270"/>
    <cellStyle name="40% - 강조색2 49 7 2" xfId="24271"/>
    <cellStyle name="40% - 강조색2 49 7 3" xfId="24272"/>
    <cellStyle name="40% - 강조색2 49 7 4" xfId="24273"/>
    <cellStyle name="40% - 강조색2 49 8" xfId="24274"/>
    <cellStyle name="40% - 강조색2 49 9" xfId="24275"/>
    <cellStyle name="40% - 강조색2 5" xfId="485"/>
    <cellStyle name="40% - 강조색2 50" xfId="24276"/>
    <cellStyle name="40% - 강조색2 50 10" xfId="24277"/>
    <cellStyle name="40% - 강조색2 50 11" xfId="24278"/>
    <cellStyle name="40% - 강조색2 50 12" xfId="24279"/>
    <cellStyle name="40% - 강조색2 50 13" xfId="24280"/>
    <cellStyle name="40% - 강조색2 50 14" xfId="24281"/>
    <cellStyle name="40% - 강조색2 50 15" xfId="24282"/>
    <cellStyle name="40% - 강조색2 50 16" xfId="24283"/>
    <cellStyle name="40% - 강조색2 50 17" xfId="24284"/>
    <cellStyle name="40% - 강조색2 50 2" xfId="24285"/>
    <cellStyle name="40% - 강조색2 50 2 2" xfId="24286"/>
    <cellStyle name="40% - 강조색2 50 2 3" xfId="24287"/>
    <cellStyle name="40% - 강조색2 50 2 4" xfId="24288"/>
    <cellStyle name="40% - 강조색2 50 3" xfId="24289"/>
    <cellStyle name="40% - 강조색2 50 3 2" xfId="24290"/>
    <cellStyle name="40% - 강조색2 50 3 3" xfId="24291"/>
    <cellStyle name="40% - 강조색2 50 3 4" xfId="24292"/>
    <cellStyle name="40% - 강조색2 50 4" xfId="24293"/>
    <cellStyle name="40% - 강조색2 50 4 2" xfId="24294"/>
    <cellStyle name="40% - 강조색2 50 4 3" xfId="24295"/>
    <cellStyle name="40% - 강조색2 50 4 4" xfId="24296"/>
    <cellStyle name="40% - 강조색2 50 5" xfId="24297"/>
    <cellStyle name="40% - 강조색2 50 6" xfId="24298"/>
    <cellStyle name="40% - 강조색2 50 7" xfId="24299"/>
    <cellStyle name="40% - 강조색2 50 8" xfId="24300"/>
    <cellStyle name="40% - 강조색2 50 9" xfId="24301"/>
    <cellStyle name="40% - 강조색2 51" xfId="24302"/>
    <cellStyle name="40% - 강조색2 51 10" xfId="24303"/>
    <cellStyle name="40% - 강조색2 51 11" xfId="24304"/>
    <cellStyle name="40% - 강조색2 51 12" xfId="24305"/>
    <cellStyle name="40% - 강조색2 51 13" xfId="24306"/>
    <cellStyle name="40% - 강조색2 51 14" xfId="24307"/>
    <cellStyle name="40% - 강조색2 51 2" xfId="24308"/>
    <cellStyle name="40% - 강조색2 51 3" xfId="24309"/>
    <cellStyle name="40% - 강조색2 51 4" xfId="24310"/>
    <cellStyle name="40% - 강조색2 51 5" xfId="24311"/>
    <cellStyle name="40% - 강조색2 51 6" xfId="24312"/>
    <cellStyle name="40% - 강조색2 51 7" xfId="24313"/>
    <cellStyle name="40% - 강조색2 51 8" xfId="24314"/>
    <cellStyle name="40% - 강조색2 51 9" xfId="24315"/>
    <cellStyle name="40% - 강조색2 52" xfId="24316"/>
    <cellStyle name="40% - 강조색2 52 2" xfId="24317"/>
    <cellStyle name="40% - 강조색2 52 3" xfId="24318"/>
    <cellStyle name="40% - 강조색2 52 4" xfId="24319"/>
    <cellStyle name="40% - 강조색2 53" xfId="24320"/>
    <cellStyle name="40% - 강조색2 53 2" xfId="24321"/>
    <cellStyle name="40% - 강조색2 53 3" xfId="24322"/>
    <cellStyle name="40% - 강조색2 54" xfId="24323"/>
    <cellStyle name="40% - 강조색2 55" xfId="24324"/>
    <cellStyle name="40% - 강조색2 56" xfId="24325"/>
    <cellStyle name="40% - 강조색2 6" xfId="486"/>
    <cellStyle name="40% - 강조색2 7" xfId="487"/>
    <cellStyle name="40% - 강조색2 8" xfId="488"/>
    <cellStyle name="40% - 강조색2 9" xfId="489"/>
    <cellStyle name="40% - 강조색3" xfId="26" builtinId="39" customBuiltin="1"/>
    <cellStyle name="40% - 강조색3 10" xfId="490"/>
    <cellStyle name="40% - 강조색3 11" xfId="491"/>
    <cellStyle name="40% - 강조색3 12" xfId="492"/>
    <cellStyle name="40% - 강조색3 13" xfId="493"/>
    <cellStyle name="40% - 강조색3 14" xfId="494"/>
    <cellStyle name="40% - 강조색3 15" xfId="495"/>
    <cellStyle name="40% - 강조색3 16" xfId="496"/>
    <cellStyle name="40% - 강조색3 17" xfId="497"/>
    <cellStyle name="40% - 강조색3 18" xfId="498"/>
    <cellStyle name="40% - 강조색3 19" xfId="499"/>
    <cellStyle name="40% - 강조색3 2" xfId="71"/>
    <cellStyle name="40% - 강조색3 20" xfId="500"/>
    <cellStyle name="40% - 강조색3 21" xfId="501"/>
    <cellStyle name="40% - 강조색3 22" xfId="502"/>
    <cellStyle name="40% - 강조색3 23" xfId="503"/>
    <cellStyle name="40% - 강조색3 24" xfId="504"/>
    <cellStyle name="40% - 강조색3 25" xfId="505"/>
    <cellStyle name="40% - 강조색3 26" xfId="506"/>
    <cellStyle name="40% - 강조색3 27" xfId="507"/>
    <cellStyle name="40% - 강조색3 28" xfId="508"/>
    <cellStyle name="40% - 강조색3 29" xfId="509"/>
    <cellStyle name="40% - 강조색3 3" xfId="67"/>
    <cellStyle name="40% - 강조색3 30" xfId="510"/>
    <cellStyle name="40% - 강조색3 31" xfId="511"/>
    <cellStyle name="40% - 강조색3 32" xfId="512"/>
    <cellStyle name="40% - 강조색3 33" xfId="513"/>
    <cellStyle name="40% - 강조색3 34" xfId="514"/>
    <cellStyle name="40% - 강조색3 35" xfId="515"/>
    <cellStyle name="40% - 강조색3 36" xfId="516"/>
    <cellStyle name="40% - 강조색3 37" xfId="517"/>
    <cellStyle name="40% - 강조색3 38" xfId="518"/>
    <cellStyle name="40% - 강조색3 39" xfId="519"/>
    <cellStyle name="40% - 강조색3 4" xfId="63"/>
    <cellStyle name="40% - 강조색3 40" xfId="520"/>
    <cellStyle name="40% - 강조색3 41" xfId="521"/>
    <cellStyle name="40% - 강조색3 42" xfId="522"/>
    <cellStyle name="40% - 강조색3 43" xfId="523"/>
    <cellStyle name="40% - 강조색3 44" xfId="1825"/>
    <cellStyle name="40% - 강조색3 44 10" xfId="24326"/>
    <cellStyle name="40% - 강조색3 44 11" xfId="24327"/>
    <cellStyle name="40% - 강조색3 44 2" xfId="24328"/>
    <cellStyle name="40% - 강조색3 44 2 10" xfId="24329"/>
    <cellStyle name="40% - 강조색3 44 2 10 2" xfId="24330"/>
    <cellStyle name="40% - 강조색3 44 2 10 3" xfId="24331"/>
    <cellStyle name="40% - 강조색3 44 2 10 4" xfId="24332"/>
    <cellStyle name="40% - 강조색3 44 2 11" xfId="24333"/>
    <cellStyle name="40% - 강조색3 44 2 11 2" xfId="24334"/>
    <cellStyle name="40% - 강조색3 44 2 11 3" xfId="24335"/>
    <cellStyle name="40% - 강조색3 44 2 11 4" xfId="24336"/>
    <cellStyle name="40% - 강조색3 44 2 12" xfId="24337"/>
    <cellStyle name="40% - 강조색3 44 2 12 2" xfId="24338"/>
    <cellStyle name="40% - 강조색3 44 2 12 3" xfId="24339"/>
    <cellStyle name="40% - 강조색3 44 2 12 4" xfId="24340"/>
    <cellStyle name="40% - 강조색3 44 2 13" xfId="24341"/>
    <cellStyle name="40% - 강조색3 44 2 13 2" xfId="24342"/>
    <cellStyle name="40% - 강조색3 44 2 13 3" xfId="24343"/>
    <cellStyle name="40% - 강조색3 44 2 13 4" xfId="24344"/>
    <cellStyle name="40% - 강조색3 44 2 14" xfId="24345"/>
    <cellStyle name="40% - 강조색3 44 2 14 2" xfId="24346"/>
    <cellStyle name="40% - 강조색3 44 2 14 3" xfId="24347"/>
    <cellStyle name="40% - 강조색3 44 2 14 4" xfId="24348"/>
    <cellStyle name="40% - 강조색3 44 2 15" xfId="24349"/>
    <cellStyle name="40% - 강조색3 44 2 16" xfId="24350"/>
    <cellStyle name="40% - 강조색3 44 2 17" xfId="24351"/>
    <cellStyle name="40% - 강조색3 44 2 18" xfId="24352"/>
    <cellStyle name="40% - 강조색3 44 2 19" xfId="24353"/>
    <cellStyle name="40% - 강조색3 44 2 2" xfId="24354"/>
    <cellStyle name="40% - 강조색3 44 2 2 10" xfId="24355"/>
    <cellStyle name="40% - 강조색3 44 2 2 10 2" xfId="24356"/>
    <cellStyle name="40% - 강조색3 44 2 2 10 3" xfId="24357"/>
    <cellStyle name="40% - 강조색3 44 2 2 10 4" xfId="24358"/>
    <cellStyle name="40% - 강조색3 44 2 2 11" xfId="24359"/>
    <cellStyle name="40% - 강조색3 44 2 2 11 2" xfId="24360"/>
    <cellStyle name="40% - 강조색3 44 2 2 11 3" xfId="24361"/>
    <cellStyle name="40% - 강조색3 44 2 2 11 4" xfId="24362"/>
    <cellStyle name="40% - 강조색3 44 2 2 12" xfId="24363"/>
    <cellStyle name="40% - 강조색3 44 2 2 12 2" xfId="24364"/>
    <cellStyle name="40% - 강조색3 44 2 2 12 3" xfId="24365"/>
    <cellStyle name="40% - 강조색3 44 2 2 12 4" xfId="24366"/>
    <cellStyle name="40% - 강조색3 44 2 2 13" xfId="24367"/>
    <cellStyle name="40% - 강조색3 44 2 2 13 2" xfId="24368"/>
    <cellStyle name="40% - 강조색3 44 2 2 13 3" xfId="24369"/>
    <cellStyle name="40% - 강조색3 44 2 2 13 4" xfId="24370"/>
    <cellStyle name="40% - 강조색3 44 2 2 14" xfId="24371"/>
    <cellStyle name="40% - 강조색3 44 2 2 15" xfId="24372"/>
    <cellStyle name="40% - 강조색3 44 2 2 16" xfId="24373"/>
    <cellStyle name="40% - 강조색3 44 2 2 17" xfId="24374"/>
    <cellStyle name="40% - 강조색3 44 2 2 18" xfId="24375"/>
    <cellStyle name="40% - 강조색3 44 2 2 19" xfId="24376"/>
    <cellStyle name="40% - 강조색3 44 2 2 2" xfId="24377"/>
    <cellStyle name="40% - 강조색3 44 2 2 2 10" xfId="24378"/>
    <cellStyle name="40% - 강조색3 44 2 2 2 10 2" xfId="24379"/>
    <cellStyle name="40% - 강조색3 44 2 2 2 10 3" xfId="24380"/>
    <cellStyle name="40% - 강조색3 44 2 2 2 10 4" xfId="24381"/>
    <cellStyle name="40% - 강조색3 44 2 2 2 11" xfId="24382"/>
    <cellStyle name="40% - 강조색3 44 2 2 2 11 2" xfId="24383"/>
    <cellStyle name="40% - 강조색3 44 2 2 2 11 3" xfId="24384"/>
    <cellStyle name="40% - 강조색3 44 2 2 2 11 4" xfId="24385"/>
    <cellStyle name="40% - 강조색3 44 2 2 2 12" xfId="24386"/>
    <cellStyle name="40% - 강조색3 44 2 2 2 12 2" xfId="24387"/>
    <cellStyle name="40% - 강조색3 44 2 2 2 12 3" xfId="24388"/>
    <cellStyle name="40% - 강조색3 44 2 2 2 12 4" xfId="24389"/>
    <cellStyle name="40% - 강조색3 44 2 2 2 13" xfId="24390"/>
    <cellStyle name="40% - 강조색3 44 2 2 2 14" xfId="24391"/>
    <cellStyle name="40% - 강조색3 44 2 2 2 15" xfId="24392"/>
    <cellStyle name="40% - 강조색3 44 2 2 2 16" xfId="24393"/>
    <cellStyle name="40% - 강조색3 44 2 2 2 17" xfId="24394"/>
    <cellStyle name="40% - 강조색3 44 2 2 2 18" xfId="24395"/>
    <cellStyle name="40% - 강조색3 44 2 2 2 19" xfId="24396"/>
    <cellStyle name="40% - 강조색3 44 2 2 2 2" xfId="24397"/>
    <cellStyle name="40% - 강조색3 44 2 2 2 2 10" xfId="24398"/>
    <cellStyle name="40% - 강조색3 44 2 2 2 2 11" xfId="24399"/>
    <cellStyle name="40% - 강조색3 44 2 2 2 2 12" xfId="24400"/>
    <cellStyle name="40% - 강조색3 44 2 2 2 2 2" xfId="24401"/>
    <cellStyle name="40% - 강조색3 44 2 2 2 2 2 2" xfId="24402"/>
    <cellStyle name="40% - 강조색3 44 2 2 2 2 2 3" xfId="24403"/>
    <cellStyle name="40% - 강조색3 44 2 2 2 2 2 4" xfId="24404"/>
    <cellStyle name="40% - 강조색3 44 2 2 2 2 3" xfId="24405"/>
    <cellStyle name="40% - 강조색3 44 2 2 2 2 3 2" xfId="24406"/>
    <cellStyle name="40% - 강조색3 44 2 2 2 2 3 3" xfId="24407"/>
    <cellStyle name="40% - 강조색3 44 2 2 2 2 3 4" xfId="24408"/>
    <cellStyle name="40% - 강조색3 44 2 2 2 2 4" xfId="24409"/>
    <cellStyle name="40% - 강조색3 44 2 2 2 2 4 2" xfId="24410"/>
    <cellStyle name="40% - 강조색3 44 2 2 2 2 4 3" xfId="24411"/>
    <cellStyle name="40% - 강조색3 44 2 2 2 2 4 4" xfId="24412"/>
    <cellStyle name="40% - 강조색3 44 2 2 2 2 5" xfId="24413"/>
    <cellStyle name="40% - 강조색3 44 2 2 2 2 5 2" xfId="24414"/>
    <cellStyle name="40% - 강조색3 44 2 2 2 2 5 3" xfId="24415"/>
    <cellStyle name="40% - 강조색3 44 2 2 2 2 5 4" xfId="24416"/>
    <cellStyle name="40% - 강조색3 44 2 2 2 2 6" xfId="24417"/>
    <cellStyle name="40% - 강조색3 44 2 2 2 2 6 2" xfId="24418"/>
    <cellStyle name="40% - 강조색3 44 2 2 2 2 6 3" xfId="24419"/>
    <cellStyle name="40% - 강조색3 44 2 2 2 2 6 4" xfId="24420"/>
    <cellStyle name="40% - 강조색3 44 2 2 2 2 7" xfId="24421"/>
    <cellStyle name="40% - 강조색3 44 2 2 2 2 7 2" xfId="24422"/>
    <cellStyle name="40% - 강조색3 44 2 2 2 2 7 3" xfId="24423"/>
    <cellStyle name="40% - 강조색3 44 2 2 2 2 7 4" xfId="24424"/>
    <cellStyle name="40% - 강조색3 44 2 2 2 2 8" xfId="24425"/>
    <cellStyle name="40% - 강조색3 44 2 2 2 2 8 2" xfId="24426"/>
    <cellStyle name="40% - 강조색3 44 2 2 2 2 8 3" xfId="24427"/>
    <cellStyle name="40% - 강조색3 44 2 2 2 2 8 4" xfId="24428"/>
    <cellStyle name="40% - 강조색3 44 2 2 2 2 9" xfId="24429"/>
    <cellStyle name="40% - 강조색3 44 2 2 2 2 9 2" xfId="24430"/>
    <cellStyle name="40% - 강조색3 44 2 2 2 2 9 3" xfId="24431"/>
    <cellStyle name="40% - 강조색3 44 2 2 2 2 9 4" xfId="24432"/>
    <cellStyle name="40% - 강조색3 44 2 2 2 20" xfId="24433"/>
    <cellStyle name="40% - 강조색3 44 2 2 2 21" xfId="24434"/>
    <cellStyle name="40% - 강조색3 44 2 2 2 22" xfId="24435"/>
    <cellStyle name="40% - 강조색3 44 2 2 2 23" xfId="24436"/>
    <cellStyle name="40% - 강조색3 44 2 2 2 24" xfId="24437"/>
    <cellStyle name="40% - 강조색3 44 2 2 2 25" xfId="24438"/>
    <cellStyle name="40% - 강조색3 44 2 2 2 3" xfId="24439"/>
    <cellStyle name="40% - 강조색3 44 2 2 2 3 10" xfId="24440"/>
    <cellStyle name="40% - 강조색3 44 2 2 2 3 11" xfId="24441"/>
    <cellStyle name="40% - 강조색3 44 2 2 2 3 12" xfId="24442"/>
    <cellStyle name="40% - 강조색3 44 2 2 2 3 2" xfId="24443"/>
    <cellStyle name="40% - 강조색3 44 2 2 2 3 2 2" xfId="24444"/>
    <cellStyle name="40% - 강조색3 44 2 2 2 3 2 3" xfId="24445"/>
    <cellStyle name="40% - 강조색3 44 2 2 2 3 2 4" xfId="24446"/>
    <cellStyle name="40% - 강조색3 44 2 2 2 3 3" xfId="24447"/>
    <cellStyle name="40% - 강조색3 44 2 2 2 3 3 2" xfId="24448"/>
    <cellStyle name="40% - 강조색3 44 2 2 2 3 3 3" xfId="24449"/>
    <cellStyle name="40% - 강조색3 44 2 2 2 3 3 4" xfId="24450"/>
    <cellStyle name="40% - 강조색3 44 2 2 2 3 4" xfId="24451"/>
    <cellStyle name="40% - 강조색3 44 2 2 2 3 4 2" xfId="24452"/>
    <cellStyle name="40% - 강조색3 44 2 2 2 3 4 3" xfId="24453"/>
    <cellStyle name="40% - 강조색3 44 2 2 2 3 4 4" xfId="24454"/>
    <cellStyle name="40% - 강조색3 44 2 2 2 3 5" xfId="24455"/>
    <cellStyle name="40% - 강조색3 44 2 2 2 3 5 2" xfId="24456"/>
    <cellStyle name="40% - 강조색3 44 2 2 2 3 5 3" xfId="24457"/>
    <cellStyle name="40% - 강조색3 44 2 2 2 3 5 4" xfId="24458"/>
    <cellStyle name="40% - 강조색3 44 2 2 2 3 6" xfId="24459"/>
    <cellStyle name="40% - 강조색3 44 2 2 2 3 6 2" xfId="24460"/>
    <cellStyle name="40% - 강조색3 44 2 2 2 3 6 3" xfId="24461"/>
    <cellStyle name="40% - 강조색3 44 2 2 2 3 6 4" xfId="24462"/>
    <cellStyle name="40% - 강조색3 44 2 2 2 3 7" xfId="24463"/>
    <cellStyle name="40% - 강조색3 44 2 2 2 3 7 2" xfId="24464"/>
    <cellStyle name="40% - 강조색3 44 2 2 2 3 7 3" xfId="24465"/>
    <cellStyle name="40% - 강조색3 44 2 2 2 3 7 4" xfId="24466"/>
    <cellStyle name="40% - 강조색3 44 2 2 2 3 8" xfId="24467"/>
    <cellStyle name="40% - 강조색3 44 2 2 2 3 8 2" xfId="24468"/>
    <cellStyle name="40% - 강조색3 44 2 2 2 3 8 3" xfId="24469"/>
    <cellStyle name="40% - 강조색3 44 2 2 2 3 8 4" xfId="24470"/>
    <cellStyle name="40% - 강조색3 44 2 2 2 3 9" xfId="24471"/>
    <cellStyle name="40% - 강조색3 44 2 2 2 3 9 2" xfId="24472"/>
    <cellStyle name="40% - 강조색3 44 2 2 2 3 9 3" xfId="24473"/>
    <cellStyle name="40% - 강조색3 44 2 2 2 3 9 4" xfId="24474"/>
    <cellStyle name="40% - 강조색3 44 2 2 2 4" xfId="24475"/>
    <cellStyle name="40% - 강조색3 44 2 2 2 4 10" xfId="24476"/>
    <cellStyle name="40% - 강조색3 44 2 2 2 4 11" xfId="24477"/>
    <cellStyle name="40% - 강조색3 44 2 2 2 4 12" xfId="24478"/>
    <cellStyle name="40% - 강조색3 44 2 2 2 4 2" xfId="24479"/>
    <cellStyle name="40% - 강조색3 44 2 2 2 4 2 2" xfId="24480"/>
    <cellStyle name="40% - 강조색3 44 2 2 2 4 2 3" xfId="24481"/>
    <cellStyle name="40% - 강조색3 44 2 2 2 4 2 4" xfId="24482"/>
    <cellStyle name="40% - 강조색3 44 2 2 2 4 3" xfId="24483"/>
    <cellStyle name="40% - 강조색3 44 2 2 2 4 3 2" xfId="24484"/>
    <cellStyle name="40% - 강조색3 44 2 2 2 4 3 3" xfId="24485"/>
    <cellStyle name="40% - 강조색3 44 2 2 2 4 3 4" xfId="24486"/>
    <cellStyle name="40% - 강조색3 44 2 2 2 4 4" xfId="24487"/>
    <cellStyle name="40% - 강조색3 44 2 2 2 4 4 2" xfId="24488"/>
    <cellStyle name="40% - 강조색3 44 2 2 2 4 4 3" xfId="24489"/>
    <cellStyle name="40% - 강조색3 44 2 2 2 4 4 4" xfId="24490"/>
    <cellStyle name="40% - 강조색3 44 2 2 2 4 5" xfId="24491"/>
    <cellStyle name="40% - 강조색3 44 2 2 2 4 5 2" xfId="24492"/>
    <cellStyle name="40% - 강조색3 44 2 2 2 4 5 3" xfId="24493"/>
    <cellStyle name="40% - 강조색3 44 2 2 2 4 5 4" xfId="24494"/>
    <cellStyle name="40% - 강조색3 44 2 2 2 4 6" xfId="24495"/>
    <cellStyle name="40% - 강조색3 44 2 2 2 4 6 2" xfId="24496"/>
    <cellStyle name="40% - 강조색3 44 2 2 2 4 6 3" xfId="24497"/>
    <cellStyle name="40% - 강조색3 44 2 2 2 4 6 4" xfId="24498"/>
    <cellStyle name="40% - 강조색3 44 2 2 2 4 7" xfId="24499"/>
    <cellStyle name="40% - 강조색3 44 2 2 2 4 7 2" xfId="24500"/>
    <cellStyle name="40% - 강조색3 44 2 2 2 4 7 3" xfId="24501"/>
    <cellStyle name="40% - 강조색3 44 2 2 2 4 7 4" xfId="24502"/>
    <cellStyle name="40% - 강조색3 44 2 2 2 4 8" xfId="24503"/>
    <cellStyle name="40% - 강조색3 44 2 2 2 4 8 2" xfId="24504"/>
    <cellStyle name="40% - 강조색3 44 2 2 2 4 8 3" xfId="24505"/>
    <cellStyle name="40% - 강조색3 44 2 2 2 4 8 4" xfId="24506"/>
    <cellStyle name="40% - 강조색3 44 2 2 2 4 9" xfId="24507"/>
    <cellStyle name="40% - 강조색3 44 2 2 2 4 9 2" xfId="24508"/>
    <cellStyle name="40% - 강조색3 44 2 2 2 4 9 3" xfId="24509"/>
    <cellStyle name="40% - 강조색3 44 2 2 2 4 9 4" xfId="24510"/>
    <cellStyle name="40% - 강조색3 44 2 2 2 5" xfId="24511"/>
    <cellStyle name="40% - 강조색3 44 2 2 2 5 2" xfId="24512"/>
    <cellStyle name="40% - 강조색3 44 2 2 2 5 3" xfId="24513"/>
    <cellStyle name="40% - 강조색3 44 2 2 2 5 4" xfId="24514"/>
    <cellStyle name="40% - 강조색3 44 2 2 2 6" xfId="24515"/>
    <cellStyle name="40% - 강조색3 44 2 2 2 6 2" xfId="24516"/>
    <cellStyle name="40% - 강조색3 44 2 2 2 6 3" xfId="24517"/>
    <cellStyle name="40% - 강조색3 44 2 2 2 6 4" xfId="24518"/>
    <cellStyle name="40% - 강조색3 44 2 2 2 7" xfId="24519"/>
    <cellStyle name="40% - 강조색3 44 2 2 2 7 2" xfId="24520"/>
    <cellStyle name="40% - 강조색3 44 2 2 2 7 3" xfId="24521"/>
    <cellStyle name="40% - 강조색3 44 2 2 2 7 4" xfId="24522"/>
    <cellStyle name="40% - 강조색3 44 2 2 2 8" xfId="24523"/>
    <cellStyle name="40% - 강조색3 44 2 2 2 8 2" xfId="24524"/>
    <cellStyle name="40% - 강조색3 44 2 2 2 8 3" xfId="24525"/>
    <cellStyle name="40% - 강조색3 44 2 2 2 8 4" xfId="24526"/>
    <cellStyle name="40% - 강조색3 44 2 2 2 9" xfId="24527"/>
    <cellStyle name="40% - 강조색3 44 2 2 2 9 2" xfId="24528"/>
    <cellStyle name="40% - 강조색3 44 2 2 2 9 3" xfId="24529"/>
    <cellStyle name="40% - 강조색3 44 2 2 2 9 4" xfId="24530"/>
    <cellStyle name="40% - 강조색3 44 2 2 20" xfId="24531"/>
    <cellStyle name="40% - 강조색3 44 2 2 21" xfId="24532"/>
    <cellStyle name="40% - 강조색3 44 2 2 22" xfId="24533"/>
    <cellStyle name="40% - 강조색3 44 2 2 23" xfId="24534"/>
    <cellStyle name="40% - 강조색3 44 2 2 24" xfId="24535"/>
    <cellStyle name="40% - 강조색3 44 2 2 25" xfId="24536"/>
    <cellStyle name="40% - 강조색3 44 2 2 26" xfId="24537"/>
    <cellStyle name="40% - 강조색3 44 2 2 3" xfId="24538"/>
    <cellStyle name="40% - 강조색3 44 2 2 3 10" xfId="24539"/>
    <cellStyle name="40% - 강조색3 44 2 2 3 11" xfId="24540"/>
    <cellStyle name="40% - 강조색3 44 2 2 3 12" xfId="24541"/>
    <cellStyle name="40% - 강조색3 44 2 2 3 2" xfId="24542"/>
    <cellStyle name="40% - 강조색3 44 2 2 3 2 2" xfId="24543"/>
    <cellStyle name="40% - 강조색3 44 2 2 3 2 3" xfId="24544"/>
    <cellStyle name="40% - 강조색3 44 2 2 3 2 4" xfId="24545"/>
    <cellStyle name="40% - 강조색3 44 2 2 3 3" xfId="24546"/>
    <cellStyle name="40% - 강조색3 44 2 2 3 3 2" xfId="24547"/>
    <cellStyle name="40% - 강조색3 44 2 2 3 3 3" xfId="24548"/>
    <cellStyle name="40% - 강조색3 44 2 2 3 3 4" xfId="24549"/>
    <cellStyle name="40% - 강조색3 44 2 2 3 4" xfId="24550"/>
    <cellStyle name="40% - 강조색3 44 2 2 3 4 2" xfId="24551"/>
    <cellStyle name="40% - 강조색3 44 2 2 3 4 3" xfId="24552"/>
    <cellStyle name="40% - 강조색3 44 2 2 3 4 4" xfId="24553"/>
    <cellStyle name="40% - 강조색3 44 2 2 3 5" xfId="24554"/>
    <cellStyle name="40% - 강조색3 44 2 2 3 5 2" xfId="24555"/>
    <cellStyle name="40% - 강조색3 44 2 2 3 5 3" xfId="24556"/>
    <cellStyle name="40% - 강조색3 44 2 2 3 5 4" xfId="24557"/>
    <cellStyle name="40% - 강조색3 44 2 2 3 6" xfId="24558"/>
    <cellStyle name="40% - 강조색3 44 2 2 3 6 2" xfId="24559"/>
    <cellStyle name="40% - 강조색3 44 2 2 3 6 3" xfId="24560"/>
    <cellStyle name="40% - 강조색3 44 2 2 3 6 4" xfId="24561"/>
    <cellStyle name="40% - 강조색3 44 2 2 3 7" xfId="24562"/>
    <cellStyle name="40% - 강조색3 44 2 2 3 7 2" xfId="24563"/>
    <cellStyle name="40% - 강조색3 44 2 2 3 7 3" xfId="24564"/>
    <cellStyle name="40% - 강조색3 44 2 2 3 7 4" xfId="24565"/>
    <cellStyle name="40% - 강조색3 44 2 2 3 8" xfId="24566"/>
    <cellStyle name="40% - 강조색3 44 2 2 3 8 2" xfId="24567"/>
    <cellStyle name="40% - 강조색3 44 2 2 3 8 3" xfId="24568"/>
    <cellStyle name="40% - 강조색3 44 2 2 3 8 4" xfId="24569"/>
    <cellStyle name="40% - 강조색3 44 2 2 3 9" xfId="24570"/>
    <cellStyle name="40% - 강조색3 44 2 2 3 9 2" xfId="24571"/>
    <cellStyle name="40% - 강조색3 44 2 2 3 9 3" xfId="24572"/>
    <cellStyle name="40% - 강조색3 44 2 2 3 9 4" xfId="24573"/>
    <cellStyle name="40% - 강조색3 44 2 2 4" xfId="24574"/>
    <cellStyle name="40% - 강조색3 44 2 2 4 10" xfId="24575"/>
    <cellStyle name="40% - 강조색3 44 2 2 4 11" xfId="24576"/>
    <cellStyle name="40% - 강조색3 44 2 2 4 12" xfId="24577"/>
    <cellStyle name="40% - 강조색3 44 2 2 4 2" xfId="24578"/>
    <cellStyle name="40% - 강조색3 44 2 2 4 2 2" xfId="24579"/>
    <cellStyle name="40% - 강조색3 44 2 2 4 2 3" xfId="24580"/>
    <cellStyle name="40% - 강조색3 44 2 2 4 2 4" xfId="24581"/>
    <cellStyle name="40% - 강조색3 44 2 2 4 3" xfId="24582"/>
    <cellStyle name="40% - 강조색3 44 2 2 4 3 2" xfId="24583"/>
    <cellStyle name="40% - 강조색3 44 2 2 4 3 3" xfId="24584"/>
    <cellStyle name="40% - 강조색3 44 2 2 4 3 4" xfId="24585"/>
    <cellStyle name="40% - 강조색3 44 2 2 4 4" xfId="24586"/>
    <cellStyle name="40% - 강조색3 44 2 2 4 4 2" xfId="24587"/>
    <cellStyle name="40% - 강조색3 44 2 2 4 4 3" xfId="24588"/>
    <cellStyle name="40% - 강조색3 44 2 2 4 4 4" xfId="24589"/>
    <cellStyle name="40% - 강조색3 44 2 2 4 5" xfId="24590"/>
    <cellStyle name="40% - 강조색3 44 2 2 4 5 2" xfId="24591"/>
    <cellStyle name="40% - 강조색3 44 2 2 4 5 3" xfId="24592"/>
    <cellStyle name="40% - 강조색3 44 2 2 4 5 4" xfId="24593"/>
    <cellStyle name="40% - 강조색3 44 2 2 4 6" xfId="24594"/>
    <cellStyle name="40% - 강조색3 44 2 2 4 6 2" xfId="24595"/>
    <cellStyle name="40% - 강조색3 44 2 2 4 6 3" xfId="24596"/>
    <cellStyle name="40% - 강조색3 44 2 2 4 6 4" xfId="24597"/>
    <cellStyle name="40% - 강조색3 44 2 2 4 7" xfId="24598"/>
    <cellStyle name="40% - 강조색3 44 2 2 4 7 2" xfId="24599"/>
    <cellStyle name="40% - 강조색3 44 2 2 4 7 3" xfId="24600"/>
    <cellStyle name="40% - 강조색3 44 2 2 4 7 4" xfId="24601"/>
    <cellStyle name="40% - 강조색3 44 2 2 4 8" xfId="24602"/>
    <cellStyle name="40% - 강조색3 44 2 2 4 8 2" xfId="24603"/>
    <cellStyle name="40% - 강조색3 44 2 2 4 8 3" xfId="24604"/>
    <cellStyle name="40% - 강조색3 44 2 2 4 8 4" xfId="24605"/>
    <cellStyle name="40% - 강조색3 44 2 2 4 9" xfId="24606"/>
    <cellStyle name="40% - 강조색3 44 2 2 4 9 2" xfId="24607"/>
    <cellStyle name="40% - 강조색3 44 2 2 4 9 3" xfId="24608"/>
    <cellStyle name="40% - 강조색3 44 2 2 4 9 4" xfId="24609"/>
    <cellStyle name="40% - 강조색3 44 2 2 5" xfId="24610"/>
    <cellStyle name="40% - 강조색3 44 2 2 5 10" xfId="24611"/>
    <cellStyle name="40% - 강조색3 44 2 2 5 11" xfId="24612"/>
    <cellStyle name="40% - 강조색3 44 2 2 5 12" xfId="24613"/>
    <cellStyle name="40% - 강조색3 44 2 2 5 2" xfId="24614"/>
    <cellStyle name="40% - 강조색3 44 2 2 5 2 2" xfId="24615"/>
    <cellStyle name="40% - 강조색3 44 2 2 5 2 3" xfId="24616"/>
    <cellStyle name="40% - 강조색3 44 2 2 5 2 4" xfId="24617"/>
    <cellStyle name="40% - 강조색3 44 2 2 5 3" xfId="24618"/>
    <cellStyle name="40% - 강조색3 44 2 2 5 3 2" xfId="24619"/>
    <cellStyle name="40% - 강조색3 44 2 2 5 3 3" xfId="24620"/>
    <cellStyle name="40% - 강조색3 44 2 2 5 3 4" xfId="24621"/>
    <cellStyle name="40% - 강조색3 44 2 2 5 4" xfId="24622"/>
    <cellStyle name="40% - 강조색3 44 2 2 5 4 2" xfId="24623"/>
    <cellStyle name="40% - 강조색3 44 2 2 5 4 3" xfId="24624"/>
    <cellStyle name="40% - 강조색3 44 2 2 5 4 4" xfId="24625"/>
    <cellStyle name="40% - 강조색3 44 2 2 5 5" xfId="24626"/>
    <cellStyle name="40% - 강조색3 44 2 2 5 5 2" xfId="24627"/>
    <cellStyle name="40% - 강조색3 44 2 2 5 5 3" xfId="24628"/>
    <cellStyle name="40% - 강조색3 44 2 2 5 5 4" xfId="24629"/>
    <cellStyle name="40% - 강조색3 44 2 2 5 6" xfId="24630"/>
    <cellStyle name="40% - 강조색3 44 2 2 5 6 2" xfId="24631"/>
    <cellStyle name="40% - 강조색3 44 2 2 5 6 3" xfId="24632"/>
    <cellStyle name="40% - 강조색3 44 2 2 5 6 4" xfId="24633"/>
    <cellStyle name="40% - 강조색3 44 2 2 5 7" xfId="24634"/>
    <cellStyle name="40% - 강조색3 44 2 2 5 7 2" xfId="24635"/>
    <cellStyle name="40% - 강조색3 44 2 2 5 7 3" xfId="24636"/>
    <cellStyle name="40% - 강조색3 44 2 2 5 7 4" xfId="24637"/>
    <cellStyle name="40% - 강조색3 44 2 2 5 8" xfId="24638"/>
    <cellStyle name="40% - 강조색3 44 2 2 5 8 2" xfId="24639"/>
    <cellStyle name="40% - 강조색3 44 2 2 5 8 3" xfId="24640"/>
    <cellStyle name="40% - 강조색3 44 2 2 5 8 4" xfId="24641"/>
    <cellStyle name="40% - 강조색3 44 2 2 5 9" xfId="24642"/>
    <cellStyle name="40% - 강조색3 44 2 2 5 9 2" xfId="24643"/>
    <cellStyle name="40% - 강조색3 44 2 2 5 9 3" xfId="24644"/>
    <cellStyle name="40% - 강조색3 44 2 2 5 9 4" xfId="24645"/>
    <cellStyle name="40% - 강조색3 44 2 2 6" xfId="24646"/>
    <cellStyle name="40% - 강조색3 44 2 2 6 2" xfId="24647"/>
    <cellStyle name="40% - 강조색3 44 2 2 6 3" xfId="24648"/>
    <cellStyle name="40% - 강조색3 44 2 2 6 4" xfId="24649"/>
    <cellStyle name="40% - 강조색3 44 2 2 7" xfId="24650"/>
    <cellStyle name="40% - 강조색3 44 2 2 7 2" xfId="24651"/>
    <cellStyle name="40% - 강조색3 44 2 2 7 3" xfId="24652"/>
    <cellStyle name="40% - 강조색3 44 2 2 7 4" xfId="24653"/>
    <cellStyle name="40% - 강조색3 44 2 2 8" xfId="24654"/>
    <cellStyle name="40% - 강조색3 44 2 2 8 2" xfId="24655"/>
    <cellStyle name="40% - 강조색3 44 2 2 8 3" xfId="24656"/>
    <cellStyle name="40% - 강조색3 44 2 2 8 4" xfId="24657"/>
    <cellStyle name="40% - 강조색3 44 2 2 9" xfId="24658"/>
    <cellStyle name="40% - 강조색3 44 2 2 9 2" xfId="24659"/>
    <cellStyle name="40% - 강조색3 44 2 2 9 3" xfId="24660"/>
    <cellStyle name="40% - 강조색3 44 2 2 9 4" xfId="24661"/>
    <cellStyle name="40% - 강조색3 44 2 20" xfId="24662"/>
    <cellStyle name="40% - 강조색3 44 2 21" xfId="24663"/>
    <cellStyle name="40% - 강조색3 44 2 22" xfId="24664"/>
    <cellStyle name="40% - 강조색3 44 2 23" xfId="24665"/>
    <cellStyle name="40% - 강조색3 44 2 24" xfId="24666"/>
    <cellStyle name="40% - 강조색3 44 2 25" xfId="24667"/>
    <cellStyle name="40% - 강조색3 44 2 26" xfId="24668"/>
    <cellStyle name="40% - 강조색3 44 2 3" xfId="24669"/>
    <cellStyle name="40% - 강조색3 44 2 3 10" xfId="24670"/>
    <cellStyle name="40% - 강조색3 44 2 3 10 2" xfId="24671"/>
    <cellStyle name="40% - 강조색3 44 2 3 10 3" xfId="24672"/>
    <cellStyle name="40% - 강조색3 44 2 3 10 4" xfId="24673"/>
    <cellStyle name="40% - 강조색3 44 2 3 11" xfId="24674"/>
    <cellStyle name="40% - 강조색3 44 2 3 11 2" xfId="24675"/>
    <cellStyle name="40% - 강조색3 44 2 3 11 3" xfId="24676"/>
    <cellStyle name="40% - 강조색3 44 2 3 11 4" xfId="24677"/>
    <cellStyle name="40% - 강조색3 44 2 3 12" xfId="24678"/>
    <cellStyle name="40% - 강조색3 44 2 3 12 2" xfId="24679"/>
    <cellStyle name="40% - 강조색3 44 2 3 12 3" xfId="24680"/>
    <cellStyle name="40% - 강조색3 44 2 3 12 4" xfId="24681"/>
    <cellStyle name="40% - 강조색3 44 2 3 13" xfId="24682"/>
    <cellStyle name="40% - 강조색3 44 2 3 14" xfId="24683"/>
    <cellStyle name="40% - 강조색3 44 2 3 15" xfId="24684"/>
    <cellStyle name="40% - 강조색3 44 2 3 16" xfId="24685"/>
    <cellStyle name="40% - 강조색3 44 2 3 17" xfId="24686"/>
    <cellStyle name="40% - 강조색3 44 2 3 18" xfId="24687"/>
    <cellStyle name="40% - 강조색3 44 2 3 19" xfId="24688"/>
    <cellStyle name="40% - 강조색3 44 2 3 2" xfId="24689"/>
    <cellStyle name="40% - 강조색3 44 2 3 2 10" xfId="24690"/>
    <cellStyle name="40% - 강조색3 44 2 3 2 11" xfId="24691"/>
    <cellStyle name="40% - 강조색3 44 2 3 2 12" xfId="24692"/>
    <cellStyle name="40% - 강조색3 44 2 3 2 2" xfId="24693"/>
    <cellStyle name="40% - 강조색3 44 2 3 2 2 2" xfId="24694"/>
    <cellStyle name="40% - 강조색3 44 2 3 2 2 3" xfId="24695"/>
    <cellStyle name="40% - 강조색3 44 2 3 2 2 4" xfId="24696"/>
    <cellStyle name="40% - 강조색3 44 2 3 2 3" xfId="24697"/>
    <cellStyle name="40% - 강조색3 44 2 3 2 3 2" xfId="24698"/>
    <cellStyle name="40% - 강조색3 44 2 3 2 3 3" xfId="24699"/>
    <cellStyle name="40% - 강조색3 44 2 3 2 3 4" xfId="24700"/>
    <cellStyle name="40% - 강조색3 44 2 3 2 4" xfId="24701"/>
    <cellStyle name="40% - 강조색3 44 2 3 2 4 2" xfId="24702"/>
    <cellStyle name="40% - 강조색3 44 2 3 2 4 3" xfId="24703"/>
    <cellStyle name="40% - 강조색3 44 2 3 2 4 4" xfId="24704"/>
    <cellStyle name="40% - 강조색3 44 2 3 2 5" xfId="24705"/>
    <cellStyle name="40% - 강조색3 44 2 3 2 5 2" xfId="24706"/>
    <cellStyle name="40% - 강조색3 44 2 3 2 5 3" xfId="24707"/>
    <cellStyle name="40% - 강조색3 44 2 3 2 5 4" xfId="24708"/>
    <cellStyle name="40% - 강조색3 44 2 3 2 6" xfId="24709"/>
    <cellStyle name="40% - 강조색3 44 2 3 2 6 2" xfId="24710"/>
    <cellStyle name="40% - 강조색3 44 2 3 2 6 3" xfId="24711"/>
    <cellStyle name="40% - 강조색3 44 2 3 2 6 4" xfId="24712"/>
    <cellStyle name="40% - 강조색3 44 2 3 2 7" xfId="24713"/>
    <cellStyle name="40% - 강조색3 44 2 3 2 7 2" xfId="24714"/>
    <cellStyle name="40% - 강조색3 44 2 3 2 7 3" xfId="24715"/>
    <cellStyle name="40% - 강조색3 44 2 3 2 7 4" xfId="24716"/>
    <cellStyle name="40% - 강조색3 44 2 3 2 8" xfId="24717"/>
    <cellStyle name="40% - 강조색3 44 2 3 2 8 2" xfId="24718"/>
    <cellStyle name="40% - 강조색3 44 2 3 2 8 3" xfId="24719"/>
    <cellStyle name="40% - 강조색3 44 2 3 2 8 4" xfId="24720"/>
    <cellStyle name="40% - 강조색3 44 2 3 2 9" xfId="24721"/>
    <cellStyle name="40% - 강조색3 44 2 3 2 9 2" xfId="24722"/>
    <cellStyle name="40% - 강조색3 44 2 3 2 9 3" xfId="24723"/>
    <cellStyle name="40% - 강조색3 44 2 3 2 9 4" xfId="24724"/>
    <cellStyle name="40% - 강조색3 44 2 3 20" xfId="24725"/>
    <cellStyle name="40% - 강조색3 44 2 3 21" xfId="24726"/>
    <cellStyle name="40% - 강조색3 44 2 3 22" xfId="24727"/>
    <cellStyle name="40% - 강조색3 44 2 3 23" xfId="24728"/>
    <cellStyle name="40% - 강조색3 44 2 3 24" xfId="24729"/>
    <cellStyle name="40% - 강조색3 44 2 3 25" xfId="24730"/>
    <cellStyle name="40% - 강조색3 44 2 3 3" xfId="24731"/>
    <cellStyle name="40% - 강조색3 44 2 3 3 10" xfId="24732"/>
    <cellStyle name="40% - 강조색3 44 2 3 3 11" xfId="24733"/>
    <cellStyle name="40% - 강조색3 44 2 3 3 12" xfId="24734"/>
    <cellStyle name="40% - 강조색3 44 2 3 3 2" xfId="24735"/>
    <cellStyle name="40% - 강조색3 44 2 3 3 2 2" xfId="24736"/>
    <cellStyle name="40% - 강조색3 44 2 3 3 2 3" xfId="24737"/>
    <cellStyle name="40% - 강조색3 44 2 3 3 2 4" xfId="24738"/>
    <cellStyle name="40% - 강조색3 44 2 3 3 3" xfId="24739"/>
    <cellStyle name="40% - 강조색3 44 2 3 3 3 2" xfId="24740"/>
    <cellStyle name="40% - 강조색3 44 2 3 3 3 3" xfId="24741"/>
    <cellStyle name="40% - 강조색3 44 2 3 3 3 4" xfId="24742"/>
    <cellStyle name="40% - 강조색3 44 2 3 3 4" xfId="24743"/>
    <cellStyle name="40% - 강조색3 44 2 3 3 4 2" xfId="24744"/>
    <cellStyle name="40% - 강조색3 44 2 3 3 4 3" xfId="24745"/>
    <cellStyle name="40% - 강조색3 44 2 3 3 4 4" xfId="24746"/>
    <cellStyle name="40% - 강조색3 44 2 3 3 5" xfId="24747"/>
    <cellStyle name="40% - 강조색3 44 2 3 3 5 2" xfId="24748"/>
    <cellStyle name="40% - 강조색3 44 2 3 3 5 3" xfId="24749"/>
    <cellStyle name="40% - 강조색3 44 2 3 3 5 4" xfId="24750"/>
    <cellStyle name="40% - 강조색3 44 2 3 3 6" xfId="24751"/>
    <cellStyle name="40% - 강조색3 44 2 3 3 6 2" xfId="24752"/>
    <cellStyle name="40% - 강조색3 44 2 3 3 6 3" xfId="24753"/>
    <cellStyle name="40% - 강조색3 44 2 3 3 6 4" xfId="24754"/>
    <cellStyle name="40% - 강조색3 44 2 3 3 7" xfId="24755"/>
    <cellStyle name="40% - 강조색3 44 2 3 3 7 2" xfId="24756"/>
    <cellStyle name="40% - 강조색3 44 2 3 3 7 3" xfId="24757"/>
    <cellStyle name="40% - 강조색3 44 2 3 3 7 4" xfId="24758"/>
    <cellStyle name="40% - 강조색3 44 2 3 3 8" xfId="24759"/>
    <cellStyle name="40% - 강조색3 44 2 3 3 8 2" xfId="24760"/>
    <cellStyle name="40% - 강조색3 44 2 3 3 8 3" xfId="24761"/>
    <cellStyle name="40% - 강조색3 44 2 3 3 8 4" xfId="24762"/>
    <cellStyle name="40% - 강조색3 44 2 3 3 9" xfId="24763"/>
    <cellStyle name="40% - 강조색3 44 2 3 3 9 2" xfId="24764"/>
    <cellStyle name="40% - 강조색3 44 2 3 3 9 3" xfId="24765"/>
    <cellStyle name="40% - 강조색3 44 2 3 3 9 4" xfId="24766"/>
    <cellStyle name="40% - 강조색3 44 2 3 4" xfId="24767"/>
    <cellStyle name="40% - 강조색3 44 2 3 4 10" xfId="24768"/>
    <cellStyle name="40% - 강조색3 44 2 3 4 11" xfId="24769"/>
    <cellStyle name="40% - 강조색3 44 2 3 4 12" xfId="24770"/>
    <cellStyle name="40% - 강조색3 44 2 3 4 2" xfId="24771"/>
    <cellStyle name="40% - 강조색3 44 2 3 4 2 2" xfId="24772"/>
    <cellStyle name="40% - 강조색3 44 2 3 4 2 3" xfId="24773"/>
    <cellStyle name="40% - 강조색3 44 2 3 4 2 4" xfId="24774"/>
    <cellStyle name="40% - 강조색3 44 2 3 4 3" xfId="24775"/>
    <cellStyle name="40% - 강조색3 44 2 3 4 3 2" xfId="24776"/>
    <cellStyle name="40% - 강조색3 44 2 3 4 3 3" xfId="24777"/>
    <cellStyle name="40% - 강조색3 44 2 3 4 3 4" xfId="24778"/>
    <cellStyle name="40% - 강조색3 44 2 3 4 4" xfId="24779"/>
    <cellStyle name="40% - 강조색3 44 2 3 4 4 2" xfId="24780"/>
    <cellStyle name="40% - 강조색3 44 2 3 4 4 3" xfId="24781"/>
    <cellStyle name="40% - 강조색3 44 2 3 4 4 4" xfId="24782"/>
    <cellStyle name="40% - 강조색3 44 2 3 4 5" xfId="24783"/>
    <cellStyle name="40% - 강조색3 44 2 3 4 5 2" xfId="24784"/>
    <cellStyle name="40% - 강조색3 44 2 3 4 5 3" xfId="24785"/>
    <cellStyle name="40% - 강조색3 44 2 3 4 5 4" xfId="24786"/>
    <cellStyle name="40% - 강조색3 44 2 3 4 6" xfId="24787"/>
    <cellStyle name="40% - 강조색3 44 2 3 4 6 2" xfId="24788"/>
    <cellStyle name="40% - 강조색3 44 2 3 4 6 3" xfId="24789"/>
    <cellStyle name="40% - 강조색3 44 2 3 4 6 4" xfId="24790"/>
    <cellStyle name="40% - 강조색3 44 2 3 4 7" xfId="24791"/>
    <cellStyle name="40% - 강조색3 44 2 3 4 7 2" xfId="24792"/>
    <cellStyle name="40% - 강조색3 44 2 3 4 7 3" xfId="24793"/>
    <cellStyle name="40% - 강조색3 44 2 3 4 7 4" xfId="24794"/>
    <cellStyle name="40% - 강조색3 44 2 3 4 8" xfId="24795"/>
    <cellStyle name="40% - 강조색3 44 2 3 4 8 2" xfId="24796"/>
    <cellStyle name="40% - 강조색3 44 2 3 4 8 3" xfId="24797"/>
    <cellStyle name="40% - 강조색3 44 2 3 4 8 4" xfId="24798"/>
    <cellStyle name="40% - 강조색3 44 2 3 4 9" xfId="24799"/>
    <cellStyle name="40% - 강조색3 44 2 3 4 9 2" xfId="24800"/>
    <cellStyle name="40% - 강조색3 44 2 3 4 9 3" xfId="24801"/>
    <cellStyle name="40% - 강조색3 44 2 3 4 9 4" xfId="24802"/>
    <cellStyle name="40% - 강조색3 44 2 3 5" xfId="24803"/>
    <cellStyle name="40% - 강조색3 44 2 3 5 2" xfId="24804"/>
    <cellStyle name="40% - 강조색3 44 2 3 5 3" xfId="24805"/>
    <cellStyle name="40% - 강조색3 44 2 3 5 4" xfId="24806"/>
    <cellStyle name="40% - 강조색3 44 2 3 6" xfId="24807"/>
    <cellStyle name="40% - 강조색3 44 2 3 6 2" xfId="24808"/>
    <cellStyle name="40% - 강조색3 44 2 3 6 3" xfId="24809"/>
    <cellStyle name="40% - 강조색3 44 2 3 6 4" xfId="24810"/>
    <cellStyle name="40% - 강조색3 44 2 3 7" xfId="24811"/>
    <cellStyle name="40% - 강조색3 44 2 3 7 2" xfId="24812"/>
    <cellStyle name="40% - 강조색3 44 2 3 7 3" xfId="24813"/>
    <cellStyle name="40% - 강조색3 44 2 3 7 4" xfId="24814"/>
    <cellStyle name="40% - 강조색3 44 2 3 8" xfId="24815"/>
    <cellStyle name="40% - 강조색3 44 2 3 8 2" xfId="24816"/>
    <cellStyle name="40% - 강조색3 44 2 3 8 3" xfId="24817"/>
    <cellStyle name="40% - 강조색3 44 2 3 8 4" xfId="24818"/>
    <cellStyle name="40% - 강조색3 44 2 3 9" xfId="24819"/>
    <cellStyle name="40% - 강조색3 44 2 3 9 2" xfId="24820"/>
    <cellStyle name="40% - 강조색3 44 2 3 9 3" xfId="24821"/>
    <cellStyle name="40% - 강조색3 44 2 3 9 4" xfId="24822"/>
    <cellStyle name="40% - 강조색3 44 2 4" xfId="24823"/>
    <cellStyle name="40% - 강조색3 44 2 4 10" xfId="24824"/>
    <cellStyle name="40% - 강조색3 44 2 4 11" xfId="24825"/>
    <cellStyle name="40% - 강조색3 44 2 4 12" xfId="24826"/>
    <cellStyle name="40% - 강조색3 44 2 4 2" xfId="24827"/>
    <cellStyle name="40% - 강조색3 44 2 4 2 2" xfId="24828"/>
    <cellStyle name="40% - 강조색3 44 2 4 2 3" xfId="24829"/>
    <cellStyle name="40% - 강조색3 44 2 4 2 4" xfId="24830"/>
    <cellStyle name="40% - 강조색3 44 2 4 3" xfId="24831"/>
    <cellStyle name="40% - 강조색3 44 2 4 3 2" xfId="24832"/>
    <cellStyle name="40% - 강조색3 44 2 4 3 3" xfId="24833"/>
    <cellStyle name="40% - 강조색3 44 2 4 3 4" xfId="24834"/>
    <cellStyle name="40% - 강조색3 44 2 4 4" xfId="24835"/>
    <cellStyle name="40% - 강조색3 44 2 4 4 2" xfId="24836"/>
    <cellStyle name="40% - 강조색3 44 2 4 4 3" xfId="24837"/>
    <cellStyle name="40% - 강조색3 44 2 4 4 4" xfId="24838"/>
    <cellStyle name="40% - 강조색3 44 2 4 5" xfId="24839"/>
    <cellStyle name="40% - 강조색3 44 2 4 5 2" xfId="24840"/>
    <cellStyle name="40% - 강조색3 44 2 4 5 3" xfId="24841"/>
    <cellStyle name="40% - 강조색3 44 2 4 5 4" xfId="24842"/>
    <cellStyle name="40% - 강조색3 44 2 4 6" xfId="24843"/>
    <cellStyle name="40% - 강조색3 44 2 4 6 2" xfId="24844"/>
    <cellStyle name="40% - 강조색3 44 2 4 6 3" xfId="24845"/>
    <cellStyle name="40% - 강조색3 44 2 4 6 4" xfId="24846"/>
    <cellStyle name="40% - 강조색3 44 2 4 7" xfId="24847"/>
    <cellStyle name="40% - 강조색3 44 2 4 7 2" xfId="24848"/>
    <cellStyle name="40% - 강조색3 44 2 4 7 3" xfId="24849"/>
    <cellStyle name="40% - 강조색3 44 2 4 7 4" xfId="24850"/>
    <cellStyle name="40% - 강조색3 44 2 4 8" xfId="24851"/>
    <cellStyle name="40% - 강조색3 44 2 4 8 2" xfId="24852"/>
    <cellStyle name="40% - 강조색3 44 2 4 8 3" xfId="24853"/>
    <cellStyle name="40% - 강조색3 44 2 4 8 4" xfId="24854"/>
    <cellStyle name="40% - 강조색3 44 2 4 9" xfId="24855"/>
    <cellStyle name="40% - 강조색3 44 2 4 9 2" xfId="24856"/>
    <cellStyle name="40% - 강조색3 44 2 4 9 3" xfId="24857"/>
    <cellStyle name="40% - 강조색3 44 2 4 9 4" xfId="24858"/>
    <cellStyle name="40% - 강조색3 44 2 5" xfId="24859"/>
    <cellStyle name="40% - 강조색3 44 2 5 10" xfId="24860"/>
    <cellStyle name="40% - 강조색3 44 2 5 11" xfId="24861"/>
    <cellStyle name="40% - 강조색3 44 2 5 12" xfId="24862"/>
    <cellStyle name="40% - 강조색3 44 2 5 2" xfId="24863"/>
    <cellStyle name="40% - 강조색3 44 2 5 2 2" xfId="24864"/>
    <cellStyle name="40% - 강조색3 44 2 5 2 3" xfId="24865"/>
    <cellStyle name="40% - 강조색3 44 2 5 2 4" xfId="24866"/>
    <cellStyle name="40% - 강조색3 44 2 5 3" xfId="24867"/>
    <cellStyle name="40% - 강조색3 44 2 5 3 2" xfId="24868"/>
    <cellStyle name="40% - 강조색3 44 2 5 3 3" xfId="24869"/>
    <cellStyle name="40% - 강조색3 44 2 5 3 4" xfId="24870"/>
    <cellStyle name="40% - 강조색3 44 2 5 4" xfId="24871"/>
    <cellStyle name="40% - 강조색3 44 2 5 4 2" xfId="24872"/>
    <cellStyle name="40% - 강조색3 44 2 5 4 3" xfId="24873"/>
    <cellStyle name="40% - 강조색3 44 2 5 4 4" xfId="24874"/>
    <cellStyle name="40% - 강조색3 44 2 5 5" xfId="24875"/>
    <cellStyle name="40% - 강조색3 44 2 5 5 2" xfId="24876"/>
    <cellStyle name="40% - 강조색3 44 2 5 5 3" xfId="24877"/>
    <cellStyle name="40% - 강조색3 44 2 5 5 4" xfId="24878"/>
    <cellStyle name="40% - 강조색3 44 2 5 6" xfId="24879"/>
    <cellStyle name="40% - 강조색3 44 2 5 6 2" xfId="24880"/>
    <cellStyle name="40% - 강조색3 44 2 5 6 3" xfId="24881"/>
    <cellStyle name="40% - 강조색3 44 2 5 6 4" xfId="24882"/>
    <cellStyle name="40% - 강조색3 44 2 5 7" xfId="24883"/>
    <cellStyle name="40% - 강조색3 44 2 5 7 2" xfId="24884"/>
    <cellStyle name="40% - 강조색3 44 2 5 7 3" xfId="24885"/>
    <cellStyle name="40% - 강조색3 44 2 5 7 4" xfId="24886"/>
    <cellStyle name="40% - 강조색3 44 2 5 8" xfId="24887"/>
    <cellStyle name="40% - 강조색3 44 2 5 8 2" xfId="24888"/>
    <cellStyle name="40% - 강조색3 44 2 5 8 3" xfId="24889"/>
    <cellStyle name="40% - 강조색3 44 2 5 8 4" xfId="24890"/>
    <cellStyle name="40% - 강조색3 44 2 5 9" xfId="24891"/>
    <cellStyle name="40% - 강조색3 44 2 5 9 2" xfId="24892"/>
    <cellStyle name="40% - 강조색3 44 2 5 9 3" xfId="24893"/>
    <cellStyle name="40% - 강조색3 44 2 5 9 4" xfId="24894"/>
    <cellStyle name="40% - 강조색3 44 2 6" xfId="24895"/>
    <cellStyle name="40% - 강조색3 44 2 6 10" xfId="24896"/>
    <cellStyle name="40% - 강조색3 44 2 6 11" xfId="24897"/>
    <cellStyle name="40% - 강조색3 44 2 6 12" xfId="24898"/>
    <cellStyle name="40% - 강조색3 44 2 6 2" xfId="24899"/>
    <cellStyle name="40% - 강조색3 44 2 6 2 2" xfId="24900"/>
    <cellStyle name="40% - 강조색3 44 2 6 2 3" xfId="24901"/>
    <cellStyle name="40% - 강조색3 44 2 6 2 4" xfId="24902"/>
    <cellStyle name="40% - 강조색3 44 2 6 3" xfId="24903"/>
    <cellStyle name="40% - 강조색3 44 2 6 3 2" xfId="24904"/>
    <cellStyle name="40% - 강조색3 44 2 6 3 3" xfId="24905"/>
    <cellStyle name="40% - 강조색3 44 2 6 3 4" xfId="24906"/>
    <cellStyle name="40% - 강조색3 44 2 6 4" xfId="24907"/>
    <cellStyle name="40% - 강조색3 44 2 6 4 2" xfId="24908"/>
    <cellStyle name="40% - 강조색3 44 2 6 4 3" xfId="24909"/>
    <cellStyle name="40% - 강조색3 44 2 6 4 4" xfId="24910"/>
    <cellStyle name="40% - 강조색3 44 2 6 5" xfId="24911"/>
    <cellStyle name="40% - 강조색3 44 2 6 5 2" xfId="24912"/>
    <cellStyle name="40% - 강조색3 44 2 6 5 3" xfId="24913"/>
    <cellStyle name="40% - 강조색3 44 2 6 5 4" xfId="24914"/>
    <cellStyle name="40% - 강조색3 44 2 6 6" xfId="24915"/>
    <cellStyle name="40% - 강조색3 44 2 6 6 2" xfId="24916"/>
    <cellStyle name="40% - 강조색3 44 2 6 6 3" xfId="24917"/>
    <cellStyle name="40% - 강조색3 44 2 6 6 4" xfId="24918"/>
    <cellStyle name="40% - 강조색3 44 2 6 7" xfId="24919"/>
    <cellStyle name="40% - 강조색3 44 2 6 7 2" xfId="24920"/>
    <cellStyle name="40% - 강조색3 44 2 6 7 3" xfId="24921"/>
    <cellStyle name="40% - 강조색3 44 2 6 7 4" xfId="24922"/>
    <cellStyle name="40% - 강조색3 44 2 6 8" xfId="24923"/>
    <cellStyle name="40% - 강조색3 44 2 6 8 2" xfId="24924"/>
    <cellStyle name="40% - 강조색3 44 2 6 8 3" xfId="24925"/>
    <cellStyle name="40% - 강조색3 44 2 6 8 4" xfId="24926"/>
    <cellStyle name="40% - 강조색3 44 2 6 9" xfId="24927"/>
    <cellStyle name="40% - 강조색3 44 2 6 9 2" xfId="24928"/>
    <cellStyle name="40% - 강조색3 44 2 6 9 3" xfId="24929"/>
    <cellStyle name="40% - 강조색3 44 2 6 9 4" xfId="24930"/>
    <cellStyle name="40% - 강조색3 44 2 7" xfId="24931"/>
    <cellStyle name="40% - 강조색3 44 2 7 2" xfId="24932"/>
    <cellStyle name="40% - 강조색3 44 2 7 3" xfId="24933"/>
    <cellStyle name="40% - 강조색3 44 2 7 4" xfId="24934"/>
    <cellStyle name="40% - 강조색3 44 2 8" xfId="24935"/>
    <cellStyle name="40% - 강조색3 44 2 8 2" xfId="24936"/>
    <cellStyle name="40% - 강조색3 44 2 8 3" xfId="24937"/>
    <cellStyle name="40% - 강조색3 44 2 8 4" xfId="24938"/>
    <cellStyle name="40% - 강조색3 44 2 9" xfId="24939"/>
    <cellStyle name="40% - 강조색3 44 2 9 2" xfId="24940"/>
    <cellStyle name="40% - 강조색3 44 2 9 3" xfId="24941"/>
    <cellStyle name="40% - 강조색3 44 2 9 4" xfId="24942"/>
    <cellStyle name="40% - 강조색3 44 3" xfId="24943"/>
    <cellStyle name="40% - 강조색3 44 3 10" xfId="24944"/>
    <cellStyle name="40% - 강조색3 44 3 10 2" xfId="24945"/>
    <cellStyle name="40% - 강조색3 44 3 10 3" xfId="24946"/>
    <cellStyle name="40% - 강조색3 44 3 10 4" xfId="24947"/>
    <cellStyle name="40% - 강조색3 44 3 11" xfId="24948"/>
    <cellStyle name="40% - 강조색3 44 3 11 2" xfId="24949"/>
    <cellStyle name="40% - 강조색3 44 3 11 3" xfId="24950"/>
    <cellStyle name="40% - 강조색3 44 3 11 4" xfId="24951"/>
    <cellStyle name="40% - 강조색3 44 3 12" xfId="24952"/>
    <cellStyle name="40% - 강조색3 44 3 12 2" xfId="24953"/>
    <cellStyle name="40% - 강조색3 44 3 12 3" xfId="24954"/>
    <cellStyle name="40% - 강조색3 44 3 12 4" xfId="24955"/>
    <cellStyle name="40% - 강조색3 44 3 13" xfId="24956"/>
    <cellStyle name="40% - 강조색3 44 3 14" xfId="24957"/>
    <cellStyle name="40% - 강조색3 44 3 15" xfId="24958"/>
    <cellStyle name="40% - 강조색3 44 3 16" xfId="24959"/>
    <cellStyle name="40% - 강조색3 44 3 17" xfId="24960"/>
    <cellStyle name="40% - 강조색3 44 3 18" xfId="24961"/>
    <cellStyle name="40% - 강조색3 44 3 19" xfId="24962"/>
    <cellStyle name="40% - 강조색3 44 3 2" xfId="24963"/>
    <cellStyle name="40% - 강조색3 44 3 2 10" xfId="24964"/>
    <cellStyle name="40% - 강조색3 44 3 2 11" xfId="24965"/>
    <cellStyle name="40% - 강조색3 44 3 2 12" xfId="24966"/>
    <cellStyle name="40% - 강조색3 44 3 2 2" xfId="24967"/>
    <cellStyle name="40% - 강조색3 44 3 2 2 2" xfId="24968"/>
    <cellStyle name="40% - 강조색3 44 3 2 2 3" xfId="24969"/>
    <cellStyle name="40% - 강조색3 44 3 2 2 4" xfId="24970"/>
    <cellStyle name="40% - 강조색3 44 3 2 3" xfId="24971"/>
    <cellStyle name="40% - 강조색3 44 3 2 3 2" xfId="24972"/>
    <cellStyle name="40% - 강조색3 44 3 2 3 3" xfId="24973"/>
    <cellStyle name="40% - 강조색3 44 3 2 3 4" xfId="24974"/>
    <cellStyle name="40% - 강조색3 44 3 2 4" xfId="24975"/>
    <cellStyle name="40% - 강조색3 44 3 2 4 2" xfId="24976"/>
    <cellStyle name="40% - 강조색3 44 3 2 4 3" xfId="24977"/>
    <cellStyle name="40% - 강조색3 44 3 2 4 4" xfId="24978"/>
    <cellStyle name="40% - 강조색3 44 3 2 5" xfId="24979"/>
    <cellStyle name="40% - 강조색3 44 3 2 5 2" xfId="24980"/>
    <cellStyle name="40% - 강조색3 44 3 2 5 3" xfId="24981"/>
    <cellStyle name="40% - 강조색3 44 3 2 5 4" xfId="24982"/>
    <cellStyle name="40% - 강조색3 44 3 2 6" xfId="24983"/>
    <cellStyle name="40% - 강조색3 44 3 2 6 2" xfId="24984"/>
    <cellStyle name="40% - 강조색3 44 3 2 6 3" xfId="24985"/>
    <cellStyle name="40% - 강조색3 44 3 2 6 4" xfId="24986"/>
    <cellStyle name="40% - 강조색3 44 3 2 7" xfId="24987"/>
    <cellStyle name="40% - 강조색3 44 3 2 7 2" xfId="24988"/>
    <cellStyle name="40% - 강조색3 44 3 2 7 3" xfId="24989"/>
    <cellStyle name="40% - 강조색3 44 3 2 7 4" xfId="24990"/>
    <cellStyle name="40% - 강조색3 44 3 2 8" xfId="24991"/>
    <cellStyle name="40% - 강조색3 44 3 2 8 2" xfId="24992"/>
    <cellStyle name="40% - 강조색3 44 3 2 8 3" xfId="24993"/>
    <cellStyle name="40% - 강조색3 44 3 2 8 4" xfId="24994"/>
    <cellStyle name="40% - 강조색3 44 3 2 9" xfId="24995"/>
    <cellStyle name="40% - 강조색3 44 3 2 9 2" xfId="24996"/>
    <cellStyle name="40% - 강조색3 44 3 2 9 3" xfId="24997"/>
    <cellStyle name="40% - 강조색3 44 3 2 9 4" xfId="24998"/>
    <cellStyle name="40% - 강조색3 44 3 20" xfId="24999"/>
    <cellStyle name="40% - 강조색3 44 3 21" xfId="25000"/>
    <cellStyle name="40% - 강조색3 44 3 22" xfId="25001"/>
    <cellStyle name="40% - 강조색3 44 3 23" xfId="25002"/>
    <cellStyle name="40% - 강조색3 44 3 24" xfId="25003"/>
    <cellStyle name="40% - 강조색3 44 3 25" xfId="25004"/>
    <cellStyle name="40% - 강조색3 44 3 3" xfId="25005"/>
    <cellStyle name="40% - 강조색3 44 3 3 10" xfId="25006"/>
    <cellStyle name="40% - 강조색3 44 3 3 11" xfId="25007"/>
    <cellStyle name="40% - 강조색3 44 3 3 12" xfId="25008"/>
    <cellStyle name="40% - 강조색3 44 3 3 2" xfId="25009"/>
    <cellStyle name="40% - 강조색3 44 3 3 2 2" xfId="25010"/>
    <cellStyle name="40% - 강조색3 44 3 3 2 3" xfId="25011"/>
    <cellStyle name="40% - 강조색3 44 3 3 2 4" xfId="25012"/>
    <cellStyle name="40% - 강조색3 44 3 3 3" xfId="25013"/>
    <cellStyle name="40% - 강조색3 44 3 3 3 2" xfId="25014"/>
    <cellStyle name="40% - 강조색3 44 3 3 3 3" xfId="25015"/>
    <cellStyle name="40% - 강조색3 44 3 3 3 4" xfId="25016"/>
    <cellStyle name="40% - 강조색3 44 3 3 4" xfId="25017"/>
    <cellStyle name="40% - 강조색3 44 3 3 4 2" xfId="25018"/>
    <cellStyle name="40% - 강조색3 44 3 3 4 3" xfId="25019"/>
    <cellStyle name="40% - 강조색3 44 3 3 4 4" xfId="25020"/>
    <cellStyle name="40% - 강조색3 44 3 3 5" xfId="25021"/>
    <cellStyle name="40% - 강조색3 44 3 3 5 2" xfId="25022"/>
    <cellStyle name="40% - 강조색3 44 3 3 5 3" xfId="25023"/>
    <cellStyle name="40% - 강조색3 44 3 3 5 4" xfId="25024"/>
    <cellStyle name="40% - 강조색3 44 3 3 6" xfId="25025"/>
    <cellStyle name="40% - 강조색3 44 3 3 6 2" xfId="25026"/>
    <cellStyle name="40% - 강조색3 44 3 3 6 3" xfId="25027"/>
    <cellStyle name="40% - 강조색3 44 3 3 6 4" xfId="25028"/>
    <cellStyle name="40% - 강조색3 44 3 3 7" xfId="25029"/>
    <cellStyle name="40% - 강조색3 44 3 3 7 2" xfId="25030"/>
    <cellStyle name="40% - 강조색3 44 3 3 7 3" xfId="25031"/>
    <cellStyle name="40% - 강조색3 44 3 3 7 4" xfId="25032"/>
    <cellStyle name="40% - 강조색3 44 3 3 8" xfId="25033"/>
    <cellStyle name="40% - 강조색3 44 3 3 8 2" xfId="25034"/>
    <cellStyle name="40% - 강조색3 44 3 3 8 3" xfId="25035"/>
    <cellStyle name="40% - 강조색3 44 3 3 8 4" xfId="25036"/>
    <cellStyle name="40% - 강조색3 44 3 3 9" xfId="25037"/>
    <cellStyle name="40% - 강조색3 44 3 3 9 2" xfId="25038"/>
    <cellStyle name="40% - 강조색3 44 3 3 9 3" xfId="25039"/>
    <cellStyle name="40% - 강조색3 44 3 3 9 4" xfId="25040"/>
    <cellStyle name="40% - 강조색3 44 3 4" xfId="25041"/>
    <cellStyle name="40% - 강조색3 44 3 4 10" xfId="25042"/>
    <cellStyle name="40% - 강조색3 44 3 4 11" xfId="25043"/>
    <cellStyle name="40% - 강조색3 44 3 4 12" xfId="25044"/>
    <cellStyle name="40% - 강조색3 44 3 4 2" xfId="25045"/>
    <cellStyle name="40% - 강조색3 44 3 4 2 2" xfId="25046"/>
    <cellStyle name="40% - 강조색3 44 3 4 2 3" xfId="25047"/>
    <cellStyle name="40% - 강조색3 44 3 4 2 4" xfId="25048"/>
    <cellStyle name="40% - 강조색3 44 3 4 3" xfId="25049"/>
    <cellStyle name="40% - 강조색3 44 3 4 3 2" xfId="25050"/>
    <cellStyle name="40% - 강조색3 44 3 4 3 3" xfId="25051"/>
    <cellStyle name="40% - 강조색3 44 3 4 3 4" xfId="25052"/>
    <cellStyle name="40% - 강조색3 44 3 4 4" xfId="25053"/>
    <cellStyle name="40% - 강조색3 44 3 4 4 2" xfId="25054"/>
    <cellStyle name="40% - 강조색3 44 3 4 4 3" xfId="25055"/>
    <cellStyle name="40% - 강조색3 44 3 4 4 4" xfId="25056"/>
    <cellStyle name="40% - 강조색3 44 3 4 5" xfId="25057"/>
    <cellStyle name="40% - 강조색3 44 3 4 5 2" xfId="25058"/>
    <cellStyle name="40% - 강조색3 44 3 4 5 3" xfId="25059"/>
    <cellStyle name="40% - 강조색3 44 3 4 5 4" xfId="25060"/>
    <cellStyle name="40% - 강조색3 44 3 4 6" xfId="25061"/>
    <cellStyle name="40% - 강조색3 44 3 4 6 2" xfId="25062"/>
    <cellStyle name="40% - 강조색3 44 3 4 6 3" xfId="25063"/>
    <cellStyle name="40% - 강조색3 44 3 4 6 4" xfId="25064"/>
    <cellStyle name="40% - 강조색3 44 3 4 7" xfId="25065"/>
    <cellStyle name="40% - 강조색3 44 3 4 7 2" xfId="25066"/>
    <cellStyle name="40% - 강조색3 44 3 4 7 3" xfId="25067"/>
    <cellStyle name="40% - 강조색3 44 3 4 7 4" xfId="25068"/>
    <cellStyle name="40% - 강조색3 44 3 4 8" xfId="25069"/>
    <cellStyle name="40% - 강조색3 44 3 4 8 2" xfId="25070"/>
    <cellStyle name="40% - 강조색3 44 3 4 8 3" xfId="25071"/>
    <cellStyle name="40% - 강조색3 44 3 4 8 4" xfId="25072"/>
    <cellStyle name="40% - 강조색3 44 3 4 9" xfId="25073"/>
    <cellStyle name="40% - 강조색3 44 3 4 9 2" xfId="25074"/>
    <cellStyle name="40% - 강조색3 44 3 4 9 3" xfId="25075"/>
    <cellStyle name="40% - 강조색3 44 3 4 9 4" xfId="25076"/>
    <cellStyle name="40% - 강조색3 44 3 5" xfId="25077"/>
    <cellStyle name="40% - 강조색3 44 3 5 2" xfId="25078"/>
    <cellStyle name="40% - 강조색3 44 3 5 3" xfId="25079"/>
    <cellStyle name="40% - 강조색3 44 3 5 4" xfId="25080"/>
    <cellStyle name="40% - 강조색3 44 3 6" xfId="25081"/>
    <cellStyle name="40% - 강조색3 44 3 6 2" xfId="25082"/>
    <cellStyle name="40% - 강조색3 44 3 6 3" xfId="25083"/>
    <cellStyle name="40% - 강조색3 44 3 6 4" xfId="25084"/>
    <cellStyle name="40% - 강조색3 44 3 7" xfId="25085"/>
    <cellStyle name="40% - 강조색3 44 3 7 2" xfId="25086"/>
    <cellStyle name="40% - 강조색3 44 3 7 3" xfId="25087"/>
    <cellStyle name="40% - 강조색3 44 3 7 4" xfId="25088"/>
    <cellStyle name="40% - 강조색3 44 3 8" xfId="25089"/>
    <cellStyle name="40% - 강조색3 44 3 8 2" xfId="25090"/>
    <cellStyle name="40% - 강조색3 44 3 8 3" xfId="25091"/>
    <cellStyle name="40% - 강조색3 44 3 8 4" xfId="25092"/>
    <cellStyle name="40% - 강조색3 44 3 9" xfId="25093"/>
    <cellStyle name="40% - 강조색3 44 3 9 2" xfId="25094"/>
    <cellStyle name="40% - 강조색3 44 3 9 3" xfId="25095"/>
    <cellStyle name="40% - 강조색3 44 3 9 4" xfId="25096"/>
    <cellStyle name="40% - 강조색3 44 4" xfId="25097"/>
    <cellStyle name="40% - 강조색3 44 4 10" xfId="25098"/>
    <cellStyle name="40% - 강조색3 44 4 10 2" xfId="25099"/>
    <cellStyle name="40% - 강조색3 44 4 10 3" xfId="25100"/>
    <cellStyle name="40% - 강조색3 44 4 10 4" xfId="25101"/>
    <cellStyle name="40% - 강조색3 44 4 11" xfId="25102"/>
    <cellStyle name="40% - 강조색3 44 4 12" xfId="25103"/>
    <cellStyle name="40% - 강조색3 44 4 13" xfId="25104"/>
    <cellStyle name="40% - 강조색3 44 4 14" xfId="25105"/>
    <cellStyle name="40% - 강조색3 44 4 15" xfId="25106"/>
    <cellStyle name="40% - 강조색3 44 4 16" xfId="25107"/>
    <cellStyle name="40% - 강조색3 44 4 17" xfId="25108"/>
    <cellStyle name="40% - 강조색3 44 4 18" xfId="25109"/>
    <cellStyle name="40% - 강조색3 44 4 19" xfId="25110"/>
    <cellStyle name="40% - 강조색3 44 4 2" xfId="25111"/>
    <cellStyle name="40% - 강조색3 44 4 2 10" xfId="25112"/>
    <cellStyle name="40% - 강조색3 44 4 2 11" xfId="25113"/>
    <cellStyle name="40% - 강조색3 44 4 2 12" xfId="25114"/>
    <cellStyle name="40% - 강조색3 44 4 2 2" xfId="25115"/>
    <cellStyle name="40% - 강조색3 44 4 2 2 2" xfId="25116"/>
    <cellStyle name="40% - 강조색3 44 4 2 2 3" xfId="25117"/>
    <cellStyle name="40% - 강조색3 44 4 2 2 4" xfId="25118"/>
    <cellStyle name="40% - 강조색3 44 4 2 3" xfId="25119"/>
    <cellStyle name="40% - 강조색3 44 4 2 3 2" xfId="25120"/>
    <cellStyle name="40% - 강조색3 44 4 2 3 3" xfId="25121"/>
    <cellStyle name="40% - 강조색3 44 4 2 3 4" xfId="25122"/>
    <cellStyle name="40% - 강조색3 44 4 2 4" xfId="25123"/>
    <cellStyle name="40% - 강조색3 44 4 2 4 2" xfId="25124"/>
    <cellStyle name="40% - 강조색3 44 4 2 4 3" xfId="25125"/>
    <cellStyle name="40% - 강조색3 44 4 2 4 4" xfId="25126"/>
    <cellStyle name="40% - 강조색3 44 4 2 5" xfId="25127"/>
    <cellStyle name="40% - 강조색3 44 4 2 5 2" xfId="25128"/>
    <cellStyle name="40% - 강조색3 44 4 2 5 3" xfId="25129"/>
    <cellStyle name="40% - 강조색3 44 4 2 5 4" xfId="25130"/>
    <cellStyle name="40% - 강조색3 44 4 2 6" xfId="25131"/>
    <cellStyle name="40% - 강조색3 44 4 2 6 2" xfId="25132"/>
    <cellStyle name="40% - 강조색3 44 4 2 6 3" xfId="25133"/>
    <cellStyle name="40% - 강조색3 44 4 2 6 4" xfId="25134"/>
    <cellStyle name="40% - 강조색3 44 4 2 7" xfId="25135"/>
    <cellStyle name="40% - 강조색3 44 4 2 7 2" xfId="25136"/>
    <cellStyle name="40% - 강조색3 44 4 2 7 3" xfId="25137"/>
    <cellStyle name="40% - 강조색3 44 4 2 7 4" xfId="25138"/>
    <cellStyle name="40% - 강조색3 44 4 2 8" xfId="25139"/>
    <cellStyle name="40% - 강조색3 44 4 2 8 2" xfId="25140"/>
    <cellStyle name="40% - 강조색3 44 4 2 8 3" xfId="25141"/>
    <cellStyle name="40% - 강조색3 44 4 2 8 4" xfId="25142"/>
    <cellStyle name="40% - 강조색3 44 4 2 9" xfId="25143"/>
    <cellStyle name="40% - 강조색3 44 4 2 9 2" xfId="25144"/>
    <cellStyle name="40% - 강조색3 44 4 2 9 3" xfId="25145"/>
    <cellStyle name="40% - 강조색3 44 4 2 9 4" xfId="25146"/>
    <cellStyle name="40% - 강조색3 44 4 20" xfId="25147"/>
    <cellStyle name="40% - 강조색3 44 4 21" xfId="25148"/>
    <cellStyle name="40% - 강조색3 44 4 22" xfId="25149"/>
    <cellStyle name="40% - 강조색3 44 4 23" xfId="25150"/>
    <cellStyle name="40% - 강조색3 44 4 3" xfId="25151"/>
    <cellStyle name="40% - 강조색3 44 4 3 2" xfId="25152"/>
    <cellStyle name="40% - 강조색3 44 4 3 3" xfId="25153"/>
    <cellStyle name="40% - 강조색3 44 4 3 4" xfId="25154"/>
    <cellStyle name="40% - 강조색3 44 4 4" xfId="25155"/>
    <cellStyle name="40% - 강조색3 44 4 4 2" xfId="25156"/>
    <cellStyle name="40% - 강조색3 44 4 4 3" xfId="25157"/>
    <cellStyle name="40% - 강조색3 44 4 4 4" xfId="25158"/>
    <cellStyle name="40% - 강조색3 44 4 5" xfId="25159"/>
    <cellStyle name="40% - 강조색3 44 4 5 2" xfId="25160"/>
    <cellStyle name="40% - 강조색3 44 4 5 3" xfId="25161"/>
    <cellStyle name="40% - 강조색3 44 4 5 4" xfId="25162"/>
    <cellStyle name="40% - 강조색3 44 4 6" xfId="25163"/>
    <cellStyle name="40% - 강조색3 44 4 6 2" xfId="25164"/>
    <cellStyle name="40% - 강조색3 44 4 6 3" xfId="25165"/>
    <cellStyle name="40% - 강조색3 44 4 6 4" xfId="25166"/>
    <cellStyle name="40% - 강조색3 44 4 7" xfId="25167"/>
    <cellStyle name="40% - 강조색3 44 4 7 2" xfId="25168"/>
    <cellStyle name="40% - 강조색3 44 4 7 3" xfId="25169"/>
    <cellStyle name="40% - 강조색3 44 4 7 4" xfId="25170"/>
    <cellStyle name="40% - 강조색3 44 4 8" xfId="25171"/>
    <cellStyle name="40% - 강조색3 44 4 8 2" xfId="25172"/>
    <cellStyle name="40% - 강조색3 44 4 8 3" xfId="25173"/>
    <cellStyle name="40% - 강조색3 44 4 8 4" xfId="25174"/>
    <cellStyle name="40% - 강조색3 44 4 9" xfId="25175"/>
    <cellStyle name="40% - 강조색3 44 4 9 2" xfId="25176"/>
    <cellStyle name="40% - 강조색3 44 4 9 3" xfId="25177"/>
    <cellStyle name="40% - 강조색3 44 4 9 4" xfId="25178"/>
    <cellStyle name="40% - 강조색3 44 5" xfId="25179"/>
    <cellStyle name="40% - 강조색3 44 5 10" xfId="25180"/>
    <cellStyle name="40% - 강조색3 44 5 11" xfId="25181"/>
    <cellStyle name="40% - 강조색3 44 5 12" xfId="25182"/>
    <cellStyle name="40% - 강조색3 44 5 13" xfId="25183"/>
    <cellStyle name="40% - 강조색3 44 5 14" xfId="25184"/>
    <cellStyle name="40% - 강조색3 44 5 15" xfId="25185"/>
    <cellStyle name="40% - 강조색3 44 5 16" xfId="25186"/>
    <cellStyle name="40% - 강조색3 44 5 17" xfId="25187"/>
    <cellStyle name="40% - 강조색3 44 5 18" xfId="25188"/>
    <cellStyle name="40% - 강조색3 44 5 19" xfId="25189"/>
    <cellStyle name="40% - 강조색3 44 5 2" xfId="25190"/>
    <cellStyle name="40% - 강조색3 44 5 2 2" xfId="25191"/>
    <cellStyle name="40% - 강조색3 44 5 2 3" xfId="25192"/>
    <cellStyle name="40% - 강조색3 44 5 2 4" xfId="25193"/>
    <cellStyle name="40% - 강조색3 44 5 20" xfId="25194"/>
    <cellStyle name="40% - 강조색3 44 5 3" xfId="25195"/>
    <cellStyle name="40% - 강조색3 44 5 3 2" xfId="25196"/>
    <cellStyle name="40% - 강조색3 44 5 3 3" xfId="25197"/>
    <cellStyle name="40% - 강조색3 44 5 3 4" xfId="25198"/>
    <cellStyle name="40% - 강조색3 44 5 4" xfId="25199"/>
    <cellStyle name="40% - 강조색3 44 5 4 2" xfId="25200"/>
    <cellStyle name="40% - 강조색3 44 5 4 3" xfId="25201"/>
    <cellStyle name="40% - 강조색3 44 5 4 4" xfId="25202"/>
    <cellStyle name="40% - 강조색3 44 5 5" xfId="25203"/>
    <cellStyle name="40% - 강조색3 44 5 5 2" xfId="25204"/>
    <cellStyle name="40% - 강조색3 44 5 5 3" xfId="25205"/>
    <cellStyle name="40% - 강조색3 44 5 5 4" xfId="25206"/>
    <cellStyle name="40% - 강조색3 44 5 6" xfId="25207"/>
    <cellStyle name="40% - 강조색3 44 5 6 2" xfId="25208"/>
    <cellStyle name="40% - 강조색3 44 5 6 3" xfId="25209"/>
    <cellStyle name="40% - 강조색3 44 5 6 4" xfId="25210"/>
    <cellStyle name="40% - 강조색3 44 5 7" xfId="25211"/>
    <cellStyle name="40% - 강조색3 44 5 7 2" xfId="25212"/>
    <cellStyle name="40% - 강조색3 44 5 7 3" xfId="25213"/>
    <cellStyle name="40% - 강조색3 44 5 7 4" xfId="25214"/>
    <cellStyle name="40% - 강조색3 44 5 8" xfId="25215"/>
    <cellStyle name="40% - 강조색3 44 5 9" xfId="25216"/>
    <cellStyle name="40% - 강조색3 44 6" xfId="25217"/>
    <cellStyle name="40% - 강조색3 44 6 10" xfId="25218"/>
    <cellStyle name="40% - 강조색3 44 6 11" xfId="25219"/>
    <cellStyle name="40% - 강조색3 44 6 12" xfId="25220"/>
    <cellStyle name="40% - 강조색3 44 6 13" xfId="25221"/>
    <cellStyle name="40% - 강조색3 44 6 14" xfId="25222"/>
    <cellStyle name="40% - 강조색3 44 6 15" xfId="25223"/>
    <cellStyle name="40% - 강조색3 44 6 16" xfId="25224"/>
    <cellStyle name="40% - 강조색3 44 6 17" xfId="25225"/>
    <cellStyle name="40% - 강조색3 44 6 2" xfId="25226"/>
    <cellStyle name="40% - 강조색3 44 6 2 2" xfId="25227"/>
    <cellStyle name="40% - 강조색3 44 6 2 3" xfId="25228"/>
    <cellStyle name="40% - 강조색3 44 6 2 4" xfId="25229"/>
    <cellStyle name="40% - 강조색3 44 6 3" xfId="25230"/>
    <cellStyle name="40% - 강조색3 44 6 3 2" xfId="25231"/>
    <cellStyle name="40% - 강조색3 44 6 3 3" xfId="25232"/>
    <cellStyle name="40% - 강조색3 44 6 3 4" xfId="25233"/>
    <cellStyle name="40% - 강조색3 44 6 4" xfId="25234"/>
    <cellStyle name="40% - 강조색3 44 6 4 2" xfId="25235"/>
    <cellStyle name="40% - 강조색3 44 6 4 3" xfId="25236"/>
    <cellStyle name="40% - 강조색3 44 6 4 4" xfId="25237"/>
    <cellStyle name="40% - 강조색3 44 6 5" xfId="25238"/>
    <cellStyle name="40% - 강조색3 44 6 6" xfId="25239"/>
    <cellStyle name="40% - 강조색3 44 6 7" xfId="25240"/>
    <cellStyle name="40% - 강조색3 44 6 8" xfId="25241"/>
    <cellStyle name="40% - 강조색3 44 6 9" xfId="25242"/>
    <cellStyle name="40% - 강조색3 44 7" xfId="25243"/>
    <cellStyle name="40% - 강조색3 44 7 10" xfId="25244"/>
    <cellStyle name="40% - 강조색3 44 7 11" xfId="25245"/>
    <cellStyle name="40% - 강조색3 44 7 12" xfId="25246"/>
    <cellStyle name="40% - 강조색3 44 7 13" xfId="25247"/>
    <cellStyle name="40% - 강조색3 44 7 14" xfId="25248"/>
    <cellStyle name="40% - 강조색3 44 7 2" xfId="25249"/>
    <cellStyle name="40% - 강조색3 44 7 3" xfId="25250"/>
    <cellStyle name="40% - 강조색3 44 7 4" xfId="25251"/>
    <cellStyle name="40% - 강조색3 44 7 5" xfId="25252"/>
    <cellStyle name="40% - 강조색3 44 7 6" xfId="25253"/>
    <cellStyle name="40% - 강조색3 44 7 7" xfId="25254"/>
    <cellStyle name="40% - 강조색3 44 7 8" xfId="25255"/>
    <cellStyle name="40% - 강조색3 44 7 9" xfId="25256"/>
    <cellStyle name="40% - 강조색3 44 8" xfId="25257"/>
    <cellStyle name="40% - 강조색3 44 8 2" xfId="25258"/>
    <cellStyle name="40% - 강조색3 44 8 3" xfId="25259"/>
    <cellStyle name="40% - 강조색3 44 8 4" xfId="25260"/>
    <cellStyle name="40% - 강조색3 44 9" xfId="25261"/>
    <cellStyle name="40% - 강조색3 44 9 2" xfId="25262"/>
    <cellStyle name="40% - 강조색3 44 9 3" xfId="25263"/>
    <cellStyle name="40% - 강조색3 45" xfId="25264"/>
    <cellStyle name="40% - 강조색3 45 10" xfId="25265"/>
    <cellStyle name="40% - 강조색3 45 11" xfId="25266"/>
    <cellStyle name="40% - 강조색3 45 2" xfId="25267"/>
    <cellStyle name="40% - 강조색3 45 2 10" xfId="25268"/>
    <cellStyle name="40% - 강조색3 45 2 10 2" xfId="25269"/>
    <cellStyle name="40% - 강조색3 45 2 10 3" xfId="25270"/>
    <cellStyle name="40% - 강조색3 45 2 10 4" xfId="25271"/>
    <cellStyle name="40% - 강조색3 45 2 11" xfId="25272"/>
    <cellStyle name="40% - 강조색3 45 2 11 2" xfId="25273"/>
    <cellStyle name="40% - 강조색3 45 2 11 3" xfId="25274"/>
    <cellStyle name="40% - 강조색3 45 2 11 4" xfId="25275"/>
    <cellStyle name="40% - 강조색3 45 2 12" xfId="25276"/>
    <cellStyle name="40% - 강조색3 45 2 12 2" xfId="25277"/>
    <cellStyle name="40% - 강조색3 45 2 12 3" xfId="25278"/>
    <cellStyle name="40% - 강조색3 45 2 12 4" xfId="25279"/>
    <cellStyle name="40% - 강조색3 45 2 13" xfId="25280"/>
    <cellStyle name="40% - 강조색3 45 2 13 2" xfId="25281"/>
    <cellStyle name="40% - 강조색3 45 2 13 3" xfId="25282"/>
    <cellStyle name="40% - 강조색3 45 2 13 4" xfId="25283"/>
    <cellStyle name="40% - 강조색3 45 2 14" xfId="25284"/>
    <cellStyle name="40% - 강조색3 45 2 14 2" xfId="25285"/>
    <cellStyle name="40% - 강조색3 45 2 14 3" xfId="25286"/>
    <cellStyle name="40% - 강조색3 45 2 14 4" xfId="25287"/>
    <cellStyle name="40% - 강조색3 45 2 15" xfId="25288"/>
    <cellStyle name="40% - 강조색3 45 2 16" xfId="25289"/>
    <cellStyle name="40% - 강조색3 45 2 17" xfId="25290"/>
    <cellStyle name="40% - 강조색3 45 2 18" xfId="25291"/>
    <cellStyle name="40% - 강조색3 45 2 19" xfId="25292"/>
    <cellStyle name="40% - 강조색3 45 2 2" xfId="25293"/>
    <cellStyle name="40% - 강조색3 45 2 2 10" xfId="25294"/>
    <cellStyle name="40% - 강조색3 45 2 2 10 2" xfId="25295"/>
    <cellStyle name="40% - 강조색3 45 2 2 10 3" xfId="25296"/>
    <cellStyle name="40% - 강조색3 45 2 2 10 4" xfId="25297"/>
    <cellStyle name="40% - 강조색3 45 2 2 11" xfId="25298"/>
    <cellStyle name="40% - 강조색3 45 2 2 11 2" xfId="25299"/>
    <cellStyle name="40% - 강조색3 45 2 2 11 3" xfId="25300"/>
    <cellStyle name="40% - 강조색3 45 2 2 11 4" xfId="25301"/>
    <cellStyle name="40% - 강조색3 45 2 2 12" xfId="25302"/>
    <cellStyle name="40% - 강조색3 45 2 2 12 2" xfId="25303"/>
    <cellStyle name="40% - 강조색3 45 2 2 12 3" xfId="25304"/>
    <cellStyle name="40% - 강조색3 45 2 2 12 4" xfId="25305"/>
    <cellStyle name="40% - 강조색3 45 2 2 13" xfId="25306"/>
    <cellStyle name="40% - 강조색3 45 2 2 13 2" xfId="25307"/>
    <cellStyle name="40% - 강조색3 45 2 2 13 3" xfId="25308"/>
    <cellStyle name="40% - 강조색3 45 2 2 13 4" xfId="25309"/>
    <cellStyle name="40% - 강조색3 45 2 2 14" xfId="25310"/>
    <cellStyle name="40% - 강조색3 45 2 2 15" xfId="25311"/>
    <cellStyle name="40% - 강조색3 45 2 2 16" xfId="25312"/>
    <cellStyle name="40% - 강조색3 45 2 2 17" xfId="25313"/>
    <cellStyle name="40% - 강조색3 45 2 2 18" xfId="25314"/>
    <cellStyle name="40% - 강조색3 45 2 2 19" xfId="25315"/>
    <cellStyle name="40% - 강조색3 45 2 2 2" xfId="25316"/>
    <cellStyle name="40% - 강조색3 45 2 2 2 10" xfId="25317"/>
    <cellStyle name="40% - 강조색3 45 2 2 2 10 2" xfId="25318"/>
    <cellStyle name="40% - 강조색3 45 2 2 2 10 3" xfId="25319"/>
    <cellStyle name="40% - 강조색3 45 2 2 2 10 4" xfId="25320"/>
    <cellStyle name="40% - 강조색3 45 2 2 2 11" xfId="25321"/>
    <cellStyle name="40% - 강조색3 45 2 2 2 11 2" xfId="25322"/>
    <cellStyle name="40% - 강조색3 45 2 2 2 11 3" xfId="25323"/>
    <cellStyle name="40% - 강조색3 45 2 2 2 11 4" xfId="25324"/>
    <cellStyle name="40% - 강조색3 45 2 2 2 12" xfId="25325"/>
    <cellStyle name="40% - 강조색3 45 2 2 2 12 2" xfId="25326"/>
    <cellStyle name="40% - 강조색3 45 2 2 2 12 3" xfId="25327"/>
    <cellStyle name="40% - 강조색3 45 2 2 2 12 4" xfId="25328"/>
    <cellStyle name="40% - 강조색3 45 2 2 2 13" xfId="25329"/>
    <cellStyle name="40% - 강조색3 45 2 2 2 14" xfId="25330"/>
    <cellStyle name="40% - 강조색3 45 2 2 2 15" xfId="25331"/>
    <cellStyle name="40% - 강조색3 45 2 2 2 16" xfId="25332"/>
    <cellStyle name="40% - 강조색3 45 2 2 2 17" xfId="25333"/>
    <cellStyle name="40% - 강조색3 45 2 2 2 18" xfId="25334"/>
    <cellStyle name="40% - 강조색3 45 2 2 2 19" xfId="25335"/>
    <cellStyle name="40% - 강조색3 45 2 2 2 2" xfId="25336"/>
    <cellStyle name="40% - 강조색3 45 2 2 2 2 10" xfId="25337"/>
    <cellStyle name="40% - 강조색3 45 2 2 2 2 11" xfId="25338"/>
    <cellStyle name="40% - 강조색3 45 2 2 2 2 12" xfId="25339"/>
    <cellStyle name="40% - 강조색3 45 2 2 2 2 2" xfId="25340"/>
    <cellStyle name="40% - 강조색3 45 2 2 2 2 2 2" xfId="25341"/>
    <cellStyle name="40% - 강조색3 45 2 2 2 2 2 3" xfId="25342"/>
    <cellStyle name="40% - 강조색3 45 2 2 2 2 2 4" xfId="25343"/>
    <cellStyle name="40% - 강조색3 45 2 2 2 2 3" xfId="25344"/>
    <cellStyle name="40% - 강조색3 45 2 2 2 2 3 2" xfId="25345"/>
    <cellStyle name="40% - 강조색3 45 2 2 2 2 3 3" xfId="25346"/>
    <cellStyle name="40% - 강조색3 45 2 2 2 2 3 4" xfId="25347"/>
    <cellStyle name="40% - 강조색3 45 2 2 2 2 4" xfId="25348"/>
    <cellStyle name="40% - 강조색3 45 2 2 2 2 4 2" xfId="25349"/>
    <cellStyle name="40% - 강조색3 45 2 2 2 2 4 3" xfId="25350"/>
    <cellStyle name="40% - 강조색3 45 2 2 2 2 4 4" xfId="25351"/>
    <cellStyle name="40% - 강조색3 45 2 2 2 2 5" xfId="25352"/>
    <cellStyle name="40% - 강조색3 45 2 2 2 2 5 2" xfId="25353"/>
    <cellStyle name="40% - 강조색3 45 2 2 2 2 5 3" xfId="25354"/>
    <cellStyle name="40% - 강조색3 45 2 2 2 2 5 4" xfId="25355"/>
    <cellStyle name="40% - 강조색3 45 2 2 2 2 6" xfId="25356"/>
    <cellStyle name="40% - 강조색3 45 2 2 2 2 6 2" xfId="25357"/>
    <cellStyle name="40% - 강조색3 45 2 2 2 2 6 3" xfId="25358"/>
    <cellStyle name="40% - 강조색3 45 2 2 2 2 6 4" xfId="25359"/>
    <cellStyle name="40% - 강조색3 45 2 2 2 2 7" xfId="25360"/>
    <cellStyle name="40% - 강조색3 45 2 2 2 2 7 2" xfId="25361"/>
    <cellStyle name="40% - 강조색3 45 2 2 2 2 7 3" xfId="25362"/>
    <cellStyle name="40% - 강조색3 45 2 2 2 2 7 4" xfId="25363"/>
    <cellStyle name="40% - 강조색3 45 2 2 2 2 8" xfId="25364"/>
    <cellStyle name="40% - 강조색3 45 2 2 2 2 8 2" xfId="25365"/>
    <cellStyle name="40% - 강조색3 45 2 2 2 2 8 3" xfId="25366"/>
    <cellStyle name="40% - 강조색3 45 2 2 2 2 8 4" xfId="25367"/>
    <cellStyle name="40% - 강조색3 45 2 2 2 2 9" xfId="25368"/>
    <cellStyle name="40% - 강조색3 45 2 2 2 2 9 2" xfId="25369"/>
    <cellStyle name="40% - 강조색3 45 2 2 2 2 9 3" xfId="25370"/>
    <cellStyle name="40% - 강조색3 45 2 2 2 2 9 4" xfId="25371"/>
    <cellStyle name="40% - 강조색3 45 2 2 2 20" xfId="25372"/>
    <cellStyle name="40% - 강조색3 45 2 2 2 21" xfId="25373"/>
    <cellStyle name="40% - 강조색3 45 2 2 2 22" xfId="25374"/>
    <cellStyle name="40% - 강조색3 45 2 2 2 23" xfId="25375"/>
    <cellStyle name="40% - 강조색3 45 2 2 2 24" xfId="25376"/>
    <cellStyle name="40% - 강조색3 45 2 2 2 25" xfId="25377"/>
    <cellStyle name="40% - 강조색3 45 2 2 2 3" xfId="25378"/>
    <cellStyle name="40% - 강조색3 45 2 2 2 3 10" xfId="25379"/>
    <cellStyle name="40% - 강조색3 45 2 2 2 3 11" xfId="25380"/>
    <cellStyle name="40% - 강조색3 45 2 2 2 3 12" xfId="25381"/>
    <cellStyle name="40% - 강조색3 45 2 2 2 3 2" xfId="25382"/>
    <cellStyle name="40% - 강조색3 45 2 2 2 3 2 2" xfId="25383"/>
    <cellStyle name="40% - 강조색3 45 2 2 2 3 2 3" xfId="25384"/>
    <cellStyle name="40% - 강조색3 45 2 2 2 3 2 4" xfId="25385"/>
    <cellStyle name="40% - 강조색3 45 2 2 2 3 3" xfId="25386"/>
    <cellStyle name="40% - 강조색3 45 2 2 2 3 3 2" xfId="25387"/>
    <cellStyle name="40% - 강조색3 45 2 2 2 3 3 3" xfId="25388"/>
    <cellStyle name="40% - 강조색3 45 2 2 2 3 3 4" xfId="25389"/>
    <cellStyle name="40% - 강조색3 45 2 2 2 3 4" xfId="25390"/>
    <cellStyle name="40% - 강조색3 45 2 2 2 3 4 2" xfId="25391"/>
    <cellStyle name="40% - 강조색3 45 2 2 2 3 4 3" xfId="25392"/>
    <cellStyle name="40% - 강조색3 45 2 2 2 3 4 4" xfId="25393"/>
    <cellStyle name="40% - 강조색3 45 2 2 2 3 5" xfId="25394"/>
    <cellStyle name="40% - 강조색3 45 2 2 2 3 5 2" xfId="25395"/>
    <cellStyle name="40% - 강조색3 45 2 2 2 3 5 3" xfId="25396"/>
    <cellStyle name="40% - 강조색3 45 2 2 2 3 5 4" xfId="25397"/>
    <cellStyle name="40% - 강조색3 45 2 2 2 3 6" xfId="25398"/>
    <cellStyle name="40% - 강조색3 45 2 2 2 3 6 2" xfId="25399"/>
    <cellStyle name="40% - 강조색3 45 2 2 2 3 6 3" xfId="25400"/>
    <cellStyle name="40% - 강조색3 45 2 2 2 3 6 4" xfId="25401"/>
    <cellStyle name="40% - 강조색3 45 2 2 2 3 7" xfId="25402"/>
    <cellStyle name="40% - 강조색3 45 2 2 2 3 7 2" xfId="25403"/>
    <cellStyle name="40% - 강조색3 45 2 2 2 3 7 3" xfId="25404"/>
    <cellStyle name="40% - 강조색3 45 2 2 2 3 7 4" xfId="25405"/>
    <cellStyle name="40% - 강조색3 45 2 2 2 3 8" xfId="25406"/>
    <cellStyle name="40% - 강조색3 45 2 2 2 3 8 2" xfId="25407"/>
    <cellStyle name="40% - 강조색3 45 2 2 2 3 8 3" xfId="25408"/>
    <cellStyle name="40% - 강조색3 45 2 2 2 3 8 4" xfId="25409"/>
    <cellStyle name="40% - 강조색3 45 2 2 2 3 9" xfId="25410"/>
    <cellStyle name="40% - 강조색3 45 2 2 2 3 9 2" xfId="25411"/>
    <cellStyle name="40% - 강조색3 45 2 2 2 3 9 3" xfId="25412"/>
    <cellStyle name="40% - 강조색3 45 2 2 2 3 9 4" xfId="25413"/>
    <cellStyle name="40% - 강조색3 45 2 2 2 4" xfId="25414"/>
    <cellStyle name="40% - 강조색3 45 2 2 2 4 10" xfId="25415"/>
    <cellStyle name="40% - 강조색3 45 2 2 2 4 11" xfId="25416"/>
    <cellStyle name="40% - 강조색3 45 2 2 2 4 12" xfId="25417"/>
    <cellStyle name="40% - 강조색3 45 2 2 2 4 2" xfId="25418"/>
    <cellStyle name="40% - 강조색3 45 2 2 2 4 2 2" xfId="25419"/>
    <cellStyle name="40% - 강조색3 45 2 2 2 4 2 3" xfId="25420"/>
    <cellStyle name="40% - 강조색3 45 2 2 2 4 2 4" xfId="25421"/>
    <cellStyle name="40% - 강조색3 45 2 2 2 4 3" xfId="25422"/>
    <cellStyle name="40% - 강조색3 45 2 2 2 4 3 2" xfId="25423"/>
    <cellStyle name="40% - 강조색3 45 2 2 2 4 3 3" xfId="25424"/>
    <cellStyle name="40% - 강조색3 45 2 2 2 4 3 4" xfId="25425"/>
    <cellStyle name="40% - 강조색3 45 2 2 2 4 4" xfId="25426"/>
    <cellStyle name="40% - 강조색3 45 2 2 2 4 4 2" xfId="25427"/>
    <cellStyle name="40% - 강조색3 45 2 2 2 4 4 3" xfId="25428"/>
    <cellStyle name="40% - 강조색3 45 2 2 2 4 4 4" xfId="25429"/>
    <cellStyle name="40% - 강조색3 45 2 2 2 4 5" xfId="25430"/>
    <cellStyle name="40% - 강조색3 45 2 2 2 4 5 2" xfId="25431"/>
    <cellStyle name="40% - 강조색3 45 2 2 2 4 5 3" xfId="25432"/>
    <cellStyle name="40% - 강조색3 45 2 2 2 4 5 4" xfId="25433"/>
    <cellStyle name="40% - 강조색3 45 2 2 2 4 6" xfId="25434"/>
    <cellStyle name="40% - 강조색3 45 2 2 2 4 6 2" xfId="25435"/>
    <cellStyle name="40% - 강조색3 45 2 2 2 4 6 3" xfId="25436"/>
    <cellStyle name="40% - 강조색3 45 2 2 2 4 6 4" xfId="25437"/>
    <cellStyle name="40% - 강조색3 45 2 2 2 4 7" xfId="25438"/>
    <cellStyle name="40% - 강조색3 45 2 2 2 4 7 2" xfId="25439"/>
    <cellStyle name="40% - 강조색3 45 2 2 2 4 7 3" xfId="25440"/>
    <cellStyle name="40% - 강조색3 45 2 2 2 4 7 4" xfId="25441"/>
    <cellStyle name="40% - 강조색3 45 2 2 2 4 8" xfId="25442"/>
    <cellStyle name="40% - 강조색3 45 2 2 2 4 8 2" xfId="25443"/>
    <cellStyle name="40% - 강조색3 45 2 2 2 4 8 3" xfId="25444"/>
    <cellStyle name="40% - 강조색3 45 2 2 2 4 8 4" xfId="25445"/>
    <cellStyle name="40% - 강조색3 45 2 2 2 4 9" xfId="25446"/>
    <cellStyle name="40% - 강조색3 45 2 2 2 4 9 2" xfId="25447"/>
    <cellStyle name="40% - 강조색3 45 2 2 2 4 9 3" xfId="25448"/>
    <cellStyle name="40% - 강조색3 45 2 2 2 4 9 4" xfId="25449"/>
    <cellStyle name="40% - 강조색3 45 2 2 2 5" xfId="25450"/>
    <cellStyle name="40% - 강조색3 45 2 2 2 5 2" xfId="25451"/>
    <cellStyle name="40% - 강조색3 45 2 2 2 5 3" xfId="25452"/>
    <cellStyle name="40% - 강조색3 45 2 2 2 5 4" xfId="25453"/>
    <cellStyle name="40% - 강조색3 45 2 2 2 6" xfId="25454"/>
    <cellStyle name="40% - 강조색3 45 2 2 2 6 2" xfId="25455"/>
    <cellStyle name="40% - 강조색3 45 2 2 2 6 3" xfId="25456"/>
    <cellStyle name="40% - 강조색3 45 2 2 2 6 4" xfId="25457"/>
    <cellStyle name="40% - 강조색3 45 2 2 2 7" xfId="25458"/>
    <cellStyle name="40% - 강조색3 45 2 2 2 7 2" xfId="25459"/>
    <cellStyle name="40% - 강조색3 45 2 2 2 7 3" xfId="25460"/>
    <cellStyle name="40% - 강조색3 45 2 2 2 7 4" xfId="25461"/>
    <cellStyle name="40% - 강조색3 45 2 2 2 8" xfId="25462"/>
    <cellStyle name="40% - 강조색3 45 2 2 2 8 2" xfId="25463"/>
    <cellStyle name="40% - 강조색3 45 2 2 2 8 3" xfId="25464"/>
    <cellStyle name="40% - 강조색3 45 2 2 2 8 4" xfId="25465"/>
    <cellStyle name="40% - 강조색3 45 2 2 2 9" xfId="25466"/>
    <cellStyle name="40% - 강조색3 45 2 2 2 9 2" xfId="25467"/>
    <cellStyle name="40% - 강조색3 45 2 2 2 9 3" xfId="25468"/>
    <cellStyle name="40% - 강조색3 45 2 2 2 9 4" xfId="25469"/>
    <cellStyle name="40% - 강조색3 45 2 2 20" xfId="25470"/>
    <cellStyle name="40% - 강조색3 45 2 2 21" xfId="25471"/>
    <cellStyle name="40% - 강조색3 45 2 2 22" xfId="25472"/>
    <cellStyle name="40% - 강조색3 45 2 2 23" xfId="25473"/>
    <cellStyle name="40% - 강조색3 45 2 2 24" xfId="25474"/>
    <cellStyle name="40% - 강조색3 45 2 2 25" xfId="25475"/>
    <cellStyle name="40% - 강조색3 45 2 2 26" xfId="25476"/>
    <cellStyle name="40% - 강조색3 45 2 2 3" xfId="25477"/>
    <cellStyle name="40% - 강조색3 45 2 2 3 10" xfId="25478"/>
    <cellStyle name="40% - 강조색3 45 2 2 3 11" xfId="25479"/>
    <cellStyle name="40% - 강조색3 45 2 2 3 12" xfId="25480"/>
    <cellStyle name="40% - 강조색3 45 2 2 3 2" xfId="25481"/>
    <cellStyle name="40% - 강조색3 45 2 2 3 2 2" xfId="25482"/>
    <cellStyle name="40% - 강조색3 45 2 2 3 2 3" xfId="25483"/>
    <cellStyle name="40% - 강조색3 45 2 2 3 2 4" xfId="25484"/>
    <cellStyle name="40% - 강조색3 45 2 2 3 3" xfId="25485"/>
    <cellStyle name="40% - 강조색3 45 2 2 3 3 2" xfId="25486"/>
    <cellStyle name="40% - 강조색3 45 2 2 3 3 3" xfId="25487"/>
    <cellStyle name="40% - 강조색3 45 2 2 3 3 4" xfId="25488"/>
    <cellStyle name="40% - 강조색3 45 2 2 3 4" xfId="25489"/>
    <cellStyle name="40% - 강조색3 45 2 2 3 4 2" xfId="25490"/>
    <cellStyle name="40% - 강조색3 45 2 2 3 4 3" xfId="25491"/>
    <cellStyle name="40% - 강조색3 45 2 2 3 4 4" xfId="25492"/>
    <cellStyle name="40% - 강조색3 45 2 2 3 5" xfId="25493"/>
    <cellStyle name="40% - 강조색3 45 2 2 3 5 2" xfId="25494"/>
    <cellStyle name="40% - 강조색3 45 2 2 3 5 3" xfId="25495"/>
    <cellStyle name="40% - 강조색3 45 2 2 3 5 4" xfId="25496"/>
    <cellStyle name="40% - 강조색3 45 2 2 3 6" xfId="25497"/>
    <cellStyle name="40% - 강조색3 45 2 2 3 6 2" xfId="25498"/>
    <cellStyle name="40% - 강조색3 45 2 2 3 6 3" xfId="25499"/>
    <cellStyle name="40% - 강조색3 45 2 2 3 6 4" xfId="25500"/>
    <cellStyle name="40% - 강조색3 45 2 2 3 7" xfId="25501"/>
    <cellStyle name="40% - 강조색3 45 2 2 3 7 2" xfId="25502"/>
    <cellStyle name="40% - 강조색3 45 2 2 3 7 3" xfId="25503"/>
    <cellStyle name="40% - 강조색3 45 2 2 3 7 4" xfId="25504"/>
    <cellStyle name="40% - 강조색3 45 2 2 3 8" xfId="25505"/>
    <cellStyle name="40% - 강조색3 45 2 2 3 8 2" xfId="25506"/>
    <cellStyle name="40% - 강조색3 45 2 2 3 8 3" xfId="25507"/>
    <cellStyle name="40% - 강조색3 45 2 2 3 8 4" xfId="25508"/>
    <cellStyle name="40% - 강조색3 45 2 2 3 9" xfId="25509"/>
    <cellStyle name="40% - 강조색3 45 2 2 3 9 2" xfId="25510"/>
    <cellStyle name="40% - 강조색3 45 2 2 3 9 3" xfId="25511"/>
    <cellStyle name="40% - 강조색3 45 2 2 3 9 4" xfId="25512"/>
    <cellStyle name="40% - 강조색3 45 2 2 4" xfId="25513"/>
    <cellStyle name="40% - 강조색3 45 2 2 4 10" xfId="25514"/>
    <cellStyle name="40% - 강조색3 45 2 2 4 11" xfId="25515"/>
    <cellStyle name="40% - 강조색3 45 2 2 4 12" xfId="25516"/>
    <cellStyle name="40% - 강조색3 45 2 2 4 2" xfId="25517"/>
    <cellStyle name="40% - 강조색3 45 2 2 4 2 2" xfId="25518"/>
    <cellStyle name="40% - 강조색3 45 2 2 4 2 3" xfId="25519"/>
    <cellStyle name="40% - 강조색3 45 2 2 4 2 4" xfId="25520"/>
    <cellStyle name="40% - 강조색3 45 2 2 4 3" xfId="25521"/>
    <cellStyle name="40% - 강조색3 45 2 2 4 3 2" xfId="25522"/>
    <cellStyle name="40% - 강조색3 45 2 2 4 3 3" xfId="25523"/>
    <cellStyle name="40% - 강조색3 45 2 2 4 3 4" xfId="25524"/>
    <cellStyle name="40% - 강조색3 45 2 2 4 4" xfId="25525"/>
    <cellStyle name="40% - 강조색3 45 2 2 4 4 2" xfId="25526"/>
    <cellStyle name="40% - 강조색3 45 2 2 4 4 3" xfId="25527"/>
    <cellStyle name="40% - 강조색3 45 2 2 4 4 4" xfId="25528"/>
    <cellStyle name="40% - 강조색3 45 2 2 4 5" xfId="25529"/>
    <cellStyle name="40% - 강조색3 45 2 2 4 5 2" xfId="25530"/>
    <cellStyle name="40% - 강조색3 45 2 2 4 5 3" xfId="25531"/>
    <cellStyle name="40% - 강조색3 45 2 2 4 5 4" xfId="25532"/>
    <cellStyle name="40% - 강조색3 45 2 2 4 6" xfId="25533"/>
    <cellStyle name="40% - 강조색3 45 2 2 4 6 2" xfId="25534"/>
    <cellStyle name="40% - 강조색3 45 2 2 4 6 3" xfId="25535"/>
    <cellStyle name="40% - 강조색3 45 2 2 4 6 4" xfId="25536"/>
    <cellStyle name="40% - 강조색3 45 2 2 4 7" xfId="25537"/>
    <cellStyle name="40% - 강조색3 45 2 2 4 7 2" xfId="25538"/>
    <cellStyle name="40% - 강조색3 45 2 2 4 7 3" xfId="25539"/>
    <cellStyle name="40% - 강조색3 45 2 2 4 7 4" xfId="25540"/>
    <cellStyle name="40% - 강조색3 45 2 2 4 8" xfId="25541"/>
    <cellStyle name="40% - 강조색3 45 2 2 4 8 2" xfId="25542"/>
    <cellStyle name="40% - 강조색3 45 2 2 4 8 3" xfId="25543"/>
    <cellStyle name="40% - 강조색3 45 2 2 4 8 4" xfId="25544"/>
    <cellStyle name="40% - 강조색3 45 2 2 4 9" xfId="25545"/>
    <cellStyle name="40% - 강조색3 45 2 2 4 9 2" xfId="25546"/>
    <cellStyle name="40% - 강조색3 45 2 2 4 9 3" xfId="25547"/>
    <cellStyle name="40% - 강조색3 45 2 2 4 9 4" xfId="25548"/>
    <cellStyle name="40% - 강조색3 45 2 2 5" xfId="25549"/>
    <cellStyle name="40% - 강조색3 45 2 2 5 10" xfId="25550"/>
    <cellStyle name="40% - 강조색3 45 2 2 5 11" xfId="25551"/>
    <cellStyle name="40% - 강조색3 45 2 2 5 12" xfId="25552"/>
    <cellStyle name="40% - 강조색3 45 2 2 5 2" xfId="25553"/>
    <cellStyle name="40% - 강조색3 45 2 2 5 2 2" xfId="25554"/>
    <cellStyle name="40% - 강조색3 45 2 2 5 2 3" xfId="25555"/>
    <cellStyle name="40% - 강조색3 45 2 2 5 2 4" xfId="25556"/>
    <cellStyle name="40% - 강조색3 45 2 2 5 3" xfId="25557"/>
    <cellStyle name="40% - 강조색3 45 2 2 5 3 2" xfId="25558"/>
    <cellStyle name="40% - 강조색3 45 2 2 5 3 3" xfId="25559"/>
    <cellStyle name="40% - 강조색3 45 2 2 5 3 4" xfId="25560"/>
    <cellStyle name="40% - 강조색3 45 2 2 5 4" xfId="25561"/>
    <cellStyle name="40% - 강조색3 45 2 2 5 4 2" xfId="25562"/>
    <cellStyle name="40% - 강조색3 45 2 2 5 4 3" xfId="25563"/>
    <cellStyle name="40% - 강조색3 45 2 2 5 4 4" xfId="25564"/>
    <cellStyle name="40% - 강조색3 45 2 2 5 5" xfId="25565"/>
    <cellStyle name="40% - 강조색3 45 2 2 5 5 2" xfId="25566"/>
    <cellStyle name="40% - 강조색3 45 2 2 5 5 3" xfId="25567"/>
    <cellStyle name="40% - 강조색3 45 2 2 5 5 4" xfId="25568"/>
    <cellStyle name="40% - 강조색3 45 2 2 5 6" xfId="25569"/>
    <cellStyle name="40% - 강조색3 45 2 2 5 6 2" xfId="25570"/>
    <cellStyle name="40% - 강조색3 45 2 2 5 6 3" xfId="25571"/>
    <cellStyle name="40% - 강조색3 45 2 2 5 6 4" xfId="25572"/>
    <cellStyle name="40% - 강조색3 45 2 2 5 7" xfId="25573"/>
    <cellStyle name="40% - 강조색3 45 2 2 5 7 2" xfId="25574"/>
    <cellStyle name="40% - 강조색3 45 2 2 5 7 3" xfId="25575"/>
    <cellStyle name="40% - 강조색3 45 2 2 5 7 4" xfId="25576"/>
    <cellStyle name="40% - 강조색3 45 2 2 5 8" xfId="25577"/>
    <cellStyle name="40% - 강조색3 45 2 2 5 8 2" xfId="25578"/>
    <cellStyle name="40% - 강조색3 45 2 2 5 8 3" xfId="25579"/>
    <cellStyle name="40% - 강조색3 45 2 2 5 8 4" xfId="25580"/>
    <cellStyle name="40% - 강조색3 45 2 2 5 9" xfId="25581"/>
    <cellStyle name="40% - 강조색3 45 2 2 5 9 2" xfId="25582"/>
    <cellStyle name="40% - 강조색3 45 2 2 5 9 3" xfId="25583"/>
    <cellStyle name="40% - 강조색3 45 2 2 5 9 4" xfId="25584"/>
    <cellStyle name="40% - 강조색3 45 2 2 6" xfId="25585"/>
    <cellStyle name="40% - 강조색3 45 2 2 6 2" xfId="25586"/>
    <cellStyle name="40% - 강조색3 45 2 2 6 3" xfId="25587"/>
    <cellStyle name="40% - 강조색3 45 2 2 6 4" xfId="25588"/>
    <cellStyle name="40% - 강조색3 45 2 2 7" xfId="25589"/>
    <cellStyle name="40% - 강조색3 45 2 2 7 2" xfId="25590"/>
    <cellStyle name="40% - 강조색3 45 2 2 7 3" xfId="25591"/>
    <cellStyle name="40% - 강조색3 45 2 2 7 4" xfId="25592"/>
    <cellStyle name="40% - 강조색3 45 2 2 8" xfId="25593"/>
    <cellStyle name="40% - 강조색3 45 2 2 8 2" xfId="25594"/>
    <cellStyle name="40% - 강조색3 45 2 2 8 3" xfId="25595"/>
    <cellStyle name="40% - 강조색3 45 2 2 8 4" xfId="25596"/>
    <cellStyle name="40% - 강조색3 45 2 2 9" xfId="25597"/>
    <cellStyle name="40% - 강조색3 45 2 2 9 2" xfId="25598"/>
    <cellStyle name="40% - 강조색3 45 2 2 9 3" xfId="25599"/>
    <cellStyle name="40% - 강조색3 45 2 2 9 4" xfId="25600"/>
    <cellStyle name="40% - 강조색3 45 2 20" xfId="25601"/>
    <cellStyle name="40% - 강조색3 45 2 21" xfId="25602"/>
    <cellStyle name="40% - 강조색3 45 2 22" xfId="25603"/>
    <cellStyle name="40% - 강조색3 45 2 23" xfId="25604"/>
    <cellStyle name="40% - 강조색3 45 2 24" xfId="25605"/>
    <cellStyle name="40% - 강조색3 45 2 25" xfId="25606"/>
    <cellStyle name="40% - 강조색3 45 2 26" xfId="25607"/>
    <cellStyle name="40% - 강조색3 45 2 3" xfId="25608"/>
    <cellStyle name="40% - 강조색3 45 2 3 10" xfId="25609"/>
    <cellStyle name="40% - 강조색3 45 2 3 10 2" xfId="25610"/>
    <cellStyle name="40% - 강조색3 45 2 3 10 3" xfId="25611"/>
    <cellStyle name="40% - 강조색3 45 2 3 10 4" xfId="25612"/>
    <cellStyle name="40% - 강조색3 45 2 3 11" xfId="25613"/>
    <cellStyle name="40% - 강조색3 45 2 3 11 2" xfId="25614"/>
    <cellStyle name="40% - 강조색3 45 2 3 11 3" xfId="25615"/>
    <cellStyle name="40% - 강조색3 45 2 3 11 4" xfId="25616"/>
    <cellStyle name="40% - 강조색3 45 2 3 12" xfId="25617"/>
    <cellStyle name="40% - 강조색3 45 2 3 12 2" xfId="25618"/>
    <cellStyle name="40% - 강조색3 45 2 3 12 3" xfId="25619"/>
    <cellStyle name="40% - 강조색3 45 2 3 12 4" xfId="25620"/>
    <cellStyle name="40% - 강조색3 45 2 3 13" xfId="25621"/>
    <cellStyle name="40% - 강조색3 45 2 3 14" xfId="25622"/>
    <cellStyle name="40% - 강조색3 45 2 3 15" xfId="25623"/>
    <cellStyle name="40% - 강조색3 45 2 3 16" xfId="25624"/>
    <cellStyle name="40% - 강조색3 45 2 3 17" xfId="25625"/>
    <cellStyle name="40% - 강조색3 45 2 3 18" xfId="25626"/>
    <cellStyle name="40% - 강조색3 45 2 3 19" xfId="25627"/>
    <cellStyle name="40% - 강조색3 45 2 3 2" xfId="25628"/>
    <cellStyle name="40% - 강조색3 45 2 3 2 10" xfId="25629"/>
    <cellStyle name="40% - 강조색3 45 2 3 2 11" xfId="25630"/>
    <cellStyle name="40% - 강조색3 45 2 3 2 12" xfId="25631"/>
    <cellStyle name="40% - 강조색3 45 2 3 2 2" xfId="25632"/>
    <cellStyle name="40% - 강조색3 45 2 3 2 2 2" xfId="25633"/>
    <cellStyle name="40% - 강조색3 45 2 3 2 2 3" xfId="25634"/>
    <cellStyle name="40% - 강조색3 45 2 3 2 2 4" xfId="25635"/>
    <cellStyle name="40% - 강조색3 45 2 3 2 3" xfId="25636"/>
    <cellStyle name="40% - 강조색3 45 2 3 2 3 2" xfId="25637"/>
    <cellStyle name="40% - 강조색3 45 2 3 2 3 3" xfId="25638"/>
    <cellStyle name="40% - 강조색3 45 2 3 2 3 4" xfId="25639"/>
    <cellStyle name="40% - 강조색3 45 2 3 2 4" xfId="25640"/>
    <cellStyle name="40% - 강조색3 45 2 3 2 4 2" xfId="25641"/>
    <cellStyle name="40% - 강조색3 45 2 3 2 4 3" xfId="25642"/>
    <cellStyle name="40% - 강조색3 45 2 3 2 4 4" xfId="25643"/>
    <cellStyle name="40% - 강조색3 45 2 3 2 5" xfId="25644"/>
    <cellStyle name="40% - 강조색3 45 2 3 2 5 2" xfId="25645"/>
    <cellStyle name="40% - 강조색3 45 2 3 2 5 3" xfId="25646"/>
    <cellStyle name="40% - 강조색3 45 2 3 2 5 4" xfId="25647"/>
    <cellStyle name="40% - 강조색3 45 2 3 2 6" xfId="25648"/>
    <cellStyle name="40% - 강조색3 45 2 3 2 6 2" xfId="25649"/>
    <cellStyle name="40% - 강조색3 45 2 3 2 6 3" xfId="25650"/>
    <cellStyle name="40% - 강조색3 45 2 3 2 6 4" xfId="25651"/>
    <cellStyle name="40% - 강조색3 45 2 3 2 7" xfId="25652"/>
    <cellStyle name="40% - 강조색3 45 2 3 2 7 2" xfId="25653"/>
    <cellStyle name="40% - 강조색3 45 2 3 2 7 3" xfId="25654"/>
    <cellStyle name="40% - 강조색3 45 2 3 2 7 4" xfId="25655"/>
    <cellStyle name="40% - 강조색3 45 2 3 2 8" xfId="25656"/>
    <cellStyle name="40% - 강조색3 45 2 3 2 8 2" xfId="25657"/>
    <cellStyle name="40% - 강조색3 45 2 3 2 8 3" xfId="25658"/>
    <cellStyle name="40% - 강조색3 45 2 3 2 8 4" xfId="25659"/>
    <cellStyle name="40% - 강조색3 45 2 3 2 9" xfId="25660"/>
    <cellStyle name="40% - 강조색3 45 2 3 2 9 2" xfId="25661"/>
    <cellStyle name="40% - 강조색3 45 2 3 2 9 3" xfId="25662"/>
    <cellStyle name="40% - 강조색3 45 2 3 2 9 4" xfId="25663"/>
    <cellStyle name="40% - 강조색3 45 2 3 20" xfId="25664"/>
    <cellStyle name="40% - 강조색3 45 2 3 21" xfId="25665"/>
    <cellStyle name="40% - 강조색3 45 2 3 22" xfId="25666"/>
    <cellStyle name="40% - 강조색3 45 2 3 23" xfId="25667"/>
    <cellStyle name="40% - 강조색3 45 2 3 24" xfId="25668"/>
    <cellStyle name="40% - 강조색3 45 2 3 25" xfId="25669"/>
    <cellStyle name="40% - 강조색3 45 2 3 3" xfId="25670"/>
    <cellStyle name="40% - 강조색3 45 2 3 3 10" xfId="25671"/>
    <cellStyle name="40% - 강조색3 45 2 3 3 11" xfId="25672"/>
    <cellStyle name="40% - 강조색3 45 2 3 3 12" xfId="25673"/>
    <cellStyle name="40% - 강조색3 45 2 3 3 2" xfId="25674"/>
    <cellStyle name="40% - 강조색3 45 2 3 3 2 2" xfId="25675"/>
    <cellStyle name="40% - 강조색3 45 2 3 3 2 3" xfId="25676"/>
    <cellStyle name="40% - 강조색3 45 2 3 3 2 4" xfId="25677"/>
    <cellStyle name="40% - 강조색3 45 2 3 3 3" xfId="25678"/>
    <cellStyle name="40% - 강조색3 45 2 3 3 3 2" xfId="25679"/>
    <cellStyle name="40% - 강조색3 45 2 3 3 3 3" xfId="25680"/>
    <cellStyle name="40% - 강조색3 45 2 3 3 3 4" xfId="25681"/>
    <cellStyle name="40% - 강조색3 45 2 3 3 4" xfId="25682"/>
    <cellStyle name="40% - 강조색3 45 2 3 3 4 2" xfId="25683"/>
    <cellStyle name="40% - 강조색3 45 2 3 3 4 3" xfId="25684"/>
    <cellStyle name="40% - 강조색3 45 2 3 3 4 4" xfId="25685"/>
    <cellStyle name="40% - 강조색3 45 2 3 3 5" xfId="25686"/>
    <cellStyle name="40% - 강조색3 45 2 3 3 5 2" xfId="25687"/>
    <cellStyle name="40% - 강조색3 45 2 3 3 5 3" xfId="25688"/>
    <cellStyle name="40% - 강조색3 45 2 3 3 5 4" xfId="25689"/>
    <cellStyle name="40% - 강조색3 45 2 3 3 6" xfId="25690"/>
    <cellStyle name="40% - 강조색3 45 2 3 3 6 2" xfId="25691"/>
    <cellStyle name="40% - 강조색3 45 2 3 3 6 3" xfId="25692"/>
    <cellStyle name="40% - 강조색3 45 2 3 3 6 4" xfId="25693"/>
    <cellStyle name="40% - 강조색3 45 2 3 3 7" xfId="25694"/>
    <cellStyle name="40% - 강조색3 45 2 3 3 7 2" xfId="25695"/>
    <cellStyle name="40% - 강조색3 45 2 3 3 7 3" xfId="25696"/>
    <cellStyle name="40% - 강조색3 45 2 3 3 7 4" xfId="25697"/>
    <cellStyle name="40% - 강조색3 45 2 3 3 8" xfId="25698"/>
    <cellStyle name="40% - 강조색3 45 2 3 3 8 2" xfId="25699"/>
    <cellStyle name="40% - 강조색3 45 2 3 3 8 3" xfId="25700"/>
    <cellStyle name="40% - 강조색3 45 2 3 3 8 4" xfId="25701"/>
    <cellStyle name="40% - 강조색3 45 2 3 3 9" xfId="25702"/>
    <cellStyle name="40% - 강조색3 45 2 3 3 9 2" xfId="25703"/>
    <cellStyle name="40% - 강조색3 45 2 3 3 9 3" xfId="25704"/>
    <cellStyle name="40% - 강조색3 45 2 3 3 9 4" xfId="25705"/>
    <cellStyle name="40% - 강조색3 45 2 3 4" xfId="25706"/>
    <cellStyle name="40% - 강조색3 45 2 3 4 10" xfId="25707"/>
    <cellStyle name="40% - 강조색3 45 2 3 4 11" xfId="25708"/>
    <cellStyle name="40% - 강조색3 45 2 3 4 12" xfId="25709"/>
    <cellStyle name="40% - 강조색3 45 2 3 4 2" xfId="25710"/>
    <cellStyle name="40% - 강조색3 45 2 3 4 2 2" xfId="25711"/>
    <cellStyle name="40% - 강조색3 45 2 3 4 2 3" xfId="25712"/>
    <cellStyle name="40% - 강조색3 45 2 3 4 2 4" xfId="25713"/>
    <cellStyle name="40% - 강조색3 45 2 3 4 3" xfId="25714"/>
    <cellStyle name="40% - 강조색3 45 2 3 4 3 2" xfId="25715"/>
    <cellStyle name="40% - 강조색3 45 2 3 4 3 3" xfId="25716"/>
    <cellStyle name="40% - 강조색3 45 2 3 4 3 4" xfId="25717"/>
    <cellStyle name="40% - 강조색3 45 2 3 4 4" xfId="25718"/>
    <cellStyle name="40% - 강조색3 45 2 3 4 4 2" xfId="25719"/>
    <cellStyle name="40% - 강조색3 45 2 3 4 4 3" xfId="25720"/>
    <cellStyle name="40% - 강조색3 45 2 3 4 4 4" xfId="25721"/>
    <cellStyle name="40% - 강조색3 45 2 3 4 5" xfId="25722"/>
    <cellStyle name="40% - 강조색3 45 2 3 4 5 2" xfId="25723"/>
    <cellStyle name="40% - 강조색3 45 2 3 4 5 3" xfId="25724"/>
    <cellStyle name="40% - 강조색3 45 2 3 4 5 4" xfId="25725"/>
    <cellStyle name="40% - 강조색3 45 2 3 4 6" xfId="25726"/>
    <cellStyle name="40% - 강조색3 45 2 3 4 6 2" xfId="25727"/>
    <cellStyle name="40% - 강조색3 45 2 3 4 6 3" xfId="25728"/>
    <cellStyle name="40% - 강조색3 45 2 3 4 6 4" xfId="25729"/>
    <cellStyle name="40% - 강조색3 45 2 3 4 7" xfId="25730"/>
    <cellStyle name="40% - 강조색3 45 2 3 4 7 2" xfId="25731"/>
    <cellStyle name="40% - 강조색3 45 2 3 4 7 3" xfId="25732"/>
    <cellStyle name="40% - 강조색3 45 2 3 4 7 4" xfId="25733"/>
    <cellStyle name="40% - 강조색3 45 2 3 4 8" xfId="25734"/>
    <cellStyle name="40% - 강조색3 45 2 3 4 8 2" xfId="25735"/>
    <cellStyle name="40% - 강조색3 45 2 3 4 8 3" xfId="25736"/>
    <cellStyle name="40% - 강조색3 45 2 3 4 8 4" xfId="25737"/>
    <cellStyle name="40% - 강조색3 45 2 3 4 9" xfId="25738"/>
    <cellStyle name="40% - 강조색3 45 2 3 4 9 2" xfId="25739"/>
    <cellStyle name="40% - 강조색3 45 2 3 4 9 3" xfId="25740"/>
    <cellStyle name="40% - 강조색3 45 2 3 4 9 4" xfId="25741"/>
    <cellStyle name="40% - 강조색3 45 2 3 5" xfId="25742"/>
    <cellStyle name="40% - 강조색3 45 2 3 5 2" xfId="25743"/>
    <cellStyle name="40% - 강조색3 45 2 3 5 3" xfId="25744"/>
    <cellStyle name="40% - 강조색3 45 2 3 5 4" xfId="25745"/>
    <cellStyle name="40% - 강조색3 45 2 3 6" xfId="25746"/>
    <cellStyle name="40% - 강조색3 45 2 3 6 2" xfId="25747"/>
    <cellStyle name="40% - 강조색3 45 2 3 6 3" xfId="25748"/>
    <cellStyle name="40% - 강조색3 45 2 3 6 4" xfId="25749"/>
    <cellStyle name="40% - 강조색3 45 2 3 7" xfId="25750"/>
    <cellStyle name="40% - 강조색3 45 2 3 7 2" xfId="25751"/>
    <cellStyle name="40% - 강조색3 45 2 3 7 3" xfId="25752"/>
    <cellStyle name="40% - 강조색3 45 2 3 7 4" xfId="25753"/>
    <cellStyle name="40% - 강조색3 45 2 3 8" xfId="25754"/>
    <cellStyle name="40% - 강조색3 45 2 3 8 2" xfId="25755"/>
    <cellStyle name="40% - 강조색3 45 2 3 8 3" xfId="25756"/>
    <cellStyle name="40% - 강조색3 45 2 3 8 4" xfId="25757"/>
    <cellStyle name="40% - 강조색3 45 2 3 9" xfId="25758"/>
    <cellStyle name="40% - 강조색3 45 2 3 9 2" xfId="25759"/>
    <cellStyle name="40% - 강조색3 45 2 3 9 3" xfId="25760"/>
    <cellStyle name="40% - 강조색3 45 2 3 9 4" xfId="25761"/>
    <cellStyle name="40% - 강조색3 45 2 4" xfId="25762"/>
    <cellStyle name="40% - 강조색3 45 2 4 10" xfId="25763"/>
    <cellStyle name="40% - 강조색3 45 2 4 11" xfId="25764"/>
    <cellStyle name="40% - 강조색3 45 2 4 12" xfId="25765"/>
    <cellStyle name="40% - 강조색3 45 2 4 2" xfId="25766"/>
    <cellStyle name="40% - 강조색3 45 2 4 2 2" xfId="25767"/>
    <cellStyle name="40% - 강조색3 45 2 4 2 3" xfId="25768"/>
    <cellStyle name="40% - 강조색3 45 2 4 2 4" xfId="25769"/>
    <cellStyle name="40% - 강조색3 45 2 4 3" xfId="25770"/>
    <cellStyle name="40% - 강조색3 45 2 4 3 2" xfId="25771"/>
    <cellStyle name="40% - 강조색3 45 2 4 3 3" xfId="25772"/>
    <cellStyle name="40% - 강조색3 45 2 4 3 4" xfId="25773"/>
    <cellStyle name="40% - 강조색3 45 2 4 4" xfId="25774"/>
    <cellStyle name="40% - 강조색3 45 2 4 4 2" xfId="25775"/>
    <cellStyle name="40% - 강조색3 45 2 4 4 3" xfId="25776"/>
    <cellStyle name="40% - 강조색3 45 2 4 4 4" xfId="25777"/>
    <cellStyle name="40% - 강조색3 45 2 4 5" xfId="25778"/>
    <cellStyle name="40% - 강조색3 45 2 4 5 2" xfId="25779"/>
    <cellStyle name="40% - 강조색3 45 2 4 5 3" xfId="25780"/>
    <cellStyle name="40% - 강조색3 45 2 4 5 4" xfId="25781"/>
    <cellStyle name="40% - 강조색3 45 2 4 6" xfId="25782"/>
    <cellStyle name="40% - 강조색3 45 2 4 6 2" xfId="25783"/>
    <cellStyle name="40% - 강조색3 45 2 4 6 3" xfId="25784"/>
    <cellStyle name="40% - 강조색3 45 2 4 6 4" xfId="25785"/>
    <cellStyle name="40% - 강조색3 45 2 4 7" xfId="25786"/>
    <cellStyle name="40% - 강조색3 45 2 4 7 2" xfId="25787"/>
    <cellStyle name="40% - 강조색3 45 2 4 7 3" xfId="25788"/>
    <cellStyle name="40% - 강조색3 45 2 4 7 4" xfId="25789"/>
    <cellStyle name="40% - 강조색3 45 2 4 8" xfId="25790"/>
    <cellStyle name="40% - 강조색3 45 2 4 8 2" xfId="25791"/>
    <cellStyle name="40% - 강조색3 45 2 4 8 3" xfId="25792"/>
    <cellStyle name="40% - 강조색3 45 2 4 8 4" xfId="25793"/>
    <cellStyle name="40% - 강조색3 45 2 4 9" xfId="25794"/>
    <cellStyle name="40% - 강조색3 45 2 4 9 2" xfId="25795"/>
    <cellStyle name="40% - 강조색3 45 2 4 9 3" xfId="25796"/>
    <cellStyle name="40% - 강조색3 45 2 4 9 4" xfId="25797"/>
    <cellStyle name="40% - 강조색3 45 2 5" xfId="25798"/>
    <cellStyle name="40% - 강조색3 45 2 5 10" xfId="25799"/>
    <cellStyle name="40% - 강조색3 45 2 5 11" xfId="25800"/>
    <cellStyle name="40% - 강조색3 45 2 5 12" xfId="25801"/>
    <cellStyle name="40% - 강조색3 45 2 5 2" xfId="25802"/>
    <cellStyle name="40% - 강조색3 45 2 5 2 2" xfId="25803"/>
    <cellStyle name="40% - 강조색3 45 2 5 2 3" xfId="25804"/>
    <cellStyle name="40% - 강조색3 45 2 5 2 4" xfId="25805"/>
    <cellStyle name="40% - 강조색3 45 2 5 3" xfId="25806"/>
    <cellStyle name="40% - 강조색3 45 2 5 3 2" xfId="25807"/>
    <cellStyle name="40% - 강조색3 45 2 5 3 3" xfId="25808"/>
    <cellStyle name="40% - 강조색3 45 2 5 3 4" xfId="25809"/>
    <cellStyle name="40% - 강조색3 45 2 5 4" xfId="25810"/>
    <cellStyle name="40% - 강조색3 45 2 5 4 2" xfId="25811"/>
    <cellStyle name="40% - 강조색3 45 2 5 4 3" xfId="25812"/>
    <cellStyle name="40% - 강조색3 45 2 5 4 4" xfId="25813"/>
    <cellStyle name="40% - 강조색3 45 2 5 5" xfId="25814"/>
    <cellStyle name="40% - 강조색3 45 2 5 5 2" xfId="25815"/>
    <cellStyle name="40% - 강조색3 45 2 5 5 3" xfId="25816"/>
    <cellStyle name="40% - 강조색3 45 2 5 5 4" xfId="25817"/>
    <cellStyle name="40% - 강조색3 45 2 5 6" xfId="25818"/>
    <cellStyle name="40% - 강조색3 45 2 5 6 2" xfId="25819"/>
    <cellStyle name="40% - 강조색3 45 2 5 6 3" xfId="25820"/>
    <cellStyle name="40% - 강조색3 45 2 5 6 4" xfId="25821"/>
    <cellStyle name="40% - 강조색3 45 2 5 7" xfId="25822"/>
    <cellStyle name="40% - 강조색3 45 2 5 7 2" xfId="25823"/>
    <cellStyle name="40% - 강조색3 45 2 5 7 3" xfId="25824"/>
    <cellStyle name="40% - 강조색3 45 2 5 7 4" xfId="25825"/>
    <cellStyle name="40% - 강조색3 45 2 5 8" xfId="25826"/>
    <cellStyle name="40% - 강조색3 45 2 5 8 2" xfId="25827"/>
    <cellStyle name="40% - 강조색3 45 2 5 8 3" xfId="25828"/>
    <cellStyle name="40% - 강조색3 45 2 5 8 4" xfId="25829"/>
    <cellStyle name="40% - 강조색3 45 2 5 9" xfId="25830"/>
    <cellStyle name="40% - 강조색3 45 2 5 9 2" xfId="25831"/>
    <cellStyle name="40% - 강조색3 45 2 5 9 3" xfId="25832"/>
    <cellStyle name="40% - 강조색3 45 2 5 9 4" xfId="25833"/>
    <cellStyle name="40% - 강조색3 45 2 6" xfId="25834"/>
    <cellStyle name="40% - 강조색3 45 2 6 10" xfId="25835"/>
    <cellStyle name="40% - 강조색3 45 2 6 11" xfId="25836"/>
    <cellStyle name="40% - 강조색3 45 2 6 12" xfId="25837"/>
    <cellStyle name="40% - 강조색3 45 2 6 2" xfId="25838"/>
    <cellStyle name="40% - 강조색3 45 2 6 2 2" xfId="25839"/>
    <cellStyle name="40% - 강조색3 45 2 6 2 3" xfId="25840"/>
    <cellStyle name="40% - 강조색3 45 2 6 2 4" xfId="25841"/>
    <cellStyle name="40% - 강조색3 45 2 6 3" xfId="25842"/>
    <cellStyle name="40% - 강조색3 45 2 6 3 2" xfId="25843"/>
    <cellStyle name="40% - 강조색3 45 2 6 3 3" xfId="25844"/>
    <cellStyle name="40% - 강조색3 45 2 6 3 4" xfId="25845"/>
    <cellStyle name="40% - 강조색3 45 2 6 4" xfId="25846"/>
    <cellStyle name="40% - 강조색3 45 2 6 4 2" xfId="25847"/>
    <cellStyle name="40% - 강조색3 45 2 6 4 3" xfId="25848"/>
    <cellStyle name="40% - 강조색3 45 2 6 4 4" xfId="25849"/>
    <cellStyle name="40% - 강조색3 45 2 6 5" xfId="25850"/>
    <cellStyle name="40% - 강조색3 45 2 6 5 2" xfId="25851"/>
    <cellStyle name="40% - 강조색3 45 2 6 5 3" xfId="25852"/>
    <cellStyle name="40% - 강조색3 45 2 6 5 4" xfId="25853"/>
    <cellStyle name="40% - 강조색3 45 2 6 6" xfId="25854"/>
    <cellStyle name="40% - 강조색3 45 2 6 6 2" xfId="25855"/>
    <cellStyle name="40% - 강조색3 45 2 6 6 3" xfId="25856"/>
    <cellStyle name="40% - 강조색3 45 2 6 6 4" xfId="25857"/>
    <cellStyle name="40% - 강조색3 45 2 6 7" xfId="25858"/>
    <cellStyle name="40% - 강조색3 45 2 6 7 2" xfId="25859"/>
    <cellStyle name="40% - 강조색3 45 2 6 7 3" xfId="25860"/>
    <cellStyle name="40% - 강조색3 45 2 6 7 4" xfId="25861"/>
    <cellStyle name="40% - 강조색3 45 2 6 8" xfId="25862"/>
    <cellStyle name="40% - 강조색3 45 2 6 8 2" xfId="25863"/>
    <cellStyle name="40% - 강조색3 45 2 6 8 3" xfId="25864"/>
    <cellStyle name="40% - 강조색3 45 2 6 8 4" xfId="25865"/>
    <cellStyle name="40% - 강조색3 45 2 6 9" xfId="25866"/>
    <cellStyle name="40% - 강조색3 45 2 6 9 2" xfId="25867"/>
    <cellStyle name="40% - 강조색3 45 2 6 9 3" xfId="25868"/>
    <cellStyle name="40% - 강조색3 45 2 6 9 4" xfId="25869"/>
    <cellStyle name="40% - 강조색3 45 2 7" xfId="25870"/>
    <cellStyle name="40% - 강조색3 45 2 7 2" xfId="25871"/>
    <cellStyle name="40% - 강조색3 45 2 7 3" xfId="25872"/>
    <cellStyle name="40% - 강조색3 45 2 7 4" xfId="25873"/>
    <cellStyle name="40% - 강조색3 45 2 8" xfId="25874"/>
    <cellStyle name="40% - 강조색3 45 2 8 2" xfId="25875"/>
    <cellStyle name="40% - 강조색3 45 2 8 3" xfId="25876"/>
    <cellStyle name="40% - 강조색3 45 2 8 4" xfId="25877"/>
    <cellStyle name="40% - 강조색3 45 2 9" xfId="25878"/>
    <cellStyle name="40% - 강조색3 45 2 9 2" xfId="25879"/>
    <cellStyle name="40% - 강조색3 45 2 9 3" xfId="25880"/>
    <cellStyle name="40% - 강조색3 45 2 9 4" xfId="25881"/>
    <cellStyle name="40% - 강조색3 45 3" xfId="25882"/>
    <cellStyle name="40% - 강조색3 45 3 10" xfId="25883"/>
    <cellStyle name="40% - 강조색3 45 3 10 2" xfId="25884"/>
    <cellStyle name="40% - 강조색3 45 3 10 3" xfId="25885"/>
    <cellStyle name="40% - 강조색3 45 3 10 4" xfId="25886"/>
    <cellStyle name="40% - 강조색3 45 3 11" xfId="25887"/>
    <cellStyle name="40% - 강조색3 45 3 11 2" xfId="25888"/>
    <cellStyle name="40% - 강조색3 45 3 11 3" xfId="25889"/>
    <cellStyle name="40% - 강조색3 45 3 11 4" xfId="25890"/>
    <cellStyle name="40% - 강조색3 45 3 12" xfId="25891"/>
    <cellStyle name="40% - 강조색3 45 3 12 2" xfId="25892"/>
    <cellStyle name="40% - 강조색3 45 3 12 3" xfId="25893"/>
    <cellStyle name="40% - 강조색3 45 3 12 4" xfId="25894"/>
    <cellStyle name="40% - 강조색3 45 3 13" xfId="25895"/>
    <cellStyle name="40% - 강조색3 45 3 14" xfId="25896"/>
    <cellStyle name="40% - 강조색3 45 3 15" xfId="25897"/>
    <cellStyle name="40% - 강조색3 45 3 16" xfId="25898"/>
    <cellStyle name="40% - 강조색3 45 3 17" xfId="25899"/>
    <cellStyle name="40% - 강조색3 45 3 18" xfId="25900"/>
    <cellStyle name="40% - 강조색3 45 3 19" xfId="25901"/>
    <cellStyle name="40% - 강조색3 45 3 2" xfId="25902"/>
    <cellStyle name="40% - 강조색3 45 3 2 10" xfId="25903"/>
    <cellStyle name="40% - 강조색3 45 3 2 11" xfId="25904"/>
    <cellStyle name="40% - 강조색3 45 3 2 12" xfId="25905"/>
    <cellStyle name="40% - 강조색3 45 3 2 2" xfId="25906"/>
    <cellStyle name="40% - 강조색3 45 3 2 2 2" xfId="25907"/>
    <cellStyle name="40% - 강조색3 45 3 2 2 3" xfId="25908"/>
    <cellStyle name="40% - 강조색3 45 3 2 2 4" xfId="25909"/>
    <cellStyle name="40% - 강조색3 45 3 2 3" xfId="25910"/>
    <cellStyle name="40% - 강조색3 45 3 2 3 2" xfId="25911"/>
    <cellStyle name="40% - 강조색3 45 3 2 3 3" xfId="25912"/>
    <cellStyle name="40% - 강조색3 45 3 2 3 4" xfId="25913"/>
    <cellStyle name="40% - 강조색3 45 3 2 4" xfId="25914"/>
    <cellStyle name="40% - 강조색3 45 3 2 4 2" xfId="25915"/>
    <cellStyle name="40% - 강조색3 45 3 2 4 3" xfId="25916"/>
    <cellStyle name="40% - 강조색3 45 3 2 4 4" xfId="25917"/>
    <cellStyle name="40% - 강조색3 45 3 2 5" xfId="25918"/>
    <cellStyle name="40% - 강조색3 45 3 2 5 2" xfId="25919"/>
    <cellStyle name="40% - 강조색3 45 3 2 5 3" xfId="25920"/>
    <cellStyle name="40% - 강조색3 45 3 2 5 4" xfId="25921"/>
    <cellStyle name="40% - 강조색3 45 3 2 6" xfId="25922"/>
    <cellStyle name="40% - 강조색3 45 3 2 6 2" xfId="25923"/>
    <cellStyle name="40% - 강조색3 45 3 2 6 3" xfId="25924"/>
    <cellStyle name="40% - 강조색3 45 3 2 6 4" xfId="25925"/>
    <cellStyle name="40% - 강조색3 45 3 2 7" xfId="25926"/>
    <cellStyle name="40% - 강조색3 45 3 2 7 2" xfId="25927"/>
    <cellStyle name="40% - 강조색3 45 3 2 7 3" xfId="25928"/>
    <cellStyle name="40% - 강조색3 45 3 2 7 4" xfId="25929"/>
    <cellStyle name="40% - 강조색3 45 3 2 8" xfId="25930"/>
    <cellStyle name="40% - 강조색3 45 3 2 8 2" xfId="25931"/>
    <cellStyle name="40% - 강조색3 45 3 2 8 3" xfId="25932"/>
    <cellStyle name="40% - 강조색3 45 3 2 8 4" xfId="25933"/>
    <cellStyle name="40% - 강조색3 45 3 2 9" xfId="25934"/>
    <cellStyle name="40% - 강조색3 45 3 2 9 2" xfId="25935"/>
    <cellStyle name="40% - 강조색3 45 3 2 9 3" xfId="25936"/>
    <cellStyle name="40% - 강조색3 45 3 2 9 4" xfId="25937"/>
    <cellStyle name="40% - 강조색3 45 3 20" xfId="25938"/>
    <cellStyle name="40% - 강조색3 45 3 21" xfId="25939"/>
    <cellStyle name="40% - 강조색3 45 3 22" xfId="25940"/>
    <cellStyle name="40% - 강조색3 45 3 23" xfId="25941"/>
    <cellStyle name="40% - 강조색3 45 3 24" xfId="25942"/>
    <cellStyle name="40% - 강조색3 45 3 25" xfId="25943"/>
    <cellStyle name="40% - 강조색3 45 3 3" xfId="25944"/>
    <cellStyle name="40% - 강조색3 45 3 3 10" xfId="25945"/>
    <cellStyle name="40% - 강조색3 45 3 3 11" xfId="25946"/>
    <cellStyle name="40% - 강조색3 45 3 3 12" xfId="25947"/>
    <cellStyle name="40% - 강조색3 45 3 3 2" xfId="25948"/>
    <cellStyle name="40% - 강조색3 45 3 3 2 2" xfId="25949"/>
    <cellStyle name="40% - 강조색3 45 3 3 2 3" xfId="25950"/>
    <cellStyle name="40% - 강조색3 45 3 3 2 4" xfId="25951"/>
    <cellStyle name="40% - 강조색3 45 3 3 3" xfId="25952"/>
    <cellStyle name="40% - 강조색3 45 3 3 3 2" xfId="25953"/>
    <cellStyle name="40% - 강조색3 45 3 3 3 3" xfId="25954"/>
    <cellStyle name="40% - 강조색3 45 3 3 3 4" xfId="25955"/>
    <cellStyle name="40% - 강조색3 45 3 3 4" xfId="25956"/>
    <cellStyle name="40% - 강조색3 45 3 3 4 2" xfId="25957"/>
    <cellStyle name="40% - 강조색3 45 3 3 4 3" xfId="25958"/>
    <cellStyle name="40% - 강조색3 45 3 3 4 4" xfId="25959"/>
    <cellStyle name="40% - 강조색3 45 3 3 5" xfId="25960"/>
    <cellStyle name="40% - 강조색3 45 3 3 5 2" xfId="25961"/>
    <cellStyle name="40% - 강조색3 45 3 3 5 3" xfId="25962"/>
    <cellStyle name="40% - 강조색3 45 3 3 5 4" xfId="25963"/>
    <cellStyle name="40% - 강조색3 45 3 3 6" xfId="25964"/>
    <cellStyle name="40% - 강조색3 45 3 3 6 2" xfId="25965"/>
    <cellStyle name="40% - 강조색3 45 3 3 6 3" xfId="25966"/>
    <cellStyle name="40% - 강조색3 45 3 3 6 4" xfId="25967"/>
    <cellStyle name="40% - 강조색3 45 3 3 7" xfId="25968"/>
    <cellStyle name="40% - 강조색3 45 3 3 7 2" xfId="25969"/>
    <cellStyle name="40% - 강조색3 45 3 3 7 3" xfId="25970"/>
    <cellStyle name="40% - 강조색3 45 3 3 7 4" xfId="25971"/>
    <cellStyle name="40% - 강조색3 45 3 3 8" xfId="25972"/>
    <cellStyle name="40% - 강조색3 45 3 3 8 2" xfId="25973"/>
    <cellStyle name="40% - 강조색3 45 3 3 8 3" xfId="25974"/>
    <cellStyle name="40% - 강조색3 45 3 3 8 4" xfId="25975"/>
    <cellStyle name="40% - 강조색3 45 3 3 9" xfId="25976"/>
    <cellStyle name="40% - 강조색3 45 3 3 9 2" xfId="25977"/>
    <cellStyle name="40% - 강조색3 45 3 3 9 3" xfId="25978"/>
    <cellStyle name="40% - 강조색3 45 3 3 9 4" xfId="25979"/>
    <cellStyle name="40% - 강조색3 45 3 4" xfId="25980"/>
    <cellStyle name="40% - 강조색3 45 3 4 10" xfId="25981"/>
    <cellStyle name="40% - 강조색3 45 3 4 11" xfId="25982"/>
    <cellStyle name="40% - 강조색3 45 3 4 12" xfId="25983"/>
    <cellStyle name="40% - 강조색3 45 3 4 2" xfId="25984"/>
    <cellStyle name="40% - 강조색3 45 3 4 2 2" xfId="25985"/>
    <cellStyle name="40% - 강조색3 45 3 4 2 3" xfId="25986"/>
    <cellStyle name="40% - 강조색3 45 3 4 2 4" xfId="25987"/>
    <cellStyle name="40% - 강조색3 45 3 4 3" xfId="25988"/>
    <cellStyle name="40% - 강조색3 45 3 4 3 2" xfId="25989"/>
    <cellStyle name="40% - 강조색3 45 3 4 3 3" xfId="25990"/>
    <cellStyle name="40% - 강조색3 45 3 4 3 4" xfId="25991"/>
    <cellStyle name="40% - 강조색3 45 3 4 4" xfId="25992"/>
    <cellStyle name="40% - 강조색3 45 3 4 4 2" xfId="25993"/>
    <cellStyle name="40% - 강조색3 45 3 4 4 3" xfId="25994"/>
    <cellStyle name="40% - 강조색3 45 3 4 4 4" xfId="25995"/>
    <cellStyle name="40% - 강조색3 45 3 4 5" xfId="25996"/>
    <cellStyle name="40% - 강조색3 45 3 4 5 2" xfId="25997"/>
    <cellStyle name="40% - 강조색3 45 3 4 5 3" xfId="25998"/>
    <cellStyle name="40% - 강조색3 45 3 4 5 4" xfId="25999"/>
    <cellStyle name="40% - 강조색3 45 3 4 6" xfId="26000"/>
    <cellStyle name="40% - 강조색3 45 3 4 6 2" xfId="26001"/>
    <cellStyle name="40% - 강조색3 45 3 4 6 3" xfId="26002"/>
    <cellStyle name="40% - 강조색3 45 3 4 6 4" xfId="26003"/>
    <cellStyle name="40% - 강조색3 45 3 4 7" xfId="26004"/>
    <cellStyle name="40% - 강조색3 45 3 4 7 2" xfId="26005"/>
    <cellStyle name="40% - 강조색3 45 3 4 7 3" xfId="26006"/>
    <cellStyle name="40% - 강조색3 45 3 4 7 4" xfId="26007"/>
    <cellStyle name="40% - 강조색3 45 3 4 8" xfId="26008"/>
    <cellStyle name="40% - 강조색3 45 3 4 8 2" xfId="26009"/>
    <cellStyle name="40% - 강조색3 45 3 4 8 3" xfId="26010"/>
    <cellStyle name="40% - 강조색3 45 3 4 8 4" xfId="26011"/>
    <cellStyle name="40% - 강조색3 45 3 4 9" xfId="26012"/>
    <cellStyle name="40% - 강조색3 45 3 4 9 2" xfId="26013"/>
    <cellStyle name="40% - 강조색3 45 3 4 9 3" xfId="26014"/>
    <cellStyle name="40% - 강조색3 45 3 4 9 4" xfId="26015"/>
    <cellStyle name="40% - 강조색3 45 3 5" xfId="26016"/>
    <cellStyle name="40% - 강조색3 45 3 5 2" xfId="26017"/>
    <cellStyle name="40% - 강조색3 45 3 5 3" xfId="26018"/>
    <cellStyle name="40% - 강조색3 45 3 5 4" xfId="26019"/>
    <cellStyle name="40% - 강조색3 45 3 6" xfId="26020"/>
    <cellStyle name="40% - 강조색3 45 3 6 2" xfId="26021"/>
    <cellStyle name="40% - 강조색3 45 3 6 3" xfId="26022"/>
    <cellStyle name="40% - 강조색3 45 3 6 4" xfId="26023"/>
    <cellStyle name="40% - 강조색3 45 3 7" xfId="26024"/>
    <cellStyle name="40% - 강조색3 45 3 7 2" xfId="26025"/>
    <cellStyle name="40% - 강조색3 45 3 7 3" xfId="26026"/>
    <cellStyle name="40% - 강조색3 45 3 7 4" xfId="26027"/>
    <cellStyle name="40% - 강조색3 45 3 8" xfId="26028"/>
    <cellStyle name="40% - 강조색3 45 3 8 2" xfId="26029"/>
    <cellStyle name="40% - 강조색3 45 3 8 3" xfId="26030"/>
    <cellStyle name="40% - 강조색3 45 3 8 4" xfId="26031"/>
    <cellStyle name="40% - 강조색3 45 3 9" xfId="26032"/>
    <cellStyle name="40% - 강조색3 45 3 9 2" xfId="26033"/>
    <cellStyle name="40% - 강조색3 45 3 9 3" xfId="26034"/>
    <cellStyle name="40% - 강조색3 45 3 9 4" xfId="26035"/>
    <cellStyle name="40% - 강조색3 45 4" xfId="26036"/>
    <cellStyle name="40% - 강조색3 45 4 10" xfId="26037"/>
    <cellStyle name="40% - 강조색3 45 4 10 2" xfId="26038"/>
    <cellStyle name="40% - 강조색3 45 4 10 3" xfId="26039"/>
    <cellStyle name="40% - 강조색3 45 4 10 4" xfId="26040"/>
    <cellStyle name="40% - 강조색3 45 4 11" xfId="26041"/>
    <cellStyle name="40% - 강조색3 45 4 12" xfId="26042"/>
    <cellStyle name="40% - 강조색3 45 4 13" xfId="26043"/>
    <cellStyle name="40% - 강조색3 45 4 14" xfId="26044"/>
    <cellStyle name="40% - 강조색3 45 4 15" xfId="26045"/>
    <cellStyle name="40% - 강조색3 45 4 16" xfId="26046"/>
    <cellStyle name="40% - 강조색3 45 4 17" xfId="26047"/>
    <cellStyle name="40% - 강조색3 45 4 18" xfId="26048"/>
    <cellStyle name="40% - 강조색3 45 4 19" xfId="26049"/>
    <cellStyle name="40% - 강조색3 45 4 2" xfId="26050"/>
    <cellStyle name="40% - 강조색3 45 4 2 10" xfId="26051"/>
    <cellStyle name="40% - 강조색3 45 4 2 11" xfId="26052"/>
    <cellStyle name="40% - 강조색3 45 4 2 12" xfId="26053"/>
    <cellStyle name="40% - 강조색3 45 4 2 2" xfId="26054"/>
    <cellStyle name="40% - 강조색3 45 4 2 2 2" xfId="26055"/>
    <cellStyle name="40% - 강조색3 45 4 2 2 3" xfId="26056"/>
    <cellStyle name="40% - 강조색3 45 4 2 2 4" xfId="26057"/>
    <cellStyle name="40% - 강조색3 45 4 2 3" xfId="26058"/>
    <cellStyle name="40% - 강조색3 45 4 2 3 2" xfId="26059"/>
    <cellStyle name="40% - 강조색3 45 4 2 3 3" xfId="26060"/>
    <cellStyle name="40% - 강조색3 45 4 2 3 4" xfId="26061"/>
    <cellStyle name="40% - 강조색3 45 4 2 4" xfId="26062"/>
    <cellStyle name="40% - 강조색3 45 4 2 4 2" xfId="26063"/>
    <cellStyle name="40% - 강조색3 45 4 2 4 3" xfId="26064"/>
    <cellStyle name="40% - 강조색3 45 4 2 4 4" xfId="26065"/>
    <cellStyle name="40% - 강조색3 45 4 2 5" xfId="26066"/>
    <cellStyle name="40% - 강조색3 45 4 2 5 2" xfId="26067"/>
    <cellStyle name="40% - 강조색3 45 4 2 5 3" xfId="26068"/>
    <cellStyle name="40% - 강조색3 45 4 2 5 4" xfId="26069"/>
    <cellStyle name="40% - 강조색3 45 4 2 6" xfId="26070"/>
    <cellStyle name="40% - 강조색3 45 4 2 6 2" xfId="26071"/>
    <cellStyle name="40% - 강조색3 45 4 2 6 3" xfId="26072"/>
    <cellStyle name="40% - 강조색3 45 4 2 6 4" xfId="26073"/>
    <cellStyle name="40% - 강조색3 45 4 2 7" xfId="26074"/>
    <cellStyle name="40% - 강조색3 45 4 2 7 2" xfId="26075"/>
    <cellStyle name="40% - 강조색3 45 4 2 7 3" xfId="26076"/>
    <cellStyle name="40% - 강조색3 45 4 2 7 4" xfId="26077"/>
    <cellStyle name="40% - 강조색3 45 4 2 8" xfId="26078"/>
    <cellStyle name="40% - 강조색3 45 4 2 8 2" xfId="26079"/>
    <cellStyle name="40% - 강조색3 45 4 2 8 3" xfId="26080"/>
    <cellStyle name="40% - 강조색3 45 4 2 8 4" xfId="26081"/>
    <cellStyle name="40% - 강조색3 45 4 2 9" xfId="26082"/>
    <cellStyle name="40% - 강조색3 45 4 2 9 2" xfId="26083"/>
    <cellStyle name="40% - 강조색3 45 4 2 9 3" xfId="26084"/>
    <cellStyle name="40% - 강조색3 45 4 2 9 4" xfId="26085"/>
    <cellStyle name="40% - 강조색3 45 4 20" xfId="26086"/>
    <cellStyle name="40% - 강조색3 45 4 21" xfId="26087"/>
    <cellStyle name="40% - 강조색3 45 4 22" xfId="26088"/>
    <cellStyle name="40% - 강조색3 45 4 23" xfId="26089"/>
    <cellStyle name="40% - 강조색3 45 4 3" xfId="26090"/>
    <cellStyle name="40% - 강조색3 45 4 3 2" xfId="26091"/>
    <cellStyle name="40% - 강조색3 45 4 3 3" xfId="26092"/>
    <cellStyle name="40% - 강조색3 45 4 3 4" xfId="26093"/>
    <cellStyle name="40% - 강조색3 45 4 4" xfId="26094"/>
    <cellStyle name="40% - 강조색3 45 4 4 2" xfId="26095"/>
    <cellStyle name="40% - 강조색3 45 4 4 3" xfId="26096"/>
    <cellStyle name="40% - 강조색3 45 4 4 4" xfId="26097"/>
    <cellStyle name="40% - 강조색3 45 4 5" xfId="26098"/>
    <cellStyle name="40% - 강조색3 45 4 5 2" xfId="26099"/>
    <cellStyle name="40% - 강조색3 45 4 5 3" xfId="26100"/>
    <cellStyle name="40% - 강조색3 45 4 5 4" xfId="26101"/>
    <cellStyle name="40% - 강조색3 45 4 6" xfId="26102"/>
    <cellStyle name="40% - 강조색3 45 4 6 2" xfId="26103"/>
    <cellStyle name="40% - 강조색3 45 4 6 3" xfId="26104"/>
    <cellStyle name="40% - 강조색3 45 4 6 4" xfId="26105"/>
    <cellStyle name="40% - 강조색3 45 4 7" xfId="26106"/>
    <cellStyle name="40% - 강조색3 45 4 7 2" xfId="26107"/>
    <cellStyle name="40% - 강조색3 45 4 7 3" xfId="26108"/>
    <cellStyle name="40% - 강조색3 45 4 7 4" xfId="26109"/>
    <cellStyle name="40% - 강조색3 45 4 8" xfId="26110"/>
    <cellStyle name="40% - 강조색3 45 4 8 2" xfId="26111"/>
    <cellStyle name="40% - 강조색3 45 4 8 3" xfId="26112"/>
    <cellStyle name="40% - 강조색3 45 4 8 4" xfId="26113"/>
    <cellStyle name="40% - 강조색3 45 4 9" xfId="26114"/>
    <cellStyle name="40% - 강조색3 45 4 9 2" xfId="26115"/>
    <cellStyle name="40% - 강조색3 45 4 9 3" xfId="26116"/>
    <cellStyle name="40% - 강조색3 45 4 9 4" xfId="26117"/>
    <cellStyle name="40% - 강조색3 45 5" xfId="26118"/>
    <cellStyle name="40% - 강조색3 45 5 10" xfId="26119"/>
    <cellStyle name="40% - 강조색3 45 5 11" xfId="26120"/>
    <cellStyle name="40% - 강조색3 45 5 12" xfId="26121"/>
    <cellStyle name="40% - 강조색3 45 5 13" xfId="26122"/>
    <cellStyle name="40% - 강조색3 45 5 14" xfId="26123"/>
    <cellStyle name="40% - 강조색3 45 5 15" xfId="26124"/>
    <cellStyle name="40% - 강조색3 45 5 16" xfId="26125"/>
    <cellStyle name="40% - 강조색3 45 5 17" xfId="26126"/>
    <cellStyle name="40% - 강조색3 45 5 18" xfId="26127"/>
    <cellStyle name="40% - 강조색3 45 5 19" xfId="26128"/>
    <cellStyle name="40% - 강조색3 45 5 2" xfId="26129"/>
    <cellStyle name="40% - 강조색3 45 5 2 2" xfId="26130"/>
    <cellStyle name="40% - 강조색3 45 5 2 3" xfId="26131"/>
    <cellStyle name="40% - 강조색3 45 5 2 4" xfId="26132"/>
    <cellStyle name="40% - 강조색3 45 5 20" xfId="26133"/>
    <cellStyle name="40% - 강조색3 45 5 3" xfId="26134"/>
    <cellStyle name="40% - 강조색3 45 5 3 2" xfId="26135"/>
    <cellStyle name="40% - 강조색3 45 5 3 3" xfId="26136"/>
    <cellStyle name="40% - 강조색3 45 5 3 4" xfId="26137"/>
    <cellStyle name="40% - 강조색3 45 5 4" xfId="26138"/>
    <cellStyle name="40% - 강조색3 45 5 4 2" xfId="26139"/>
    <cellStyle name="40% - 강조색3 45 5 4 3" xfId="26140"/>
    <cellStyle name="40% - 강조색3 45 5 4 4" xfId="26141"/>
    <cellStyle name="40% - 강조색3 45 5 5" xfId="26142"/>
    <cellStyle name="40% - 강조색3 45 5 5 2" xfId="26143"/>
    <cellStyle name="40% - 강조색3 45 5 5 3" xfId="26144"/>
    <cellStyle name="40% - 강조색3 45 5 5 4" xfId="26145"/>
    <cellStyle name="40% - 강조색3 45 5 6" xfId="26146"/>
    <cellStyle name="40% - 강조색3 45 5 6 2" xfId="26147"/>
    <cellStyle name="40% - 강조색3 45 5 6 3" xfId="26148"/>
    <cellStyle name="40% - 강조색3 45 5 6 4" xfId="26149"/>
    <cellStyle name="40% - 강조색3 45 5 7" xfId="26150"/>
    <cellStyle name="40% - 강조색3 45 5 7 2" xfId="26151"/>
    <cellStyle name="40% - 강조색3 45 5 7 3" xfId="26152"/>
    <cellStyle name="40% - 강조색3 45 5 7 4" xfId="26153"/>
    <cellStyle name="40% - 강조색3 45 5 8" xfId="26154"/>
    <cellStyle name="40% - 강조색3 45 5 9" xfId="26155"/>
    <cellStyle name="40% - 강조색3 45 6" xfId="26156"/>
    <cellStyle name="40% - 강조색3 45 6 10" xfId="26157"/>
    <cellStyle name="40% - 강조색3 45 6 11" xfId="26158"/>
    <cellStyle name="40% - 강조색3 45 6 12" xfId="26159"/>
    <cellStyle name="40% - 강조색3 45 6 13" xfId="26160"/>
    <cellStyle name="40% - 강조색3 45 6 14" xfId="26161"/>
    <cellStyle name="40% - 강조색3 45 6 15" xfId="26162"/>
    <cellStyle name="40% - 강조색3 45 6 16" xfId="26163"/>
    <cellStyle name="40% - 강조색3 45 6 17" xfId="26164"/>
    <cellStyle name="40% - 강조색3 45 6 2" xfId="26165"/>
    <cellStyle name="40% - 강조색3 45 6 2 2" xfId="26166"/>
    <cellStyle name="40% - 강조색3 45 6 2 3" xfId="26167"/>
    <cellStyle name="40% - 강조색3 45 6 2 4" xfId="26168"/>
    <cellStyle name="40% - 강조색3 45 6 3" xfId="26169"/>
    <cellStyle name="40% - 강조색3 45 6 3 2" xfId="26170"/>
    <cellStyle name="40% - 강조색3 45 6 3 3" xfId="26171"/>
    <cellStyle name="40% - 강조색3 45 6 3 4" xfId="26172"/>
    <cellStyle name="40% - 강조색3 45 6 4" xfId="26173"/>
    <cellStyle name="40% - 강조색3 45 6 4 2" xfId="26174"/>
    <cellStyle name="40% - 강조색3 45 6 4 3" xfId="26175"/>
    <cellStyle name="40% - 강조색3 45 6 4 4" xfId="26176"/>
    <cellStyle name="40% - 강조색3 45 6 5" xfId="26177"/>
    <cellStyle name="40% - 강조색3 45 6 6" xfId="26178"/>
    <cellStyle name="40% - 강조색3 45 6 7" xfId="26179"/>
    <cellStyle name="40% - 강조색3 45 6 8" xfId="26180"/>
    <cellStyle name="40% - 강조색3 45 6 9" xfId="26181"/>
    <cellStyle name="40% - 강조색3 45 7" xfId="26182"/>
    <cellStyle name="40% - 강조색3 45 7 10" xfId="26183"/>
    <cellStyle name="40% - 강조색3 45 7 11" xfId="26184"/>
    <cellStyle name="40% - 강조색3 45 7 12" xfId="26185"/>
    <cellStyle name="40% - 강조색3 45 7 13" xfId="26186"/>
    <cellStyle name="40% - 강조색3 45 7 14" xfId="26187"/>
    <cellStyle name="40% - 강조색3 45 7 2" xfId="26188"/>
    <cellStyle name="40% - 강조색3 45 7 3" xfId="26189"/>
    <cellStyle name="40% - 강조색3 45 7 4" xfId="26190"/>
    <cellStyle name="40% - 강조색3 45 7 5" xfId="26191"/>
    <cellStyle name="40% - 강조색3 45 7 6" xfId="26192"/>
    <cellStyle name="40% - 강조색3 45 7 7" xfId="26193"/>
    <cellStyle name="40% - 강조색3 45 7 8" xfId="26194"/>
    <cellStyle name="40% - 강조색3 45 7 9" xfId="26195"/>
    <cellStyle name="40% - 강조색3 45 8" xfId="26196"/>
    <cellStyle name="40% - 강조색3 45 8 2" xfId="26197"/>
    <cellStyle name="40% - 강조색3 45 8 3" xfId="26198"/>
    <cellStyle name="40% - 강조색3 45 8 4" xfId="26199"/>
    <cellStyle name="40% - 강조색3 45 9" xfId="26200"/>
    <cellStyle name="40% - 강조색3 45 9 2" xfId="26201"/>
    <cellStyle name="40% - 강조색3 45 9 3" xfId="26202"/>
    <cellStyle name="40% - 강조색3 46" xfId="26203"/>
    <cellStyle name="40% - 강조색3 46 10" xfId="26204"/>
    <cellStyle name="40% - 강조색3 46 10 2" xfId="26205"/>
    <cellStyle name="40% - 강조색3 46 10 3" xfId="26206"/>
    <cellStyle name="40% - 강조색3 46 10 4" xfId="26207"/>
    <cellStyle name="40% - 강조색3 46 11" xfId="26208"/>
    <cellStyle name="40% - 강조색3 46 11 2" xfId="26209"/>
    <cellStyle name="40% - 강조색3 46 11 3" xfId="26210"/>
    <cellStyle name="40% - 강조색3 46 11 4" xfId="26211"/>
    <cellStyle name="40% - 강조색3 46 12" xfId="26212"/>
    <cellStyle name="40% - 강조색3 46 12 2" xfId="26213"/>
    <cellStyle name="40% - 강조색3 46 12 3" xfId="26214"/>
    <cellStyle name="40% - 강조색3 46 12 4" xfId="26215"/>
    <cellStyle name="40% - 강조색3 46 13" xfId="26216"/>
    <cellStyle name="40% - 강조색3 46 13 2" xfId="26217"/>
    <cellStyle name="40% - 강조색3 46 13 3" xfId="26218"/>
    <cellStyle name="40% - 강조색3 46 13 4" xfId="26219"/>
    <cellStyle name="40% - 강조색3 46 14" xfId="26220"/>
    <cellStyle name="40% - 강조색3 46 14 2" xfId="26221"/>
    <cellStyle name="40% - 강조색3 46 14 3" xfId="26222"/>
    <cellStyle name="40% - 강조색3 46 14 4" xfId="26223"/>
    <cellStyle name="40% - 강조색3 46 15" xfId="26224"/>
    <cellStyle name="40% - 강조색3 46 16" xfId="26225"/>
    <cellStyle name="40% - 강조색3 46 17" xfId="26226"/>
    <cellStyle name="40% - 강조색3 46 18" xfId="26227"/>
    <cellStyle name="40% - 강조색3 46 19" xfId="26228"/>
    <cellStyle name="40% - 강조색3 46 2" xfId="26229"/>
    <cellStyle name="40% - 강조색3 46 2 10" xfId="26230"/>
    <cellStyle name="40% - 강조색3 46 2 10 2" xfId="26231"/>
    <cellStyle name="40% - 강조색3 46 2 10 3" xfId="26232"/>
    <cellStyle name="40% - 강조색3 46 2 10 4" xfId="26233"/>
    <cellStyle name="40% - 강조색3 46 2 11" xfId="26234"/>
    <cellStyle name="40% - 강조색3 46 2 11 2" xfId="26235"/>
    <cellStyle name="40% - 강조색3 46 2 11 3" xfId="26236"/>
    <cellStyle name="40% - 강조색3 46 2 11 4" xfId="26237"/>
    <cellStyle name="40% - 강조색3 46 2 12" xfId="26238"/>
    <cellStyle name="40% - 강조색3 46 2 12 2" xfId="26239"/>
    <cellStyle name="40% - 강조색3 46 2 12 3" xfId="26240"/>
    <cellStyle name="40% - 강조색3 46 2 12 4" xfId="26241"/>
    <cellStyle name="40% - 강조색3 46 2 13" xfId="26242"/>
    <cellStyle name="40% - 강조색3 46 2 13 2" xfId="26243"/>
    <cellStyle name="40% - 강조색3 46 2 13 3" xfId="26244"/>
    <cellStyle name="40% - 강조색3 46 2 13 4" xfId="26245"/>
    <cellStyle name="40% - 강조색3 46 2 14" xfId="26246"/>
    <cellStyle name="40% - 강조색3 46 2 15" xfId="26247"/>
    <cellStyle name="40% - 강조색3 46 2 16" xfId="26248"/>
    <cellStyle name="40% - 강조색3 46 2 17" xfId="26249"/>
    <cellStyle name="40% - 강조색3 46 2 18" xfId="26250"/>
    <cellStyle name="40% - 강조색3 46 2 19" xfId="26251"/>
    <cellStyle name="40% - 강조색3 46 2 2" xfId="26252"/>
    <cellStyle name="40% - 강조색3 46 2 2 10" xfId="26253"/>
    <cellStyle name="40% - 강조색3 46 2 2 10 2" xfId="26254"/>
    <cellStyle name="40% - 강조색3 46 2 2 10 3" xfId="26255"/>
    <cellStyle name="40% - 강조색3 46 2 2 10 4" xfId="26256"/>
    <cellStyle name="40% - 강조색3 46 2 2 11" xfId="26257"/>
    <cellStyle name="40% - 강조색3 46 2 2 11 2" xfId="26258"/>
    <cellStyle name="40% - 강조색3 46 2 2 11 3" xfId="26259"/>
    <cellStyle name="40% - 강조색3 46 2 2 11 4" xfId="26260"/>
    <cellStyle name="40% - 강조색3 46 2 2 12" xfId="26261"/>
    <cellStyle name="40% - 강조색3 46 2 2 12 2" xfId="26262"/>
    <cellStyle name="40% - 강조색3 46 2 2 12 3" xfId="26263"/>
    <cellStyle name="40% - 강조색3 46 2 2 12 4" xfId="26264"/>
    <cellStyle name="40% - 강조색3 46 2 2 13" xfId="26265"/>
    <cellStyle name="40% - 강조색3 46 2 2 14" xfId="26266"/>
    <cellStyle name="40% - 강조색3 46 2 2 15" xfId="26267"/>
    <cellStyle name="40% - 강조색3 46 2 2 16" xfId="26268"/>
    <cellStyle name="40% - 강조색3 46 2 2 17" xfId="26269"/>
    <cellStyle name="40% - 강조색3 46 2 2 18" xfId="26270"/>
    <cellStyle name="40% - 강조색3 46 2 2 19" xfId="26271"/>
    <cellStyle name="40% - 강조색3 46 2 2 2" xfId="26272"/>
    <cellStyle name="40% - 강조색3 46 2 2 2 10" xfId="26273"/>
    <cellStyle name="40% - 강조색3 46 2 2 2 11" xfId="26274"/>
    <cellStyle name="40% - 강조색3 46 2 2 2 12" xfId="26275"/>
    <cellStyle name="40% - 강조색3 46 2 2 2 2" xfId="26276"/>
    <cellStyle name="40% - 강조색3 46 2 2 2 2 2" xfId="26277"/>
    <cellStyle name="40% - 강조색3 46 2 2 2 2 3" xfId="26278"/>
    <cellStyle name="40% - 강조색3 46 2 2 2 2 4" xfId="26279"/>
    <cellStyle name="40% - 강조색3 46 2 2 2 3" xfId="26280"/>
    <cellStyle name="40% - 강조색3 46 2 2 2 3 2" xfId="26281"/>
    <cellStyle name="40% - 강조색3 46 2 2 2 3 3" xfId="26282"/>
    <cellStyle name="40% - 강조색3 46 2 2 2 3 4" xfId="26283"/>
    <cellStyle name="40% - 강조색3 46 2 2 2 4" xfId="26284"/>
    <cellStyle name="40% - 강조색3 46 2 2 2 4 2" xfId="26285"/>
    <cellStyle name="40% - 강조색3 46 2 2 2 4 3" xfId="26286"/>
    <cellStyle name="40% - 강조색3 46 2 2 2 4 4" xfId="26287"/>
    <cellStyle name="40% - 강조색3 46 2 2 2 5" xfId="26288"/>
    <cellStyle name="40% - 강조색3 46 2 2 2 5 2" xfId="26289"/>
    <cellStyle name="40% - 강조색3 46 2 2 2 5 3" xfId="26290"/>
    <cellStyle name="40% - 강조색3 46 2 2 2 5 4" xfId="26291"/>
    <cellStyle name="40% - 강조색3 46 2 2 2 6" xfId="26292"/>
    <cellStyle name="40% - 강조색3 46 2 2 2 6 2" xfId="26293"/>
    <cellStyle name="40% - 강조색3 46 2 2 2 6 3" xfId="26294"/>
    <cellStyle name="40% - 강조색3 46 2 2 2 6 4" xfId="26295"/>
    <cellStyle name="40% - 강조색3 46 2 2 2 7" xfId="26296"/>
    <cellStyle name="40% - 강조색3 46 2 2 2 7 2" xfId="26297"/>
    <cellStyle name="40% - 강조색3 46 2 2 2 7 3" xfId="26298"/>
    <cellStyle name="40% - 강조색3 46 2 2 2 7 4" xfId="26299"/>
    <cellStyle name="40% - 강조색3 46 2 2 2 8" xfId="26300"/>
    <cellStyle name="40% - 강조색3 46 2 2 2 8 2" xfId="26301"/>
    <cellStyle name="40% - 강조색3 46 2 2 2 8 3" xfId="26302"/>
    <cellStyle name="40% - 강조색3 46 2 2 2 8 4" xfId="26303"/>
    <cellStyle name="40% - 강조색3 46 2 2 2 9" xfId="26304"/>
    <cellStyle name="40% - 강조색3 46 2 2 2 9 2" xfId="26305"/>
    <cellStyle name="40% - 강조색3 46 2 2 2 9 3" xfId="26306"/>
    <cellStyle name="40% - 강조색3 46 2 2 2 9 4" xfId="26307"/>
    <cellStyle name="40% - 강조색3 46 2 2 20" xfId="26308"/>
    <cellStyle name="40% - 강조색3 46 2 2 21" xfId="26309"/>
    <cellStyle name="40% - 강조색3 46 2 2 22" xfId="26310"/>
    <cellStyle name="40% - 강조색3 46 2 2 23" xfId="26311"/>
    <cellStyle name="40% - 강조색3 46 2 2 24" xfId="26312"/>
    <cellStyle name="40% - 강조색3 46 2 2 25" xfId="26313"/>
    <cellStyle name="40% - 강조색3 46 2 2 3" xfId="26314"/>
    <cellStyle name="40% - 강조색3 46 2 2 3 10" xfId="26315"/>
    <cellStyle name="40% - 강조색3 46 2 2 3 11" xfId="26316"/>
    <cellStyle name="40% - 강조색3 46 2 2 3 12" xfId="26317"/>
    <cellStyle name="40% - 강조색3 46 2 2 3 2" xfId="26318"/>
    <cellStyle name="40% - 강조색3 46 2 2 3 2 2" xfId="26319"/>
    <cellStyle name="40% - 강조색3 46 2 2 3 2 3" xfId="26320"/>
    <cellStyle name="40% - 강조색3 46 2 2 3 2 4" xfId="26321"/>
    <cellStyle name="40% - 강조색3 46 2 2 3 3" xfId="26322"/>
    <cellStyle name="40% - 강조색3 46 2 2 3 3 2" xfId="26323"/>
    <cellStyle name="40% - 강조색3 46 2 2 3 3 3" xfId="26324"/>
    <cellStyle name="40% - 강조색3 46 2 2 3 3 4" xfId="26325"/>
    <cellStyle name="40% - 강조색3 46 2 2 3 4" xfId="26326"/>
    <cellStyle name="40% - 강조색3 46 2 2 3 4 2" xfId="26327"/>
    <cellStyle name="40% - 강조색3 46 2 2 3 4 3" xfId="26328"/>
    <cellStyle name="40% - 강조색3 46 2 2 3 4 4" xfId="26329"/>
    <cellStyle name="40% - 강조색3 46 2 2 3 5" xfId="26330"/>
    <cellStyle name="40% - 강조색3 46 2 2 3 5 2" xfId="26331"/>
    <cellStyle name="40% - 강조색3 46 2 2 3 5 3" xfId="26332"/>
    <cellStyle name="40% - 강조색3 46 2 2 3 5 4" xfId="26333"/>
    <cellStyle name="40% - 강조색3 46 2 2 3 6" xfId="26334"/>
    <cellStyle name="40% - 강조색3 46 2 2 3 6 2" xfId="26335"/>
    <cellStyle name="40% - 강조색3 46 2 2 3 6 3" xfId="26336"/>
    <cellStyle name="40% - 강조색3 46 2 2 3 6 4" xfId="26337"/>
    <cellStyle name="40% - 강조색3 46 2 2 3 7" xfId="26338"/>
    <cellStyle name="40% - 강조색3 46 2 2 3 7 2" xfId="26339"/>
    <cellStyle name="40% - 강조색3 46 2 2 3 7 3" xfId="26340"/>
    <cellStyle name="40% - 강조색3 46 2 2 3 7 4" xfId="26341"/>
    <cellStyle name="40% - 강조색3 46 2 2 3 8" xfId="26342"/>
    <cellStyle name="40% - 강조색3 46 2 2 3 8 2" xfId="26343"/>
    <cellStyle name="40% - 강조색3 46 2 2 3 8 3" xfId="26344"/>
    <cellStyle name="40% - 강조색3 46 2 2 3 8 4" xfId="26345"/>
    <cellStyle name="40% - 강조색3 46 2 2 3 9" xfId="26346"/>
    <cellStyle name="40% - 강조색3 46 2 2 3 9 2" xfId="26347"/>
    <cellStyle name="40% - 강조색3 46 2 2 3 9 3" xfId="26348"/>
    <cellStyle name="40% - 강조색3 46 2 2 3 9 4" xfId="26349"/>
    <cellStyle name="40% - 강조색3 46 2 2 4" xfId="26350"/>
    <cellStyle name="40% - 강조색3 46 2 2 4 10" xfId="26351"/>
    <cellStyle name="40% - 강조색3 46 2 2 4 11" xfId="26352"/>
    <cellStyle name="40% - 강조색3 46 2 2 4 12" xfId="26353"/>
    <cellStyle name="40% - 강조색3 46 2 2 4 2" xfId="26354"/>
    <cellStyle name="40% - 강조색3 46 2 2 4 2 2" xfId="26355"/>
    <cellStyle name="40% - 강조색3 46 2 2 4 2 3" xfId="26356"/>
    <cellStyle name="40% - 강조색3 46 2 2 4 2 4" xfId="26357"/>
    <cellStyle name="40% - 강조색3 46 2 2 4 3" xfId="26358"/>
    <cellStyle name="40% - 강조색3 46 2 2 4 3 2" xfId="26359"/>
    <cellStyle name="40% - 강조색3 46 2 2 4 3 3" xfId="26360"/>
    <cellStyle name="40% - 강조색3 46 2 2 4 3 4" xfId="26361"/>
    <cellStyle name="40% - 강조색3 46 2 2 4 4" xfId="26362"/>
    <cellStyle name="40% - 강조색3 46 2 2 4 4 2" xfId="26363"/>
    <cellStyle name="40% - 강조색3 46 2 2 4 4 3" xfId="26364"/>
    <cellStyle name="40% - 강조색3 46 2 2 4 4 4" xfId="26365"/>
    <cellStyle name="40% - 강조색3 46 2 2 4 5" xfId="26366"/>
    <cellStyle name="40% - 강조색3 46 2 2 4 5 2" xfId="26367"/>
    <cellStyle name="40% - 강조색3 46 2 2 4 5 3" xfId="26368"/>
    <cellStyle name="40% - 강조색3 46 2 2 4 5 4" xfId="26369"/>
    <cellStyle name="40% - 강조색3 46 2 2 4 6" xfId="26370"/>
    <cellStyle name="40% - 강조색3 46 2 2 4 6 2" xfId="26371"/>
    <cellStyle name="40% - 강조색3 46 2 2 4 6 3" xfId="26372"/>
    <cellStyle name="40% - 강조색3 46 2 2 4 6 4" xfId="26373"/>
    <cellStyle name="40% - 강조색3 46 2 2 4 7" xfId="26374"/>
    <cellStyle name="40% - 강조색3 46 2 2 4 7 2" xfId="26375"/>
    <cellStyle name="40% - 강조색3 46 2 2 4 7 3" xfId="26376"/>
    <cellStyle name="40% - 강조색3 46 2 2 4 7 4" xfId="26377"/>
    <cellStyle name="40% - 강조색3 46 2 2 4 8" xfId="26378"/>
    <cellStyle name="40% - 강조색3 46 2 2 4 8 2" xfId="26379"/>
    <cellStyle name="40% - 강조색3 46 2 2 4 8 3" xfId="26380"/>
    <cellStyle name="40% - 강조색3 46 2 2 4 8 4" xfId="26381"/>
    <cellStyle name="40% - 강조색3 46 2 2 4 9" xfId="26382"/>
    <cellStyle name="40% - 강조색3 46 2 2 4 9 2" xfId="26383"/>
    <cellStyle name="40% - 강조색3 46 2 2 4 9 3" xfId="26384"/>
    <cellStyle name="40% - 강조색3 46 2 2 4 9 4" xfId="26385"/>
    <cellStyle name="40% - 강조색3 46 2 2 5" xfId="26386"/>
    <cellStyle name="40% - 강조색3 46 2 2 5 2" xfId="26387"/>
    <cellStyle name="40% - 강조색3 46 2 2 5 3" xfId="26388"/>
    <cellStyle name="40% - 강조색3 46 2 2 5 4" xfId="26389"/>
    <cellStyle name="40% - 강조색3 46 2 2 6" xfId="26390"/>
    <cellStyle name="40% - 강조색3 46 2 2 6 2" xfId="26391"/>
    <cellStyle name="40% - 강조색3 46 2 2 6 3" xfId="26392"/>
    <cellStyle name="40% - 강조색3 46 2 2 6 4" xfId="26393"/>
    <cellStyle name="40% - 강조색3 46 2 2 7" xfId="26394"/>
    <cellStyle name="40% - 강조색3 46 2 2 7 2" xfId="26395"/>
    <cellStyle name="40% - 강조색3 46 2 2 7 3" xfId="26396"/>
    <cellStyle name="40% - 강조색3 46 2 2 7 4" xfId="26397"/>
    <cellStyle name="40% - 강조색3 46 2 2 8" xfId="26398"/>
    <cellStyle name="40% - 강조색3 46 2 2 8 2" xfId="26399"/>
    <cellStyle name="40% - 강조색3 46 2 2 8 3" xfId="26400"/>
    <cellStyle name="40% - 강조색3 46 2 2 8 4" xfId="26401"/>
    <cellStyle name="40% - 강조색3 46 2 2 9" xfId="26402"/>
    <cellStyle name="40% - 강조색3 46 2 2 9 2" xfId="26403"/>
    <cellStyle name="40% - 강조색3 46 2 2 9 3" xfId="26404"/>
    <cellStyle name="40% - 강조색3 46 2 2 9 4" xfId="26405"/>
    <cellStyle name="40% - 강조색3 46 2 20" xfId="26406"/>
    <cellStyle name="40% - 강조색3 46 2 21" xfId="26407"/>
    <cellStyle name="40% - 강조색3 46 2 22" xfId="26408"/>
    <cellStyle name="40% - 강조색3 46 2 23" xfId="26409"/>
    <cellStyle name="40% - 강조색3 46 2 24" xfId="26410"/>
    <cellStyle name="40% - 강조색3 46 2 25" xfId="26411"/>
    <cellStyle name="40% - 강조색3 46 2 26" xfId="26412"/>
    <cellStyle name="40% - 강조색3 46 2 3" xfId="26413"/>
    <cellStyle name="40% - 강조색3 46 2 3 10" xfId="26414"/>
    <cellStyle name="40% - 강조색3 46 2 3 11" xfId="26415"/>
    <cellStyle name="40% - 강조색3 46 2 3 12" xfId="26416"/>
    <cellStyle name="40% - 강조색3 46 2 3 2" xfId="26417"/>
    <cellStyle name="40% - 강조색3 46 2 3 2 2" xfId="26418"/>
    <cellStyle name="40% - 강조색3 46 2 3 2 3" xfId="26419"/>
    <cellStyle name="40% - 강조색3 46 2 3 2 4" xfId="26420"/>
    <cellStyle name="40% - 강조색3 46 2 3 3" xfId="26421"/>
    <cellStyle name="40% - 강조색3 46 2 3 3 2" xfId="26422"/>
    <cellStyle name="40% - 강조색3 46 2 3 3 3" xfId="26423"/>
    <cellStyle name="40% - 강조색3 46 2 3 3 4" xfId="26424"/>
    <cellStyle name="40% - 강조색3 46 2 3 4" xfId="26425"/>
    <cellStyle name="40% - 강조색3 46 2 3 4 2" xfId="26426"/>
    <cellStyle name="40% - 강조색3 46 2 3 4 3" xfId="26427"/>
    <cellStyle name="40% - 강조색3 46 2 3 4 4" xfId="26428"/>
    <cellStyle name="40% - 강조색3 46 2 3 5" xfId="26429"/>
    <cellStyle name="40% - 강조색3 46 2 3 5 2" xfId="26430"/>
    <cellStyle name="40% - 강조색3 46 2 3 5 3" xfId="26431"/>
    <cellStyle name="40% - 강조색3 46 2 3 5 4" xfId="26432"/>
    <cellStyle name="40% - 강조색3 46 2 3 6" xfId="26433"/>
    <cellStyle name="40% - 강조색3 46 2 3 6 2" xfId="26434"/>
    <cellStyle name="40% - 강조색3 46 2 3 6 3" xfId="26435"/>
    <cellStyle name="40% - 강조색3 46 2 3 6 4" xfId="26436"/>
    <cellStyle name="40% - 강조색3 46 2 3 7" xfId="26437"/>
    <cellStyle name="40% - 강조색3 46 2 3 7 2" xfId="26438"/>
    <cellStyle name="40% - 강조색3 46 2 3 7 3" xfId="26439"/>
    <cellStyle name="40% - 강조색3 46 2 3 7 4" xfId="26440"/>
    <cellStyle name="40% - 강조색3 46 2 3 8" xfId="26441"/>
    <cellStyle name="40% - 강조색3 46 2 3 8 2" xfId="26442"/>
    <cellStyle name="40% - 강조색3 46 2 3 8 3" xfId="26443"/>
    <cellStyle name="40% - 강조색3 46 2 3 8 4" xfId="26444"/>
    <cellStyle name="40% - 강조색3 46 2 3 9" xfId="26445"/>
    <cellStyle name="40% - 강조색3 46 2 3 9 2" xfId="26446"/>
    <cellStyle name="40% - 강조색3 46 2 3 9 3" xfId="26447"/>
    <cellStyle name="40% - 강조색3 46 2 3 9 4" xfId="26448"/>
    <cellStyle name="40% - 강조색3 46 2 4" xfId="26449"/>
    <cellStyle name="40% - 강조색3 46 2 4 10" xfId="26450"/>
    <cellStyle name="40% - 강조색3 46 2 4 11" xfId="26451"/>
    <cellStyle name="40% - 강조색3 46 2 4 12" xfId="26452"/>
    <cellStyle name="40% - 강조색3 46 2 4 2" xfId="26453"/>
    <cellStyle name="40% - 강조색3 46 2 4 2 2" xfId="26454"/>
    <cellStyle name="40% - 강조색3 46 2 4 2 3" xfId="26455"/>
    <cellStyle name="40% - 강조색3 46 2 4 2 4" xfId="26456"/>
    <cellStyle name="40% - 강조색3 46 2 4 3" xfId="26457"/>
    <cellStyle name="40% - 강조색3 46 2 4 3 2" xfId="26458"/>
    <cellStyle name="40% - 강조색3 46 2 4 3 3" xfId="26459"/>
    <cellStyle name="40% - 강조색3 46 2 4 3 4" xfId="26460"/>
    <cellStyle name="40% - 강조색3 46 2 4 4" xfId="26461"/>
    <cellStyle name="40% - 강조색3 46 2 4 4 2" xfId="26462"/>
    <cellStyle name="40% - 강조색3 46 2 4 4 3" xfId="26463"/>
    <cellStyle name="40% - 강조색3 46 2 4 4 4" xfId="26464"/>
    <cellStyle name="40% - 강조색3 46 2 4 5" xfId="26465"/>
    <cellStyle name="40% - 강조색3 46 2 4 5 2" xfId="26466"/>
    <cellStyle name="40% - 강조색3 46 2 4 5 3" xfId="26467"/>
    <cellStyle name="40% - 강조색3 46 2 4 5 4" xfId="26468"/>
    <cellStyle name="40% - 강조색3 46 2 4 6" xfId="26469"/>
    <cellStyle name="40% - 강조색3 46 2 4 6 2" xfId="26470"/>
    <cellStyle name="40% - 강조색3 46 2 4 6 3" xfId="26471"/>
    <cellStyle name="40% - 강조색3 46 2 4 6 4" xfId="26472"/>
    <cellStyle name="40% - 강조색3 46 2 4 7" xfId="26473"/>
    <cellStyle name="40% - 강조색3 46 2 4 7 2" xfId="26474"/>
    <cellStyle name="40% - 강조색3 46 2 4 7 3" xfId="26475"/>
    <cellStyle name="40% - 강조색3 46 2 4 7 4" xfId="26476"/>
    <cellStyle name="40% - 강조색3 46 2 4 8" xfId="26477"/>
    <cellStyle name="40% - 강조색3 46 2 4 8 2" xfId="26478"/>
    <cellStyle name="40% - 강조색3 46 2 4 8 3" xfId="26479"/>
    <cellStyle name="40% - 강조색3 46 2 4 8 4" xfId="26480"/>
    <cellStyle name="40% - 강조색3 46 2 4 9" xfId="26481"/>
    <cellStyle name="40% - 강조색3 46 2 4 9 2" xfId="26482"/>
    <cellStyle name="40% - 강조색3 46 2 4 9 3" xfId="26483"/>
    <cellStyle name="40% - 강조색3 46 2 4 9 4" xfId="26484"/>
    <cellStyle name="40% - 강조색3 46 2 5" xfId="26485"/>
    <cellStyle name="40% - 강조색3 46 2 5 10" xfId="26486"/>
    <cellStyle name="40% - 강조색3 46 2 5 11" xfId="26487"/>
    <cellStyle name="40% - 강조색3 46 2 5 12" xfId="26488"/>
    <cellStyle name="40% - 강조색3 46 2 5 2" xfId="26489"/>
    <cellStyle name="40% - 강조색3 46 2 5 2 2" xfId="26490"/>
    <cellStyle name="40% - 강조색3 46 2 5 2 3" xfId="26491"/>
    <cellStyle name="40% - 강조색3 46 2 5 2 4" xfId="26492"/>
    <cellStyle name="40% - 강조색3 46 2 5 3" xfId="26493"/>
    <cellStyle name="40% - 강조색3 46 2 5 3 2" xfId="26494"/>
    <cellStyle name="40% - 강조색3 46 2 5 3 3" xfId="26495"/>
    <cellStyle name="40% - 강조색3 46 2 5 3 4" xfId="26496"/>
    <cellStyle name="40% - 강조색3 46 2 5 4" xfId="26497"/>
    <cellStyle name="40% - 강조색3 46 2 5 4 2" xfId="26498"/>
    <cellStyle name="40% - 강조색3 46 2 5 4 3" xfId="26499"/>
    <cellStyle name="40% - 강조색3 46 2 5 4 4" xfId="26500"/>
    <cellStyle name="40% - 강조색3 46 2 5 5" xfId="26501"/>
    <cellStyle name="40% - 강조색3 46 2 5 5 2" xfId="26502"/>
    <cellStyle name="40% - 강조색3 46 2 5 5 3" xfId="26503"/>
    <cellStyle name="40% - 강조색3 46 2 5 5 4" xfId="26504"/>
    <cellStyle name="40% - 강조색3 46 2 5 6" xfId="26505"/>
    <cellStyle name="40% - 강조색3 46 2 5 6 2" xfId="26506"/>
    <cellStyle name="40% - 강조색3 46 2 5 6 3" xfId="26507"/>
    <cellStyle name="40% - 강조색3 46 2 5 6 4" xfId="26508"/>
    <cellStyle name="40% - 강조색3 46 2 5 7" xfId="26509"/>
    <cellStyle name="40% - 강조색3 46 2 5 7 2" xfId="26510"/>
    <cellStyle name="40% - 강조색3 46 2 5 7 3" xfId="26511"/>
    <cellStyle name="40% - 강조색3 46 2 5 7 4" xfId="26512"/>
    <cellStyle name="40% - 강조색3 46 2 5 8" xfId="26513"/>
    <cellStyle name="40% - 강조색3 46 2 5 8 2" xfId="26514"/>
    <cellStyle name="40% - 강조색3 46 2 5 8 3" xfId="26515"/>
    <cellStyle name="40% - 강조색3 46 2 5 8 4" xfId="26516"/>
    <cellStyle name="40% - 강조색3 46 2 5 9" xfId="26517"/>
    <cellStyle name="40% - 강조색3 46 2 5 9 2" xfId="26518"/>
    <cellStyle name="40% - 강조색3 46 2 5 9 3" xfId="26519"/>
    <cellStyle name="40% - 강조색3 46 2 5 9 4" xfId="26520"/>
    <cellStyle name="40% - 강조색3 46 2 6" xfId="26521"/>
    <cellStyle name="40% - 강조색3 46 2 6 2" xfId="26522"/>
    <cellStyle name="40% - 강조색3 46 2 6 3" xfId="26523"/>
    <cellStyle name="40% - 강조색3 46 2 6 4" xfId="26524"/>
    <cellStyle name="40% - 강조색3 46 2 7" xfId="26525"/>
    <cellStyle name="40% - 강조색3 46 2 7 2" xfId="26526"/>
    <cellStyle name="40% - 강조색3 46 2 7 3" xfId="26527"/>
    <cellStyle name="40% - 강조색3 46 2 7 4" xfId="26528"/>
    <cellStyle name="40% - 강조색3 46 2 8" xfId="26529"/>
    <cellStyle name="40% - 강조색3 46 2 8 2" xfId="26530"/>
    <cellStyle name="40% - 강조색3 46 2 8 3" xfId="26531"/>
    <cellStyle name="40% - 강조색3 46 2 8 4" xfId="26532"/>
    <cellStyle name="40% - 강조색3 46 2 9" xfId="26533"/>
    <cellStyle name="40% - 강조색3 46 2 9 2" xfId="26534"/>
    <cellStyle name="40% - 강조색3 46 2 9 3" xfId="26535"/>
    <cellStyle name="40% - 강조색3 46 2 9 4" xfId="26536"/>
    <cellStyle name="40% - 강조색3 46 20" xfId="26537"/>
    <cellStyle name="40% - 강조색3 46 21" xfId="26538"/>
    <cellStyle name="40% - 강조색3 46 22" xfId="26539"/>
    <cellStyle name="40% - 강조색3 46 23" xfId="26540"/>
    <cellStyle name="40% - 강조색3 46 24" xfId="26541"/>
    <cellStyle name="40% - 강조색3 46 25" xfId="26542"/>
    <cellStyle name="40% - 강조색3 46 26" xfId="26543"/>
    <cellStyle name="40% - 강조색3 46 27" xfId="26544"/>
    <cellStyle name="40% - 강조색3 46 3" xfId="26545"/>
    <cellStyle name="40% - 강조색3 46 3 10" xfId="26546"/>
    <cellStyle name="40% - 강조색3 46 3 10 2" xfId="26547"/>
    <cellStyle name="40% - 강조색3 46 3 10 3" xfId="26548"/>
    <cellStyle name="40% - 강조색3 46 3 10 4" xfId="26549"/>
    <cellStyle name="40% - 강조색3 46 3 11" xfId="26550"/>
    <cellStyle name="40% - 강조색3 46 3 11 2" xfId="26551"/>
    <cellStyle name="40% - 강조색3 46 3 11 3" xfId="26552"/>
    <cellStyle name="40% - 강조색3 46 3 11 4" xfId="26553"/>
    <cellStyle name="40% - 강조색3 46 3 12" xfId="26554"/>
    <cellStyle name="40% - 강조색3 46 3 12 2" xfId="26555"/>
    <cellStyle name="40% - 강조색3 46 3 12 3" xfId="26556"/>
    <cellStyle name="40% - 강조색3 46 3 12 4" xfId="26557"/>
    <cellStyle name="40% - 강조색3 46 3 13" xfId="26558"/>
    <cellStyle name="40% - 강조색3 46 3 14" xfId="26559"/>
    <cellStyle name="40% - 강조색3 46 3 15" xfId="26560"/>
    <cellStyle name="40% - 강조색3 46 3 16" xfId="26561"/>
    <cellStyle name="40% - 강조색3 46 3 17" xfId="26562"/>
    <cellStyle name="40% - 강조색3 46 3 18" xfId="26563"/>
    <cellStyle name="40% - 강조색3 46 3 19" xfId="26564"/>
    <cellStyle name="40% - 강조색3 46 3 2" xfId="26565"/>
    <cellStyle name="40% - 강조색3 46 3 2 10" xfId="26566"/>
    <cellStyle name="40% - 강조색3 46 3 2 11" xfId="26567"/>
    <cellStyle name="40% - 강조색3 46 3 2 12" xfId="26568"/>
    <cellStyle name="40% - 강조색3 46 3 2 2" xfId="26569"/>
    <cellStyle name="40% - 강조색3 46 3 2 2 2" xfId="26570"/>
    <cellStyle name="40% - 강조색3 46 3 2 2 3" xfId="26571"/>
    <cellStyle name="40% - 강조색3 46 3 2 2 4" xfId="26572"/>
    <cellStyle name="40% - 강조색3 46 3 2 3" xfId="26573"/>
    <cellStyle name="40% - 강조색3 46 3 2 3 2" xfId="26574"/>
    <cellStyle name="40% - 강조색3 46 3 2 3 3" xfId="26575"/>
    <cellStyle name="40% - 강조색3 46 3 2 3 4" xfId="26576"/>
    <cellStyle name="40% - 강조색3 46 3 2 4" xfId="26577"/>
    <cellStyle name="40% - 강조색3 46 3 2 4 2" xfId="26578"/>
    <cellStyle name="40% - 강조색3 46 3 2 4 3" xfId="26579"/>
    <cellStyle name="40% - 강조색3 46 3 2 4 4" xfId="26580"/>
    <cellStyle name="40% - 강조색3 46 3 2 5" xfId="26581"/>
    <cellStyle name="40% - 강조색3 46 3 2 5 2" xfId="26582"/>
    <cellStyle name="40% - 강조색3 46 3 2 5 3" xfId="26583"/>
    <cellStyle name="40% - 강조색3 46 3 2 5 4" xfId="26584"/>
    <cellStyle name="40% - 강조색3 46 3 2 6" xfId="26585"/>
    <cellStyle name="40% - 강조색3 46 3 2 6 2" xfId="26586"/>
    <cellStyle name="40% - 강조색3 46 3 2 6 3" xfId="26587"/>
    <cellStyle name="40% - 강조색3 46 3 2 6 4" xfId="26588"/>
    <cellStyle name="40% - 강조색3 46 3 2 7" xfId="26589"/>
    <cellStyle name="40% - 강조색3 46 3 2 7 2" xfId="26590"/>
    <cellStyle name="40% - 강조색3 46 3 2 7 3" xfId="26591"/>
    <cellStyle name="40% - 강조색3 46 3 2 7 4" xfId="26592"/>
    <cellStyle name="40% - 강조색3 46 3 2 8" xfId="26593"/>
    <cellStyle name="40% - 강조색3 46 3 2 8 2" xfId="26594"/>
    <cellStyle name="40% - 강조색3 46 3 2 8 3" xfId="26595"/>
    <cellStyle name="40% - 강조색3 46 3 2 8 4" xfId="26596"/>
    <cellStyle name="40% - 강조색3 46 3 2 9" xfId="26597"/>
    <cellStyle name="40% - 강조색3 46 3 2 9 2" xfId="26598"/>
    <cellStyle name="40% - 강조색3 46 3 2 9 3" xfId="26599"/>
    <cellStyle name="40% - 강조색3 46 3 2 9 4" xfId="26600"/>
    <cellStyle name="40% - 강조색3 46 3 20" xfId="26601"/>
    <cellStyle name="40% - 강조색3 46 3 21" xfId="26602"/>
    <cellStyle name="40% - 강조색3 46 3 22" xfId="26603"/>
    <cellStyle name="40% - 강조색3 46 3 23" xfId="26604"/>
    <cellStyle name="40% - 강조색3 46 3 24" xfId="26605"/>
    <cellStyle name="40% - 강조색3 46 3 25" xfId="26606"/>
    <cellStyle name="40% - 강조색3 46 3 3" xfId="26607"/>
    <cellStyle name="40% - 강조색3 46 3 3 10" xfId="26608"/>
    <cellStyle name="40% - 강조색3 46 3 3 11" xfId="26609"/>
    <cellStyle name="40% - 강조색3 46 3 3 12" xfId="26610"/>
    <cellStyle name="40% - 강조색3 46 3 3 2" xfId="26611"/>
    <cellStyle name="40% - 강조색3 46 3 3 2 2" xfId="26612"/>
    <cellStyle name="40% - 강조색3 46 3 3 2 3" xfId="26613"/>
    <cellStyle name="40% - 강조색3 46 3 3 2 4" xfId="26614"/>
    <cellStyle name="40% - 강조색3 46 3 3 3" xfId="26615"/>
    <cellStyle name="40% - 강조색3 46 3 3 3 2" xfId="26616"/>
    <cellStyle name="40% - 강조색3 46 3 3 3 3" xfId="26617"/>
    <cellStyle name="40% - 강조색3 46 3 3 3 4" xfId="26618"/>
    <cellStyle name="40% - 강조색3 46 3 3 4" xfId="26619"/>
    <cellStyle name="40% - 강조색3 46 3 3 4 2" xfId="26620"/>
    <cellStyle name="40% - 강조색3 46 3 3 4 3" xfId="26621"/>
    <cellStyle name="40% - 강조색3 46 3 3 4 4" xfId="26622"/>
    <cellStyle name="40% - 강조색3 46 3 3 5" xfId="26623"/>
    <cellStyle name="40% - 강조색3 46 3 3 5 2" xfId="26624"/>
    <cellStyle name="40% - 강조색3 46 3 3 5 3" xfId="26625"/>
    <cellStyle name="40% - 강조색3 46 3 3 5 4" xfId="26626"/>
    <cellStyle name="40% - 강조색3 46 3 3 6" xfId="26627"/>
    <cellStyle name="40% - 강조색3 46 3 3 6 2" xfId="26628"/>
    <cellStyle name="40% - 강조색3 46 3 3 6 3" xfId="26629"/>
    <cellStyle name="40% - 강조색3 46 3 3 6 4" xfId="26630"/>
    <cellStyle name="40% - 강조색3 46 3 3 7" xfId="26631"/>
    <cellStyle name="40% - 강조색3 46 3 3 7 2" xfId="26632"/>
    <cellStyle name="40% - 강조색3 46 3 3 7 3" xfId="26633"/>
    <cellStyle name="40% - 강조색3 46 3 3 7 4" xfId="26634"/>
    <cellStyle name="40% - 강조색3 46 3 3 8" xfId="26635"/>
    <cellStyle name="40% - 강조색3 46 3 3 8 2" xfId="26636"/>
    <cellStyle name="40% - 강조색3 46 3 3 8 3" xfId="26637"/>
    <cellStyle name="40% - 강조색3 46 3 3 8 4" xfId="26638"/>
    <cellStyle name="40% - 강조색3 46 3 3 9" xfId="26639"/>
    <cellStyle name="40% - 강조색3 46 3 3 9 2" xfId="26640"/>
    <cellStyle name="40% - 강조색3 46 3 3 9 3" xfId="26641"/>
    <cellStyle name="40% - 강조색3 46 3 3 9 4" xfId="26642"/>
    <cellStyle name="40% - 강조색3 46 3 4" xfId="26643"/>
    <cellStyle name="40% - 강조색3 46 3 4 10" xfId="26644"/>
    <cellStyle name="40% - 강조색3 46 3 4 11" xfId="26645"/>
    <cellStyle name="40% - 강조색3 46 3 4 12" xfId="26646"/>
    <cellStyle name="40% - 강조색3 46 3 4 2" xfId="26647"/>
    <cellStyle name="40% - 강조색3 46 3 4 2 2" xfId="26648"/>
    <cellStyle name="40% - 강조색3 46 3 4 2 3" xfId="26649"/>
    <cellStyle name="40% - 강조색3 46 3 4 2 4" xfId="26650"/>
    <cellStyle name="40% - 강조색3 46 3 4 3" xfId="26651"/>
    <cellStyle name="40% - 강조색3 46 3 4 3 2" xfId="26652"/>
    <cellStyle name="40% - 강조색3 46 3 4 3 3" xfId="26653"/>
    <cellStyle name="40% - 강조색3 46 3 4 3 4" xfId="26654"/>
    <cellStyle name="40% - 강조색3 46 3 4 4" xfId="26655"/>
    <cellStyle name="40% - 강조색3 46 3 4 4 2" xfId="26656"/>
    <cellStyle name="40% - 강조색3 46 3 4 4 3" xfId="26657"/>
    <cellStyle name="40% - 강조색3 46 3 4 4 4" xfId="26658"/>
    <cellStyle name="40% - 강조색3 46 3 4 5" xfId="26659"/>
    <cellStyle name="40% - 강조색3 46 3 4 5 2" xfId="26660"/>
    <cellStyle name="40% - 강조색3 46 3 4 5 3" xfId="26661"/>
    <cellStyle name="40% - 강조색3 46 3 4 5 4" xfId="26662"/>
    <cellStyle name="40% - 강조색3 46 3 4 6" xfId="26663"/>
    <cellStyle name="40% - 강조색3 46 3 4 6 2" xfId="26664"/>
    <cellStyle name="40% - 강조색3 46 3 4 6 3" xfId="26665"/>
    <cellStyle name="40% - 강조색3 46 3 4 6 4" xfId="26666"/>
    <cellStyle name="40% - 강조색3 46 3 4 7" xfId="26667"/>
    <cellStyle name="40% - 강조색3 46 3 4 7 2" xfId="26668"/>
    <cellStyle name="40% - 강조색3 46 3 4 7 3" xfId="26669"/>
    <cellStyle name="40% - 강조색3 46 3 4 7 4" xfId="26670"/>
    <cellStyle name="40% - 강조색3 46 3 4 8" xfId="26671"/>
    <cellStyle name="40% - 강조색3 46 3 4 8 2" xfId="26672"/>
    <cellStyle name="40% - 강조색3 46 3 4 8 3" xfId="26673"/>
    <cellStyle name="40% - 강조색3 46 3 4 8 4" xfId="26674"/>
    <cellStyle name="40% - 강조색3 46 3 4 9" xfId="26675"/>
    <cellStyle name="40% - 강조색3 46 3 4 9 2" xfId="26676"/>
    <cellStyle name="40% - 강조색3 46 3 4 9 3" xfId="26677"/>
    <cellStyle name="40% - 강조색3 46 3 4 9 4" xfId="26678"/>
    <cellStyle name="40% - 강조색3 46 3 5" xfId="26679"/>
    <cellStyle name="40% - 강조색3 46 3 5 2" xfId="26680"/>
    <cellStyle name="40% - 강조색3 46 3 5 3" xfId="26681"/>
    <cellStyle name="40% - 강조색3 46 3 5 4" xfId="26682"/>
    <cellStyle name="40% - 강조색3 46 3 6" xfId="26683"/>
    <cellStyle name="40% - 강조색3 46 3 6 2" xfId="26684"/>
    <cellStyle name="40% - 강조색3 46 3 6 3" xfId="26685"/>
    <cellStyle name="40% - 강조색3 46 3 6 4" xfId="26686"/>
    <cellStyle name="40% - 강조색3 46 3 7" xfId="26687"/>
    <cellStyle name="40% - 강조색3 46 3 7 2" xfId="26688"/>
    <cellStyle name="40% - 강조색3 46 3 7 3" xfId="26689"/>
    <cellStyle name="40% - 강조색3 46 3 7 4" xfId="26690"/>
    <cellStyle name="40% - 강조색3 46 3 8" xfId="26691"/>
    <cellStyle name="40% - 강조색3 46 3 8 2" xfId="26692"/>
    <cellStyle name="40% - 강조색3 46 3 8 3" xfId="26693"/>
    <cellStyle name="40% - 강조색3 46 3 8 4" xfId="26694"/>
    <cellStyle name="40% - 강조색3 46 3 9" xfId="26695"/>
    <cellStyle name="40% - 강조색3 46 3 9 2" xfId="26696"/>
    <cellStyle name="40% - 강조색3 46 3 9 3" xfId="26697"/>
    <cellStyle name="40% - 강조색3 46 3 9 4" xfId="26698"/>
    <cellStyle name="40% - 강조색3 46 4" xfId="26699"/>
    <cellStyle name="40% - 강조색3 46 4 10" xfId="26700"/>
    <cellStyle name="40% - 강조색3 46 4 11" xfId="26701"/>
    <cellStyle name="40% - 강조색3 46 4 12" xfId="26702"/>
    <cellStyle name="40% - 강조색3 46 4 2" xfId="26703"/>
    <cellStyle name="40% - 강조색3 46 4 2 2" xfId="26704"/>
    <cellStyle name="40% - 강조색3 46 4 2 3" xfId="26705"/>
    <cellStyle name="40% - 강조색3 46 4 2 4" xfId="26706"/>
    <cellStyle name="40% - 강조색3 46 4 3" xfId="26707"/>
    <cellStyle name="40% - 강조색3 46 4 3 2" xfId="26708"/>
    <cellStyle name="40% - 강조색3 46 4 3 3" xfId="26709"/>
    <cellStyle name="40% - 강조색3 46 4 3 4" xfId="26710"/>
    <cellStyle name="40% - 강조색3 46 4 4" xfId="26711"/>
    <cellStyle name="40% - 강조색3 46 4 4 2" xfId="26712"/>
    <cellStyle name="40% - 강조색3 46 4 4 3" xfId="26713"/>
    <cellStyle name="40% - 강조색3 46 4 4 4" xfId="26714"/>
    <cellStyle name="40% - 강조색3 46 4 5" xfId="26715"/>
    <cellStyle name="40% - 강조색3 46 4 5 2" xfId="26716"/>
    <cellStyle name="40% - 강조색3 46 4 5 3" xfId="26717"/>
    <cellStyle name="40% - 강조색3 46 4 5 4" xfId="26718"/>
    <cellStyle name="40% - 강조색3 46 4 6" xfId="26719"/>
    <cellStyle name="40% - 강조색3 46 4 6 2" xfId="26720"/>
    <cellStyle name="40% - 강조색3 46 4 6 3" xfId="26721"/>
    <cellStyle name="40% - 강조색3 46 4 6 4" xfId="26722"/>
    <cellStyle name="40% - 강조색3 46 4 7" xfId="26723"/>
    <cellStyle name="40% - 강조색3 46 4 7 2" xfId="26724"/>
    <cellStyle name="40% - 강조색3 46 4 7 3" xfId="26725"/>
    <cellStyle name="40% - 강조색3 46 4 7 4" xfId="26726"/>
    <cellStyle name="40% - 강조색3 46 4 8" xfId="26727"/>
    <cellStyle name="40% - 강조색3 46 4 8 2" xfId="26728"/>
    <cellStyle name="40% - 강조색3 46 4 8 3" xfId="26729"/>
    <cellStyle name="40% - 강조색3 46 4 8 4" xfId="26730"/>
    <cellStyle name="40% - 강조색3 46 4 9" xfId="26731"/>
    <cellStyle name="40% - 강조색3 46 4 9 2" xfId="26732"/>
    <cellStyle name="40% - 강조색3 46 4 9 3" xfId="26733"/>
    <cellStyle name="40% - 강조색3 46 4 9 4" xfId="26734"/>
    <cellStyle name="40% - 강조색3 46 5" xfId="26735"/>
    <cellStyle name="40% - 강조색3 46 5 10" xfId="26736"/>
    <cellStyle name="40% - 강조색3 46 5 11" xfId="26737"/>
    <cellStyle name="40% - 강조색3 46 5 12" xfId="26738"/>
    <cellStyle name="40% - 강조색3 46 5 2" xfId="26739"/>
    <cellStyle name="40% - 강조색3 46 5 2 2" xfId="26740"/>
    <cellStyle name="40% - 강조색3 46 5 2 3" xfId="26741"/>
    <cellStyle name="40% - 강조색3 46 5 2 4" xfId="26742"/>
    <cellStyle name="40% - 강조색3 46 5 3" xfId="26743"/>
    <cellStyle name="40% - 강조색3 46 5 3 2" xfId="26744"/>
    <cellStyle name="40% - 강조색3 46 5 3 3" xfId="26745"/>
    <cellStyle name="40% - 강조색3 46 5 3 4" xfId="26746"/>
    <cellStyle name="40% - 강조색3 46 5 4" xfId="26747"/>
    <cellStyle name="40% - 강조색3 46 5 4 2" xfId="26748"/>
    <cellStyle name="40% - 강조색3 46 5 4 3" xfId="26749"/>
    <cellStyle name="40% - 강조색3 46 5 4 4" xfId="26750"/>
    <cellStyle name="40% - 강조색3 46 5 5" xfId="26751"/>
    <cellStyle name="40% - 강조색3 46 5 5 2" xfId="26752"/>
    <cellStyle name="40% - 강조색3 46 5 5 3" xfId="26753"/>
    <cellStyle name="40% - 강조색3 46 5 5 4" xfId="26754"/>
    <cellStyle name="40% - 강조색3 46 5 6" xfId="26755"/>
    <cellStyle name="40% - 강조색3 46 5 6 2" xfId="26756"/>
    <cellStyle name="40% - 강조색3 46 5 6 3" xfId="26757"/>
    <cellStyle name="40% - 강조색3 46 5 6 4" xfId="26758"/>
    <cellStyle name="40% - 강조색3 46 5 7" xfId="26759"/>
    <cellStyle name="40% - 강조색3 46 5 7 2" xfId="26760"/>
    <cellStyle name="40% - 강조색3 46 5 7 3" xfId="26761"/>
    <cellStyle name="40% - 강조색3 46 5 7 4" xfId="26762"/>
    <cellStyle name="40% - 강조색3 46 5 8" xfId="26763"/>
    <cellStyle name="40% - 강조색3 46 5 8 2" xfId="26764"/>
    <cellStyle name="40% - 강조색3 46 5 8 3" xfId="26765"/>
    <cellStyle name="40% - 강조색3 46 5 8 4" xfId="26766"/>
    <cellStyle name="40% - 강조색3 46 5 9" xfId="26767"/>
    <cellStyle name="40% - 강조색3 46 5 9 2" xfId="26768"/>
    <cellStyle name="40% - 강조색3 46 5 9 3" xfId="26769"/>
    <cellStyle name="40% - 강조색3 46 5 9 4" xfId="26770"/>
    <cellStyle name="40% - 강조색3 46 6" xfId="26771"/>
    <cellStyle name="40% - 강조색3 46 6 10" xfId="26772"/>
    <cellStyle name="40% - 강조색3 46 6 11" xfId="26773"/>
    <cellStyle name="40% - 강조색3 46 6 12" xfId="26774"/>
    <cellStyle name="40% - 강조색3 46 6 2" xfId="26775"/>
    <cellStyle name="40% - 강조색3 46 6 2 2" xfId="26776"/>
    <cellStyle name="40% - 강조색3 46 6 2 3" xfId="26777"/>
    <cellStyle name="40% - 강조색3 46 6 2 4" xfId="26778"/>
    <cellStyle name="40% - 강조색3 46 6 3" xfId="26779"/>
    <cellStyle name="40% - 강조색3 46 6 3 2" xfId="26780"/>
    <cellStyle name="40% - 강조색3 46 6 3 3" xfId="26781"/>
    <cellStyle name="40% - 강조색3 46 6 3 4" xfId="26782"/>
    <cellStyle name="40% - 강조색3 46 6 4" xfId="26783"/>
    <cellStyle name="40% - 강조색3 46 6 4 2" xfId="26784"/>
    <cellStyle name="40% - 강조색3 46 6 4 3" xfId="26785"/>
    <cellStyle name="40% - 강조색3 46 6 4 4" xfId="26786"/>
    <cellStyle name="40% - 강조색3 46 6 5" xfId="26787"/>
    <cellStyle name="40% - 강조색3 46 6 5 2" xfId="26788"/>
    <cellStyle name="40% - 강조색3 46 6 5 3" xfId="26789"/>
    <cellStyle name="40% - 강조색3 46 6 5 4" xfId="26790"/>
    <cellStyle name="40% - 강조색3 46 6 6" xfId="26791"/>
    <cellStyle name="40% - 강조색3 46 6 6 2" xfId="26792"/>
    <cellStyle name="40% - 강조색3 46 6 6 3" xfId="26793"/>
    <cellStyle name="40% - 강조색3 46 6 6 4" xfId="26794"/>
    <cellStyle name="40% - 강조색3 46 6 7" xfId="26795"/>
    <cellStyle name="40% - 강조색3 46 6 7 2" xfId="26796"/>
    <cellStyle name="40% - 강조색3 46 6 7 3" xfId="26797"/>
    <cellStyle name="40% - 강조색3 46 6 7 4" xfId="26798"/>
    <cellStyle name="40% - 강조색3 46 6 8" xfId="26799"/>
    <cellStyle name="40% - 강조색3 46 6 8 2" xfId="26800"/>
    <cellStyle name="40% - 강조색3 46 6 8 3" xfId="26801"/>
    <cellStyle name="40% - 강조색3 46 6 8 4" xfId="26802"/>
    <cellStyle name="40% - 강조색3 46 6 9" xfId="26803"/>
    <cellStyle name="40% - 강조색3 46 6 9 2" xfId="26804"/>
    <cellStyle name="40% - 강조색3 46 6 9 3" xfId="26805"/>
    <cellStyle name="40% - 강조색3 46 6 9 4" xfId="26806"/>
    <cellStyle name="40% - 강조색3 46 7" xfId="26807"/>
    <cellStyle name="40% - 강조색3 46 7 2" xfId="26808"/>
    <cellStyle name="40% - 강조색3 46 7 3" xfId="26809"/>
    <cellStyle name="40% - 강조색3 46 7 4" xfId="26810"/>
    <cellStyle name="40% - 강조색3 46 8" xfId="26811"/>
    <cellStyle name="40% - 강조색3 46 8 2" xfId="26812"/>
    <cellStyle name="40% - 강조색3 46 8 3" xfId="26813"/>
    <cellStyle name="40% - 강조색3 46 8 4" xfId="26814"/>
    <cellStyle name="40% - 강조색3 46 9" xfId="26815"/>
    <cellStyle name="40% - 강조색3 46 9 2" xfId="26816"/>
    <cellStyle name="40% - 강조색3 46 9 3" xfId="26817"/>
    <cellStyle name="40% - 강조색3 46 9 4" xfId="26818"/>
    <cellStyle name="40% - 강조색3 47" xfId="26819"/>
    <cellStyle name="40% - 강조색3 47 10" xfId="26820"/>
    <cellStyle name="40% - 강조색3 47 10 2" xfId="26821"/>
    <cellStyle name="40% - 강조색3 47 10 3" xfId="26822"/>
    <cellStyle name="40% - 강조색3 47 10 4" xfId="26823"/>
    <cellStyle name="40% - 강조색3 47 11" xfId="26824"/>
    <cellStyle name="40% - 강조색3 47 11 2" xfId="26825"/>
    <cellStyle name="40% - 강조색3 47 11 3" xfId="26826"/>
    <cellStyle name="40% - 강조색3 47 11 4" xfId="26827"/>
    <cellStyle name="40% - 강조색3 47 12" xfId="26828"/>
    <cellStyle name="40% - 강조색3 47 12 2" xfId="26829"/>
    <cellStyle name="40% - 강조색3 47 12 3" xfId="26830"/>
    <cellStyle name="40% - 강조색3 47 12 4" xfId="26831"/>
    <cellStyle name="40% - 강조색3 47 13" xfId="26832"/>
    <cellStyle name="40% - 강조색3 47 14" xfId="26833"/>
    <cellStyle name="40% - 강조색3 47 15" xfId="26834"/>
    <cellStyle name="40% - 강조색3 47 16" xfId="26835"/>
    <cellStyle name="40% - 강조색3 47 17" xfId="26836"/>
    <cellStyle name="40% - 강조색3 47 18" xfId="26837"/>
    <cellStyle name="40% - 강조색3 47 19" xfId="26838"/>
    <cellStyle name="40% - 강조색3 47 2" xfId="26839"/>
    <cellStyle name="40% - 강조색3 47 2 10" xfId="26840"/>
    <cellStyle name="40% - 강조색3 47 2 11" xfId="26841"/>
    <cellStyle name="40% - 강조색3 47 2 12" xfId="26842"/>
    <cellStyle name="40% - 강조색3 47 2 2" xfId="26843"/>
    <cellStyle name="40% - 강조색3 47 2 2 2" xfId="26844"/>
    <cellStyle name="40% - 강조색3 47 2 2 3" xfId="26845"/>
    <cellStyle name="40% - 강조색3 47 2 2 4" xfId="26846"/>
    <cellStyle name="40% - 강조색3 47 2 3" xfId="26847"/>
    <cellStyle name="40% - 강조색3 47 2 3 2" xfId="26848"/>
    <cellStyle name="40% - 강조색3 47 2 3 3" xfId="26849"/>
    <cellStyle name="40% - 강조색3 47 2 3 4" xfId="26850"/>
    <cellStyle name="40% - 강조색3 47 2 4" xfId="26851"/>
    <cellStyle name="40% - 강조색3 47 2 4 2" xfId="26852"/>
    <cellStyle name="40% - 강조색3 47 2 4 3" xfId="26853"/>
    <cellStyle name="40% - 강조색3 47 2 4 4" xfId="26854"/>
    <cellStyle name="40% - 강조색3 47 2 5" xfId="26855"/>
    <cellStyle name="40% - 강조색3 47 2 5 2" xfId="26856"/>
    <cellStyle name="40% - 강조색3 47 2 5 3" xfId="26857"/>
    <cellStyle name="40% - 강조색3 47 2 5 4" xfId="26858"/>
    <cellStyle name="40% - 강조색3 47 2 6" xfId="26859"/>
    <cellStyle name="40% - 강조색3 47 2 6 2" xfId="26860"/>
    <cellStyle name="40% - 강조색3 47 2 6 3" xfId="26861"/>
    <cellStyle name="40% - 강조색3 47 2 6 4" xfId="26862"/>
    <cellStyle name="40% - 강조색3 47 2 7" xfId="26863"/>
    <cellStyle name="40% - 강조색3 47 2 7 2" xfId="26864"/>
    <cellStyle name="40% - 강조색3 47 2 7 3" xfId="26865"/>
    <cellStyle name="40% - 강조색3 47 2 7 4" xfId="26866"/>
    <cellStyle name="40% - 강조색3 47 2 8" xfId="26867"/>
    <cellStyle name="40% - 강조색3 47 2 8 2" xfId="26868"/>
    <cellStyle name="40% - 강조색3 47 2 8 3" xfId="26869"/>
    <cellStyle name="40% - 강조색3 47 2 8 4" xfId="26870"/>
    <cellStyle name="40% - 강조색3 47 2 9" xfId="26871"/>
    <cellStyle name="40% - 강조색3 47 2 9 2" xfId="26872"/>
    <cellStyle name="40% - 강조색3 47 2 9 3" xfId="26873"/>
    <cellStyle name="40% - 강조색3 47 2 9 4" xfId="26874"/>
    <cellStyle name="40% - 강조색3 47 20" xfId="26875"/>
    <cellStyle name="40% - 강조색3 47 21" xfId="26876"/>
    <cellStyle name="40% - 강조색3 47 22" xfId="26877"/>
    <cellStyle name="40% - 강조색3 47 23" xfId="26878"/>
    <cellStyle name="40% - 강조색3 47 24" xfId="26879"/>
    <cellStyle name="40% - 강조색3 47 25" xfId="26880"/>
    <cellStyle name="40% - 강조색3 47 3" xfId="26881"/>
    <cellStyle name="40% - 강조색3 47 3 10" xfId="26882"/>
    <cellStyle name="40% - 강조색3 47 3 11" xfId="26883"/>
    <cellStyle name="40% - 강조색3 47 3 12" xfId="26884"/>
    <cellStyle name="40% - 강조색3 47 3 2" xfId="26885"/>
    <cellStyle name="40% - 강조색3 47 3 2 2" xfId="26886"/>
    <cellStyle name="40% - 강조색3 47 3 2 3" xfId="26887"/>
    <cellStyle name="40% - 강조색3 47 3 2 4" xfId="26888"/>
    <cellStyle name="40% - 강조색3 47 3 3" xfId="26889"/>
    <cellStyle name="40% - 강조색3 47 3 3 2" xfId="26890"/>
    <cellStyle name="40% - 강조색3 47 3 3 3" xfId="26891"/>
    <cellStyle name="40% - 강조색3 47 3 3 4" xfId="26892"/>
    <cellStyle name="40% - 강조색3 47 3 4" xfId="26893"/>
    <cellStyle name="40% - 강조색3 47 3 4 2" xfId="26894"/>
    <cellStyle name="40% - 강조색3 47 3 4 3" xfId="26895"/>
    <cellStyle name="40% - 강조색3 47 3 4 4" xfId="26896"/>
    <cellStyle name="40% - 강조색3 47 3 5" xfId="26897"/>
    <cellStyle name="40% - 강조색3 47 3 5 2" xfId="26898"/>
    <cellStyle name="40% - 강조색3 47 3 5 3" xfId="26899"/>
    <cellStyle name="40% - 강조색3 47 3 5 4" xfId="26900"/>
    <cellStyle name="40% - 강조색3 47 3 6" xfId="26901"/>
    <cellStyle name="40% - 강조색3 47 3 6 2" xfId="26902"/>
    <cellStyle name="40% - 강조색3 47 3 6 3" xfId="26903"/>
    <cellStyle name="40% - 강조색3 47 3 6 4" xfId="26904"/>
    <cellStyle name="40% - 강조색3 47 3 7" xfId="26905"/>
    <cellStyle name="40% - 강조색3 47 3 7 2" xfId="26906"/>
    <cellStyle name="40% - 강조색3 47 3 7 3" xfId="26907"/>
    <cellStyle name="40% - 강조색3 47 3 7 4" xfId="26908"/>
    <cellStyle name="40% - 강조색3 47 3 8" xfId="26909"/>
    <cellStyle name="40% - 강조색3 47 3 8 2" xfId="26910"/>
    <cellStyle name="40% - 강조색3 47 3 8 3" xfId="26911"/>
    <cellStyle name="40% - 강조색3 47 3 8 4" xfId="26912"/>
    <cellStyle name="40% - 강조색3 47 3 9" xfId="26913"/>
    <cellStyle name="40% - 강조색3 47 3 9 2" xfId="26914"/>
    <cellStyle name="40% - 강조색3 47 3 9 3" xfId="26915"/>
    <cellStyle name="40% - 강조색3 47 3 9 4" xfId="26916"/>
    <cellStyle name="40% - 강조색3 47 4" xfId="26917"/>
    <cellStyle name="40% - 강조색3 47 4 10" xfId="26918"/>
    <cellStyle name="40% - 강조색3 47 4 11" xfId="26919"/>
    <cellStyle name="40% - 강조색3 47 4 12" xfId="26920"/>
    <cellStyle name="40% - 강조색3 47 4 2" xfId="26921"/>
    <cellStyle name="40% - 강조색3 47 4 2 2" xfId="26922"/>
    <cellStyle name="40% - 강조색3 47 4 2 3" xfId="26923"/>
    <cellStyle name="40% - 강조색3 47 4 2 4" xfId="26924"/>
    <cellStyle name="40% - 강조색3 47 4 3" xfId="26925"/>
    <cellStyle name="40% - 강조색3 47 4 3 2" xfId="26926"/>
    <cellStyle name="40% - 강조색3 47 4 3 3" xfId="26927"/>
    <cellStyle name="40% - 강조색3 47 4 3 4" xfId="26928"/>
    <cellStyle name="40% - 강조색3 47 4 4" xfId="26929"/>
    <cellStyle name="40% - 강조색3 47 4 4 2" xfId="26930"/>
    <cellStyle name="40% - 강조색3 47 4 4 3" xfId="26931"/>
    <cellStyle name="40% - 강조색3 47 4 4 4" xfId="26932"/>
    <cellStyle name="40% - 강조색3 47 4 5" xfId="26933"/>
    <cellStyle name="40% - 강조색3 47 4 5 2" xfId="26934"/>
    <cellStyle name="40% - 강조색3 47 4 5 3" xfId="26935"/>
    <cellStyle name="40% - 강조색3 47 4 5 4" xfId="26936"/>
    <cellStyle name="40% - 강조색3 47 4 6" xfId="26937"/>
    <cellStyle name="40% - 강조색3 47 4 6 2" xfId="26938"/>
    <cellStyle name="40% - 강조색3 47 4 6 3" xfId="26939"/>
    <cellStyle name="40% - 강조색3 47 4 6 4" xfId="26940"/>
    <cellStyle name="40% - 강조색3 47 4 7" xfId="26941"/>
    <cellStyle name="40% - 강조색3 47 4 7 2" xfId="26942"/>
    <cellStyle name="40% - 강조색3 47 4 7 3" xfId="26943"/>
    <cellStyle name="40% - 강조색3 47 4 7 4" xfId="26944"/>
    <cellStyle name="40% - 강조색3 47 4 8" xfId="26945"/>
    <cellStyle name="40% - 강조색3 47 4 8 2" xfId="26946"/>
    <cellStyle name="40% - 강조색3 47 4 8 3" xfId="26947"/>
    <cellStyle name="40% - 강조색3 47 4 8 4" xfId="26948"/>
    <cellStyle name="40% - 강조색3 47 4 9" xfId="26949"/>
    <cellStyle name="40% - 강조색3 47 4 9 2" xfId="26950"/>
    <cellStyle name="40% - 강조색3 47 4 9 3" xfId="26951"/>
    <cellStyle name="40% - 강조색3 47 4 9 4" xfId="26952"/>
    <cellStyle name="40% - 강조색3 47 5" xfId="26953"/>
    <cellStyle name="40% - 강조색3 47 5 2" xfId="26954"/>
    <cellStyle name="40% - 강조색3 47 5 3" xfId="26955"/>
    <cellStyle name="40% - 강조색3 47 5 4" xfId="26956"/>
    <cellStyle name="40% - 강조색3 47 6" xfId="26957"/>
    <cellStyle name="40% - 강조색3 47 6 2" xfId="26958"/>
    <cellStyle name="40% - 강조색3 47 6 3" xfId="26959"/>
    <cellStyle name="40% - 강조색3 47 6 4" xfId="26960"/>
    <cellStyle name="40% - 강조색3 47 7" xfId="26961"/>
    <cellStyle name="40% - 강조색3 47 7 2" xfId="26962"/>
    <cellStyle name="40% - 강조색3 47 7 3" xfId="26963"/>
    <cellStyle name="40% - 강조색3 47 7 4" xfId="26964"/>
    <cellStyle name="40% - 강조색3 47 8" xfId="26965"/>
    <cellStyle name="40% - 강조색3 47 8 2" xfId="26966"/>
    <cellStyle name="40% - 강조색3 47 8 3" xfId="26967"/>
    <cellStyle name="40% - 강조색3 47 8 4" xfId="26968"/>
    <cellStyle name="40% - 강조색3 47 9" xfId="26969"/>
    <cellStyle name="40% - 강조색3 47 9 2" xfId="26970"/>
    <cellStyle name="40% - 강조색3 47 9 3" xfId="26971"/>
    <cellStyle name="40% - 강조색3 47 9 4" xfId="26972"/>
    <cellStyle name="40% - 강조색3 48" xfId="26973"/>
    <cellStyle name="40% - 강조색3 48 10" xfId="26974"/>
    <cellStyle name="40% - 강조색3 48 10 2" xfId="26975"/>
    <cellStyle name="40% - 강조색3 48 10 3" xfId="26976"/>
    <cellStyle name="40% - 강조색3 48 10 4" xfId="26977"/>
    <cellStyle name="40% - 강조색3 48 11" xfId="26978"/>
    <cellStyle name="40% - 강조색3 48 12" xfId="26979"/>
    <cellStyle name="40% - 강조색3 48 13" xfId="26980"/>
    <cellStyle name="40% - 강조색3 48 14" xfId="26981"/>
    <cellStyle name="40% - 강조색3 48 15" xfId="26982"/>
    <cellStyle name="40% - 강조색3 48 16" xfId="26983"/>
    <cellStyle name="40% - 강조색3 48 17" xfId="26984"/>
    <cellStyle name="40% - 강조색3 48 18" xfId="26985"/>
    <cellStyle name="40% - 강조색3 48 19" xfId="26986"/>
    <cellStyle name="40% - 강조색3 48 2" xfId="26987"/>
    <cellStyle name="40% - 강조색3 48 2 10" xfId="26988"/>
    <cellStyle name="40% - 강조색3 48 2 11" xfId="26989"/>
    <cellStyle name="40% - 강조색3 48 2 12" xfId="26990"/>
    <cellStyle name="40% - 강조색3 48 2 2" xfId="26991"/>
    <cellStyle name="40% - 강조색3 48 2 2 2" xfId="26992"/>
    <cellStyle name="40% - 강조색3 48 2 2 3" xfId="26993"/>
    <cellStyle name="40% - 강조색3 48 2 2 4" xfId="26994"/>
    <cellStyle name="40% - 강조색3 48 2 3" xfId="26995"/>
    <cellStyle name="40% - 강조색3 48 2 3 2" xfId="26996"/>
    <cellStyle name="40% - 강조색3 48 2 3 3" xfId="26997"/>
    <cellStyle name="40% - 강조색3 48 2 3 4" xfId="26998"/>
    <cellStyle name="40% - 강조색3 48 2 4" xfId="26999"/>
    <cellStyle name="40% - 강조색3 48 2 4 2" xfId="27000"/>
    <cellStyle name="40% - 강조색3 48 2 4 3" xfId="27001"/>
    <cellStyle name="40% - 강조색3 48 2 4 4" xfId="27002"/>
    <cellStyle name="40% - 강조색3 48 2 5" xfId="27003"/>
    <cellStyle name="40% - 강조색3 48 2 5 2" xfId="27004"/>
    <cellStyle name="40% - 강조색3 48 2 5 3" xfId="27005"/>
    <cellStyle name="40% - 강조색3 48 2 5 4" xfId="27006"/>
    <cellStyle name="40% - 강조색3 48 2 6" xfId="27007"/>
    <cellStyle name="40% - 강조색3 48 2 6 2" xfId="27008"/>
    <cellStyle name="40% - 강조색3 48 2 6 3" xfId="27009"/>
    <cellStyle name="40% - 강조색3 48 2 6 4" xfId="27010"/>
    <cellStyle name="40% - 강조색3 48 2 7" xfId="27011"/>
    <cellStyle name="40% - 강조색3 48 2 7 2" xfId="27012"/>
    <cellStyle name="40% - 강조색3 48 2 7 3" xfId="27013"/>
    <cellStyle name="40% - 강조색3 48 2 7 4" xfId="27014"/>
    <cellStyle name="40% - 강조색3 48 2 8" xfId="27015"/>
    <cellStyle name="40% - 강조색3 48 2 8 2" xfId="27016"/>
    <cellStyle name="40% - 강조색3 48 2 8 3" xfId="27017"/>
    <cellStyle name="40% - 강조색3 48 2 8 4" xfId="27018"/>
    <cellStyle name="40% - 강조색3 48 2 9" xfId="27019"/>
    <cellStyle name="40% - 강조색3 48 2 9 2" xfId="27020"/>
    <cellStyle name="40% - 강조색3 48 2 9 3" xfId="27021"/>
    <cellStyle name="40% - 강조색3 48 2 9 4" xfId="27022"/>
    <cellStyle name="40% - 강조색3 48 20" xfId="27023"/>
    <cellStyle name="40% - 강조색3 48 21" xfId="27024"/>
    <cellStyle name="40% - 강조색3 48 22" xfId="27025"/>
    <cellStyle name="40% - 강조색3 48 23" xfId="27026"/>
    <cellStyle name="40% - 강조색3 48 3" xfId="27027"/>
    <cellStyle name="40% - 강조색3 48 3 2" xfId="27028"/>
    <cellStyle name="40% - 강조색3 48 3 3" xfId="27029"/>
    <cellStyle name="40% - 강조색3 48 3 4" xfId="27030"/>
    <cellStyle name="40% - 강조색3 48 4" xfId="27031"/>
    <cellStyle name="40% - 강조색3 48 4 2" xfId="27032"/>
    <cellStyle name="40% - 강조색3 48 4 3" xfId="27033"/>
    <cellStyle name="40% - 강조색3 48 4 4" xfId="27034"/>
    <cellStyle name="40% - 강조색3 48 5" xfId="27035"/>
    <cellStyle name="40% - 강조색3 48 5 2" xfId="27036"/>
    <cellStyle name="40% - 강조색3 48 5 3" xfId="27037"/>
    <cellStyle name="40% - 강조색3 48 5 4" xfId="27038"/>
    <cellStyle name="40% - 강조색3 48 6" xfId="27039"/>
    <cellStyle name="40% - 강조색3 48 6 2" xfId="27040"/>
    <cellStyle name="40% - 강조색3 48 6 3" xfId="27041"/>
    <cellStyle name="40% - 강조색3 48 6 4" xfId="27042"/>
    <cellStyle name="40% - 강조색3 48 7" xfId="27043"/>
    <cellStyle name="40% - 강조색3 48 7 2" xfId="27044"/>
    <cellStyle name="40% - 강조색3 48 7 3" xfId="27045"/>
    <cellStyle name="40% - 강조색3 48 7 4" xfId="27046"/>
    <cellStyle name="40% - 강조색3 48 8" xfId="27047"/>
    <cellStyle name="40% - 강조색3 48 8 2" xfId="27048"/>
    <cellStyle name="40% - 강조색3 48 8 3" xfId="27049"/>
    <cellStyle name="40% - 강조색3 48 8 4" xfId="27050"/>
    <cellStyle name="40% - 강조색3 48 9" xfId="27051"/>
    <cellStyle name="40% - 강조색3 48 9 2" xfId="27052"/>
    <cellStyle name="40% - 강조색3 48 9 3" xfId="27053"/>
    <cellStyle name="40% - 강조색3 48 9 4" xfId="27054"/>
    <cellStyle name="40% - 강조색3 49" xfId="27055"/>
    <cellStyle name="40% - 강조색3 49 10" xfId="27056"/>
    <cellStyle name="40% - 강조색3 49 11" xfId="27057"/>
    <cellStyle name="40% - 강조색3 49 12" xfId="27058"/>
    <cellStyle name="40% - 강조색3 49 13" xfId="27059"/>
    <cellStyle name="40% - 강조색3 49 14" xfId="27060"/>
    <cellStyle name="40% - 강조색3 49 15" xfId="27061"/>
    <cellStyle name="40% - 강조색3 49 16" xfId="27062"/>
    <cellStyle name="40% - 강조색3 49 17" xfId="27063"/>
    <cellStyle name="40% - 강조색3 49 18" xfId="27064"/>
    <cellStyle name="40% - 강조색3 49 19" xfId="27065"/>
    <cellStyle name="40% - 강조색3 49 2" xfId="27066"/>
    <cellStyle name="40% - 강조색3 49 2 2" xfId="27067"/>
    <cellStyle name="40% - 강조색3 49 2 3" xfId="27068"/>
    <cellStyle name="40% - 강조색3 49 2 4" xfId="27069"/>
    <cellStyle name="40% - 강조색3 49 20" xfId="27070"/>
    <cellStyle name="40% - 강조색3 49 3" xfId="27071"/>
    <cellStyle name="40% - 강조색3 49 3 2" xfId="27072"/>
    <cellStyle name="40% - 강조색3 49 3 3" xfId="27073"/>
    <cellStyle name="40% - 강조색3 49 3 4" xfId="27074"/>
    <cellStyle name="40% - 강조색3 49 4" xfId="27075"/>
    <cellStyle name="40% - 강조색3 49 4 2" xfId="27076"/>
    <cellStyle name="40% - 강조색3 49 4 3" xfId="27077"/>
    <cellStyle name="40% - 강조색3 49 4 4" xfId="27078"/>
    <cellStyle name="40% - 강조색3 49 5" xfId="27079"/>
    <cellStyle name="40% - 강조색3 49 5 2" xfId="27080"/>
    <cellStyle name="40% - 강조색3 49 5 3" xfId="27081"/>
    <cellStyle name="40% - 강조색3 49 5 4" xfId="27082"/>
    <cellStyle name="40% - 강조색3 49 6" xfId="27083"/>
    <cellStyle name="40% - 강조색3 49 6 2" xfId="27084"/>
    <cellStyle name="40% - 강조색3 49 6 3" xfId="27085"/>
    <cellStyle name="40% - 강조색3 49 6 4" xfId="27086"/>
    <cellStyle name="40% - 강조색3 49 7" xfId="27087"/>
    <cellStyle name="40% - 강조색3 49 7 2" xfId="27088"/>
    <cellStyle name="40% - 강조색3 49 7 3" xfId="27089"/>
    <cellStyle name="40% - 강조색3 49 7 4" xfId="27090"/>
    <cellStyle name="40% - 강조색3 49 8" xfId="27091"/>
    <cellStyle name="40% - 강조색3 49 9" xfId="27092"/>
    <cellStyle name="40% - 강조색3 5" xfId="524"/>
    <cellStyle name="40% - 강조색3 50" xfId="27093"/>
    <cellStyle name="40% - 강조색3 50 10" xfId="27094"/>
    <cellStyle name="40% - 강조색3 50 11" xfId="27095"/>
    <cellStyle name="40% - 강조색3 50 12" xfId="27096"/>
    <cellStyle name="40% - 강조색3 50 13" xfId="27097"/>
    <cellStyle name="40% - 강조색3 50 14" xfId="27098"/>
    <cellStyle name="40% - 강조색3 50 15" xfId="27099"/>
    <cellStyle name="40% - 강조색3 50 16" xfId="27100"/>
    <cellStyle name="40% - 강조색3 50 17" xfId="27101"/>
    <cellStyle name="40% - 강조색3 50 2" xfId="27102"/>
    <cellStyle name="40% - 강조색3 50 2 2" xfId="27103"/>
    <cellStyle name="40% - 강조색3 50 2 3" xfId="27104"/>
    <cellStyle name="40% - 강조색3 50 2 4" xfId="27105"/>
    <cellStyle name="40% - 강조색3 50 3" xfId="27106"/>
    <cellStyle name="40% - 강조색3 50 3 2" xfId="27107"/>
    <cellStyle name="40% - 강조색3 50 3 3" xfId="27108"/>
    <cellStyle name="40% - 강조색3 50 3 4" xfId="27109"/>
    <cellStyle name="40% - 강조색3 50 4" xfId="27110"/>
    <cellStyle name="40% - 강조색3 50 4 2" xfId="27111"/>
    <cellStyle name="40% - 강조색3 50 4 3" xfId="27112"/>
    <cellStyle name="40% - 강조색3 50 4 4" xfId="27113"/>
    <cellStyle name="40% - 강조색3 50 5" xfId="27114"/>
    <cellStyle name="40% - 강조색3 50 6" xfId="27115"/>
    <cellStyle name="40% - 강조색3 50 7" xfId="27116"/>
    <cellStyle name="40% - 강조색3 50 8" xfId="27117"/>
    <cellStyle name="40% - 강조색3 50 9" xfId="27118"/>
    <cellStyle name="40% - 강조색3 51" xfId="27119"/>
    <cellStyle name="40% - 강조색3 51 10" xfId="27120"/>
    <cellStyle name="40% - 강조색3 51 11" xfId="27121"/>
    <cellStyle name="40% - 강조색3 51 12" xfId="27122"/>
    <cellStyle name="40% - 강조색3 51 13" xfId="27123"/>
    <cellStyle name="40% - 강조색3 51 14" xfId="27124"/>
    <cellStyle name="40% - 강조색3 51 2" xfId="27125"/>
    <cellStyle name="40% - 강조색3 51 3" xfId="27126"/>
    <cellStyle name="40% - 강조색3 51 4" xfId="27127"/>
    <cellStyle name="40% - 강조색3 51 5" xfId="27128"/>
    <cellStyle name="40% - 강조색3 51 6" xfId="27129"/>
    <cellStyle name="40% - 강조색3 51 7" xfId="27130"/>
    <cellStyle name="40% - 강조색3 51 8" xfId="27131"/>
    <cellStyle name="40% - 강조색3 51 9" xfId="27132"/>
    <cellStyle name="40% - 강조색3 52" xfId="27133"/>
    <cellStyle name="40% - 강조색3 52 2" xfId="27134"/>
    <cellStyle name="40% - 강조색3 52 3" xfId="27135"/>
    <cellStyle name="40% - 강조색3 52 4" xfId="27136"/>
    <cellStyle name="40% - 강조색3 53" xfId="27137"/>
    <cellStyle name="40% - 강조색3 53 2" xfId="27138"/>
    <cellStyle name="40% - 강조색3 53 3" xfId="27139"/>
    <cellStyle name="40% - 강조색3 54" xfId="27140"/>
    <cellStyle name="40% - 강조색3 55" xfId="27141"/>
    <cellStyle name="40% - 강조색3 56" xfId="27142"/>
    <cellStyle name="40% - 강조색3 6" xfId="525"/>
    <cellStyle name="40% - 강조색3 7" xfId="526"/>
    <cellStyle name="40% - 강조색3 8" xfId="527"/>
    <cellStyle name="40% - 강조색3 9" xfId="528"/>
    <cellStyle name="40% - 강조색4" xfId="30" builtinId="43" customBuiltin="1"/>
    <cellStyle name="40% - 강조색4 10" xfId="529"/>
    <cellStyle name="40% - 강조색4 11" xfId="530"/>
    <cellStyle name="40% - 강조색4 12" xfId="531"/>
    <cellStyle name="40% - 강조색4 13" xfId="532"/>
    <cellStyle name="40% - 강조색4 14" xfId="533"/>
    <cellStyle name="40% - 강조색4 15" xfId="534"/>
    <cellStyle name="40% - 강조색4 16" xfId="535"/>
    <cellStyle name="40% - 강조색4 17" xfId="536"/>
    <cellStyle name="40% - 강조색4 18" xfId="537"/>
    <cellStyle name="40% - 강조색4 19" xfId="538"/>
    <cellStyle name="40% - 강조색4 2" xfId="59"/>
    <cellStyle name="40% - 강조색4 20" xfId="539"/>
    <cellStyle name="40% - 강조색4 21" xfId="540"/>
    <cellStyle name="40% - 강조색4 22" xfId="541"/>
    <cellStyle name="40% - 강조색4 23" xfId="542"/>
    <cellStyle name="40% - 강조색4 24" xfId="543"/>
    <cellStyle name="40% - 강조색4 25" xfId="544"/>
    <cellStyle name="40% - 강조색4 26" xfId="545"/>
    <cellStyle name="40% - 강조색4 27" xfId="546"/>
    <cellStyle name="40% - 강조색4 28" xfId="547"/>
    <cellStyle name="40% - 강조색4 29" xfId="548"/>
    <cellStyle name="40% - 강조색4 3" xfId="78"/>
    <cellStyle name="40% - 강조색4 30" xfId="549"/>
    <cellStyle name="40% - 강조색4 31" xfId="550"/>
    <cellStyle name="40% - 강조색4 32" xfId="551"/>
    <cellStyle name="40% - 강조색4 33" xfId="552"/>
    <cellStyle name="40% - 강조색4 34" xfId="553"/>
    <cellStyle name="40% - 강조색4 35" xfId="554"/>
    <cellStyle name="40% - 강조색4 36" xfId="555"/>
    <cellStyle name="40% - 강조색4 37" xfId="556"/>
    <cellStyle name="40% - 강조색4 38" xfId="557"/>
    <cellStyle name="40% - 강조색4 39" xfId="558"/>
    <cellStyle name="40% - 강조색4 4" xfId="74"/>
    <cellStyle name="40% - 강조색4 40" xfId="559"/>
    <cellStyle name="40% - 강조색4 41" xfId="560"/>
    <cellStyle name="40% - 강조색4 42" xfId="561"/>
    <cellStyle name="40% - 강조색4 43" xfId="562"/>
    <cellStyle name="40% - 강조색4 44" xfId="1826"/>
    <cellStyle name="40% - 강조색4 44 10" xfId="27143"/>
    <cellStyle name="40% - 강조색4 44 11" xfId="27144"/>
    <cellStyle name="40% - 강조색4 44 2" xfId="27145"/>
    <cellStyle name="40% - 강조색4 44 2 10" xfId="27146"/>
    <cellStyle name="40% - 강조색4 44 2 10 2" xfId="27147"/>
    <cellStyle name="40% - 강조색4 44 2 10 3" xfId="27148"/>
    <cellStyle name="40% - 강조색4 44 2 10 4" xfId="27149"/>
    <cellStyle name="40% - 강조색4 44 2 11" xfId="27150"/>
    <cellStyle name="40% - 강조색4 44 2 11 2" xfId="27151"/>
    <cellStyle name="40% - 강조색4 44 2 11 3" xfId="27152"/>
    <cellStyle name="40% - 강조색4 44 2 11 4" xfId="27153"/>
    <cellStyle name="40% - 강조색4 44 2 12" xfId="27154"/>
    <cellStyle name="40% - 강조색4 44 2 12 2" xfId="27155"/>
    <cellStyle name="40% - 강조색4 44 2 12 3" xfId="27156"/>
    <cellStyle name="40% - 강조색4 44 2 12 4" xfId="27157"/>
    <cellStyle name="40% - 강조색4 44 2 13" xfId="27158"/>
    <cellStyle name="40% - 강조색4 44 2 13 2" xfId="27159"/>
    <cellStyle name="40% - 강조색4 44 2 13 3" xfId="27160"/>
    <cellStyle name="40% - 강조색4 44 2 13 4" xfId="27161"/>
    <cellStyle name="40% - 강조색4 44 2 14" xfId="27162"/>
    <cellStyle name="40% - 강조색4 44 2 14 2" xfId="27163"/>
    <cellStyle name="40% - 강조색4 44 2 14 3" xfId="27164"/>
    <cellStyle name="40% - 강조색4 44 2 14 4" xfId="27165"/>
    <cellStyle name="40% - 강조색4 44 2 15" xfId="27166"/>
    <cellStyle name="40% - 강조색4 44 2 16" xfId="27167"/>
    <cellStyle name="40% - 강조색4 44 2 17" xfId="27168"/>
    <cellStyle name="40% - 강조색4 44 2 18" xfId="27169"/>
    <cellStyle name="40% - 강조색4 44 2 19" xfId="27170"/>
    <cellStyle name="40% - 강조색4 44 2 2" xfId="27171"/>
    <cellStyle name="40% - 강조색4 44 2 2 10" xfId="27172"/>
    <cellStyle name="40% - 강조색4 44 2 2 10 2" xfId="27173"/>
    <cellStyle name="40% - 강조색4 44 2 2 10 3" xfId="27174"/>
    <cellStyle name="40% - 강조색4 44 2 2 10 4" xfId="27175"/>
    <cellStyle name="40% - 강조색4 44 2 2 11" xfId="27176"/>
    <cellStyle name="40% - 강조색4 44 2 2 11 2" xfId="27177"/>
    <cellStyle name="40% - 강조색4 44 2 2 11 3" xfId="27178"/>
    <cellStyle name="40% - 강조색4 44 2 2 11 4" xfId="27179"/>
    <cellStyle name="40% - 강조색4 44 2 2 12" xfId="27180"/>
    <cellStyle name="40% - 강조색4 44 2 2 12 2" xfId="27181"/>
    <cellStyle name="40% - 강조색4 44 2 2 12 3" xfId="27182"/>
    <cellStyle name="40% - 강조색4 44 2 2 12 4" xfId="27183"/>
    <cellStyle name="40% - 강조색4 44 2 2 13" xfId="27184"/>
    <cellStyle name="40% - 강조색4 44 2 2 13 2" xfId="27185"/>
    <cellStyle name="40% - 강조색4 44 2 2 13 3" xfId="27186"/>
    <cellStyle name="40% - 강조색4 44 2 2 13 4" xfId="27187"/>
    <cellStyle name="40% - 강조색4 44 2 2 14" xfId="27188"/>
    <cellStyle name="40% - 강조색4 44 2 2 15" xfId="27189"/>
    <cellStyle name="40% - 강조색4 44 2 2 16" xfId="27190"/>
    <cellStyle name="40% - 강조색4 44 2 2 17" xfId="27191"/>
    <cellStyle name="40% - 강조색4 44 2 2 18" xfId="27192"/>
    <cellStyle name="40% - 강조색4 44 2 2 19" xfId="27193"/>
    <cellStyle name="40% - 강조색4 44 2 2 2" xfId="27194"/>
    <cellStyle name="40% - 강조색4 44 2 2 2 10" xfId="27195"/>
    <cellStyle name="40% - 강조색4 44 2 2 2 10 2" xfId="27196"/>
    <cellStyle name="40% - 강조색4 44 2 2 2 10 3" xfId="27197"/>
    <cellStyle name="40% - 강조색4 44 2 2 2 10 4" xfId="27198"/>
    <cellStyle name="40% - 강조색4 44 2 2 2 11" xfId="27199"/>
    <cellStyle name="40% - 강조색4 44 2 2 2 11 2" xfId="27200"/>
    <cellStyle name="40% - 강조색4 44 2 2 2 11 3" xfId="27201"/>
    <cellStyle name="40% - 강조색4 44 2 2 2 11 4" xfId="27202"/>
    <cellStyle name="40% - 강조색4 44 2 2 2 12" xfId="27203"/>
    <cellStyle name="40% - 강조색4 44 2 2 2 12 2" xfId="27204"/>
    <cellStyle name="40% - 강조색4 44 2 2 2 12 3" xfId="27205"/>
    <cellStyle name="40% - 강조색4 44 2 2 2 12 4" xfId="27206"/>
    <cellStyle name="40% - 강조색4 44 2 2 2 13" xfId="27207"/>
    <cellStyle name="40% - 강조색4 44 2 2 2 14" xfId="27208"/>
    <cellStyle name="40% - 강조색4 44 2 2 2 15" xfId="27209"/>
    <cellStyle name="40% - 강조색4 44 2 2 2 16" xfId="27210"/>
    <cellStyle name="40% - 강조색4 44 2 2 2 17" xfId="27211"/>
    <cellStyle name="40% - 강조색4 44 2 2 2 18" xfId="27212"/>
    <cellStyle name="40% - 강조색4 44 2 2 2 19" xfId="27213"/>
    <cellStyle name="40% - 강조색4 44 2 2 2 2" xfId="27214"/>
    <cellStyle name="40% - 강조색4 44 2 2 2 2 10" xfId="27215"/>
    <cellStyle name="40% - 강조색4 44 2 2 2 2 11" xfId="27216"/>
    <cellStyle name="40% - 강조색4 44 2 2 2 2 12" xfId="27217"/>
    <cellStyle name="40% - 강조색4 44 2 2 2 2 2" xfId="27218"/>
    <cellStyle name="40% - 강조색4 44 2 2 2 2 2 2" xfId="27219"/>
    <cellStyle name="40% - 강조색4 44 2 2 2 2 2 3" xfId="27220"/>
    <cellStyle name="40% - 강조색4 44 2 2 2 2 2 4" xfId="27221"/>
    <cellStyle name="40% - 강조색4 44 2 2 2 2 3" xfId="27222"/>
    <cellStyle name="40% - 강조색4 44 2 2 2 2 3 2" xfId="27223"/>
    <cellStyle name="40% - 강조색4 44 2 2 2 2 3 3" xfId="27224"/>
    <cellStyle name="40% - 강조색4 44 2 2 2 2 3 4" xfId="27225"/>
    <cellStyle name="40% - 강조색4 44 2 2 2 2 4" xfId="27226"/>
    <cellStyle name="40% - 강조색4 44 2 2 2 2 4 2" xfId="27227"/>
    <cellStyle name="40% - 강조색4 44 2 2 2 2 4 3" xfId="27228"/>
    <cellStyle name="40% - 강조색4 44 2 2 2 2 4 4" xfId="27229"/>
    <cellStyle name="40% - 강조색4 44 2 2 2 2 5" xfId="27230"/>
    <cellStyle name="40% - 강조색4 44 2 2 2 2 5 2" xfId="27231"/>
    <cellStyle name="40% - 강조색4 44 2 2 2 2 5 3" xfId="27232"/>
    <cellStyle name="40% - 강조색4 44 2 2 2 2 5 4" xfId="27233"/>
    <cellStyle name="40% - 강조색4 44 2 2 2 2 6" xfId="27234"/>
    <cellStyle name="40% - 강조색4 44 2 2 2 2 6 2" xfId="27235"/>
    <cellStyle name="40% - 강조색4 44 2 2 2 2 6 3" xfId="27236"/>
    <cellStyle name="40% - 강조색4 44 2 2 2 2 6 4" xfId="27237"/>
    <cellStyle name="40% - 강조색4 44 2 2 2 2 7" xfId="27238"/>
    <cellStyle name="40% - 강조색4 44 2 2 2 2 7 2" xfId="27239"/>
    <cellStyle name="40% - 강조색4 44 2 2 2 2 7 3" xfId="27240"/>
    <cellStyle name="40% - 강조색4 44 2 2 2 2 7 4" xfId="27241"/>
    <cellStyle name="40% - 강조색4 44 2 2 2 2 8" xfId="27242"/>
    <cellStyle name="40% - 강조색4 44 2 2 2 2 8 2" xfId="27243"/>
    <cellStyle name="40% - 강조색4 44 2 2 2 2 8 3" xfId="27244"/>
    <cellStyle name="40% - 강조색4 44 2 2 2 2 8 4" xfId="27245"/>
    <cellStyle name="40% - 강조색4 44 2 2 2 2 9" xfId="27246"/>
    <cellStyle name="40% - 강조색4 44 2 2 2 2 9 2" xfId="27247"/>
    <cellStyle name="40% - 강조색4 44 2 2 2 2 9 3" xfId="27248"/>
    <cellStyle name="40% - 강조색4 44 2 2 2 2 9 4" xfId="27249"/>
    <cellStyle name="40% - 강조색4 44 2 2 2 20" xfId="27250"/>
    <cellStyle name="40% - 강조색4 44 2 2 2 21" xfId="27251"/>
    <cellStyle name="40% - 강조색4 44 2 2 2 22" xfId="27252"/>
    <cellStyle name="40% - 강조색4 44 2 2 2 23" xfId="27253"/>
    <cellStyle name="40% - 강조색4 44 2 2 2 24" xfId="27254"/>
    <cellStyle name="40% - 강조색4 44 2 2 2 25" xfId="27255"/>
    <cellStyle name="40% - 강조색4 44 2 2 2 3" xfId="27256"/>
    <cellStyle name="40% - 강조색4 44 2 2 2 3 10" xfId="27257"/>
    <cellStyle name="40% - 강조색4 44 2 2 2 3 11" xfId="27258"/>
    <cellStyle name="40% - 강조색4 44 2 2 2 3 12" xfId="27259"/>
    <cellStyle name="40% - 강조색4 44 2 2 2 3 2" xfId="27260"/>
    <cellStyle name="40% - 강조색4 44 2 2 2 3 2 2" xfId="27261"/>
    <cellStyle name="40% - 강조색4 44 2 2 2 3 2 3" xfId="27262"/>
    <cellStyle name="40% - 강조색4 44 2 2 2 3 2 4" xfId="27263"/>
    <cellStyle name="40% - 강조색4 44 2 2 2 3 3" xfId="27264"/>
    <cellStyle name="40% - 강조색4 44 2 2 2 3 3 2" xfId="27265"/>
    <cellStyle name="40% - 강조색4 44 2 2 2 3 3 3" xfId="27266"/>
    <cellStyle name="40% - 강조색4 44 2 2 2 3 3 4" xfId="27267"/>
    <cellStyle name="40% - 강조색4 44 2 2 2 3 4" xfId="27268"/>
    <cellStyle name="40% - 강조색4 44 2 2 2 3 4 2" xfId="27269"/>
    <cellStyle name="40% - 강조색4 44 2 2 2 3 4 3" xfId="27270"/>
    <cellStyle name="40% - 강조색4 44 2 2 2 3 4 4" xfId="27271"/>
    <cellStyle name="40% - 강조색4 44 2 2 2 3 5" xfId="27272"/>
    <cellStyle name="40% - 강조색4 44 2 2 2 3 5 2" xfId="27273"/>
    <cellStyle name="40% - 강조색4 44 2 2 2 3 5 3" xfId="27274"/>
    <cellStyle name="40% - 강조색4 44 2 2 2 3 5 4" xfId="27275"/>
    <cellStyle name="40% - 강조색4 44 2 2 2 3 6" xfId="27276"/>
    <cellStyle name="40% - 강조색4 44 2 2 2 3 6 2" xfId="27277"/>
    <cellStyle name="40% - 강조색4 44 2 2 2 3 6 3" xfId="27278"/>
    <cellStyle name="40% - 강조색4 44 2 2 2 3 6 4" xfId="27279"/>
    <cellStyle name="40% - 강조색4 44 2 2 2 3 7" xfId="27280"/>
    <cellStyle name="40% - 강조색4 44 2 2 2 3 7 2" xfId="27281"/>
    <cellStyle name="40% - 강조색4 44 2 2 2 3 7 3" xfId="27282"/>
    <cellStyle name="40% - 강조색4 44 2 2 2 3 7 4" xfId="27283"/>
    <cellStyle name="40% - 강조색4 44 2 2 2 3 8" xfId="27284"/>
    <cellStyle name="40% - 강조색4 44 2 2 2 3 8 2" xfId="27285"/>
    <cellStyle name="40% - 강조색4 44 2 2 2 3 8 3" xfId="27286"/>
    <cellStyle name="40% - 강조색4 44 2 2 2 3 8 4" xfId="27287"/>
    <cellStyle name="40% - 강조색4 44 2 2 2 3 9" xfId="27288"/>
    <cellStyle name="40% - 강조색4 44 2 2 2 3 9 2" xfId="27289"/>
    <cellStyle name="40% - 강조색4 44 2 2 2 3 9 3" xfId="27290"/>
    <cellStyle name="40% - 강조색4 44 2 2 2 3 9 4" xfId="27291"/>
    <cellStyle name="40% - 강조색4 44 2 2 2 4" xfId="27292"/>
    <cellStyle name="40% - 강조색4 44 2 2 2 4 10" xfId="27293"/>
    <cellStyle name="40% - 강조색4 44 2 2 2 4 11" xfId="27294"/>
    <cellStyle name="40% - 강조색4 44 2 2 2 4 12" xfId="27295"/>
    <cellStyle name="40% - 강조색4 44 2 2 2 4 2" xfId="27296"/>
    <cellStyle name="40% - 강조색4 44 2 2 2 4 2 2" xfId="27297"/>
    <cellStyle name="40% - 강조색4 44 2 2 2 4 2 3" xfId="27298"/>
    <cellStyle name="40% - 강조색4 44 2 2 2 4 2 4" xfId="27299"/>
    <cellStyle name="40% - 강조색4 44 2 2 2 4 3" xfId="27300"/>
    <cellStyle name="40% - 강조색4 44 2 2 2 4 3 2" xfId="27301"/>
    <cellStyle name="40% - 강조색4 44 2 2 2 4 3 3" xfId="27302"/>
    <cellStyle name="40% - 강조색4 44 2 2 2 4 3 4" xfId="27303"/>
    <cellStyle name="40% - 강조색4 44 2 2 2 4 4" xfId="27304"/>
    <cellStyle name="40% - 강조색4 44 2 2 2 4 4 2" xfId="27305"/>
    <cellStyle name="40% - 강조색4 44 2 2 2 4 4 3" xfId="27306"/>
    <cellStyle name="40% - 강조색4 44 2 2 2 4 4 4" xfId="27307"/>
    <cellStyle name="40% - 강조색4 44 2 2 2 4 5" xfId="27308"/>
    <cellStyle name="40% - 강조색4 44 2 2 2 4 5 2" xfId="27309"/>
    <cellStyle name="40% - 강조색4 44 2 2 2 4 5 3" xfId="27310"/>
    <cellStyle name="40% - 강조색4 44 2 2 2 4 5 4" xfId="27311"/>
    <cellStyle name="40% - 강조색4 44 2 2 2 4 6" xfId="27312"/>
    <cellStyle name="40% - 강조색4 44 2 2 2 4 6 2" xfId="27313"/>
    <cellStyle name="40% - 강조색4 44 2 2 2 4 6 3" xfId="27314"/>
    <cellStyle name="40% - 강조색4 44 2 2 2 4 6 4" xfId="27315"/>
    <cellStyle name="40% - 강조색4 44 2 2 2 4 7" xfId="27316"/>
    <cellStyle name="40% - 강조색4 44 2 2 2 4 7 2" xfId="27317"/>
    <cellStyle name="40% - 강조색4 44 2 2 2 4 7 3" xfId="27318"/>
    <cellStyle name="40% - 강조색4 44 2 2 2 4 7 4" xfId="27319"/>
    <cellStyle name="40% - 강조색4 44 2 2 2 4 8" xfId="27320"/>
    <cellStyle name="40% - 강조색4 44 2 2 2 4 8 2" xfId="27321"/>
    <cellStyle name="40% - 강조색4 44 2 2 2 4 8 3" xfId="27322"/>
    <cellStyle name="40% - 강조색4 44 2 2 2 4 8 4" xfId="27323"/>
    <cellStyle name="40% - 강조색4 44 2 2 2 4 9" xfId="27324"/>
    <cellStyle name="40% - 강조색4 44 2 2 2 4 9 2" xfId="27325"/>
    <cellStyle name="40% - 강조색4 44 2 2 2 4 9 3" xfId="27326"/>
    <cellStyle name="40% - 강조색4 44 2 2 2 4 9 4" xfId="27327"/>
    <cellStyle name="40% - 강조색4 44 2 2 2 5" xfId="27328"/>
    <cellStyle name="40% - 강조색4 44 2 2 2 5 2" xfId="27329"/>
    <cellStyle name="40% - 강조색4 44 2 2 2 5 3" xfId="27330"/>
    <cellStyle name="40% - 강조색4 44 2 2 2 5 4" xfId="27331"/>
    <cellStyle name="40% - 강조색4 44 2 2 2 6" xfId="27332"/>
    <cellStyle name="40% - 강조색4 44 2 2 2 6 2" xfId="27333"/>
    <cellStyle name="40% - 강조색4 44 2 2 2 6 3" xfId="27334"/>
    <cellStyle name="40% - 강조색4 44 2 2 2 6 4" xfId="27335"/>
    <cellStyle name="40% - 강조색4 44 2 2 2 7" xfId="27336"/>
    <cellStyle name="40% - 강조색4 44 2 2 2 7 2" xfId="27337"/>
    <cellStyle name="40% - 강조색4 44 2 2 2 7 3" xfId="27338"/>
    <cellStyle name="40% - 강조색4 44 2 2 2 7 4" xfId="27339"/>
    <cellStyle name="40% - 강조색4 44 2 2 2 8" xfId="27340"/>
    <cellStyle name="40% - 강조색4 44 2 2 2 8 2" xfId="27341"/>
    <cellStyle name="40% - 강조색4 44 2 2 2 8 3" xfId="27342"/>
    <cellStyle name="40% - 강조색4 44 2 2 2 8 4" xfId="27343"/>
    <cellStyle name="40% - 강조색4 44 2 2 2 9" xfId="27344"/>
    <cellStyle name="40% - 강조색4 44 2 2 2 9 2" xfId="27345"/>
    <cellStyle name="40% - 강조색4 44 2 2 2 9 3" xfId="27346"/>
    <cellStyle name="40% - 강조색4 44 2 2 2 9 4" xfId="27347"/>
    <cellStyle name="40% - 강조색4 44 2 2 20" xfId="27348"/>
    <cellStyle name="40% - 강조색4 44 2 2 21" xfId="27349"/>
    <cellStyle name="40% - 강조색4 44 2 2 22" xfId="27350"/>
    <cellStyle name="40% - 강조색4 44 2 2 23" xfId="27351"/>
    <cellStyle name="40% - 강조색4 44 2 2 24" xfId="27352"/>
    <cellStyle name="40% - 강조색4 44 2 2 25" xfId="27353"/>
    <cellStyle name="40% - 강조색4 44 2 2 26" xfId="27354"/>
    <cellStyle name="40% - 강조색4 44 2 2 3" xfId="27355"/>
    <cellStyle name="40% - 강조색4 44 2 2 3 10" xfId="27356"/>
    <cellStyle name="40% - 강조색4 44 2 2 3 11" xfId="27357"/>
    <cellStyle name="40% - 강조색4 44 2 2 3 12" xfId="27358"/>
    <cellStyle name="40% - 강조색4 44 2 2 3 2" xfId="27359"/>
    <cellStyle name="40% - 강조색4 44 2 2 3 2 2" xfId="27360"/>
    <cellStyle name="40% - 강조색4 44 2 2 3 2 3" xfId="27361"/>
    <cellStyle name="40% - 강조색4 44 2 2 3 2 4" xfId="27362"/>
    <cellStyle name="40% - 강조색4 44 2 2 3 3" xfId="27363"/>
    <cellStyle name="40% - 강조색4 44 2 2 3 3 2" xfId="27364"/>
    <cellStyle name="40% - 강조색4 44 2 2 3 3 3" xfId="27365"/>
    <cellStyle name="40% - 강조색4 44 2 2 3 3 4" xfId="27366"/>
    <cellStyle name="40% - 강조색4 44 2 2 3 4" xfId="27367"/>
    <cellStyle name="40% - 강조색4 44 2 2 3 4 2" xfId="27368"/>
    <cellStyle name="40% - 강조색4 44 2 2 3 4 3" xfId="27369"/>
    <cellStyle name="40% - 강조색4 44 2 2 3 4 4" xfId="27370"/>
    <cellStyle name="40% - 강조색4 44 2 2 3 5" xfId="27371"/>
    <cellStyle name="40% - 강조색4 44 2 2 3 5 2" xfId="27372"/>
    <cellStyle name="40% - 강조색4 44 2 2 3 5 3" xfId="27373"/>
    <cellStyle name="40% - 강조색4 44 2 2 3 5 4" xfId="27374"/>
    <cellStyle name="40% - 강조색4 44 2 2 3 6" xfId="27375"/>
    <cellStyle name="40% - 강조색4 44 2 2 3 6 2" xfId="27376"/>
    <cellStyle name="40% - 강조색4 44 2 2 3 6 3" xfId="27377"/>
    <cellStyle name="40% - 강조색4 44 2 2 3 6 4" xfId="27378"/>
    <cellStyle name="40% - 강조색4 44 2 2 3 7" xfId="27379"/>
    <cellStyle name="40% - 강조색4 44 2 2 3 7 2" xfId="27380"/>
    <cellStyle name="40% - 강조색4 44 2 2 3 7 3" xfId="27381"/>
    <cellStyle name="40% - 강조색4 44 2 2 3 7 4" xfId="27382"/>
    <cellStyle name="40% - 강조색4 44 2 2 3 8" xfId="27383"/>
    <cellStyle name="40% - 강조색4 44 2 2 3 8 2" xfId="27384"/>
    <cellStyle name="40% - 강조색4 44 2 2 3 8 3" xfId="27385"/>
    <cellStyle name="40% - 강조색4 44 2 2 3 8 4" xfId="27386"/>
    <cellStyle name="40% - 강조색4 44 2 2 3 9" xfId="27387"/>
    <cellStyle name="40% - 강조색4 44 2 2 3 9 2" xfId="27388"/>
    <cellStyle name="40% - 강조색4 44 2 2 3 9 3" xfId="27389"/>
    <cellStyle name="40% - 강조색4 44 2 2 3 9 4" xfId="27390"/>
    <cellStyle name="40% - 강조색4 44 2 2 4" xfId="27391"/>
    <cellStyle name="40% - 강조색4 44 2 2 4 10" xfId="27392"/>
    <cellStyle name="40% - 강조색4 44 2 2 4 11" xfId="27393"/>
    <cellStyle name="40% - 강조색4 44 2 2 4 12" xfId="27394"/>
    <cellStyle name="40% - 강조색4 44 2 2 4 2" xfId="27395"/>
    <cellStyle name="40% - 강조색4 44 2 2 4 2 2" xfId="27396"/>
    <cellStyle name="40% - 강조색4 44 2 2 4 2 3" xfId="27397"/>
    <cellStyle name="40% - 강조색4 44 2 2 4 2 4" xfId="27398"/>
    <cellStyle name="40% - 강조색4 44 2 2 4 3" xfId="27399"/>
    <cellStyle name="40% - 강조색4 44 2 2 4 3 2" xfId="27400"/>
    <cellStyle name="40% - 강조색4 44 2 2 4 3 3" xfId="27401"/>
    <cellStyle name="40% - 강조색4 44 2 2 4 3 4" xfId="27402"/>
    <cellStyle name="40% - 강조색4 44 2 2 4 4" xfId="27403"/>
    <cellStyle name="40% - 강조색4 44 2 2 4 4 2" xfId="27404"/>
    <cellStyle name="40% - 강조색4 44 2 2 4 4 3" xfId="27405"/>
    <cellStyle name="40% - 강조색4 44 2 2 4 4 4" xfId="27406"/>
    <cellStyle name="40% - 강조색4 44 2 2 4 5" xfId="27407"/>
    <cellStyle name="40% - 강조색4 44 2 2 4 5 2" xfId="27408"/>
    <cellStyle name="40% - 강조색4 44 2 2 4 5 3" xfId="27409"/>
    <cellStyle name="40% - 강조색4 44 2 2 4 5 4" xfId="27410"/>
    <cellStyle name="40% - 강조색4 44 2 2 4 6" xfId="27411"/>
    <cellStyle name="40% - 강조색4 44 2 2 4 6 2" xfId="27412"/>
    <cellStyle name="40% - 강조색4 44 2 2 4 6 3" xfId="27413"/>
    <cellStyle name="40% - 강조색4 44 2 2 4 6 4" xfId="27414"/>
    <cellStyle name="40% - 강조색4 44 2 2 4 7" xfId="27415"/>
    <cellStyle name="40% - 강조색4 44 2 2 4 7 2" xfId="27416"/>
    <cellStyle name="40% - 강조색4 44 2 2 4 7 3" xfId="27417"/>
    <cellStyle name="40% - 강조색4 44 2 2 4 7 4" xfId="27418"/>
    <cellStyle name="40% - 강조색4 44 2 2 4 8" xfId="27419"/>
    <cellStyle name="40% - 강조색4 44 2 2 4 8 2" xfId="27420"/>
    <cellStyle name="40% - 강조색4 44 2 2 4 8 3" xfId="27421"/>
    <cellStyle name="40% - 강조색4 44 2 2 4 8 4" xfId="27422"/>
    <cellStyle name="40% - 강조색4 44 2 2 4 9" xfId="27423"/>
    <cellStyle name="40% - 강조색4 44 2 2 4 9 2" xfId="27424"/>
    <cellStyle name="40% - 강조색4 44 2 2 4 9 3" xfId="27425"/>
    <cellStyle name="40% - 강조색4 44 2 2 4 9 4" xfId="27426"/>
    <cellStyle name="40% - 강조색4 44 2 2 5" xfId="27427"/>
    <cellStyle name="40% - 강조색4 44 2 2 5 10" xfId="27428"/>
    <cellStyle name="40% - 강조색4 44 2 2 5 11" xfId="27429"/>
    <cellStyle name="40% - 강조색4 44 2 2 5 12" xfId="27430"/>
    <cellStyle name="40% - 강조색4 44 2 2 5 2" xfId="27431"/>
    <cellStyle name="40% - 강조색4 44 2 2 5 2 2" xfId="27432"/>
    <cellStyle name="40% - 강조색4 44 2 2 5 2 3" xfId="27433"/>
    <cellStyle name="40% - 강조색4 44 2 2 5 2 4" xfId="27434"/>
    <cellStyle name="40% - 강조색4 44 2 2 5 3" xfId="27435"/>
    <cellStyle name="40% - 강조색4 44 2 2 5 3 2" xfId="27436"/>
    <cellStyle name="40% - 강조색4 44 2 2 5 3 3" xfId="27437"/>
    <cellStyle name="40% - 강조색4 44 2 2 5 3 4" xfId="27438"/>
    <cellStyle name="40% - 강조색4 44 2 2 5 4" xfId="27439"/>
    <cellStyle name="40% - 강조색4 44 2 2 5 4 2" xfId="27440"/>
    <cellStyle name="40% - 강조색4 44 2 2 5 4 3" xfId="27441"/>
    <cellStyle name="40% - 강조색4 44 2 2 5 4 4" xfId="27442"/>
    <cellStyle name="40% - 강조색4 44 2 2 5 5" xfId="27443"/>
    <cellStyle name="40% - 강조색4 44 2 2 5 5 2" xfId="27444"/>
    <cellStyle name="40% - 강조색4 44 2 2 5 5 3" xfId="27445"/>
    <cellStyle name="40% - 강조색4 44 2 2 5 5 4" xfId="27446"/>
    <cellStyle name="40% - 강조색4 44 2 2 5 6" xfId="27447"/>
    <cellStyle name="40% - 강조색4 44 2 2 5 6 2" xfId="27448"/>
    <cellStyle name="40% - 강조색4 44 2 2 5 6 3" xfId="27449"/>
    <cellStyle name="40% - 강조색4 44 2 2 5 6 4" xfId="27450"/>
    <cellStyle name="40% - 강조색4 44 2 2 5 7" xfId="27451"/>
    <cellStyle name="40% - 강조색4 44 2 2 5 7 2" xfId="27452"/>
    <cellStyle name="40% - 강조색4 44 2 2 5 7 3" xfId="27453"/>
    <cellStyle name="40% - 강조색4 44 2 2 5 7 4" xfId="27454"/>
    <cellStyle name="40% - 강조색4 44 2 2 5 8" xfId="27455"/>
    <cellStyle name="40% - 강조색4 44 2 2 5 8 2" xfId="27456"/>
    <cellStyle name="40% - 강조색4 44 2 2 5 8 3" xfId="27457"/>
    <cellStyle name="40% - 강조색4 44 2 2 5 8 4" xfId="27458"/>
    <cellStyle name="40% - 강조색4 44 2 2 5 9" xfId="27459"/>
    <cellStyle name="40% - 강조색4 44 2 2 5 9 2" xfId="27460"/>
    <cellStyle name="40% - 강조색4 44 2 2 5 9 3" xfId="27461"/>
    <cellStyle name="40% - 강조색4 44 2 2 5 9 4" xfId="27462"/>
    <cellStyle name="40% - 강조색4 44 2 2 6" xfId="27463"/>
    <cellStyle name="40% - 강조색4 44 2 2 6 2" xfId="27464"/>
    <cellStyle name="40% - 강조색4 44 2 2 6 3" xfId="27465"/>
    <cellStyle name="40% - 강조색4 44 2 2 6 4" xfId="27466"/>
    <cellStyle name="40% - 강조색4 44 2 2 7" xfId="27467"/>
    <cellStyle name="40% - 강조색4 44 2 2 7 2" xfId="27468"/>
    <cellStyle name="40% - 강조색4 44 2 2 7 3" xfId="27469"/>
    <cellStyle name="40% - 강조색4 44 2 2 7 4" xfId="27470"/>
    <cellStyle name="40% - 강조색4 44 2 2 8" xfId="27471"/>
    <cellStyle name="40% - 강조색4 44 2 2 8 2" xfId="27472"/>
    <cellStyle name="40% - 강조색4 44 2 2 8 3" xfId="27473"/>
    <cellStyle name="40% - 강조색4 44 2 2 8 4" xfId="27474"/>
    <cellStyle name="40% - 강조색4 44 2 2 9" xfId="27475"/>
    <cellStyle name="40% - 강조색4 44 2 2 9 2" xfId="27476"/>
    <cellStyle name="40% - 강조색4 44 2 2 9 3" xfId="27477"/>
    <cellStyle name="40% - 강조색4 44 2 2 9 4" xfId="27478"/>
    <cellStyle name="40% - 강조색4 44 2 20" xfId="27479"/>
    <cellStyle name="40% - 강조색4 44 2 21" xfId="27480"/>
    <cellStyle name="40% - 강조색4 44 2 22" xfId="27481"/>
    <cellStyle name="40% - 강조색4 44 2 23" xfId="27482"/>
    <cellStyle name="40% - 강조색4 44 2 24" xfId="27483"/>
    <cellStyle name="40% - 강조색4 44 2 25" xfId="27484"/>
    <cellStyle name="40% - 강조색4 44 2 26" xfId="27485"/>
    <cellStyle name="40% - 강조색4 44 2 3" xfId="27486"/>
    <cellStyle name="40% - 강조색4 44 2 3 10" xfId="27487"/>
    <cellStyle name="40% - 강조색4 44 2 3 10 2" xfId="27488"/>
    <cellStyle name="40% - 강조색4 44 2 3 10 3" xfId="27489"/>
    <cellStyle name="40% - 강조색4 44 2 3 10 4" xfId="27490"/>
    <cellStyle name="40% - 강조색4 44 2 3 11" xfId="27491"/>
    <cellStyle name="40% - 강조색4 44 2 3 11 2" xfId="27492"/>
    <cellStyle name="40% - 강조색4 44 2 3 11 3" xfId="27493"/>
    <cellStyle name="40% - 강조색4 44 2 3 11 4" xfId="27494"/>
    <cellStyle name="40% - 강조색4 44 2 3 12" xfId="27495"/>
    <cellStyle name="40% - 강조색4 44 2 3 12 2" xfId="27496"/>
    <cellStyle name="40% - 강조색4 44 2 3 12 3" xfId="27497"/>
    <cellStyle name="40% - 강조색4 44 2 3 12 4" xfId="27498"/>
    <cellStyle name="40% - 강조색4 44 2 3 13" xfId="27499"/>
    <cellStyle name="40% - 강조색4 44 2 3 14" xfId="27500"/>
    <cellStyle name="40% - 강조색4 44 2 3 15" xfId="27501"/>
    <cellStyle name="40% - 강조색4 44 2 3 16" xfId="27502"/>
    <cellStyle name="40% - 강조색4 44 2 3 17" xfId="27503"/>
    <cellStyle name="40% - 강조색4 44 2 3 18" xfId="27504"/>
    <cellStyle name="40% - 강조색4 44 2 3 19" xfId="27505"/>
    <cellStyle name="40% - 강조색4 44 2 3 2" xfId="27506"/>
    <cellStyle name="40% - 강조색4 44 2 3 2 10" xfId="27507"/>
    <cellStyle name="40% - 강조색4 44 2 3 2 11" xfId="27508"/>
    <cellStyle name="40% - 강조색4 44 2 3 2 12" xfId="27509"/>
    <cellStyle name="40% - 강조색4 44 2 3 2 2" xfId="27510"/>
    <cellStyle name="40% - 강조색4 44 2 3 2 2 2" xfId="27511"/>
    <cellStyle name="40% - 강조색4 44 2 3 2 2 3" xfId="27512"/>
    <cellStyle name="40% - 강조색4 44 2 3 2 2 4" xfId="27513"/>
    <cellStyle name="40% - 강조색4 44 2 3 2 3" xfId="27514"/>
    <cellStyle name="40% - 강조색4 44 2 3 2 3 2" xfId="27515"/>
    <cellStyle name="40% - 강조색4 44 2 3 2 3 3" xfId="27516"/>
    <cellStyle name="40% - 강조색4 44 2 3 2 3 4" xfId="27517"/>
    <cellStyle name="40% - 강조색4 44 2 3 2 4" xfId="27518"/>
    <cellStyle name="40% - 강조색4 44 2 3 2 4 2" xfId="27519"/>
    <cellStyle name="40% - 강조색4 44 2 3 2 4 3" xfId="27520"/>
    <cellStyle name="40% - 강조색4 44 2 3 2 4 4" xfId="27521"/>
    <cellStyle name="40% - 강조색4 44 2 3 2 5" xfId="27522"/>
    <cellStyle name="40% - 강조색4 44 2 3 2 5 2" xfId="27523"/>
    <cellStyle name="40% - 강조색4 44 2 3 2 5 3" xfId="27524"/>
    <cellStyle name="40% - 강조색4 44 2 3 2 5 4" xfId="27525"/>
    <cellStyle name="40% - 강조색4 44 2 3 2 6" xfId="27526"/>
    <cellStyle name="40% - 강조색4 44 2 3 2 6 2" xfId="27527"/>
    <cellStyle name="40% - 강조색4 44 2 3 2 6 3" xfId="27528"/>
    <cellStyle name="40% - 강조색4 44 2 3 2 6 4" xfId="27529"/>
    <cellStyle name="40% - 강조색4 44 2 3 2 7" xfId="27530"/>
    <cellStyle name="40% - 강조색4 44 2 3 2 7 2" xfId="27531"/>
    <cellStyle name="40% - 강조색4 44 2 3 2 7 3" xfId="27532"/>
    <cellStyle name="40% - 강조색4 44 2 3 2 7 4" xfId="27533"/>
    <cellStyle name="40% - 강조색4 44 2 3 2 8" xfId="27534"/>
    <cellStyle name="40% - 강조색4 44 2 3 2 8 2" xfId="27535"/>
    <cellStyle name="40% - 강조색4 44 2 3 2 8 3" xfId="27536"/>
    <cellStyle name="40% - 강조색4 44 2 3 2 8 4" xfId="27537"/>
    <cellStyle name="40% - 강조색4 44 2 3 2 9" xfId="27538"/>
    <cellStyle name="40% - 강조색4 44 2 3 2 9 2" xfId="27539"/>
    <cellStyle name="40% - 강조색4 44 2 3 2 9 3" xfId="27540"/>
    <cellStyle name="40% - 강조색4 44 2 3 2 9 4" xfId="27541"/>
    <cellStyle name="40% - 강조색4 44 2 3 20" xfId="27542"/>
    <cellStyle name="40% - 강조색4 44 2 3 21" xfId="27543"/>
    <cellStyle name="40% - 강조색4 44 2 3 22" xfId="27544"/>
    <cellStyle name="40% - 강조색4 44 2 3 23" xfId="27545"/>
    <cellStyle name="40% - 강조색4 44 2 3 24" xfId="27546"/>
    <cellStyle name="40% - 강조색4 44 2 3 25" xfId="27547"/>
    <cellStyle name="40% - 강조색4 44 2 3 3" xfId="27548"/>
    <cellStyle name="40% - 강조색4 44 2 3 3 10" xfId="27549"/>
    <cellStyle name="40% - 강조색4 44 2 3 3 11" xfId="27550"/>
    <cellStyle name="40% - 강조색4 44 2 3 3 12" xfId="27551"/>
    <cellStyle name="40% - 강조색4 44 2 3 3 2" xfId="27552"/>
    <cellStyle name="40% - 강조색4 44 2 3 3 2 2" xfId="27553"/>
    <cellStyle name="40% - 강조색4 44 2 3 3 2 3" xfId="27554"/>
    <cellStyle name="40% - 강조색4 44 2 3 3 2 4" xfId="27555"/>
    <cellStyle name="40% - 강조색4 44 2 3 3 3" xfId="27556"/>
    <cellStyle name="40% - 강조색4 44 2 3 3 3 2" xfId="27557"/>
    <cellStyle name="40% - 강조색4 44 2 3 3 3 3" xfId="27558"/>
    <cellStyle name="40% - 강조색4 44 2 3 3 3 4" xfId="27559"/>
    <cellStyle name="40% - 강조색4 44 2 3 3 4" xfId="27560"/>
    <cellStyle name="40% - 강조색4 44 2 3 3 4 2" xfId="27561"/>
    <cellStyle name="40% - 강조색4 44 2 3 3 4 3" xfId="27562"/>
    <cellStyle name="40% - 강조색4 44 2 3 3 4 4" xfId="27563"/>
    <cellStyle name="40% - 강조색4 44 2 3 3 5" xfId="27564"/>
    <cellStyle name="40% - 강조색4 44 2 3 3 5 2" xfId="27565"/>
    <cellStyle name="40% - 강조색4 44 2 3 3 5 3" xfId="27566"/>
    <cellStyle name="40% - 강조색4 44 2 3 3 5 4" xfId="27567"/>
    <cellStyle name="40% - 강조색4 44 2 3 3 6" xfId="27568"/>
    <cellStyle name="40% - 강조색4 44 2 3 3 6 2" xfId="27569"/>
    <cellStyle name="40% - 강조색4 44 2 3 3 6 3" xfId="27570"/>
    <cellStyle name="40% - 강조색4 44 2 3 3 6 4" xfId="27571"/>
    <cellStyle name="40% - 강조색4 44 2 3 3 7" xfId="27572"/>
    <cellStyle name="40% - 강조색4 44 2 3 3 7 2" xfId="27573"/>
    <cellStyle name="40% - 강조색4 44 2 3 3 7 3" xfId="27574"/>
    <cellStyle name="40% - 강조색4 44 2 3 3 7 4" xfId="27575"/>
    <cellStyle name="40% - 강조색4 44 2 3 3 8" xfId="27576"/>
    <cellStyle name="40% - 강조색4 44 2 3 3 8 2" xfId="27577"/>
    <cellStyle name="40% - 강조색4 44 2 3 3 8 3" xfId="27578"/>
    <cellStyle name="40% - 강조색4 44 2 3 3 8 4" xfId="27579"/>
    <cellStyle name="40% - 강조색4 44 2 3 3 9" xfId="27580"/>
    <cellStyle name="40% - 강조색4 44 2 3 3 9 2" xfId="27581"/>
    <cellStyle name="40% - 강조색4 44 2 3 3 9 3" xfId="27582"/>
    <cellStyle name="40% - 강조색4 44 2 3 3 9 4" xfId="27583"/>
    <cellStyle name="40% - 강조색4 44 2 3 4" xfId="27584"/>
    <cellStyle name="40% - 강조색4 44 2 3 4 10" xfId="27585"/>
    <cellStyle name="40% - 강조색4 44 2 3 4 11" xfId="27586"/>
    <cellStyle name="40% - 강조색4 44 2 3 4 12" xfId="27587"/>
    <cellStyle name="40% - 강조색4 44 2 3 4 2" xfId="27588"/>
    <cellStyle name="40% - 강조색4 44 2 3 4 2 2" xfId="27589"/>
    <cellStyle name="40% - 강조색4 44 2 3 4 2 3" xfId="27590"/>
    <cellStyle name="40% - 강조색4 44 2 3 4 2 4" xfId="27591"/>
    <cellStyle name="40% - 강조색4 44 2 3 4 3" xfId="27592"/>
    <cellStyle name="40% - 강조색4 44 2 3 4 3 2" xfId="27593"/>
    <cellStyle name="40% - 강조색4 44 2 3 4 3 3" xfId="27594"/>
    <cellStyle name="40% - 강조색4 44 2 3 4 3 4" xfId="27595"/>
    <cellStyle name="40% - 강조색4 44 2 3 4 4" xfId="27596"/>
    <cellStyle name="40% - 강조색4 44 2 3 4 4 2" xfId="27597"/>
    <cellStyle name="40% - 강조색4 44 2 3 4 4 3" xfId="27598"/>
    <cellStyle name="40% - 강조색4 44 2 3 4 4 4" xfId="27599"/>
    <cellStyle name="40% - 강조색4 44 2 3 4 5" xfId="27600"/>
    <cellStyle name="40% - 강조색4 44 2 3 4 5 2" xfId="27601"/>
    <cellStyle name="40% - 강조색4 44 2 3 4 5 3" xfId="27602"/>
    <cellStyle name="40% - 강조색4 44 2 3 4 5 4" xfId="27603"/>
    <cellStyle name="40% - 강조색4 44 2 3 4 6" xfId="27604"/>
    <cellStyle name="40% - 강조색4 44 2 3 4 6 2" xfId="27605"/>
    <cellStyle name="40% - 강조색4 44 2 3 4 6 3" xfId="27606"/>
    <cellStyle name="40% - 강조색4 44 2 3 4 6 4" xfId="27607"/>
    <cellStyle name="40% - 강조색4 44 2 3 4 7" xfId="27608"/>
    <cellStyle name="40% - 강조색4 44 2 3 4 7 2" xfId="27609"/>
    <cellStyle name="40% - 강조색4 44 2 3 4 7 3" xfId="27610"/>
    <cellStyle name="40% - 강조색4 44 2 3 4 7 4" xfId="27611"/>
    <cellStyle name="40% - 강조색4 44 2 3 4 8" xfId="27612"/>
    <cellStyle name="40% - 강조색4 44 2 3 4 8 2" xfId="27613"/>
    <cellStyle name="40% - 강조색4 44 2 3 4 8 3" xfId="27614"/>
    <cellStyle name="40% - 강조색4 44 2 3 4 8 4" xfId="27615"/>
    <cellStyle name="40% - 강조색4 44 2 3 4 9" xfId="27616"/>
    <cellStyle name="40% - 강조색4 44 2 3 4 9 2" xfId="27617"/>
    <cellStyle name="40% - 강조색4 44 2 3 4 9 3" xfId="27618"/>
    <cellStyle name="40% - 강조색4 44 2 3 4 9 4" xfId="27619"/>
    <cellStyle name="40% - 강조색4 44 2 3 5" xfId="27620"/>
    <cellStyle name="40% - 강조색4 44 2 3 5 2" xfId="27621"/>
    <cellStyle name="40% - 강조색4 44 2 3 5 3" xfId="27622"/>
    <cellStyle name="40% - 강조색4 44 2 3 5 4" xfId="27623"/>
    <cellStyle name="40% - 강조색4 44 2 3 6" xfId="27624"/>
    <cellStyle name="40% - 강조색4 44 2 3 6 2" xfId="27625"/>
    <cellStyle name="40% - 강조색4 44 2 3 6 3" xfId="27626"/>
    <cellStyle name="40% - 강조색4 44 2 3 6 4" xfId="27627"/>
    <cellStyle name="40% - 강조색4 44 2 3 7" xfId="27628"/>
    <cellStyle name="40% - 강조색4 44 2 3 7 2" xfId="27629"/>
    <cellStyle name="40% - 강조색4 44 2 3 7 3" xfId="27630"/>
    <cellStyle name="40% - 강조색4 44 2 3 7 4" xfId="27631"/>
    <cellStyle name="40% - 강조색4 44 2 3 8" xfId="27632"/>
    <cellStyle name="40% - 강조색4 44 2 3 8 2" xfId="27633"/>
    <cellStyle name="40% - 강조색4 44 2 3 8 3" xfId="27634"/>
    <cellStyle name="40% - 강조색4 44 2 3 8 4" xfId="27635"/>
    <cellStyle name="40% - 강조색4 44 2 3 9" xfId="27636"/>
    <cellStyle name="40% - 강조색4 44 2 3 9 2" xfId="27637"/>
    <cellStyle name="40% - 강조색4 44 2 3 9 3" xfId="27638"/>
    <cellStyle name="40% - 강조색4 44 2 3 9 4" xfId="27639"/>
    <cellStyle name="40% - 강조색4 44 2 4" xfId="27640"/>
    <cellStyle name="40% - 강조색4 44 2 4 10" xfId="27641"/>
    <cellStyle name="40% - 강조색4 44 2 4 11" xfId="27642"/>
    <cellStyle name="40% - 강조색4 44 2 4 12" xfId="27643"/>
    <cellStyle name="40% - 강조색4 44 2 4 2" xfId="27644"/>
    <cellStyle name="40% - 강조색4 44 2 4 2 2" xfId="27645"/>
    <cellStyle name="40% - 강조색4 44 2 4 2 3" xfId="27646"/>
    <cellStyle name="40% - 강조색4 44 2 4 2 4" xfId="27647"/>
    <cellStyle name="40% - 강조색4 44 2 4 3" xfId="27648"/>
    <cellStyle name="40% - 강조색4 44 2 4 3 2" xfId="27649"/>
    <cellStyle name="40% - 강조색4 44 2 4 3 3" xfId="27650"/>
    <cellStyle name="40% - 강조색4 44 2 4 3 4" xfId="27651"/>
    <cellStyle name="40% - 강조색4 44 2 4 4" xfId="27652"/>
    <cellStyle name="40% - 강조색4 44 2 4 4 2" xfId="27653"/>
    <cellStyle name="40% - 강조색4 44 2 4 4 3" xfId="27654"/>
    <cellStyle name="40% - 강조색4 44 2 4 4 4" xfId="27655"/>
    <cellStyle name="40% - 강조색4 44 2 4 5" xfId="27656"/>
    <cellStyle name="40% - 강조색4 44 2 4 5 2" xfId="27657"/>
    <cellStyle name="40% - 강조색4 44 2 4 5 3" xfId="27658"/>
    <cellStyle name="40% - 강조색4 44 2 4 5 4" xfId="27659"/>
    <cellStyle name="40% - 강조색4 44 2 4 6" xfId="27660"/>
    <cellStyle name="40% - 강조색4 44 2 4 6 2" xfId="27661"/>
    <cellStyle name="40% - 강조색4 44 2 4 6 3" xfId="27662"/>
    <cellStyle name="40% - 강조색4 44 2 4 6 4" xfId="27663"/>
    <cellStyle name="40% - 강조색4 44 2 4 7" xfId="27664"/>
    <cellStyle name="40% - 강조색4 44 2 4 7 2" xfId="27665"/>
    <cellStyle name="40% - 강조색4 44 2 4 7 3" xfId="27666"/>
    <cellStyle name="40% - 강조색4 44 2 4 7 4" xfId="27667"/>
    <cellStyle name="40% - 강조색4 44 2 4 8" xfId="27668"/>
    <cellStyle name="40% - 강조색4 44 2 4 8 2" xfId="27669"/>
    <cellStyle name="40% - 강조색4 44 2 4 8 3" xfId="27670"/>
    <cellStyle name="40% - 강조색4 44 2 4 8 4" xfId="27671"/>
    <cellStyle name="40% - 강조색4 44 2 4 9" xfId="27672"/>
    <cellStyle name="40% - 강조색4 44 2 4 9 2" xfId="27673"/>
    <cellStyle name="40% - 강조색4 44 2 4 9 3" xfId="27674"/>
    <cellStyle name="40% - 강조색4 44 2 4 9 4" xfId="27675"/>
    <cellStyle name="40% - 강조색4 44 2 5" xfId="27676"/>
    <cellStyle name="40% - 강조색4 44 2 5 10" xfId="27677"/>
    <cellStyle name="40% - 강조색4 44 2 5 11" xfId="27678"/>
    <cellStyle name="40% - 강조색4 44 2 5 12" xfId="27679"/>
    <cellStyle name="40% - 강조색4 44 2 5 2" xfId="27680"/>
    <cellStyle name="40% - 강조색4 44 2 5 2 2" xfId="27681"/>
    <cellStyle name="40% - 강조색4 44 2 5 2 3" xfId="27682"/>
    <cellStyle name="40% - 강조색4 44 2 5 2 4" xfId="27683"/>
    <cellStyle name="40% - 강조색4 44 2 5 3" xfId="27684"/>
    <cellStyle name="40% - 강조색4 44 2 5 3 2" xfId="27685"/>
    <cellStyle name="40% - 강조색4 44 2 5 3 3" xfId="27686"/>
    <cellStyle name="40% - 강조색4 44 2 5 3 4" xfId="27687"/>
    <cellStyle name="40% - 강조색4 44 2 5 4" xfId="27688"/>
    <cellStyle name="40% - 강조색4 44 2 5 4 2" xfId="27689"/>
    <cellStyle name="40% - 강조색4 44 2 5 4 3" xfId="27690"/>
    <cellStyle name="40% - 강조색4 44 2 5 4 4" xfId="27691"/>
    <cellStyle name="40% - 강조색4 44 2 5 5" xfId="27692"/>
    <cellStyle name="40% - 강조색4 44 2 5 5 2" xfId="27693"/>
    <cellStyle name="40% - 강조색4 44 2 5 5 3" xfId="27694"/>
    <cellStyle name="40% - 강조색4 44 2 5 5 4" xfId="27695"/>
    <cellStyle name="40% - 강조색4 44 2 5 6" xfId="27696"/>
    <cellStyle name="40% - 강조색4 44 2 5 6 2" xfId="27697"/>
    <cellStyle name="40% - 강조색4 44 2 5 6 3" xfId="27698"/>
    <cellStyle name="40% - 강조색4 44 2 5 6 4" xfId="27699"/>
    <cellStyle name="40% - 강조색4 44 2 5 7" xfId="27700"/>
    <cellStyle name="40% - 강조색4 44 2 5 7 2" xfId="27701"/>
    <cellStyle name="40% - 강조색4 44 2 5 7 3" xfId="27702"/>
    <cellStyle name="40% - 강조색4 44 2 5 7 4" xfId="27703"/>
    <cellStyle name="40% - 강조색4 44 2 5 8" xfId="27704"/>
    <cellStyle name="40% - 강조색4 44 2 5 8 2" xfId="27705"/>
    <cellStyle name="40% - 강조색4 44 2 5 8 3" xfId="27706"/>
    <cellStyle name="40% - 강조색4 44 2 5 8 4" xfId="27707"/>
    <cellStyle name="40% - 강조색4 44 2 5 9" xfId="27708"/>
    <cellStyle name="40% - 강조색4 44 2 5 9 2" xfId="27709"/>
    <cellStyle name="40% - 강조색4 44 2 5 9 3" xfId="27710"/>
    <cellStyle name="40% - 강조색4 44 2 5 9 4" xfId="27711"/>
    <cellStyle name="40% - 강조색4 44 2 6" xfId="27712"/>
    <cellStyle name="40% - 강조색4 44 2 6 10" xfId="27713"/>
    <cellStyle name="40% - 강조색4 44 2 6 11" xfId="27714"/>
    <cellStyle name="40% - 강조색4 44 2 6 12" xfId="27715"/>
    <cellStyle name="40% - 강조색4 44 2 6 2" xfId="27716"/>
    <cellStyle name="40% - 강조색4 44 2 6 2 2" xfId="27717"/>
    <cellStyle name="40% - 강조색4 44 2 6 2 3" xfId="27718"/>
    <cellStyle name="40% - 강조색4 44 2 6 2 4" xfId="27719"/>
    <cellStyle name="40% - 강조색4 44 2 6 3" xfId="27720"/>
    <cellStyle name="40% - 강조색4 44 2 6 3 2" xfId="27721"/>
    <cellStyle name="40% - 강조색4 44 2 6 3 3" xfId="27722"/>
    <cellStyle name="40% - 강조색4 44 2 6 3 4" xfId="27723"/>
    <cellStyle name="40% - 강조색4 44 2 6 4" xfId="27724"/>
    <cellStyle name="40% - 강조색4 44 2 6 4 2" xfId="27725"/>
    <cellStyle name="40% - 강조색4 44 2 6 4 3" xfId="27726"/>
    <cellStyle name="40% - 강조색4 44 2 6 4 4" xfId="27727"/>
    <cellStyle name="40% - 강조색4 44 2 6 5" xfId="27728"/>
    <cellStyle name="40% - 강조색4 44 2 6 5 2" xfId="27729"/>
    <cellStyle name="40% - 강조색4 44 2 6 5 3" xfId="27730"/>
    <cellStyle name="40% - 강조색4 44 2 6 5 4" xfId="27731"/>
    <cellStyle name="40% - 강조색4 44 2 6 6" xfId="27732"/>
    <cellStyle name="40% - 강조색4 44 2 6 6 2" xfId="27733"/>
    <cellStyle name="40% - 강조색4 44 2 6 6 3" xfId="27734"/>
    <cellStyle name="40% - 강조색4 44 2 6 6 4" xfId="27735"/>
    <cellStyle name="40% - 강조색4 44 2 6 7" xfId="27736"/>
    <cellStyle name="40% - 강조색4 44 2 6 7 2" xfId="27737"/>
    <cellStyle name="40% - 강조색4 44 2 6 7 3" xfId="27738"/>
    <cellStyle name="40% - 강조색4 44 2 6 7 4" xfId="27739"/>
    <cellStyle name="40% - 강조색4 44 2 6 8" xfId="27740"/>
    <cellStyle name="40% - 강조색4 44 2 6 8 2" xfId="27741"/>
    <cellStyle name="40% - 강조색4 44 2 6 8 3" xfId="27742"/>
    <cellStyle name="40% - 강조색4 44 2 6 8 4" xfId="27743"/>
    <cellStyle name="40% - 강조색4 44 2 6 9" xfId="27744"/>
    <cellStyle name="40% - 강조색4 44 2 6 9 2" xfId="27745"/>
    <cellStyle name="40% - 강조색4 44 2 6 9 3" xfId="27746"/>
    <cellStyle name="40% - 강조색4 44 2 6 9 4" xfId="27747"/>
    <cellStyle name="40% - 강조색4 44 2 7" xfId="27748"/>
    <cellStyle name="40% - 강조색4 44 2 7 2" xfId="27749"/>
    <cellStyle name="40% - 강조색4 44 2 7 3" xfId="27750"/>
    <cellStyle name="40% - 강조색4 44 2 7 4" xfId="27751"/>
    <cellStyle name="40% - 강조색4 44 2 8" xfId="27752"/>
    <cellStyle name="40% - 강조색4 44 2 8 2" xfId="27753"/>
    <cellStyle name="40% - 강조색4 44 2 8 3" xfId="27754"/>
    <cellStyle name="40% - 강조색4 44 2 8 4" xfId="27755"/>
    <cellStyle name="40% - 강조색4 44 2 9" xfId="27756"/>
    <cellStyle name="40% - 강조색4 44 2 9 2" xfId="27757"/>
    <cellStyle name="40% - 강조색4 44 2 9 3" xfId="27758"/>
    <cellStyle name="40% - 강조색4 44 2 9 4" xfId="27759"/>
    <cellStyle name="40% - 강조색4 44 3" xfId="27760"/>
    <cellStyle name="40% - 강조색4 44 3 10" xfId="27761"/>
    <cellStyle name="40% - 강조색4 44 3 10 2" xfId="27762"/>
    <cellStyle name="40% - 강조색4 44 3 10 3" xfId="27763"/>
    <cellStyle name="40% - 강조색4 44 3 10 4" xfId="27764"/>
    <cellStyle name="40% - 강조색4 44 3 11" xfId="27765"/>
    <cellStyle name="40% - 강조색4 44 3 11 2" xfId="27766"/>
    <cellStyle name="40% - 강조색4 44 3 11 3" xfId="27767"/>
    <cellStyle name="40% - 강조색4 44 3 11 4" xfId="27768"/>
    <cellStyle name="40% - 강조색4 44 3 12" xfId="27769"/>
    <cellStyle name="40% - 강조색4 44 3 12 2" xfId="27770"/>
    <cellStyle name="40% - 강조색4 44 3 12 3" xfId="27771"/>
    <cellStyle name="40% - 강조색4 44 3 12 4" xfId="27772"/>
    <cellStyle name="40% - 강조색4 44 3 13" xfId="27773"/>
    <cellStyle name="40% - 강조색4 44 3 14" xfId="27774"/>
    <cellStyle name="40% - 강조색4 44 3 15" xfId="27775"/>
    <cellStyle name="40% - 강조색4 44 3 16" xfId="27776"/>
    <cellStyle name="40% - 강조색4 44 3 17" xfId="27777"/>
    <cellStyle name="40% - 강조색4 44 3 18" xfId="27778"/>
    <cellStyle name="40% - 강조색4 44 3 19" xfId="27779"/>
    <cellStyle name="40% - 강조색4 44 3 2" xfId="27780"/>
    <cellStyle name="40% - 강조색4 44 3 2 10" xfId="27781"/>
    <cellStyle name="40% - 강조색4 44 3 2 11" xfId="27782"/>
    <cellStyle name="40% - 강조색4 44 3 2 12" xfId="27783"/>
    <cellStyle name="40% - 강조색4 44 3 2 2" xfId="27784"/>
    <cellStyle name="40% - 강조색4 44 3 2 2 2" xfId="27785"/>
    <cellStyle name="40% - 강조색4 44 3 2 2 3" xfId="27786"/>
    <cellStyle name="40% - 강조색4 44 3 2 2 4" xfId="27787"/>
    <cellStyle name="40% - 강조색4 44 3 2 3" xfId="27788"/>
    <cellStyle name="40% - 강조색4 44 3 2 3 2" xfId="27789"/>
    <cellStyle name="40% - 강조색4 44 3 2 3 3" xfId="27790"/>
    <cellStyle name="40% - 강조색4 44 3 2 3 4" xfId="27791"/>
    <cellStyle name="40% - 강조색4 44 3 2 4" xfId="27792"/>
    <cellStyle name="40% - 강조색4 44 3 2 4 2" xfId="27793"/>
    <cellStyle name="40% - 강조색4 44 3 2 4 3" xfId="27794"/>
    <cellStyle name="40% - 강조색4 44 3 2 4 4" xfId="27795"/>
    <cellStyle name="40% - 강조색4 44 3 2 5" xfId="27796"/>
    <cellStyle name="40% - 강조색4 44 3 2 5 2" xfId="27797"/>
    <cellStyle name="40% - 강조색4 44 3 2 5 3" xfId="27798"/>
    <cellStyle name="40% - 강조색4 44 3 2 5 4" xfId="27799"/>
    <cellStyle name="40% - 강조색4 44 3 2 6" xfId="27800"/>
    <cellStyle name="40% - 강조색4 44 3 2 6 2" xfId="27801"/>
    <cellStyle name="40% - 강조색4 44 3 2 6 3" xfId="27802"/>
    <cellStyle name="40% - 강조색4 44 3 2 6 4" xfId="27803"/>
    <cellStyle name="40% - 강조색4 44 3 2 7" xfId="27804"/>
    <cellStyle name="40% - 강조색4 44 3 2 7 2" xfId="27805"/>
    <cellStyle name="40% - 강조색4 44 3 2 7 3" xfId="27806"/>
    <cellStyle name="40% - 강조색4 44 3 2 7 4" xfId="27807"/>
    <cellStyle name="40% - 강조색4 44 3 2 8" xfId="27808"/>
    <cellStyle name="40% - 강조색4 44 3 2 8 2" xfId="27809"/>
    <cellStyle name="40% - 강조색4 44 3 2 8 3" xfId="27810"/>
    <cellStyle name="40% - 강조색4 44 3 2 8 4" xfId="27811"/>
    <cellStyle name="40% - 강조색4 44 3 2 9" xfId="27812"/>
    <cellStyle name="40% - 강조색4 44 3 2 9 2" xfId="27813"/>
    <cellStyle name="40% - 강조색4 44 3 2 9 3" xfId="27814"/>
    <cellStyle name="40% - 강조색4 44 3 2 9 4" xfId="27815"/>
    <cellStyle name="40% - 강조색4 44 3 20" xfId="27816"/>
    <cellStyle name="40% - 강조색4 44 3 21" xfId="27817"/>
    <cellStyle name="40% - 강조색4 44 3 22" xfId="27818"/>
    <cellStyle name="40% - 강조색4 44 3 23" xfId="27819"/>
    <cellStyle name="40% - 강조색4 44 3 24" xfId="27820"/>
    <cellStyle name="40% - 강조색4 44 3 25" xfId="27821"/>
    <cellStyle name="40% - 강조색4 44 3 3" xfId="27822"/>
    <cellStyle name="40% - 강조색4 44 3 3 10" xfId="27823"/>
    <cellStyle name="40% - 강조색4 44 3 3 11" xfId="27824"/>
    <cellStyle name="40% - 강조색4 44 3 3 12" xfId="27825"/>
    <cellStyle name="40% - 강조색4 44 3 3 2" xfId="27826"/>
    <cellStyle name="40% - 강조색4 44 3 3 2 2" xfId="27827"/>
    <cellStyle name="40% - 강조색4 44 3 3 2 3" xfId="27828"/>
    <cellStyle name="40% - 강조색4 44 3 3 2 4" xfId="27829"/>
    <cellStyle name="40% - 강조색4 44 3 3 3" xfId="27830"/>
    <cellStyle name="40% - 강조색4 44 3 3 3 2" xfId="27831"/>
    <cellStyle name="40% - 강조색4 44 3 3 3 3" xfId="27832"/>
    <cellStyle name="40% - 강조색4 44 3 3 3 4" xfId="27833"/>
    <cellStyle name="40% - 강조색4 44 3 3 4" xfId="27834"/>
    <cellStyle name="40% - 강조색4 44 3 3 4 2" xfId="27835"/>
    <cellStyle name="40% - 강조색4 44 3 3 4 3" xfId="27836"/>
    <cellStyle name="40% - 강조색4 44 3 3 4 4" xfId="27837"/>
    <cellStyle name="40% - 강조색4 44 3 3 5" xfId="27838"/>
    <cellStyle name="40% - 강조색4 44 3 3 5 2" xfId="27839"/>
    <cellStyle name="40% - 강조색4 44 3 3 5 3" xfId="27840"/>
    <cellStyle name="40% - 강조색4 44 3 3 5 4" xfId="27841"/>
    <cellStyle name="40% - 강조색4 44 3 3 6" xfId="27842"/>
    <cellStyle name="40% - 강조색4 44 3 3 6 2" xfId="27843"/>
    <cellStyle name="40% - 강조색4 44 3 3 6 3" xfId="27844"/>
    <cellStyle name="40% - 강조색4 44 3 3 6 4" xfId="27845"/>
    <cellStyle name="40% - 강조색4 44 3 3 7" xfId="27846"/>
    <cellStyle name="40% - 강조색4 44 3 3 7 2" xfId="27847"/>
    <cellStyle name="40% - 강조색4 44 3 3 7 3" xfId="27848"/>
    <cellStyle name="40% - 강조색4 44 3 3 7 4" xfId="27849"/>
    <cellStyle name="40% - 강조색4 44 3 3 8" xfId="27850"/>
    <cellStyle name="40% - 강조색4 44 3 3 8 2" xfId="27851"/>
    <cellStyle name="40% - 강조색4 44 3 3 8 3" xfId="27852"/>
    <cellStyle name="40% - 강조색4 44 3 3 8 4" xfId="27853"/>
    <cellStyle name="40% - 강조색4 44 3 3 9" xfId="27854"/>
    <cellStyle name="40% - 강조색4 44 3 3 9 2" xfId="27855"/>
    <cellStyle name="40% - 강조색4 44 3 3 9 3" xfId="27856"/>
    <cellStyle name="40% - 강조색4 44 3 3 9 4" xfId="27857"/>
    <cellStyle name="40% - 강조색4 44 3 4" xfId="27858"/>
    <cellStyle name="40% - 강조색4 44 3 4 10" xfId="27859"/>
    <cellStyle name="40% - 강조색4 44 3 4 11" xfId="27860"/>
    <cellStyle name="40% - 강조색4 44 3 4 12" xfId="27861"/>
    <cellStyle name="40% - 강조색4 44 3 4 2" xfId="27862"/>
    <cellStyle name="40% - 강조색4 44 3 4 2 2" xfId="27863"/>
    <cellStyle name="40% - 강조색4 44 3 4 2 3" xfId="27864"/>
    <cellStyle name="40% - 강조색4 44 3 4 2 4" xfId="27865"/>
    <cellStyle name="40% - 강조색4 44 3 4 3" xfId="27866"/>
    <cellStyle name="40% - 강조색4 44 3 4 3 2" xfId="27867"/>
    <cellStyle name="40% - 강조색4 44 3 4 3 3" xfId="27868"/>
    <cellStyle name="40% - 강조색4 44 3 4 3 4" xfId="27869"/>
    <cellStyle name="40% - 강조색4 44 3 4 4" xfId="27870"/>
    <cellStyle name="40% - 강조색4 44 3 4 4 2" xfId="27871"/>
    <cellStyle name="40% - 강조색4 44 3 4 4 3" xfId="27872"/>
    <cellStyle name="40% - 강조색4 44 3 4 4 4" xfId="27873"/>
    <cellStyle name="40% - 강조색4 44 3 4 5" xfId="27874"/>
    <cellStyle name="40% - 강조색4 44 3 4 5 2" xfId="27875"/>
    <cellStyle name="40% - 강조색4 44 3 4 5 3" xfId="27876"/>
    <cellStyle name="40% - 강조색4 44 3 4 5 4" xfId="27877"/>
    <cellStyle name="40% - 강조색4 44 3 4 6" xfId="27878"/>
    <cellStyle name="40% - 강조색4 44 3 4 6 2" xfId="27879"/>
    <cellStyle name="40% - 강조색4 44 3 4 6 3" xfId="27880"/>
    <cellStyle name="40% - 강조색4 44 3 4 6 4" xfId="27881"/>
    <cellStyle name="40% - 강조색4 44 3 4 7" xfId="27882"/>
    <cellStyle name="40% - 강조색4 44 3 4 7 2" xfId="27883"/>
    <cellStyle name="40% - 강조색4 44 3 4 7 3" xfId="27884"/>
    <cellStyle name="40% - 강조색4 44 3 4 7 4" xfId="27885"/>
    <cellStyle name="40% - 강조색4 44 3 4 8" xfId="27886"/>
    <cellStyle name="40% - 강조색4 44 3 4 8 2" xfId="27887"/>
    <cellStyle name="40% - 강조색4 44 3 4 8 3" xfId="27888"/>
    <cellStyle name="40% - 강조색4 44 3 4 8 4" xfId="27889"/>
    <cellStyle name="40% - 강조색4 44 3 4 9" xfId="27890"/>
    <cellStyle name="40% - 강조색4 44 3 4 9 2" xfId="27891"/>
    <cellStyle name="40% - 강조색4 44 3 4 9 3" xfId="27892"/>
    <cellStyle name="40% - 강조색4 44 3 4 9 4" xfId="27893"/>
    <cellStyle name="40% - 강조색4 44 3 5" xfId="27894"/>
    <cellStyle name="40% - 강조색4 44 3 5 2" xfId="27895"/>
    <cellStyle name="40% - 강조색4 44 3 5 3" xfId="27896"/>
    <cellStyle name="40% - 강조색4 44 3 5 4" xfId="27897"/>
    <cellStyle name="40% - 강조색4 44 3 6" xfId="27898"/>
    <cellStyle name="40% - 강조색4 44 3 6 2" xfId="27899"/>
    <cellStyle name="40% - 강조색4 44 3 6 3" xfId="27900"/>
    <cellStyle name="40% - 강조색4 44 3 6 4" xfId="27901"/>
    <cellStyle name="40% - 강조색4 44 3 7" xfId="27902"/>
    <cellStyle name="40% - 강조색4 44 3 7 2" xfId="27903"/>
    <cellStyle name="40% - 강조색4 44 3 7 3" xfId="27904"/>
    <cellStyle name="40% - 강조색4 44 3 7 4" xfId="27905"/>
    <cellStyle name="40% - 강조색4 44 3 8" xfId="27906"/>
    <cellStyle name="40% - 강조색4 44 3 8 2" xfId="27907"/>
    <cellStyle name="40% - 강조색4 44 3 8 3" xfId="27908"/>
    <cellStyle name="40% - 강조색4 44 3 8 4" xfId="27909"/>
    <cellStyle name="40% - 강조색4 44 3 9" xfId="27910"/>
    <cellStyle name="40% - 강조색4 44 3 9 2" xfId="27911"/>
    <cellStyle name="40% - 강조색4 44 3 9 3" xfId="27912"/>
    <cellStyle name="40% - 강조색4 44 3 9 4" xfId="27913"/>
    <cellStyle name="40% - 강조색4 44 4" xfId="27914"/>
    <cellStyle name="40% - 강조색4 44 4 10" xfId="27915"/>
    <cellStyle name="40% - 강조색4 44 4 10 2" xfId="27916"/>
    <cellStyle name="40% - 강조색4 44 4 10 3" xfId="27917"/>
    <cellStyle name="40% - 강조색4 44 4 10 4" xfId="27918"/>
    <cellStyle name="40% - 강조색4 44 4 11" xfId="27919"/>
    <cellStyle name="40% - 강조색4 44 4 12" xfId="27920"/>
    <cellStyle name="40% - 강조색4 44 4 13" xfId="27921"/>
    <cellStyle name="40% - 강조색4 44 4 14" xfId="27922"/>
    <cellStyle name="40% - 강조색4 44 4 15" xfId="27923"/>
    <cellStyle name="40% - 강조색4 44 4 16" xfId="27924"/>
    <cellStyle name="40% - 강조색4 44 4 17" xfId="27925"/>
    <cellStyle name="40% - 강조색4 44 4 18" xfId="27926"/>
    <cellStyle name="40% - 강조색4 44 4 19" xfId="27927"/>
    <cellStyle name="40% - 강조색4 44 4 2" xfId="27928"/>
    <cellStyle name="40% - 강조색4 44 4 2 10" xfId="27929"/>
    <cellStyle name="40% - 강조색4 44 4 2 11" xfId="27930"/>
    <cellStyle name="40% - 강조색4 44 4 2 12" xfId="27931"/>
    <cellStyle name="40% - 강조색4 44 4 2 2" xfId="27932"/>
    <cellStyle name="40% - 강조색4 44 4 2 2 2" xfId="27933"/>
    <cellStyle name="40% - 강조색4 44 4 2 2 3" xfId="27934"/>
    <cellStyle name="40% - 강조색4 44 4 2 2 4" xfId="27935"/>
    <cellStyle name="40% - 강조색4 44 4 2 3" xfId="27936"/>
    <cellStyle name="40% - 강조색4 44 4 2 3 2" xfId="27937"/>
    <cellStyle name="40% - 강조색4 44 4 2 3 3" xfId="27938"/>
    <cellStyle name="40% - 강조색4 44 4 2 3 4" xfId="27939"/>
    <cellStyle name="40% - 강조색4 44 4 2 4" xfId="27940"/>
    <cellStyle name="40% - 강조색4 44 4 2 4 2" xfId="27941"/>
    <cellStyle name="40% - 강조색4 44 4 2 4 3" xfId="27942"/>
    <cellStyle name="40% - 강조색4 44 4 2 4 4" xfId="27943"/>
    <cellStyle name="40% - 강조색4 44 4 2 5" xfId="27944"/>
    <cellStyle name="40% - 강조색4 44 4 2 5 2" xfId="27945"/>
    <cellStyle name="40% - 강조색4 44 4 2 5 3" xfId="27946"/>
    <cellStyle name="40% - 강조색4 44 4 2 5 4" xfId="27947"/>
    <cellStyle name="40% - 강조색4 44 4 2 6" xfId="27948"/>
    <cellStyle name="40% - 강조색4 44 4 2 6 2" xfId="27949"/>
    <cellStyle name="40% - 강조색4 44 4 2 6 3" xfId="27950"/>
    <cellStyle name="40% - 강조색4 44 4 2 6 4" xfId="27951"/>
    <cellStyle name="40% - 강조색4 44 4 2 7" xfId="27952"/>
    <cellStyle name="40% - 강조색4 44 4 2 7 2" xfId="27953"/>
    <cellStyle name="40% - 강조색4 44 4 2 7 3" xfId="27954"/>
    <cellStyle name="40% - 강조색4 44 4 2 7 4" xfId="27955"/>
    <cellStyle name="40% - 강조색4 44 4 2 8" xfId="27956"/>
    <cellStyle name="40% - 강조색4 44 4 2 8 2" xfId="27957"/>
    <cellStyle name="40% - 강조색4 44 4 2 8 3" xfId="27958"/>
    <cellStyle name="40% - 강조색4 44 4 2 8 4" xfId="27959"/>
    <cellStyle name="40% - 강조색4 44 4 2 9" xfId="27960"/>
    <cellStyle name="40% - 강조색4 44 4 2 9 2" xfId="27961"/>
    <cellStyle name="40% - 강조색4 44 4 2 9 3" xfId="27962"/>
    <cellStyle name="40% - 강조색4 44 4 2 9 4" xfId="27963"/>
    <cellStyle name="40% - 강조색4 44 4 20" xfId="27964"/>
    <cellStyle name="40% - 강조색4 44 4 21" xfId="27965"/>
    <cellStyle name="40% - 강조색4 44 4 22" xfId="27966"/>
    <cellStyle name="40% - 강조색4 44 4 23" xfId="27967"/>
    <cellStyle name="40% - 강조색4 44 4 3" xfId="27968"/>
    <cellStyle name="40% - 강조색4 44 4 3 2" xfId="27969"/>
    <cellStyle name="40% - 강조색4 44 4 3 3" xfId="27970"/>
    <cellStyle name="40% - 강조색4 44 4 3 4" xfId="27971"/>
    <cellStyle name="40% - 강조색4 44 4 4" xfId="27972"/>
    <cellStyle name="40% - 강조색4 44 4 4 2" xfId="27973"/>
    <cellStyle name="40% - 강조색4 44 4 4 3" xfId="27974"/>
    <cellStyle name="40% - 강조색4 44 4 4 4" xfId="27975"/>
    <cellStyle name="40% - 강조색4 44 4 5" xfId="27976"/>
    <cellStyle name="40% - 강조색4 44 4 5 2" xfId="27977"/>
    <cellStyle name="40% - 강조색4 44 4 5 3" xfId="27978"/>
    <cellStyle name="40% - 강조색4 44 4 5 4" xfId="27979"/>
    <cellStyle name="40% - 강조색4 44 4 6" xfId="27980"/>
    <cellStyle name="40% - 강조색4 44 4 6 2" xfId="27981"/>
    <cellStyle name="40% - 강조색4 44 4 6 3" xfId="27982"/>
    <cellStyle name="40% - 강조색4 44 4 6 4" xfId="27983"/>
    <cellStyle name="40% - 강조색4 44 4 7" xfId="27984"/>
    <cellStyle name="40% - 강조색4 44 4 7 2" xfId="27985"/>
    <cellStyle name="40% - 강조색4 44 4 7 3" xfId="27986"/>
    <cellStyle name="40% - 강조색4 44 4 7 4" xfId="27987"/>
    <cellStyle name="40% - 강조색4 44 4 8" xfId="27988"/>
    <cellStyle name="40% - 강조색4 44 4 8 2" xfId="27989"/>
    <cellStyle name="40% - 강조색4 44 4 8 3" xfId="27990"/>
    <cellStyle name="40% - 강조색4 44 4 8 4" xfId="27991"/>
    <cellStyle name="40% - 강조색4 44 4 9" xfId="27992"/>
    <cellStyle name="40% - 강조색4 44 4 9 2" xfId="27993"/>
    <cellStyle name="40% - 강조색4 44 4 9 3" xfId="27994"/>
    <cellStyle name="40% - 강조색4 44 4 9 4" xfId="27995"/>
    <cellStyle name="40% - 강조색4 44 5" xfId="27996"/>
    <cellStyle name="40% - 강조색4 44 5 10" xfId="27997"/>
    <cellStyle name="40% - 강조색4 44 5 11" xfId="27998"/>
    <cellStyle name="40% - 강조색4 44 5 12" xfId="27999"/>
    <cellStyle name="40% - 강조색4 44 5 13" xfId="28000"/>
    <cellStyle name="40% - 강조색4 44 5 14" xfId="28001"/>
    <cellStyle name="40% - 강조색4 44 5 15" xfId="28002"/>
    <cellStyle name="40% - 강조색4 44 5 16" xfId="28003"/>
    <cellStyle name="40% - 강조색4 44 5 17" xfId="28004"/>
    <cellStyle name="40% - 강조색4 44 5 18" xfId="28005"/>
    <cellStyle name="40% - 강조색4 44 5 19" xfId="28006"/>
    <cellStyle name="40% - 강조색4 44 5 2" xfId="28007"/>
    <cellStyle name="40% - 강조색4 44 5 2 2" xfId="28008"/>
    <cellStyle name="40% - 강조색4 44 5 2 3" xfId="28009"/>
    <cellStyle name="40% - 강조색4 44 5 2 4" xfId="28010"/>
    <cellStyle name="40% - 강조색4 44 5 20" xfId="28011"/>
    <cellStyle name="40% - 강조색4 44 5 3" xfId="28012"/>
    <cellStyle name="40% - 강조색4 44 5 3 2" xfId="28013"/>
    <cellStyle name="40% - 강조색4 44 5 3 3" xfId="28014"/>
    <cellStyle name="40% - 강조색4 44 5 3 4" xfId="28015"/>
    <cellStyle name="40% - 강조색4 44 5 4" xfId="28016"/>
    <cellStyle name="40% - 강조색4 44 5 4 2" xfId="28017"/>
    <cellStyle name="40% - 강조색4 44 5 4 3" xfId="28018"/>
    <cellStyle name="40% - 강조색4 44 5 4 4" xfId="28019"/>
    <cellStyle name="40% - 강조색4 44 5 5" xfId="28020"/>
    <cellStyle name="40% - 강조색4 44 5 5 2" xfId="28021"/>
    <cellStyle name="40% - 강조색4 44 5 5 3" xfId="28022"/>
    <cellStyle name="40% - 강조색4 44 5 5 4" xfId="28023"/>
    <cellStyle name="40% - 강조색4 44 5 6" xfId="28024"/>
    <cellStyle name="40% - 강조색4 44 5 6 2" xfId="28025"/>
    <cellStyle name="40% - 강조색4 44 5 6 3" xfId="28026"/>
    <cellStyle name="40% - 강조색4 44 5 6 4" xfId="28027"/>
    <cellStyle name="40% - 강조색4 44 5 7" xfId="28028"/>
    <cellStyle name="40% - 강조색4 44 5 7 2" xfId="28029"/>
    <cellStyle name="40% - 강조색4 44 5 7 3" xfId="28030"/>
    <cellStyle name="40% - 강조색4 44 5 7 4" xfId="28031"/>
    <cellStyle name="40% - 강조색4 44 5 8" xfId="28032"/>
    <cellStyle name="40% - 강조색4 44 5 9" xfId="28033"/>
    <cellStyle name="40% - 강조색4 44 6" xfId="28034"/>
    <cellStyle name="40% - 강조색4 44 6 10" xfId="28035"/>
    <cellStyle name="40% - 강조색4 44 6 11" xfId="28036"/>
    <cellStyle name="40% - 강조색4 44 6 12" xfId="28037"/>
    <cellStyle name="40% - 강조색4 44 6 13" xfId="28038"/>
    <cellStyle name="40% - 강조색4 44 6 14" xfId="28039"/>
    <cellStyle name="40% - 강조색4 44 6 15" xfId="28040"/>
    <cellStyle name="40% - 강조색4 44 6 16" xfId="28041"/>
    <cellStyle name="40% - 강조색4 44 6 17" xfId="28042"/>
    <cellStyle name="40% - 강조색4 44 6 2" xfId="28043"/>
    <cellStyle name="40% - 강조색4 44 6 2 2" xfId="28044"/>
    <cellStyle name="40% - 강조색4 44 6 2 3" xfId="28045"/>
    <cellStyle name="40% - 강조색4 44 6 2 4" xfId="28046"/>
    <cellStyle name="40% - 강조색4 44 6 3" xfId="28047"/>
    <cellStyle name="40% - 강조색4 44 6 3 2" xfId="28048"/>
    <cellStyle name="40% - 강조색4 44 6 3 3" xfId="28049"/>
    <cellStyle name="40% - 강조색4 44 6 3 4" xfId="28050"/>
    <cellStyle name="40% - 강조색4 44 6 4" xfId="28051"/>
    <cellStyle name="40% - 강조색4 44 6 4 2" xfId="28052"/>
    <cellStyle name="40% - 강조색4 44 6 4 3" xfId="28053"/>
    <cellStyle name="40% - 강조색4 44 6 4 4" xfId="28054"/>
    <cellStyle name="40% - 강조색4 44 6 5" xfId="28055"/>
    <cellStyle name="40% - 강조색4 44 6 6" xfId="28056"/>
    <cellStyle name="40% - 강조색4 44 6 7" xfId="28057"/>
    <cellStyle name="40% - 강조색4 44 6 8" xfId="28058"/>
    <cellStyle name="40% - 강조색4 44 6 9" xfId="28059"/>
    <cellStyle name="40% - 강조색4 44 7" xfId="28060"/>
    <cellStyle name="40% - 강조색4 44 7 10" xfId="28061"/>
    <cellStyle name="40% - 강조색4 44 7 11" xfId="28062"/>
    <cellStyle name="40% - 강조색4 44 7 12" xfId="28063"/>
    <cellStyle name="40% - 강조색4 44 7 13" xfId="28064"/>
    <cellStyle name="40% - 강조색4 44 7 14" xfId="28065"/>
    <cellStyle name="40% - 강조색4 44 7 2" xfId="28066"/>
    <cellStyle name="40% - 강조색4 44 7 3" xfId="28067"/>
    <cellStyle name="40% - 강조색4 44 7 4" xfId="28068"/>
    <cellStyle name="40% - 강조색4 44 7 5" xfId="28069"/>
    <cellStyle name="40% - 강조색4 44 7 6" xfId="28070"/>
    <cellStyle name="40% - 강조색4 44 7 7" xfId="28071"/>
    <cellStyle name="40% - 강조색4 44 7 8" xfId="28072"/>
    <cellStyle name="40% - 강조색4 44 7 9" xfId="28073"/>
    <cellStyle name="40% - 강조색4 44 8" xfId="28074"/>
    <cellStyle name="40% - 강조색4 44 8 2" xfId="28075"/>
    <cellStyle name="40% - 강조색4 44 8 3" xfId="28076"/>
    <cellStyle name="40% - 강조색4 44 8 4" xfId="28077"/>
    <cellStyle name="40% - 강조색4 44 9" xfId="28078"/>
    <cellStyle name="40% - 강조색4 44 9 2" xfId="28079"/>
    <cellStyle name="40% - 강조색4 44 9 3" xfId="28080"/>
    <cellStyle name="40% - 강조색4 45" xfId="28081"/>
    <cellStyle name="40% - 강조색4 45 10" xfId="28082"/>
    <cellStyle name="40% - 강조색4 45 11" xfId="28083"/>
    <cellStyle name="40% - 강조색4 45 2" xfId="28084"/>
    <cellStyle name="40% - 강조색4 45 2 10" xfId="28085"/>
    <cellStyle name="40% - 강조색4 45 2 10 2" xfId="28086"/>
    <cellStyle name="40% - 강조색4 45 2 10 3" xfId="28087"/>
    <cellStyle name="40% - 강조색4 45 2 10 4" xfId="28088"/>
    <cellStyle name="40% - 강조색4 45 2 11" xfId="28089"/>
    <cellStyle name="40% - 강조색4 45 2 11 2" xfId="28090"/>
    <cellStyle name="40% - 강조색4 45 2 11 3" xfId="28091"/>
    <cellStyle name="40% - 강조색4 45 2 11 4" xfId="28092"/>
    <cellStyle name="40% - 강조색4 45 2 12" xfId="28093"/>
    <cellStyle name="40% - 강조색4 45 2 12 2" xfId="28094"/>
    <cellStyle name="40% - 강조색4 45 2 12 3" xfId="28095"/>
    <cellStyle name="40% - 강조색4 45 2 12 4" xfId="28096"/>
    <cellStyle name="40% - 강조색4 45 2 13" xfId="28097"/>
    <cellStyle name="40% - 강조색4 45 2 13 2" xfId="28098"/>
    <cellStyle name="40% - 강조색4 45 2 13 3" xfId="28099"/>
    <cellStyle name="40% - 강조색4 45 2 13 4" xfId="28100"/>
    <cellStyle name="40% - 강조색4 45 2 14" xfId="28101"/>
    <cellStyle name="40% - 강조색4 45 2 14 2" xfId="28102"/>
    <cellStyle name="40% - 강조색4 45 2 14 3" xfId="28103"/>
    <cellStyle name="40% - 강조색4 45 2 14 4" xfId="28104"/>
    <cellStyle name="40% - 강조색4 45 2 15" xfId="28105"/>
    <cellStyle name="40% - 강조색4 45 2 16" xfId="28106"/>
    <cellStyle name="40% - 강조색4 45 2 17" xfId="28107"/>
    <cellStyle name="40% - 강조색4 45 2 18" xfId="28108"/>
    <cellStyle name="40% - 강조색4 45 2 19" xfId="28109"/>
    <cellStyle name="40% - 강조색4 45 2 2" xfId="28110"/>
    <cellStyle name="40% - 강조색4 45 2 2 10" xfId="28111"/>
    <cellStyle name="40% - 강조색4 45 2 2 10 2" xfId="28112"/>
    <cellStyle name="40% - 강조색4 45 2 2 10 3" xfId="28113"/>
    <cellStyle name="40% - 강조색4 45 2 2 10 4" xfId="28114"/>
    <cellStyle name="40% - 강조색4 45 2 2 11" xfId="28115"/>
    <cellStyle name="40% - 강조색4 45 2 2 11 2" xfId="28116"/>
    <cellStyle name="40% - 강조색4 45 2 2 11 3" xfId="28117"/>
    <cellStyle name="40% - 강조색4 45 2 2 11 4" xfId="28118"/>
    <cellStyle name="40% - 강조색4 45 2 2 12" xfId="28119"/>
    <cellStyle name="40% - 강조색4 45 2 2 12 2" xfId="28120"/>
    <cellStyle name="40% - 강조색4 45 2 2 12 3" xfId="28121"/>
    <cellStyle name="40% - 강조색4 45 2 2 12 4" xfId="28122"/>
    <cellStyle name="40% - 강조색4 45 2 2 13" xfId="28123"/>
    <cellStyle name="40% - 강조색4 45 2 2 13 2" xfId="28124"/>
    <cellStyle name="40% - 강조색4 45 2 2 13 3" xfId="28125"/>
    <cellStyle name="40% - 강조색4 45 2 2 13 4" xfId="28126"/>
    <cellStyle name="40% - 강조색4 45 2 2 14" xfId="28127"/>
    <cellStyle name="40% - 강조색4 45 2 2 15" xfId="28128"/>
    <cellStyle name="40% - 강조색4 45 2 2 16" xfId="28129"/>
    <cellStyle name="40% - 강조색4 45 2 2 17" xfId="28130"/>
    <cellStyle name="40% - 강조색4 45 2 2 18" xfId="28131"/>
    <cellStyle name="40% - 강조색4 45 2 2 19" xfId="28132"/>
    <cellStyle name="40% - 강조색4 45 2 2 2" xfId="28133"/>
    <cellStyle name="40% - 강조색4 45 2 2 2 10" xfId="28134"/>
    <cellStyle name="40% - 강조색4 45 2 2 2 10 2" xfId="28135"/>
    <cellStyle name="40% - 강조색4 45 2 2 2 10 3" xfId="28136"/>
    <cellStyle name="40% - 강조색4 45 2 2 2 10 4" xfId="28137"/>
    <cellStyle name="40% - 강조색4 45 2 2 2 11" xfId="28138"/>
    <cellStyle name="40% - 강조색4 45 2 2 2 11 2" xfId="28139"/>
    <cellStyle name="40% - 강조색4 45 2 2 2 11 3" xfId="28140"/>
    <cellStyle name="40% - 강조색4 45 2 2 2 11 4" xfId="28141"/>
    <cellStyle name="40% - 강조색4 45 2 2 2 12" xfId="28142"/>
    <cellStyle name="40% - 강조색4 45 2 2 2 12 2" xfId="28143"/>
    <cellStyle name="40% - 강조색4 45 2 2 2 12 3" xfId="28144"/>
    <cellStyle name="40% - 강조색4 45 2 2 2 12 4" xfId="28145"/>
    <cellStyle name="40% - 강조색4 45 2 2 2 13" xfId="28146"/>
    <cellStyle name="40% - 강조색4 45 2 2 2 14" xfId="28147"/>
    <cellStyle name="40% - 강조색4 45 2 2 2 15" xfId="28148"/>
    <cellStyle name="40% - 강조색4 45 2 2 2 16" xfId="28149"/>
    <cellStyle name="40% - 강조색4 45 2 2 2 17" xfId="28150"/>
    <cellStyle name="40% - 강조색4 45 2 2 2 18" xfId="28151"/>
    <cellStyle name="40% - 강조색4 45 2 2 2 19" xfId="28152"/>
    <cellStyle name="40% - 강조색4 45 2 2 2 2" xfId="28153"/>
    <cellStyle name="40% - 강조색4 45 2 2 2 2 10" xfId="28154"/>
    <cellStyle name="40% - 강조색4 45 2 2 2 2 11" xfId="28155"/>
    <cellStyle name="40% - 강조색4 45 2 2 2 2 12" xfId="28156"/>
    <cellStyle name="40% - 강조색4 45 2 2 2 2 2" xfId="28157"/>
    <cellStyle name="40% - 강조색4 45 2 2 2 2 2 2" xfId="28158"/>
    <cellStyle name="40% - 강조색4 45 2 2 2 2 2 3" xfId="28159"/>
    <cellStyle name="40% - 강조색4 45 2 2 2 2 2 4" xfId="28160"/>
    <cellStyle name="40% - 강조색4 45 2 2 2 2 3" xfId="28161"/>
    <cellStyle name="40% - 강조색4 45 2 2 2 2 3 2" xfId="28162"/>
    <cellStyle name="40% - 강조색4 45 2 2 2 2 3 3" xfId="28163"/>
    <cellStyle name="40% - 강조색4 45 2 2 2 2 3 4" xfId="28164"/>
    <cellStyle name="40% - 강조색4 45 2 2 2 2 4" xfId="28165"/>
    <cellStyle name="40% - 강조색4 45 2 2 2 2 4 2" xfId="28166"/>
    <cellStyle name="40% - 강조색4 45 2 2 2 2 4 3" xfId="28167"/>
    <cellStyle name="40% - 강조색4 45 2 2 2 2 4 4" xfId="28168"/>
    <cellStyle name="40% - 강조색4 45 2 2 2 2 5" xfId="28169"/>
    <cellStyle name="40% - 강조색4 45 2 2 2 2 5 2" xfId="28170"/>
    <cellStyle name="40% - 강조색4 45 2 2 2 2 5 3" xfId="28171"/>
    <cellStyle name="40% - 강조색4 45 2 2 2 2 5 4" xfId="28172"/>
    <cellStyle name="40% - 강조색4 45 2 2 2 2 6" xfId="28173"/>
    <cellStyle name="40% - 강조색4 45 2 2 2 2 6 2" xfId="28174"/>
    <cellStyle name="40% - 강조색4 45 2 2 2 2 6 3" xfId="28175"/>
    <cellStyle name="40% - 강조색4 45 2 2 2 2 6 4" xfId="28176"/>
    <cellStyle name="40% - 강조색4 45 2 2 2 2 7" xfId="28177"/>
    <cellStyle name="40% - 강조색4 45 2 2 2 2 7 2" xfId="28178"/>
    <cellStyle name="40% - 강조색4 45 2 2 2 2 7 3" xfId="28179"/>
    <cellStyle name="40% - 강조색4 45 2 2 2 2 7 4" xfId="28180"/>
    <cellStyle name="40% - 강조색4 45 2 2 2 2 8" xfId="28181"/>
    <cellStyle name="40% - 강조색4 45 2 2 2 2 8 2" xfId="28182"/>
    <cellStyle name="40% - 강조색4 45 2 2 2 2 8 3" xfId="28183"/>
    <cellStyle name="40% - 강조색4 45 2 2 2 2 8 4" xfId="28184"/>
    <cellStyle name="40% - 강조색4 45 2 2 2 2 9" xfId="28185"/>
    <cellStyle name="40% - 강조색4 45 2 2 2 2 9 2" xfId="28186"/>
    <cellStyle name="40% - 강조색4 45 2 2 2 2 9 3" xfId="28187"/>
    <cellStyle name="40% - 강조색4 45 2 2 2 2 9 4" xfId="28188"/>
    <cellStyle name="40% - 강조색4 45 2 2 2 20" xfId="28189"/>
    <cellStyle name="40% - 강조색4 45 2 2 2 21" xfId="28190"/>
    <cellStyle name="40% - 강조색4 45 2 2 2 22" xfId="28191"/>
    <cellStyle name="40% - 강조색4 45 2 2 2 23" xfId="28192"/>
    <cellStyle name="40% - 강조색4 45 2 2 2 24" xfId="28193"/>
    <cellStyle name="40% - 강조색4 45 2 2 2 25" xfId="28194"/>
    <cellStyle name="40% - 강조색4 45 2 2 2 3" xfId="28195"/>
    <cellStyle name="40% - 강조색4 45 2 2 2 3 10" xfId="28196"/>
    <cellStyle name="40% - 강조색4 45 2 2 2 3 11" xfId="28197"/>
    <cellStyle name="40% - 강조색4 45 2 2 2 3 12" xfId="28198"/>
    <cellStyle name="40% - 강조색4 45 2 2 2 3 2" xfId="28199"/>
    <cellStyle name="40% - 강조색4 45 2 2 2 3 2 2" xfId="28200"/>
    <cellStyle name="40% - 강조색4 45 2 2 2 3 2 3" xfId="28201"/>
    <cellStyle name="40% - 강조색4 45 2 2 2 3 2 4" xfId="28202"/>
    <cellStyle name="40% - 강조색4 45 2 2 2 3 3" xfId="28203"/>
    <cellStyle name="40% - 강조색4 45 2 2 2 3 3 2" xfId="28204"/>
    <cellStyle name="40% - 강조색4 45 2 2 2 3 3 3" xfId="28205"/>
    <cellStyle name="40% - 강조색4 45 2 2 2 3 3 4" xfId="28206"/>
    <cellStyle name="40% - 강조색4 45 2 2 2 3 4" xfId="28207"/>
    <cellStyle name="40% - 강조색4 45 2 2 2 3 4 2" xfId="28208"/>
    <cellStyle name="40% - 강조색4 45 2 2 2 3 4 3" xfId="28209"/>
    <cellStyle name="40% - 강조색4 45 2 2 2 3 4 4" xfId="28210"/>
    <cellStyle name="40% - 강조색4 45 2 2 2 3 5" xfId="28211"/>
    <cellStyle name="40% - 강조색4 45 2 2 2 3 5 2" xfId="28212"/>
    <cellStyle name="40% - 강조색4 45 2 2 2 3 5 3" xfId="28213"/>
    <cellStyle name="40% - 강조색4 45 2 2 2 3 5 4" xfId="28214"/>
    <cellStyle name="40% - 강조색4 45 2 2 2 3 6" xfId="28215"/>
    <cellStyle name="40% - 강조색4 45 2 2 2 3 6 2" xfId="28216"/>
    <cellStyle name="40% - 강조색4 45 2 2 2 3 6 3" xfId="28217"/>
    <cellStyle name="40% - 강조색4 45 2 2 2 3 6 4" xfId="28218"/>
    <cellStyle name="40% - 강조색4 45 2 2 2 3 7" xfId="28219"/>
    <cellStyle name="40% - 강조색4 45 2 2 2 3 7 2" xfId="28220"/>
    <cellStyle name="40% - 강조색4 45 2 2 2 3 7 3" xfId="28221"/>
    <cellStyle name="40% - 강조색4 45 2 2 2 3 7 4" xfId="28222"/>
    <cellStyle name="40% - 강조색4 45 2 2 2 3 8" xfId="28223"/>
    <cellStyle name="40% - 강조색4 45 2 2 2 3 8 2" xfId="28224"/>
    <cellStyle name="40% - 강조색4 45 2 2 2 3 8 3" xfId="28225"/>
    <cellStyle name="40% - 강조색4 45 2 2 2 3 8 4" xfId="28226"/>
    <cellStyle name="40% - 강조색4 45 2 2 2 3 9" xfId="28227"/>
    <cellStyle name="40% - 강조색4 45 2 2 2 3 9 2" xfId="28228"/>
    <cellStyle name="40% - 강조색4 45 2 2 2 3 9 3" xfId="28229"/>
    <cellStyle name="40% - 강조색4 45 2 2 2 3 9 4" xfId="28230"/>
    <cellStyle name="40% - 강조색4 45 2 2 2 4" xfId="28231"/>
    <cellStyle name="40% - 강조색4 45 2 2 2 4 10" xfId="28232"/>
    <cellStyle name="40% - 강조색4 45 2 2 2 4 11" xfId="28233"/>
    <cellStyle name="40% - 강조색4 45 2 2 2 4 12" xfId="28234"/>
    <cellStyle name="40% - 강조색4 45 2 2 2 4 2" xfId="28235"/>
    <cellStyle name="40% - 강조색4 45 2 2 2 4 2 2" xfId="28236"/>
    <cellStyle name="40% - 강조색4 45 2 2 2 4 2 3" xfId="28237"/>
    <cellStyle name="40% - 강조색4 45 2 2 2 4 2 4" xfId="28238"/>
    <cellStyle name="40% - 강조색4 45 2 2 2 4 3" xfId="28239"/>
    <cellStyle name="40% - 강조색4 45 2 2 2 4 3 2" xfId="28240"/>
    <cellStyle name="40% - 강조색4 45 2 2 2 4 3 3" xfId="28241"/>
    <cellStyle name="40% - 강조색4 45 2 2 2 4 3 4" xfId="28242"/>
    <cellStyle name="40% - 강조색4 45 2 2 2 4 4" xfId="28243"/>
    <cellStyle name="40% - 강조색4 45 2 2 2 4 4 2" xfId="28244"/>
    <cellStyle name="40% - 강조색4 45 2 2 2 4 4 3" xfId="28245"/>
    <cellStyle name="40% - 강조색4 45 2 2 2 4 4 4" xfId="28246"/>
    <cellStyle name="40% - 강조색4 45 2 2 2 4 5" xfId="28247"/>
    <cellStyle name="40% - 강조색4 45 2 2 2 4 5 2" xfId="28248"/>
    <cellStyle name="40% - 강조색4 45 2 2 2 4 5 3" xfId="28249"/>
    <cellStyle name="40% - 강조색4 45 2 2 2 4 5 4" xfId="28250"/>
    <cellStyle name="40% - 강조색4 45 2 2 2 4 6" xfId="28251"/>
    <cellStyle name="40% - 강조색4 45 2 2 2 4 6 2" xfId="28252"/>
    <cellStyle name="40% - 강조색4 45 2 2 2 4 6 3" xfId="28253"/>
    <cellStyle name="40% - 강조색4 45 2 2 2 4 6 4" xfId="28254"/>
    <cellStyle name="40% - 강조색4 45 2 2 2 4 7" xfId="28255"/>
    <cellStyle name="40% - 강조색4 45 2 2 2 4 7 2" xfId="28256"/>
    <cellStyle name="40% - 강조색4 45 2 2 2 4 7 3" xfId="28257"/>
    <cellStyle name="40% - 강조색4 45 2 2 2 4 7 4" xfId="28258"/>
    <cellStyle name="40% - 강조색4 45 2 2 2 4 8" xfId="28259"/>
    <cellStyle name="40% - 강조색4 45 2 2 2 4 8 2" xfId="28260"/>
    <cellStyle name="40% - 강조색4 45 2 2 2 4 8 3" xfId="28261"/>
    <cellStyle name="40% - 강조색4 45 2 2 2 4 8 4" xfId="28262"/>
    <cellStyle name="40% - 강조색4 45 2 2 2 4 9" xfId="28263"/>
    <cellStyle name="40% - 강조색4 45 2 2 2 4 9 2" xfId="28264"/>
    <cellStyle name="40% - 강조색4 45 2 2 2 4 9 3" xfId="28265"/>
    <cellStyle name="40% - 강조색4 45 2 2 2 4 9 4" xfId="28266"/>
    <cellStyle name="40% - 강조색4 45 2 2 2 5" xfId="28267"/>
    <cellStyle name="40% - 강조색4 45 2 2 2 5 2" xfId="28268"/>
    <cellStyle name="40% - 강조색4 45 2 2 2 5 3" xfId="28269"/>
    <cellStyle name="40% - 강조색4 45 2 2 2 5 4" xfId="28270"/>
    <cellStyle name="40% - 강조색4 45 2 2 2 6" xfId="28271"/>
    <cellStyle name="40% - 강조색4 45 2 2 2 6 2" xfId="28272"/>
    <cellStyle name="40% - 강조색4 45 2 2 2 6 3" xfId="28273"/>
    <cellStyle name="40% - 강조색4 45 2 2 2 6 4" xfId="28274"/>
    <cellStyle name="40% - 강조색4 45 2 2 2 7" xfId="28275"/>
    <cellStyle name="40% - 강조색4 45 2 2 2 7 2" xfId="28276"/>
    <cellStyle name="40% - 강조색4 45 2 2 2 7 3" xfId="28277"/>
    <cellStyle name="40% - 강조색4 45 2 2 2 7 4" xfId="28278"/>
    <cellStyle name="40% - 강조색4 45 2 2 2 8" xfId="28279"/>
    <cellStyle name="40% - 강조색4 45 2 2 2 8 2" xfId="28280"/>
    <cellStyle name="40% - 강조색4 45 2 2 2 8 3" xfId="28281"/>
    <cellStyle name="40% - 강조색4 45 2 2 2 8 4" xfId="28282"/>
    <cellStyle name="40% - 강조색4 45 2 2 2 9" xfId="28283"/>
    <cellStyle name="40% - 강조색4 45 2 2 2 9 2" xfId="28284"/>
    <cellStyle name="40% - 강조색4 45 2 2 2 9 3" xfId="28285"/>
    <cellStyle name="40% - 강조색4 45 2 2 2 9 4" xfId="28286"/>
    <cellStyle name="40% - 강조색4 45 2 2 20" xfId="28287"/>
    <cellStyle name="40% - 강조색4 45 2 2 21" xfId="28288"/>
    <cellStyle name="40% - 강조색4 45 2 2 22" xfId="28289"/>
    <cellStyle name="40% - 강조색4 45 2 2 23" xfId="28290"/>
    <cellStyle name="40% - 강조색4 45 2 2 24" xfId="28291"/>
    <cellStyle name="40% - 강조색4 45 2 2 25" xfId="28292"/>
    <cellStyle name="40% - 강조색4 45 2 2 26" xfId="28293"/>
    <cellStyle name="40% - 강조색4 45 2 2 3" xfId="28294"/>
    <cellStyle name="40% - 강조색4 45 2 2 3 10" xfId="28295"/>
    <cellStyle name="40% - 강조색4 45 2 2 3 11" xfId="28296"/>
    <cellStyle name="40% - 강조색4 45 2 2 3 12" xfId="28297"/>
    <cellStyle name="40% - 강조색4 45 2 2 3 2" xfId="28298"/>
    <cellStyle name="40% - 강조색4 45 2 2 3 2 2" xfId="28299"/>
    <cellStyle name="40% - 강조색4 45 2 2 3 2 3" xfId="28300"/>
    <cellStyle name="40% - 강조색4 45 2 2 3 2 4" xfId="28301"/>
    <cellStyle name="40% - 강조색4 45 2 2 3 3" xfId="28302"/>
    <cellStyle name="40% - 강조색4 45 2 2 3 3 2" xfId="28303"/>
    <cellStyle name="40% - 강조색4 45 2 2 3 3 3" xfId="28304"/>
    <cellStyle name="40% - 강조색4 45 2 2 3 3 4" xfId="28305"/>
    <cellStyle name="40% - 강조색4 45 2 2 3 4" xfId="28306"/>
    <cellStyle name="40% - 강조색4 45 2 2 3 4 2" xfId="28307"/>
    <cellStyle name="40% - 강조색4 45 2 2 3 4 3" xfId="28308"/>
    <cellStyle name="40% - 강조색4 45 2 2 3 4 4" xfId="28309"/>
    <cellStyle name="40% - 강조색4 45 2 2 3 5" xfId="28310"/>
    <cellStyle name="40% - 강조색4 45 2 2 3 5 2" xfId="28311"/>
    <cellStyle name="40% - 강조색4 45 2 2 3 5 3" xfId="28312"/>
    <cellStyle name="40% - 강조색4 45 2 2 3 5 4" xfId="28313"/>
    <cellStyle name="40% - 강조색4 45 2 2 3 6" xfId="28314"/>
    <cellStyle name="40% - 강조색4 45 2 2 3 6 2" xfId="28315"/>
    <cellStyle name="40% - 강조색4 45 2 2 3 6 3" xfId="28316"/>
    <cellStyle name="40% - 강조색4 45 2 2 3 6 4" xfId="28317"/>
    <cellStyle name="40% - 강조색4 45 2 2 3 7" xfId="28318"/>
    <cellStyle name="40% - 강조색4 45 2 2 3 7 2" xfId="28319"/>
    <cellStyle name="40% - 강조색4 45 2 2 3 7 3" xfId="28320"/>
    <cellStyle name="40% - 강조색4 45 2 2 3 7 4" xfId="28321"/>
    <cellStyle name="40% - 강조색4 45 2 2 3 8" xfId="28322"/>
    <cellStyle name="40% - 강조색4 45 2 2 3 8 2" xfId="28323"/>
    <cellStyle name="40% - 강조색4 45 2 2 3 8 3" xfId="28324"/>
    <cellStyle name="40% - 강조색4 45 2 2 3 8 4" xfId="28325"/>
    <cellStyle name="40% - 강조색4 45 2 2 3 9" xfId="28326"/>
    <cellStyle name="40% - 강조색4 45 2 2 3 9 2" xfId="28327"/>
    <cellStyle name="40% - 강조색4 45 2 2 3 9 3" xfId="28328"/>
    <cellStyle name="40% - 강조색4 45 2 2 3 9 4" xfId="28329"/>
    <cellStyle name="40% - 강조색4 45 2 2 4" xfId="28330"/>
    <cellStyle name="40% - 강조색4 45 2 2 4 10" xfId="28331"/>
    <cellStyle name="40% - 강조색4 45 2 2 4 11" xfId="28332"/>
    <cellStyle name="40% - 강조색4 45 2 2 4 12" xfId="28333"/>
    <cellStyle name="40% - 강조색4 45 2 2 4 2" xfId="28334"/>
    <cellStyle name="40% - 강조색4 45 2 2 4 2 2" xfId="28335"/>
    <cellStyle name="40% - 강조색4 45 2 2 4 2 3" xfId="28336"/>
    <cellStyle name="40% - 강조색4 45 2 2 4 2 4" xfId="28337"/>
    <cellStyle name="40% - 강조색4 45 2 2 4 3" xfId="28338"/>
    <cellStyle name="40% - 강조색4 45 2 2 4 3 2" xfId="28339"/>
    <cellStyle name="40% - 강조색4 45 2 2 4 3 3" xfId="28340"/>
    <cellStyle name="40% - 강조색4 45 2 2 4 3 4" xfId="28341"/>
    <cellStyle name="40% - 강조색4 45 2 2 4 4" xfId="28342"/>
    <cellStyle name="40% - 강조색4 45 2 2 4 4 2" xfId="28343"/>
    <cellStyle name="40% - 강조색4 45 2 2 4 4 3" xfId="28344"/>
    <cellStyle name="40% - 강조색4 45 2 2 4 4 4" xfId="28345"/>
    <cellStyle name="40% - 강조색4 45 2 2 4 5" xfId="28346"/>
    <cellStyle name="40% - 강조색4 45 2 2 4 5 2" xfId="28347"/>
    <cellStyle name="40% - 강조색4 45 2 2 4 5 3" xfId="28348"/>
    <cellStyle name="40% - 강조색4 45 2 2 4 5 4" xfId="28349"/>
    <cellStyle name="40% - 강조색4 45 2 2 4 6" xfId="28350"/>
    <cellStyle name="40% - 강조색4 45 2 2 4 6 2" xfId="28351"/>
    <cellStyle name="40% - 강조색4 45 2 2 4 6 3" xfId="28352"/>
    <cellStyle name="40% - 강조색4 45 2 2 4 6 4" xfId="28353"/>
    <cellStyle name="40% - 강조색4 45 2 2 4 7" xfId="28354"/>
    <cellStyle name="40% - 강조색4 45 2 2 4 7 2" xfId="28355"/>
    <cellStyle name="40% - 강조색4 45 2 2 4 7 3" xfId="28356"/>
    <cellStyle name="40% - 강조색4 45 2 2 4 7 4" xfId="28357"/>
    <cellStyle name="40% - 강조색4 45 2 2 4 8" xfId="28358"/>
    <cellStyle name="40% - 강조색4 45 2 2 4 8 2" xfId="28359"/>
    <cellStyle name="40% - 강조색4 45 2 2 4 8 3" xfId="28360"/>
    <cellStyle name="40% - 강조색4 45 2 2 4 8 4" xfId="28361"/>
    <cellStyle name="40% - 강조색4 45 2 2 4 9" xfId="28362"/>
    <cellStyle name="40% - 강조색4 45 2 2 4 9 2" xfId="28363"/>
    <cellStyle name="40% - 강조색4 45 2 2 4 9 3" xfId="28364"/>
    <cellStyle name="40% - 강조색4 45 2 2 4 9 4" xfId="28365"/>
    <cellStyle name="40% - 강조색4 45 2 2 5" xfId="28366"/>
    <cellStyle name="40% - 강조색4 45 2 2 5 10" xfId="28367"/>
    <cellStyle name="40% - 강조색4 45 2 2 5 11" xfId="28368"/>
    <cellStyle name="40% - 강조색4 45 2 2 5 12" xfId="28369"/>
    <cellStyle name="40% - 강조색4 45 2 2 5 2" xfId="28370"/>
    <cellStyle name="40% - 강조색4 45 2 2 5 2 2" xfId="28371"/>
    <cellStyle name="40% - 강조색4 45 2 2 5 2 3" xfId="28372"/>
    <cellStyle name="40% - 강조색4 45 2 2 5 2 4" xfId="28373"/>
    <cellStyle name="40% - 강조색4 45 2 2 5 3" xfId="28374"/>
    <cellStyle name="40% - 강조색4 45 2 2 5 3 2" xfId="28375"/>
    <cellStyle name="40% - 강조색4 45 2 2 5 3 3" xfId="28376"/>
    <cellStyle name="40% - 강조색4 45 2 2 5 3 4" xfId="28377"/>
    <cellStyle name="40% - 강조색4 45 2 2 5 4" xfId="28378"/>
    <cellStyle name="40% - 강조색4 45 2 2 5 4 2" xfId="28379"/>
    <cellStyle name="40% - 강조색4 45 2 2 5 4 3" xfId="28380"/>
    <cellStyle name="40% - 강조색4 45 2 2 5 4 4" xfId="28381"/>
    <cellStyle name="40% - 강조색4 45 2 2 5 5" xfId="28382"/>
    <cellStyle name="40% - 강조색4 45 2 2 5 5 2" xfId="28383"/>
    <cellStyle name="40% - 강조색4 45 2 2 5 5 3" xfId="28384"/>
    <cellStyle name="40% - 강조색4 45 2 2 5 5 4" xfId="28385"/>
    <cellStyle name="40% - 강조색4 45 2 2 5 6" xfId="28386"/>
    <cellStyle name="40% - 강조색4 45 2 2 5 6 2" xfId="28387"/>
    <cellStyle name="40% - 강조색4 45 2 2 5 6 3" xfId="28388"/>
    <cellStyle name="40% - 강조색4 45 2 2 5 6 4" xfId="28389"/>
    <cellStyle name="40% - 강조색4 45 2 2 5 7" xfId="28390"/>
    <cellStyle name="40% - 강조색4 45 2 2 5 7 2" xfId="28391"/>
    <cellStyle name="40% - 강조색4 45 2 2 5 7 3" xfId="28392"/>
    <cellStyle name="40% - 강조색4 45 2 2 5 7 4" xfId="28393"/>
    <cellStyle name="40% - 강조색4 45 2 2 5 8" xfId="28394"/>
    <cellStyle name="40% - 강조색4 45 2 2 5 8 2" xfId="28395"/>
    <cellStyle name="40% - 강조색4 45 2 2 5 8 3" xfId="28396"/>
    <cellStyle name="40% - 강조색4 45 2 2 5 8 4" xfId="28397"/>
    <cellStyle name="40% - 강조색4 45 2 2 5 9" xfId="28398"/>
    <cellStyle name="40% - 강조색4 45 2 2 5 9 2" xfId="28399"/>
    <cellStyle name="40% - 강조색4 45 2 2 5 9 3" xfId="28400"/>
    <cellStyle name="40% - 강조색4 45 2 2 5 9 4" xfId="28401"/>
    <cellStyle name="40% - 강조색4 45 2 2 6" xfId="28402"/>
    <cellStyle name="40% - 강조색4 45 2 2 6 2" xfId="28403"/>
    <cellStyle name="40% - 강조색4 45 2 2 6 3" xfId="28404"/>
    <cellStyle name="40% - 강조색4 45 2 2 6 4" xfId="28405"/>
    <cellStyle name="40% - 강조색4 45 2 2 7" xfId="28406"/>
    <cellStyle name="40% - 강조색4 45 2 2 7 2" xfId="28407"/>
    <cellStyle name="40% - 강조색4 45 2 2 7 3" xfId="28408"/>
    <cellStyle name="40% - 강조색4 45 2 2 7 4" xfId="28409"/>
    <cellStyle name="40% - 강조색4 45 2 2 8" xfId="28410"/>
    <cellStyle name="40% - 강조색4 45 2 2 8 2" xfId="28411"/>
    <cellStyle name="40% - 강조색4 45 2 2 8 3" xfId="28412"/>
    <cellStyle name="40% - 강조색4 45 2 2 8 4" xfId="28413"/>
    <cellStyle name="40% - 강조색4 45 2 2 9" xfId="28414"/>
    <cellStyle name="40% - 강조색4 45 2 2 9 2" xfId="28415"/>
    <cellStyle name="40% - 강조색4 45 2 2 9 3" xfId="28416"/>
    <cellStyle name="40% - 강조색4 45 2 2 9 4" xfId="28417"/>
    <cellStyle name="40% - 강조색4 45 2 20" xfId="28418"/>
    <cellStyle name="40% - 강조색4 45 2 21" xfId="28419"/>
    <cellStyle name="40% - 강조색4 45 2 22" xfId="28420"/>
    <cellStyle name="40% - 강조색4 45 2 23" xfId="28421"/>
    <cellStyle name="40% - 강조색4 45 2 24" xfId="28422"/>
    <cellStyle name="40% - 강조색4 45 2 25" xfId="28423"/>
    <cellStyle name="40% - 강조색4 45 2 26" xfId="28424"/>
    <cellStyle name="40% - 강조색4 45 2 3" xfId="28425"/>
    <cellStyle name="40% - 강조색4 45 2 3 10" xfId="28426"/>
    <cellStyle name="40% - 강조색4 45 2 3 10 2" xfId="28427"/>
    <cellStyle name="40% - 강조색4 45 2 3 10 3" xfId="28428"/>
    <cellStyle name="40% - 강조색4 45 2 3 10 4" xfId="28429"/>
    <cellStyle name="40% - 강조색4 45 2 3 11" xfId="28430"/>
    <cellStyle name="40% - 강조색4 45 2 3 11 2" xfId="28431"/>
    <cellStyle name="40% - 강조색4 45 2 3 11 3" xfId="28432"/>
    <cellStyle name="40% - 강조색4 45 2 3 11 4" xfId="28433"/>
    <cellStyle name="40% - 강조색4 45 2 3 12" xfId="28434"/>
    <cellStyle name="40% - 강조색4 45 2 3 12 2" xfId="28435"/>
    <cellStyle name="40% - 강조색4 45 2 3 12 3" xfId="28436"/>
    <cellStyle name="40% - 강조색4 45 2 3 12 4" xfId="28437"/>
    <cellStyle name="40% - 강조색4 45 2 3 13" xfId="28438"/>
    <cellStyle name="40% - 강조색4 45 2 3 14" xfId="28439"/>
    <cellStyle name="40% - 강조색4 45 2 3 15" xfId="28440"/>
    <cellStyle name="40% - 강조색4 45 2 3 16" xfId="28441"/>
    <cellStyle name="40% - 강조색4 45 2 3 17" xfId="28442"/>
    <cellStyle name="40% - 강조색4 45 2 3 18" xfId="28443"/>
    <cellStyle name="40% - 강조색4 45 2 3 19" xfId="28444"/>
    <cellStyle name="40% - 강조색4 45 2 3 2" xfId="28445"/>
    <cellStyle name="40% - 강조색4 45 2 3 2 10" xfId="28446"/>
    <cellStyle name="40% - 강조색4 45 2 3 2 11" xfId="28447"/>
    <cellStyle name="40% - 강조색4 45 2 3 2 12" xfId="28448"/>
    <cellStyle name="40% - 강조색4 45 2 3 2 2" xfId="28449"/>
    <cellStyle name="40% - 강조색4 45 2 3 2 2 2" xfId="28450"/>
    <cellStyle name="40% - 강조색4 45 2 3 2 2 3" xfId="28451"/>
    <cellStyle name="40% - 강조색4 45 2 3 2 2 4" xfId="28452"/>
    <cellStyle name="40% - 강조색4 45 2 3 2 3" xfId="28453"/>
    <cellStyle name="40% - 강조색4 45 2 3 2 3 2" xfId="28454"/>
    <cellStyle name="40% - 강조색4 45 2 3 2 3 3" xfId="28455"/>
    <cellStyle name="40% - 강조색4 45 2 3 2 3 4" xfId="28456"/>
    <cellStyle name="40% - 강조색4 45 2 3 2 4" xfId="28457"/>
    <cellStyle name="40% - 강조색4 45 2 3 2 4 2" xfId="28458"/>
    <cellStyle name="40% - 강조색4 45 2 3 2 4 3" xfId="28459"/>
    <cellStyle name="40% - 강조색4 45 2 3 2 4 4" xfId="28460"/>
    <cellStyle name="40% - 강조색4 45 2 3 2 5" xfId="28461"/>
    <cellStyle name="40% - 강조색4 45 2 3 2 5 2" xfId="28462"/>
    <cellStyle name="40% - 강조색4 45 2 3 2 5 3" xfId="28463"/>
    <cellStyle name="40% - 강조색4 45 2 3 2 5 4" xfId="28464"/>
    <cellStyle name="40% - 강조색4 45 2 3 2 6" xfId="28465"/>
    <cellStyle name="40% - 강조색4 45 2 3 2 6 2" xfId="28466"/>
    <cellStyle name="40% - 강조색4 45 2 3 2 6 3" xfId="28467"/>
    <cellStyle name="40% - 강조색4 45 2 3 2 6 4" xfId="28468"/>
    <cellStyle name="40% - 강조색4 45 2 3 2 7" xfId="28469"/>
    <cellStyle name="40% - 강조색4 45 2 3 2 7 2" xfId="28470"/>
    <cellStyle name="40% - 강조색4 45 2 3 2 7 3" xfId="28471"/>
    <cellStyle name="40% - 강조색4 45 2 3 2 7 4" xfId="28472"/>
    <cellStyle name="40% - 강조색4 45 2 3 2 8" xfId="28473"/>
    <cellStyle name="40% - 강조색4 45 2 3 2 8 2" xfId="28474"/>
    <cellStyle name="40% - 강조색4 45 2 3 2 8 3" xfId="28475"/>
    <cellStyle name="40% - 강조색4 45 2 3 2 8 4" xfId="28476"/>
    <cellStyle name="40% - 강조색4 45 2 3 2 9" xfId="28477"/>
    <cellStyle name="40% - 강조색4 45 2 3 2 9 2" xfId="28478"/>
    <cellStyle name="40% - 강조색4 45 2 3 2 9 3" xfId="28479"/>
    <cellStyle name="40% - 강조색4 45 2 3 2 9 4" xfId="28480"/>
    <cellStyle name="40% - 강조색4 45 2 3 20" xfId="28481"/>
    <cellStyle name="40% - 강조색4 45 2 3 21" xfId="28482"/>
    <cellStyle name="40% - 강조색4 45 2 3 22" xfId="28483"/>
    <cellStyle name="40% - 강조색4 45 2 3 23" xfId="28484"/>
    <cellStyle name="40% - 강조색4 45 2 3 24" xfId="28485"/>
    <cellStyle name="40% - 강조색4 45 2 3 25" xfId="28486"/>
    <cellStyle name="40% - 강조색4 45 2 3 3" xfId="28487"/>
    <cellStyle name="40% - 강조색4 45 2 3 3 10" xfId="28488"/>
    <cellStyle name="40% - 강조색4 45 2 3 3 11" xfId="28489"/>
    <cellStyle name="40% - 강조색4 45 2 3 3 12" xfId="28490"/>
    <cellStyle name="40% - 강조색4 45 2 3 3 2" xfId="28491"/>
    <cellStyle name="40% - 강조색4 45 2 3 3 2 2" xfId="28492"/>
    <cellStyle name="40% - 강조색4 45 2 3 3 2 3" xfId="28493"/>
    <cellStyle name="40% - 강조색4 45 2 3 3 2 4" xfId="28494"/>
    <cellStyle name="40% - 강조색4 45 2 3 3 3" xfId="28495"/>
    <cellStyle name="40% - 강조색4 45 2 3 3 3 2" xfId="28496"/>
    <cellStyle name="40% - 강조색4 45 2 3 3 3 3" xfId="28497"/>
    <cellStyle name="40% - 강조색4 45 2 3 3 3 4" xfId="28498"/>
    <cellStyle name="40% - 강조색4 45 2 3 3 4" xfId="28499"/>
    <cellStyle name="40% - 강조색4 45 2 3 3 4 2" xfId="28500"/>
    <cellStyle name="40% - 강조색4 45 2 3 3 4 3" xfId="28501"/>
    <cellStyle name="40% - 강조색4 45 2 3 3 4 4" xfId="28502"/>
    <cellStyle name="40% - 강조색4 45 2 3 3 5" xfId="28503"/>
    <cellStyle name="40% - 강조색4 45 2 3 3 5 2" xfId="28504"/>
    <cellStyle name="40% - 강조색4 45 2 3 3 5 3" xfId="28505"/>
    <cellStyle name="40% - 강조색4 45 2 3 3 5 4" xfId="28506"/>
    <cellStyle name="40% - 강조색4 45 2 3 3 6" xfId="28507"/>
    <cellStyle name="40% - 강조색4 45 2 3 3 6 2" xfId="28508"/>
    <cellStyle name="40% - 강조색4 45 2 3 3 6 3" xfId="28509"/>
    <cellStyle name="40% - 강조색4 45 2 3 3 6 4" xfId="28510"/>
    <cellStyle name="40% - 강조색4 45 2 3 3 7" xfId="28511"/>
    <cellStyle name="40% - 강조색4 45 2 3 3 7 2" xfId="28512"/>
    <cellStyle name="40% - 강조색4 45 2 3 3 7 3" xfId="28513"/>
    <cellStyle name="40% - 강조색4 45 2 3 3 7 4" xfId="28514"/>
    <cellStyle name="40% - 강조색4 45 2 3 3 8" xfId="28515"/>
    <cellStyle name="40% - 강조색4 45 2 3 3 8 2" xfId="28516"/>
    <cellStyle name="40% - 강조색4 45 2 3 3 8 3" xfId="28517"/>
    <cellStyle name="40% - 강조색4 45 2 3 3 8 4" xfId="28518"/>
    <cellStyle name="40% - 강조색4 45 2 3 3 9" xfId="28519"/>
    <cellStyle name="40% - 강조색4 45 2 3 3 9 2" xfId="28520"/>
    <cellStyle name="40% - 강조색4 45 2 3 3 9 3" xfId="28521"/>
    <cellStyle name="40% - 강조색4 45 2 3 3 9 4" xfId="28522"/>
    <cellStyle name="40% - 강조색4 45 2 3 4" xfId="28523"/>
    <cellStyle name="40% - 강조색4 45 2 3 4 10" xfId="28524"/>
    <cellStyle name="40% - 강조색4 45 2 3 4 11" xfId="28525"/>
    <cellStyle name="40% - 강조색4 45 2 3 4 12" xfId="28526"/>
    <cellStyle name="40% - 강조색4 45 2 3 4 2" xfId="28527"/>
    <cellStyle name="40% - 강조색4 45 2 3 4 2 2" xfId="28528"/>
    <cellStyle name="40% - 강조색4 45 2 3 4 2 3" xfId="28529"/>
    <cellStyle name="40% - 강조색4 45 2 3 4 2 4" xfId="28530"/>
    <cellStyle name="40% - 강조색4 45 2 3 4 3" xfId="28531"/>
    <cellStyle name="40% - 강조색4 45 2 3 4 3 2" xfId="28532"/>
    <cellStyle name="40% - 강조색4 45 2 3 4 3 3" xfId="28533"/>
    <cellStyle name="40% - 강조색4 45 2 3 4 3 4" xfId="28534"/>
    <cellStyle name="40% - 강조색4 45 2 3 4 4" xfId="28535"/>
    <cellStyle name="40% - 강조색4 45 2 3 4 4 2" xfId="28536"/>
    <cellStyle name="40% - 강조색4 45 2 3 4 4 3" xfId="28537"/>
    <cellStyle name="40% - 강조색4 45 2 3 4 4 4" xfId="28538"/>
    <cellStyle name="40% - 강조색4 45 2 3 4 5" xfId="28539"/>
    <cellStyle name="40% - 강조색4 45 2 3 4 5 2" xfId="28540"/>
    <cellStyle name="40% - 강조색4 45 2 3 4 5 3" xfId="28541"/>
    <cellStyle name="40% - 강조색4 45 2 3 4 5 4" xfId="28542"/>
    <cellStyle name="40% - 강조색4 45 2 3 4 6" xfId="28543"/>
    <cellStyle name="40% - 강조색4 45 2 3 4 6 2" xfId="28544"/>
    <cellStyle name="40% - 강조색4 45 2 3 4 6 3" xfId="28545"/>
    <cellStyle name="40% - 강조색4 45 2 3 4 6 4" xfId="28546"/>
    <cellStyle name="40% - 강조색4 45 2 3 4 7" xfId="28547"/>
    <cellStyle name="40% - 강조색4 45 2 3 4 7 2" xfId="28548"/>
    <cellStyle name="40% - 강조색4 45 2 3 4 7 3" xfId="28549"/>
    <cellStyle name="40% - 강조색4 45 2 3 4 7 4" xfId="28550"/>
    <cellStyle name="40% - 강조색4 45 2 3 4 8" xfId="28551"/>
    <cellStyle name="40% - 강조색4 45 2 3 4 8 2" xfId="28552"/>
    <cellStyle name="40% - 강조색4 45 2 3 4 8 3" xfId="28553"/>
    <cellStyle name="40% - 강조색4 45 2 3 4 8 4" xfId="28554"/>
    <cellStyle name="40% - 강조색4 45 2 3 4 9" xfId="28555"/>
    <cellStyle name="40% - 강조색4 45 2 3 4 9 2" xfId="28556"/>
    <cellStyle name="40% - 강조색4 45 2 3 4 9 3" xfId="28557"/>
    <cellStyle name="40% - 강조색4 45 2 3 4 9 4" xfId="28558"/>
    <cellStyle name="40% - 강조색4 45 2 3 5" xfId="28559"/>
    <cellStyle name="40% - 강조색4 45 2 3 5 2" xfId="28560"/>
    <cellStyle name="40% - 강조색4 45 2 3 5 3" xfId="28561"/>
    <cellStyle name="40% - 강조색4 45 2 3 5 4" xfId="28562"/>
    <cellStyle name="40% - 강조색4 45 2 3 6" xfId="28563"/>
    <cellStyle name="40% - 강조색4 45 2 3 6 2" xfId="28564"/>
    <cellStyle name="40% - 강조색4 45 2 3 6 3" xfId="28565"/>
    <cellStyle name="40% - 강조색4 45 2 3 6 4" xfId="28566"/>
    <cellStyle name="40% - 강조색4 45 2 3 7" xfId="28567"/>
    <cellStyle name="40% - 강조색4 45 2 3 7 2" xfId="28568"/>
    <cellStyle name="40% - 강조색4 45 2 3 7 3" xfId="28569"/>
    <cellStyle name="40% - 강조색4 45 2 3 7 4" xfId="28570"/>
    <cellStyle name="40% - 강조색4 45 2 3 8" xfId="28571"/>
    <cellStyle name="40% - 강조색4 45 2 3 8 2" xfId="28572"/>
    <cellStyle name="40% - 강조색4 45 2 3 8 3" xfId="28573"/>
    <cellStyle name="40% - 강조색4 45 2 3 8 4" xfId="28574"/>
    <cellStyle name="40% - 강조색4 45 2 3 9" xfId="28575"/>
    <cellStyle name="40% - 강조색4 45 2 3 9 2" xfId="28576"/>
    <cellStyle name="40% - 강조색4 45 2 3 9 3" xfId="28577"/>
    <cellStyle name="40% - 강조색4 45 2 3 9 4" xfId="28578"/>
    <cellStyle name="40% - 강조색4 45 2 4" xfId="28579"/>
    <cellStyle name="40% - 강조색4 45 2 4 10" xfId="28580"/>
    <cellStyle name="40% - 강조색4 45 2 4 11" xfId="28581"/>
    <cellStyle name="40% - 강조색4 45 2 4 12" xfId="28582"/>
    <cellStyle name="40% - 강조색4 45 2 4 2" xfId="28583"/>
    <cellStyle name="40% - 강조색4 45 2 4 2 2" xfId="28584"/>
    <cellStyle name="40% - 강조색4 45 2 4 2 3" xfId="28585"/>
    <cellStyle name="40% - 강조색4 45 2 4 2 4" xfId="28586"/>
    <cellStyle name="40% - 강조색4 45 2 4 3" xfId="28587"/>
    <cellStyle name="40% - 강조색4 45 2 4 3 2" xfId="28588"/>
    <cellStyle name="40% - 강조색4 45 2 4 3 3" xfId="28589"/>
    <cellStyle name="40% - 강조색4 45 2 4 3 4" xfId="28590"/>
    <cellStyle name="40% - 강조색4 45 2 4 4" xfId="28591"/>
    <cellStyle name="40% - 강조색4 45 2 4 4 2" xfId="28592"/>
    <cellStyle name="40% - 강조색4 45 2 4 4 3" xfId="28593"/>
    <cellStyle name="40% - 강조색4 45 2 4 4 4" xfId="28594"/>
    <cellStyle name="40% - 강조색4 45 2 4 5" xfId="28595"/>
    <cellStyle name="40% - 강조색4 45 2 4 5 2" xfId="28596"/>
    <cellStyle name="40% - 강조색4 45 2 4 5 3" xfId="28597"/>
    <cellStyle name="40% - 강조색4 45 2 4 5 4" xfId="28598"/>
    <cellStyle name="40% - 강조색4 45 2 4 6" xfId="28599"/>
    <cellStyle name="40% - 강조색4 45 2 4 6 2" xfId="28600"/>
    <cellStyle name="40% - 강조색4 45 2 4 6 3" xfId="28601"/>
    <cellStyle name="40% - 강조색4 45 2 4 6 4" xfId="28602"/>
    <cellStyle name="40% - 강조색4 45 2 4 7" xfId="28603"/>
    <cellStyle name="40% - 강조색4 45 2 4 7 2" xfId="28604"/>
    <cellStyle name="40% - 강조색4 45 2 4 7 3" xfId="28605"/>
    <cellStyle name="40% - 강조색4 45 2 4 7 4" xfId="28606"/>
    <cellStyle name="40% - 강조색4 45 2 4 8" xfId="28607"/>
    <cellStyle name="40% - 강조색4 45 2 4 8 2" xfId="28608"/>
    <cellStyle name="40% - 강조색4 45 2 4 8 3" xfId="28609"/>
    <cellStyle name="40% - 강조색4 45 2 4 8 4" xfId="28610"/>
    <cellStyle name="40% - 강조색4 45 2 4 9" xfId="28611"/>
    <cellStyle name="40% - 강조색4 45 2 4 9 2" xfId="28612"/>
    <cellStyle name="40% - 강조색4 45 2 4 9 3" xfId="28613"/>
    <cellStyle name="40% - 강조색4 45 2 4 9 4" xfId="28614"/>
    <cellStyle name="40% - 강조색4 45 2 5" xfId="28615"/>
    <cellStyle name="40% - 강조색4 45 2 5 10" xfId="28616"/>
    <cellStyle name="40% - 강조색4 45 2 5 11" xfId="28617"/>
    <cellStyle name="40% - 강조색4 45 2 5 12" xfId="28618"/>
    <cellStyle name="40% - 강조색4 45 2 5 2" xfId="28619"/>
    <cellStyle name="40% - 강조색4 45 2 5 2 2" xfId="28620"/>
    <cellStyle name="40% - 강조색4 45 2 5 2 3" xfId="28621"/>
    <cellStyle name="40% - 강조색4 45 2 5 2 4" xfId="28622"/>
    <cellStyle name="40% - 강조색4 45 2 5 3" xfId="28623"/>
    <cellStyle name="40% - 강조색4 45 2 5 3 2" xfId="28624"/>
    <cellStyle name="40% - 강조색4 45 2 5 3 3" xfId="28625"/>
    <cellStyle name="40% - 강조색4 45 2 5 3 4" xfId="28626"/>
    <cellStyle name="40% - 강조색4 45 2 5 4" xfId="28627"/>
    <cellStyle name="40% - 강조색4 45 2 5 4 2" xfId="28628"/>
    <cellStyle name="40% - 강조색4 45 2 5 4 3" xfId="28629"/>
    <cellStyle name="40% - 강조색4 45 2 5 4 4" xfId="28630"/>
    <cellStyle name="40% - 강조색4 45 2 5 5" xfId="28631"/>
    <cellStyle name="40% - 강조색4 45 2 5 5 2" xfId="28632"/>
    <cellStyle name="40% - 강조색4 45 2 5 5 3" xfId="28633"/>
    <cellStyle name="40% - 강조색4 45 2 5 5 4" xfId="28634"/>
    <cellStyle name="40% - 강조색4 45 2 5 6" xfId="28635"/>
    <cellStyle name="40% - 강조색4 45 2 5 6 2" xfId="28636"/>
    <cellStyle name="40% - 강조색4 45 2 5 6 3" xfId="28637"/>
    <cellStyle name="40% - 강조색4 45 2 5 6 4" xfId="28638"/>
    <cellStyle name="40% - 강조색4 45 2 5 7" xfId="28639"/>
    <cellStyle name="40% - 강조색4 45 2 5 7 2" xfId="28640"/>
    <cellStyle name="40% - 강조색4 45 2 5 7 3" xfId="28641"/>
    <cellStyle name="40% - 강조색4 45 2 5 7 4" xfId="28642"/>
    <cellStyle name="40% - 강조색4 45 2 5 8" xfId="28643"/>
    <cellStyle name="40% - 강조색4 45 2 5 8 2" xfId="28644"/>
    <cellStyle name="40% - 강조색4 45 2 5 8 3" xfId="28645"/>
    <cellStyle name="40% - 강조색4 45 2 5 8 4" xfId="28646"/>
    <cellStyle name="40% - 강조색4 45 2 5 9" xfId="28647"/>
    <cellStyle name="40% - 강조색4 45 2 5 9 2" xfId="28648"/>
    <cellStyle name="40% - 강조색4 45 2 5 9 3" xfId="28649"/>
    <cellStyle name="40% - 강조색4 45 2 5 9 4" xfId="28650"/>
    <cellStyle name="40% - 강조색4 45 2 6" xfId="28651"/>
    <cellStyle name="40% - 강조색4 45 2 6 10" xfId="28652"/>
    <cellStyle name="40% - 강조색4 45 2 6 11" xfId="28653"/>
    <cellStyle name="40% - 강조색4 45 2 6 12" xfId="28654"/>
    <cellStyle name="40% - 강조색4 45 2 6 2" xfId="28655"/>
    <cellStyle name="40% - 강조색4 45 2 6 2 2" xfId="28656"/>
    <cellStyle name="40% - 강조색4 45 2 6 2 3" xfId="28657"/>
    <cellStyle name="40% - 강조색4 45 2 6 2 4" xfId="28658"/>
    <cellStyle name="40% - 강조색4 45 2 6 3" xfId="28659"/>
    <cellStyle name="40% - 강조색4 45 2 6 3 2" xfId="28660"/>
    <cellStyle name="40% - 강조색4 45 2 6 3 3" xfId="28661"/>
    <cellStyle name="40% - 강조색4 45 2 6 3 4" xfId="28662"/>
    <cellStyle name="40% - 강조색4 45 2 6 4" xfId="28663"/>
    <cellStyle name="40% - 강조색4 45 2 6 4 2" xfId="28664"/>
    <cellStyle name="40% - 강조색4 45 2 6 4 3" xfId="28665"/>
    <cellStyle name="40% - 강조색4 45 2 6 4 4" xfId="28666"/>
    <cellStyle name="40% - 강조색4 45 2 6 5" xfId="28667"/>
    <cellStyle name="40% - 강조색4 45 2 6 5 2" xfId="28668"/>
    <cellStyle name="40% - 강조색4 45 2 6 5 3" xfId="28669"/>
    <cellStyle name="40% - 강조색4 45 2 6 5 4" xfId="28670"/>
    <cellStyle name="40% - 강조색4 45 2 6 6" xfId="28671"/>
    <cellStyle name="40% - 강조색4 45 2 6 6 2" xfId="28672"/>
    <cellStyle name="40% - 강조색4 45 2 6 6 3" xfId="28673"/>
    <cellStyle name="40% - 강조색4 45 2 6 6 4" xfId="28674"/>
    <cellStyle name="40% - 강조색4 45 2 6 7" xfId="28675"/>
    <cellStyle name="40% - 강조색4 45 2 6 7 2" xfId="28676"/>
    <cellStyle name="40% - 강조색4 45 2 6 7 3" xfId="28677"/>
    <cellStyle name="40% - 강조색4 45 2 6 7 4" xfId="28678"/>
    <cellStyle name="40% - 강조색4 45 2 6 8" xfId="28679"/>
    <cellStyle name="40% - 강조색4 45 2 6 8 2" xfId="28680"/>
    <cellStyle name="40% - 강조색4 45 2 6 8 3" xfId="28681"/>
    <cellStyle name="40% - 강조색4 45 2 6 8 4" xfId="28682"/>
    <cellStyle name="40% - 강조색4 45 2 6 9" xfId="28683"/>
    <cellStyle name="40% - 강조색4 45 2 6 9 2" xfId="28684"/>
    <cellStyle name="40% - 강조색4 45 2 6 9 3" xfId="28685"/>
    <cellStyle name="40% - 강조색4 45 2 6 9 4" xfId="28686"/>
    <cellStyle name="40% - 강조색4 45 2 7" xfId="28687"/>
    <cellStyle name="40% - 강조색4 45 2 7 2" xfId="28688"/>
    <cellStyle name="40% - 강조색4 45 2 7 3" xfId="28689"/>
    <cellStyle name="40% - 강조색4 45 2 7 4" xfId="28690"/>
    <cellStyle name="40% - 강조색4 45 2 8" xfId="28691"/>
    <cellStyle name="40% - 강조색4 45 2 8 2" xfId="28692"/>
    <cellStyle name="40% - 강조색4 45 2 8 3" xfId="28693"/>
    <cellStyle name="40% - 강조색4 45 2 8 4" xfId="28694"/>
    <cellStyle name="40% - 강조색4 45 2 9" xfId="28695"/>
    <cellStyle name="40% - 강조색4 45 2 9 2" xfId="28696"/>
    <cellStyle name="40% - 강조색4 45 2 9 3" xfId="28697"/>
    <cellStyle name="40% - 강조색4 45 2 9 4" xfId="28698"/>
    <cellStyle name="40% - 강조색4 45 3" xfId="28699"/>
    <cellStyle name="40% - 강조색4 45 3 10" xfId="28700"/>
    <cellStyle name="40% - 강조색4 45 3 10 2" xfId="28701"/>
    <cellStyle name="40% - 강조색4 45 3 10 3" xfId="28702"/>
    <cellStyle name="40% - 강조색4 45 3 10 4" xfId="28703"/>
    <cellStyle name="40% - 강조색4 45 3 11" xfId="28704"/>
    <cellStyle name="40% - 강조색4 45 3 11 2" xfId="28705"/>
    <cellStyle name="40% - 강조색4 45 3 11 3" xfId="28706"/>
    <cellStyle name="40% - 강조색4 45 3 11 4" xfId="28707"/>
    <cellStyle name="40% - 강조색4 45 3 12" xfId="28708"/>
    <cellStyle name="40% - 강조색4 45 3 12 2" xfId="28709"/>
    <cellStyle name="40% - 강조색4 45 3 12 3" xfId="28710"/>
    <cellStyle name="40% - 강조색4 45 3 12 4" xfId="28711"/>
    <cellStyle name="40% - 강조색4 45 3 13" xfId="28712"/>
    <cellStyle name="40% - 강조색4 45 3 14" xfId="28713"/>
    <cellStyle name="40% - 강조색4 45 3 15" xfId="28714"/>
    <cellStyle name="40% - 강조색4 45 3 16" xfId="28715"/>
    <cellStyle name="40% - 강조색4 45 3 17" xfId="28716"/>
    <cellStyle name="40% - 강조색4 45 3 18" xfId="28717"/>
    <cellStyle name="40% - 강조색4 45 3 19" xfId="28718"/>
    <cellStyle name="40% - 강조색4 45 3 2" xfId="28719"/>
    <cellStyle name="40% - 강조색4 45 3 2 10" xfId="28720"/>
    <cellStyle name="40% - 강조색4 45 3 2 11" xfId="28721"/>
    <cellStyle name="40% - 강조색4 45 3 2 12" xfId="28722"/>
    <cellStyle name="40% - 강조색4 45 3 2 2" xfId="28723"/>
    <cellStyle name="40% - 강조색4 45 3 2 2 2" xfId="28724"/>
    <cellStyle name="40% - 강조색4 45 3 2 2 3" xfId="28725"/>
    <cellStyle name="40% - 강조색4 45 3 2 2 4" xfId="28726"/>
    <cellStyle name="40% - 강조색4 45 3 2 3" xfId="28727"/>
    <cellStyle name="40% - 강조색4 45 3 2 3 2" xfId="28728"/>
    <cellStyle name="40% - 강조색4 45 3 2 3 3" xfId="28729"/>
    <cellStyle name="40% - 강조색4 45 3 2 3 4" xfId="28730"/>
    <cellStyle name="40% - 강조색4 45 3 2 4" xfId="28731"/>
    <cellStyle name="40% - 강조색4 45 3 2 4 2" xfId="28732"/>
    <cellStyle name="40% - 강조색4 45 3 2 4 3" xfId="28733"/>
    <cellStyle name="40% - 강조색4 45 3 2 4 4" xfId="28734"/>
    <cellStyle name="40% - 강조색4 45 3 2 5" xfId="28735"/>
    <cellStyle name="40% - 강조색4 45 3 2 5 2" xfId="28736"/>
    <cellStyle name="40% - 강조색4 45 3 2 5 3" xfId="28737"/>
    <cellStyle name="40% - 강조색4 45 3 2 5 4" xfId="28738"/>
    <cellStyle name="40% - 강조색4 45 3 2 6" xfId="28739"/>
    <cellStyle name="40% - 강조색4 45 3 2 6 2" xfId="28740"/>
    <cellStyle name="40% - 강조색4 45 3 2 6 3" xfId="28741"/>
    <cellStyle name="40% - 강조색4 45 3 2 6 4" xfId="28742"/>
    <cellStyle name="40% - 강조색4 45 3 2 7" xfId="28743"/>
    <cellStyle name="40% - 강조색4 45 3 2 7 2" xfId="28744"/>
    <cellStyle name="40% - 강조색4 45 3 2 7 3" xfId="28745"/>
    <cellStyle name="40% - 강조색4 45 3 2 7 4" xfId="28746"/>
    <cellStyle name="40% - 강조색4 45 3 2 8" xfId="28747"/>
    <cellStyle name="40% - 강조색4 45 3 2 8 2" xfId="28748"/>
    <cellStyle name="40% - 강조색4 45 3 2 8 3" xfId="28749"/>
    <cellStyle name="40% - 강조색4 45 3 2 8 4" xfId="28750"/>
    <cellStyle name="40% - 강조색4 45 3 2 9" xfId="28751"/>
    <cellStyle name="40% - 강조색4 45 3 2 9 2" xfId="28752"/>
    <cellStyle name="40% - 강조색4 45 3 2 9 3" xfId="28753"/>
    <cellStyle name="40% - 강조색4 45 3 2 9 4" xfId="28754"/>
    <cellStyle name="40% - 강조색4 45 3 20" xfId="28755"/>
    <cellStyle name="40% - 강조색4 45 3 21" xfId="28756"/>
    <cellStyle name="40% - 강조색4 45 3 22" xfId="28757"/>
    <cellStyle name="40% - 강조색4 45 3 23" xfId="28758"/>
    <cellStyle name="40% - 강조색4 45 3 24" xfId="28759"/>
    <cellStyle name="40% - 강조색4 45 3 25" xfId="28760"/>
    <cellStyle name="40% - 강조색4 45 3 3" xfId="28761"/>
    <cellStyle name="40% - 강조색4 45 3 3 10" xfId="28762"/>
    <cellStyle name="40% - 강조색4 45 3 3 11" xfId="28763"/>
    <cellStyle name="40% - 강조색4 45 3 3 12" xfId="28764"/>
    <cellStyle name="40% - 강조색4 45 3 3 2" xfId="28765"/>
    <cellStyle name="40% - 강조색4 45 3 3 2 2" xfId="28766"/>
    <cellStyle name="40% - 강조색4 45 3 3 2 3" xfId="28767"/>
    <cellStyle name="40% - 강조색4 45 3 3 2 4" xfId="28768"/>
    <cellStyle name="40% - 강조색4 45 3 3 3" xfId="28769"/>
    <cellStyle name="40% - 강조색4 45 3 3 3 2" xfId="28770"/>
    <cellStyle name="40% - 강조색4 45 3 3 3 3" xfId="28771"/>
    <cellStyle name="40% - 강조색4 45 3 3 3 4" xfId="28772"/>
    <cellStyle name="40% - 강조색4 45 3 3 4" xfId="28773"/>
    <cellStyle name="40% - 강조색4 45 3 3 4 2" xfId="28774"/>
    <cellStyle name="40% - 강조색4 45 3 3 4 3" xfId="28775"/>
    <cellStyle name="40% - 강조색4 45 3 3 4 4" xfId="28776"/>
    <cellStyle name="40% - 강조색4 45 3 3 5" xfId="28777"/>
    <cellStyle name="40% - 강조색4 45 3 3 5 2" xfId="28778"/>
    <cellStyle name="40% - 강조색4 45 3 3 5 3" xfId="28779"/>
    <cellStyle name="40% - 강조색4 45 3 3 5 4" xfId="28780"/>
    <cellStyle name="40% - 강조색4 45 3 3 6" xfId="28781"/>
    <cellStyle name="40% - 강조색4 45 3 3 6 2" xfId="28782"/>
    <cellStyle name="40% - 강조색4 45 3 3 6 3" xfId="28783"/>
    <cellStyle name="40% - 강조색4 45 3 3 6 4" xfId="28784"/>
    <cellStyle name="40% - 강조색4 45 3 3 7" xfId="28785"/>
    <cellStyle name="40% - 강조색4 45 3 3 7 2" xfId="28786"/>
    <cellStyle name="40% - 강조색4 45 3 3 7 3" xfId="28787"/>
    <cellStyle name="40% - 강조색4 45 3 3 7 4" xfId="28788"/>
    <cellStyle name="40% - 강조색4 45 3 3 8" xfId="28789"/>
    <cellStyle name="40% - 강조색4 45 3 3 8 2" xfId="28790"/>
    <cellStyle name="40% - 강조색4 45 3 3 8 3" xfId="28791"/>
    <cellStyle name="40% - 강조색4 45 3 3 8 4" xfId="28792"/>
    <cellStyle name="40% - 강조색4 45 3 3 9" xfId="28793"/>
    <cellStyle name="40% - 강조색4 45 3 3 9 2" xfId="28794"/>
    <cellStyle name="40% - 강조색4 45 3 3 9 3" xfId="28795"/>
    <cellStyle name="40% - 강조색4 45 3 3 9 4" xfId="28796"/>
    <cellStyle name="40% - 강조색4 45 3 4" xfId="28797"/>
    <cellStyle name="40% - 강조색4 45 3 4 10" xfId="28798"/>
    <cellStyle name="40% - 강조색4 45 3 4 11" xfId="28799"/>
    <cellStyle name="40% - 강조색4 45 3 4 12" xfId="28800"/>
    <cellStyle name="40% - 강조색4 45 3 4 2" xfId="28801"/>
    <cellStyle name="40% - 강조색4 45 3 4 2 2" xfId="28802"/>
    <cellStyle name="40% - 강조색4 45 3 4 2 3" xfId="28803"/>
    <cellStyle name="40% - 강조색4 45 3 4 2 4" xfId="28804"/>
    <cellStyle name="40% - 강조색4 45 3 4 3" xfId="28805"/>
    <cellStyle name="40% - 강조색4 45 3 4 3 2" xfId="28806"/>
    <cellStyle name="40% - 강조색4 45 3 4 3 3" xfId="28807"/>
    <cellStyle name="40% - 강조색4 45 3 4 3 4" xfId="28808"/>
    <cellStyle name="40% - 강조색4 45 3 4 4" xfId="28809"/>
    <cellStyle name="40% - 강조색4 45 3 4 4 2" xfId="28810"/>
    <cellStyle name="40% - 강조색4 45 3 4 4 3" xfId="28811"/>
    <cellStyle name="40% - 강조색4 45 3 4 4 4" xfId="28812"/>
    <cellStyle name="40% - 강조색4 45 3 4 5" xfId="28813"/>
    <cellStyle name="40% - 강조색4 45 3 4 5 2" xfId="28814"/>
    <cellStyle name="40% - 강조색4 45 3 4 5 3" xfId="28815"/>
    <cellStyle name="40% - 강조색4 45 3 4 5 4" xfId="28816"/>
    <cellStyle name="40% - 강조색4 45 3 4 6" xfId="28817"/>
    <cellStyle name="40% - 강조색4 45 3 4 6 2" xfId="28818"/>
    <cellStyle name="40% - 강조색4 45 3 4 6 3" xfId="28819"/>
    <cellStyle name="40% - 강조색4 45 3 4 6 4" xfId="28820"/>
    <cellStyle name="40% - 강조색4 45 3 4 7" xfId="28821"/>
    <cellStyle name="40% - 강조색4 45 3 4 7 2" xfId="28822"/>
    <cellStyle name="40% - 강조색4 45 3 4 7 3" xfId="28823"/>
    <cellStyle name="40% - 강조색4 45 3 4 7 4" xfId="28824"/>
    <cellStyle name="40% - 강조색4 45 3 4 8" xfId="28825"/>
    <cellStyle name="40% - 강조색4 45 3 4 8 2" xfId="28826"/>
    <cellStyle name="40% - 강조색4 45 3 4 8 3" xfId="28827"/>
    <cellStyle name="40% - 강조색4 45 3 4 8 4" xfId="28828"/>
    <cellStyle name="40% - 강조색4 45 3 4 9" xfId="28829"/>
    <cellStyle name="40% - 강조색4 45 3 4 9 2" xfId="28830"/>
    <cellStyle name="40% - 강조색4 45 3 4 9 3" xfId="28831"/>
    <cellStyle name="40% - 강조색4 45 3 4 9 4" xfId="28832"/>
    <cellStyle name="40% - 강조색4 45 3 5" xfId="28833"/>
    <cellStyle name="40% - 강조색4 45 3 5 2" xfId="28834"/>
    <cellStyle name="40% - 강조색4 45 3 5 3" xfId="28835"/>
    <cellStyle name="40% - 강조색4 45 3 5 4" xfId="28836"/>
    <cellStyle name="40% - 강조색4 45 3 6" xfId="28837"/>
    <cellStyle name="40% - 강조색4 45 3 6 2" xfId="28838"/>
    <cellStyle name="40% - 강조색4 45 3 6 3" xfId="28839"/>
    <cellStyle name="40% - 강조색4 45 3 6 4" xfId="28840"/>
    <cellStyle name="40% - 강조색4 45 3 7" xfId="28841"/>
    <cellStyle name="40% - 강조색4 45 3 7 2" xfId="28842"/>
    <cellStyle name="40% - 강조색4 45 3 7 3" xfId="28843"/>
    <cellStyle name="40% - 강조색4 45 3 7 4" xfId="28844"/>
    <cellStyle name="40% - 강조색4 45 3 8" xfId="28845"/>
    <cellStyle name="40% - 강조색4 45 3 8 2" xfId="28846"/>
    <cellStyle name="40% - 강조색4 45 3 8 3" xfId="28847"/>
    <cellStyle name="40% - 강조색4 45 3 8 4" xfId="28848"/>
    <cellStyle name="40% - 강조색4 45 3 9" xfId="28849"/>
    <cellStyle name="40% - 강조색4 45 3 9 2" xfId="28850"/>
    <cellStyle name="40% - 강조색4 45 3 9 3" xfId="28851"/>
    <cellStyle name="40% - 강조색4 45 3 9 4" xfId="28852"/>
    <cellStyle name="40% - 강조색4 45 4" xfId="28853"/>
    <cellStyle name="40% - 강조색4 45 4 10" xfId="28854"/>
    <cellStyle name="40% - 강조색4 45 4 10 2" xfId="28855"/>
    <cellStyle name="40% - 강조색4 45 4 10 3" xfId="28856"/>
    <cellStyle name="40% - 강조색4 45 4 10 4" xfId="28857"/>
    <cellStyle name="40% - 강조색4 45 4 11" xfId="28858"/>
    <cellStyle name="40% - 강조색4 45 4 12" xfId="28859"/>
    <cellStyle name="40% - 강조색4 45 4 13" xfId="28860"/>
    <cellStyle name="40% - 강조색4 45 4 14" xfId="28861"/>
    <cellStyle name="40% - 강조색4 45 4 15" xfId="28862"/>
    <cellStyle name="40% - 강조색4 45 4 16" xfId="28863"/>
    <cellStyle name="40% - 강조색4 45 4 17" xfId="28864"/>
    <cellStyle name="40% - 강조색4 45 4 18" xfId="28865"/>
    <cellStyle name="40% - 강조색4 45 4 19" xfId="28866"/>
    <cellStyle name="40% - 강조색4 45 4 2" xfId="28867"/>
    <cellStyle name="40% - 강조색4 45 4 2 10" xfId="28868"/>
    <cellStyle name="40% - 강조색4 45 4 2 11" xfId="28869"/>
    <cellStyle name="40% - 강조색4 45 4 2 12" xfId="28870"/>
    <cellStyle name="40% - 강조색4 45 4 2 2" xfId="28871"/>
    <cellStyle name="40% - 강조색4 45 4 2 2 2" xfId="28872"/>
    <cellStyle name="40% - 강조색4 45 4 2 2 3" xfId="28873"/>
    <cellStyle name="40% - 강조색4 45 4 2 2 4" xfId="28874"/>
    <cellStyle name="40% - 강조색4 45 4 2 3" xfId="28875"/>
    <cellStyle name="40% - 강조색4 45 4 2 3 2" xfId="28876"/>
    <cellStyle name="40% - 강조색4 45 4 2 3 3" xfId="28877"/>
    <cellStyle name="40% - 강조색4 45 4 2 3 4" xfId="28878"/>
    <cellStyle name="40% - 강조색4 45 4 2 4" xfId="28879"/>
    <cellStyle name="40% - 강조색4 45 4 2 4 2" xfId="28880"/>
    <cellStyle name="40% - 강조색4 45 4 2 4 3" xfId="28881"/>
    <cellStyle name="40% - 강조색4 45 4 2 4 4" xfId="28882"/>
    <cellStyle name="40% - 강조색4 45 4 2 5" xfId="28883"/>
    <cellStyle name="40% - 강조색4 45 4 2 5 2" xfId="28884"/>
    <cellStyle name="40% - 강조색4 45 4 2 5 3" xfId="28885"/>
    <cellStyle name="40% - 강조색4 45 4 2 5 4" xfId="28886"/>
    <cellStyle name="40% - 강조색4 45 4 2 6" xfId="28887"/>
    <cellStyle name="40% - 강조색4 45 4 2 6 2" xfId="28888"/>
    <cellStyle name="40% - 강조색4 45 4 2 6 3" xfId="28889"/>
    <cellStyle name="40% - 강조색4 45 4 2 6 4" xfId="28890"/>
    <cellStyle name="40% - 강조색4 45 4 2 7" xfId="28891"/>
    <cellStyle name="40% - 강조색4 45 4 2 7 2" xfId="28892"/>
    <cellStyle name="40% - 강조색4 45 4 2 7 3" xfId="28893"/>
    <cellStyle name="40% - 강조색4 45 4 2 7 4" xfId="28894"/>
    <cellStyle name="40% - 강조색4 45 4 2 8" xfId="28895"/>
    <cellStyle name="40% - 강조색4 45 4 2 8 2" xfId="28896"/>
    <cellStyle name="40% - 강조색4 45 4 2 8 3" xfId="28897"/>
    <cellStyle name="40% - 강조색4 45 4 2 8 4" xfId="28898"/>
    <cellStyle name="40% - 강조색4 45 4 2 9" xfId="28899"/>
    <cellStyle name="40% - 강조색4 45 4 2 9 2" xfId="28900"/>
    <cellStyle name="40% - 강조색4 45 4 2 9 3" xfId="28901"/>
    <cellStyle name="40% - 강조색4 45 4 2 9 4" xfId="28902"/>
    <cellStyle name="40% - 강조색4 45 4 20" xfId="28903"/>
    <cellStyle name="40% - 강조색4 45 4 21" xfId="28904"/>
    <cellStyle name="40% - 강조색4 45 4 22" xfId="28905"/>
    <cellStyle name="40% - 강조색4 45 4 23" xfId="28906"/>
    <cellStyle name="40% - 강조색4 45 4 3" xfId="28907"/>
    <cellStyle name="40% - 강조색4 45 4 3 2" xfId="28908"/>
    <cellStyle name="40% - 강조색4 45 4 3 3" xfId="28909"/>
    <cellStyle name="40% - 강조색4 45 4 3 4" xfId="28910"/>
    <cellStyle name="40% - 강조색4 45 4 4" xfId="28911"/>
    <cellStyle name="40% - 강조색4 45 4 4 2" xfId="28912"/>
    <cellStyle name="40% - 강조색4 45 4 4 3" xfId="28913"/>
    <cellStyle name="40% - 강조색4 45 4 4 4" xfId="28914"/>
    <cellStyle name="40% - 강조색4 45 4 5" xfId="28915"/>
    <cellStyle name="40% - 강조색4 45 4 5 2" xfId="28916"/>
    <cellStyle name="40% - 강조색4 45 4 5 3" xfId="28917"/>
    <cellStyle name="40% - 강조색4 45 4 5 4" xfId="28918"/>
    <cellStyle name="40% - 강조색4 45 4 6" xfId="28919"/>
    <cellStyle name="40% - 강조색4 45 4 6 2" xfId="28920"/>
    <cellStyle name="40% - 강조색4 45 4 6 3" xfId="28921"/>
    <cellStyle name="40% - 강조색4 45 4 6 4" xfId="28922"/>
    <cellStyle name="40% - 강조색4 45 4 7" xfId="28923"/>
    <cellStyle name="40% - 강조색4 45 4 7 2" xfId="28924"/>
    <cellStyle name="40% - 강조색4 45 4 7 3" xfId="28925"/>
    <cellStyle name="40% - 강조색4 45 4 7 4" xfId="28926"/>
    <cellStyle name="40% - 강조색4 45 4 8" xfId="28927"/>
    <cellStyle name="40% - 강조색4 45 4 8 2" xfId="28928"/>
    <cellStyle name="40% - 강조색4 45 4 8 3" xfId="28929"/>
    <cellStyle name="40% - 강조색4 45 4 8 4" xfId="28930"/>
    <cellStyle name="40% - 강조색4 45 4 9" xfId="28931"/>
    <cellStyle name="40% - 강조색4 45 4 9 2" xfId="28932"/>
    <cellStyle name="40% - 강조색4 45 4 9 3" xfId="28933"/>
    <cellStyle name="40% - 강조색4 45 4 9 4" xfId="28934"/>
    <cellStyle name="40% - 강조색4 45 5" xfId="28935"/>
    <cellStyle name="40% - 강조색4 45 5 10" xfId="28936"/>
    <cellStyle name="40% - 강조색4 45 5 11" xfId="28937"/>
    <cellStyle name="40% - 강조색4 45 5 12" xfId="28938"/>
    <cellStyle name="40% - 강조색4 45 5 13" xfId="28939"/>
    <cellStyle name="40% - 강조색4 45 5 14" xfId="28940"/>
    <cellStyle name="40% - 강조색4 45 5 15" xfId="28941"/>
    <cellStyle name="40% - 강조색4 45 5 16" xfId="28942"/>
    <cellStyle name="40% - 강조색4 45 5 17" xfId="28943"/>
    <cellStyle name="40% - 강조색4 45 5 18" xfId="28944"/>
    <cellStyle name="40% - 강조색4 45 5 19" xfId="28945"/>
    <cellStyle name="40% - 강조색4 45 5 2" xfId="28946"/>
    <cellStyle name="40% - 강조색4 45 5 2 2" xfId="28947"/>
    <cellStyle name="40% - 강조색4 45 5 2 3" xfId="28948"/>
    <cellStyle name="40% - 강조색4 45 5 2 4" xfId="28949"/>
    <cellStyle name="40% - 강조색4 45 5 20" xfId="28950"/>
    <cellStyle name="40% - 강조색4 45 5 3" xfId="28951"/>
    <cellStyle name="40% - 강조색4 45 5 3 2" xfId="28952"/>
    <cellStyle name="40% - 강조색4 45 5 3 3" xfId="28953"/>
    <cellStyle name="40% - 강조색4 45 5 3 4" xfId="28954"/>
    <cellStyle name="40% - 강조색4 45 5 4" xfId="28955"/>
    <cellStyle name="40% - 강조색4 45 5 4 2" xfId="28956"/>
    <cellStyle name="40% - 강조색4 45 5 4 3" xfId="28957"/>
    <cellStyle name="40% - 강조색4 45 5 4 4" xfId="28958"/>
    <cellStyle name="40% - 강조색4 45 5 5" xfId="28959"/>
    <cellStyle name="40% - 강조색4 45 5 5 2" xfId="28960"/>
    <cellStyle name="40% - 강조색4 45 5 5 3" xfId="28961"/>
    <cellStyle name="40% - 강조색4 45 5 5 4" xfId="28962"/>
    <cellStyle name="40% - 강조색4 45 5 6" xfId="28963"/>
    <cellStyle name="40% - 강조색4 45 5 6 2" xfId="28964"/>
    <cellStyle name="40% - 강조색4 45 5 6 3" xfId="28965"/>
    <cellStyle name="40% - 강조색4 45 5 6 4" xfId="28966"/>
    <cellStyle name="40% - 강조색4 45 5 7" xfId="28967"/>
    <cellStyle name="40% - 강조색4 45 5 7 2" xfId="28968"/>
    <cellStyle name="40% - 강조색4 45 5 7 3" xfId="28969"/>
    <cellStyle name="40% - 강조색4 45 5 7 4" xfId="28970"/>
    <cellStyle name="40% - 강조색4 45 5 8" xfId="28971"/>
    <cellStyle name="40% - 강조색4 45 5 9" xfId="28972"/>
    <cellStyle name="40% - 강조색4 45 6" xfId="28973"/>
    <cellStyle name="40% - 강조색4 45 6 10" xfId="28974"/>
    <cellStyle name="40% - 강조색4 45 6 11" xfId="28975"/>
    <cellStyle name="40% - 강조색4 45 6 12" xfId="28976"/>
    <cellStyle name="40% - 강조색4 45 6 13" xfId="28977"/>
    <cellStyle name="40% - 강조색4 45 6 14" xfId="28978"/>
    <cellStyle name="40% - 강조색4 45 6 15" xfId="28979"/>
    <cellStyle name="40% - 강조색4 45 6 16" xfId="28980"/>
    <cellStyle name="40% - 강조색4 45 6 17" xfId="28981"/>
    <cellStyle name="40% - 강조색4 45 6 2" xfId="28982"/>
    <cellStyle name="40% - 강조색4 45 6 2 2" xfId="28983"/>
    <cellStyle name="40% - 강조색4 45 6 2 3" xfId="28984"/>
    <cellStyle name="40% - 강조색4 45 6 2 4" xfId="28985"/>
    <cellStyle name="40% - 강조색4 45 6 3" xfId="28986"/>
    <cellStyle name="40% - 강조색4 45 6 3 2" xfId="28987"/>
    <cellStyle name="40% - 강조색4 45 6 3 3" xfId="28988"/>
    <cellStyle name="40% - 강조색4 45 6 3 4" xfId="28989"/>
    <cellStyle name="40% - 강조색4 45 6 4" xfId="28990"/>
    <cellStyle name="40% - 강조색4 45 6 4 2" xfId="28991"/>
    <cellStyle name="40% - 강조색4 45 6 4 3" xfId="28992"/>
    <cellStyle name="40% - 강조색4 45 6 4 4" xfId="28993"/>
    <cellStyle name="40% - 강조색4 45 6 5" xfId="28994"/>
    <cellStyle name="40% - 강조색4 45 6 6" xfId="28995"/>
    <cellStyle name="40% - 강조색4 45 6 7" xfId="28996"/>
    <cellStyle name="40% - 강조색4 45 6 8" xfId="28997"/>
    <cellStyle name="40% - 강조색4 45 6 9" xfId="28998"/>
    <cellStyle name="40% - 강조색4 45 7" xfId="28999"/>
    <cellStyle name="40% - 강조색4 45 7 10" xfId="29000"/>
    <cellStyle name="40% - 강조색4 45 7 11" xfId="29001"/>
    <cellStyle name="40% - 강조색4 45 7 12" xfId="29002"/>
    <cellStyle name="40% - 강조색4 45 7 13" xfId="29003"/>
    <cellStyle name="40% - 강조색4 45 7 14" xfId="29004"/>
    <cellStyle name="40% - 강조색4 45 7 2" xfId="29005"/>
    <cellStyle name="40% - 강조색4 45 7 3" xfId="29006"/>
    <cellStyle name="40% - 강조색4 45 7 4" xfId="29007"/>
    <cellStyle name="40% - 강조색4 45 7 5" xfId="29008"/>
    <cellStyle name="40% - 강조색4 45 7 6" xfId="29009"/>
    <cellStyle name="40% - 강조색4 45 7 7" xfId="29010"/>
    <cellStyle name="40% - 강조색4 45 7 8" xfId="29011"/>
    <cellStyle name="40% - 강조색4 45 7 9" xfId="29012"/>
    <cellStyle name="40% - 강조색4 45 8" xfId="29013"/>
    <cellStyle name="40% - 강조색4 45 8 2" xfId="29014"/>
    <cellStyle name="40% - 강조색4 45 8 3" xfId="29015"/>
    <cellStyle name="40% - 강조색4 45 8 4" xfId="29016"/>
    <cellStyle name="40% - 강조색4 45 9" xfId="29017"/>
    <cellStyle name="40% - 강조색4 45 9 2" xfId="29018"/>
    <cellStyle name="40% - 강조색4 45 9 3" xfId="29019"/>
    <cellStyle name="40% - 강조색4 46" xfId="29020"/>
    <cellStyle name="40% - 강조색4 46 10" xfId="29021"/>
    <cellStyle name="40% - 강조색4 46 10 2" xfId="29022"/>
    <cellStyle name="40% - 강조색4 46 10 3" xfId="29023"/>
    <cellStyle name="40% - 강조색4 46 10 4" xfId="29024"/>
    <cellStyle name="40% - 강조색4 46 11" xfId="29025"/>
    <cellStyle name="40% - 강조색4 46 11 2" xfId="29026"/>
    <cellStyle name="40% - 강조색4 46 11 3" xfId="29027"/>
    <cellStyle name="40% - 강조색4 46 11 4" xfId="29028"/>
    <cellStyle name="40% - 강조색4 46 12" xfId="29029"/>
    <cellStyle name="40% - 강조색4 46 12 2" xfId="29030"/>
    <cellStyle name="40% - 강조색4 46 12 3" xfId="29031"/>
    <cellStyle name="40% - 강조색4 46 12 4" xfId="29032"/>
    <cellStyle name="40% - 강조색4 46 13" xfId="29033"/>
    <cellStyle name="40% - 강조색4 46 13 2" xfId="29034"/>
    <cellStyle name="40% - 강조색4 46 13 3" xfId="29035"/>
    <cellStyle name="40% - 강조색4 46 13 4" xfId="29036"/>
    <cellStyle name="40% - 강조색4 46 14" xfId="29037"/>
    <cellStyle name="40% - 강조색4 46 14 2" xfId="29038"/>
    <cellStyle name="40% - 강조색4 46 14 3" xfId="29039"/>
    <cellStyle name="40% - 강조색4 46 14 4" xfId="29040"/>
    <cellStyle name="40% - 강조색4 46 15" xfId="29041"/>
    <cellStyle name="40% - 강조색4 46 16" xfId="29042"/>
    <cellStyle name="40% - 강조색4 46 17" xfId="29043"/>
    <cellStyle name="40% - 강조색4 46 18" xfId="29044"/>
    <cellStyle name="40% - 강조색4 46 19" xfId="29045"/>
    <cellStyle name="40% - 강조색4 46 2" xfId="29046"/>
    <cellStyle name="40% - 강조색4 46 2 10" xfId="29047"/>
    <cellStyle name="40% - 강조색4 46 2 10 2" xfId="29048"/>
    <cellStyle name="40% - 강조색4 46 2 10 3" xfId="29049"/>
    <cellStyle name="40% - 강조색4 46 2 10 4" xfId="29050"/>
    <cellStyle name="40% - 강조색4 46 2 11" xfId="29051"/>
    <cellStyle name="40% - 강조색4 46 2 11 2" xfId="29052"/>
    <cellStyle name="40% - 강조색4 46 2 11 3" xfId="29053"/>
    <cellStyle name="40% - 강조색4 46 2 11 4" xfId="29054"/>
    <cellStyle name="40% - 강조색4 46 2 12" xfId="29055"/>
    <cellStyle name="40% - 강조색4 46 2 12 2" xfId="29056"/>
    <cellStyle name="40% - 강조색4 46 2 12 3" xfId="29057"/>
    <cellStyle name="40% - 강조색4 46 2 12 4" xfId="29058"/>
    <cellStyle name="40% - 강조색4 46 2 13" xfId="29059"/>
    <cellStyle name="40% - 강조색4 46 2 13 2" xfId="29060"/>
    <cellStyle name="40% - 강조색4 46 2 13 3" xfId="29061"/>
    <cellStyle name="40% - 강조색4 46 2 13 4" xfId="29062"/>
    <cellStyle name="40% - 강조색4 46 2 14" xfId="29063"/>
    <cellStyle name="40% - 강조색4 46 2 15" xfId="29064"/>
    <cellStyle name="40% - 강조색4 46 2 16" xfId="29065"/>
    <cellStyle name="40% - 강조색4 46 2 17" xfId="29066"/>
    <cellStyle name="40% - 강조색4 46 2 18" xfId="29067"/>
    <cellStyle name="40% - 강조색4 46 2 19" xfId="29068"/>
    <cellStyle name="40% - 강조색4 46 2 2" xfId="29069"/>
    <cellStyle name="40% - 강조색4 46 2 2 10" xfId="29070"/>
    <cellStyle name="40% - 강조색4 46 2 2 10 2" xfId="29071"/>
    <cellStyle name="40% - 강조색4 46 2 2 10 3" xfId="29072"/>
    <cellStyle name="40% - 강조색4 46 2 2 10 4" xfId="29073"/>
    <cellStyle name="40% - 강조색4 46 2 2 11" xfId="29074"/>
    <cellStyle name="40% - 강조색4 46 2 2 11 2" xfId="29075"/>
    <cellStyle name="40% - 강조색4 46 2 2 11 3" xfId="29076"/>
    <cellStyle name="40% - 강조색4 46 2 2 11 4" xfId="29077"/>
    <cellStyle name="40% - 강조색4 46 2 2 12" xfId="29078"/>
    <cellStyle name="40% - 강조색4 46 2 2 12 2" xfId="29079"/>
    <cellStyle name="40% - 강조색4 46 2 2 12 3" xfId="29080"/>
    <cellStyle name="40% - 강조색4 46 2 2 12 4" xfId="29081"/>
    <cellStyle name="40% - 강조색4 46 2 2 13" xfId="29082"/>
    <cellStyle name="40% - 강조색4 46 2 2 14" xfId="29083"/>
    <cellStyle name="40% - 강조색4 46 2 2 15" xfId="29084"/>
    <cellStyle name="40% - 강조색4 46 2 2 16" xfId="29085"/>
    <cellStyle name="40% - 강조색4 46 2 2 17" xfId="29086"/>
    <cellStyle name="40% - 강조색4 46 2 2 18" xfId="29087"/>
    <cellStyle name="40% - 강조색4 46 2 2 19" xfId="29088"/>
    <cellStyle name="40% - 강조색4 46 2 2 2" xfId="29089"/>
    <cellStyle name="40% - 강조색4 46 2 2 2 10" xfId="29090"/>
    <cellStyle name="40% - 강조색4 46 2 2 2 11" xfId="29091"/>
    <cellStyle name="40% - 강조색4 46 2 2 2 12" xfId="29092"/>
    <cellStyle name="40% - 강조색4 46 2 2 2 2" xfId="29093"/>
    <cellStyle name="40% - 강조색4 46 2 2 2 2 2" xfId="29094"/>
    <cellStyle name="40% - 강조색4 46 2 2 2 2 3" xfId="29095"/>
    <cellStyle name="40% - 강조색4 46 2 2 2 2 4" xfId="29096"/>
    <cellStyle name="40% - 강조색4 46 2 2 2 3" xfId="29097"/>
    <cellStyle name="40% - 강조색4 46 2 2 2 3 2" xfId="29098"/>
    <cellStyle name="40% - 강조색4 46 2 2 2 3 3" xfId="29099"/>
    <cellStyle name="40% - 강조색4 46 2 2 2 3 4" xfId="29100"/>
    <cellStyle name="40% - 강조색4 46 2 2 2 4" xfId="29101"/>
    <cellStyle name="40% - 강조색4 46 2 2 2 4 2" xfId="29102"/>
    <cellStyle name="40% - 강조색4 46 2 2 2 4 3" xfId="29103"/>
    <cellStyle name="40% - 강조색4 46 2 2 2 4 4" xfId="29104"/>
    <cellStyle name="40% - 강조색4 46 2 2 2 5" xfId="29105"/>
    <cellStyle name="40% - 강조색4 46 2 2 2 5 2" xfId="29106"/>
    <cellStyle name="40% - 강조색4 46 2 2 2 5 3" xfId="29107"/>
    <cellStyle name="40% - 강조색4 46 2 2 2 5 4" xfId="29108"/>
    <cellStyle name="40% - 강조색4 46 2 2 2 6" xfId="29109"/>
    <cellStyle name="40% - 강조색4 46 2 2 2 6 2" xfId="29110"/>
    <cellStyle name="40% - 강조색4 46 2 2 2 6 3" xfId="29111"/>
    <cellStyle name="40% - 강조색4 46 2 2 2 6 4" xfId="29112"/>
    <cellStyle name="40% - 강조색4 46 2 2 2 7" xfId="29113"/>
    <cellStyle name="40% - 강조색4 46 2 2 2 7 2" xfId="29114"/>
    <cellStyle name="40% - 강조색4 46 2 2 2 7 3" xfId="29115"/>
    <cellStyle name="40% - 강조색4 46 2 2 2 7 4" xfId="29116"/>
    <cellStyle name="40% - 강조색4 46 2 2 2 8" xfId="29117"/>
    <cellStyle name="40% - 강조색4 46 2 2 2 8 2" xfId="29118"/>
    <cellStyle name="40% - 강조색4 46 2 2 2 8 3" xfId="29119"/>
    <cellStyle name="40% - 강조색4 46 2 2 2 8 4" xfId="29120"/>
    <cellStyle name="40% - 강조색4 46 2 2 2 9" xfId="29121"/>
    <cellStyle name="40% - 강조색4 46 2 2 2 9 2" xfId="29122"/>
    <cellStyle name="40% - 강조색4 46 2 2 2 9 3" xfId="29123"/>
    <cellStyle name="40% - 강조색4 46 2 2 2 9 4" xfId="29124"/>
    <cellStyle name="40% - 강조색4 46 2 2 20" xfId="29125"/>
    <cellStyle name="40% - 강조색4 46 2 2 21" xfId="29126"/>
    <cellStyle name="40% - 강조색4 46 2 2 22" xfId="29127"/>
    <cellStyle name="40% - 강조색4 46 2 2 23" xfId="29128"/>
    <cellStyle name="40% - 강조색4 46 2 2 24" xfId="29129"/>
    <cellStyle name="40% - 강조색4 46 2 2 25" xfId="29130"/>
    <cellStyle name="40% - 강조색4 46 2 2 3" xfId="29131"/>
    <cellStyle name="40% - 강조색4 46 2 2 3 10" xfId="29132"/>
    <cellStyle name="40% - 강조색4 46 2 2 3 11" xfId="29133"/>
    <cellStyle name="40% - 강조색4 46 2 2 3 12" xfId="29134"/>
    <cellStyle name="40% - 강조색4 46 2 2 3 2" xfId="29135"/>
    <cellStyle name="40% - 강조색4 46 2 2 3 2 2" xfId="29136"/>
    <cellStyle name="40% - 강조색4 46 2 2 3 2 3" xfId="29137"/>
    <cellStyle name="40% - 강조색4 46 2 2 3 2 4" xfId="29138"/>
    <cellStyle name="40% - 강조색4 46 2 2 3 3" xfId="29139"/>
    <cellStyle name="40% - 강조색4 46 2 2 3 3 2" xfId="29140"/>
    <cellStyle name="40% - 강조색4 46 2 2 3 3 3" xfId="29141"/>
    <cellStyle name="40% - 강조색4 46 2 2 3 3 4" xfId="29142"/>
    <cellStyle name="40% - 강조색4 46 2 2 3 4" xfId="29143"/>
    <cellStyle name="40% - 강조색4 46 2 2 3 4 2" xfId="29144"/>
    <cellStyle name="40% - 강조색4 46 2 2 3 4 3" xfId="29145"/>
    <cellStyle name="40% - 강조색4 46 2 2 3 4 4" xfId="29146"/>
    <cellStyle name="40% - 강조색4 46 2 2 3 5" xfId="29147"/>
    <cellStyle name="40% - 강조색4 46 2 2 3 5 2" xfId="29148"/>
    <cellStyle name="40% - 강조색4 46 2 2 3 5 3" xfId="29149"/>
    <cellStyle name="40% - 강조색4 46 2 2 3 5 4" xfId="29150"/>
    <cellStyle name="40% - 강조색4 46 2 2 3 6" xfId="29151"/>
    <cellStyle name="40% - 강조색4 46 2 2 3 6 2" xfId="29152"/>
    <cellStyle name="40% - 강조색4 46 2 2 3 6 3" xfId="29153"/>
    <cellStyle name="40% - 강조색4 46 2 2 3 6 4" xfId="29154"/>
    <cellStyle name="40% - 강조색4 46 2 2 3 7" xfId="29155"/>
    <cellStyle name="40% - 강조색4 46 2 2 3 7 2" xfId="29156"/>
    <cellStyle name="40% - 강조색4 46 2 2 3 7 3" xfId="29157"/>
    <cellStyle name="40% - 강조색4 46 2 2 3 7 4" xfId="29158"/>
    <cellStyle name="40% - 강조색4 46 2 2 3 8" xfId="29159"/>
    <cellStyle name="40% - 강조색4 46 2 2 3 8 2" xfId="29160"/>
    <cellStyle name="40% - 강조색4 46 2 2 3 8 3" xfId="29161"/>
    <cellStyle name="40% - 강조색4 46 2 2 3 8 4" xfId="29162"/>
    <cellStyle name="40% - 강조색4 46 2 2 3 9" xfId="29163"/>
    <cellStyle name="40% - 강조색4 46 2 2 3 9 2" xfId="29164"/>
    <cellStyle name="40% - 강조색4 46 2 2 3 9 3" xfId="29165"/>
    <cellStyle name="40% - 강조색4 46 2 2 3 9 4" xfId="29166"/>
    <cellStyle name="40% - 강조색4 46 2 2 4" xfId="29167"/>
    <cellStyle name="40% - 강조색4 46 2 2 4 10" xfId="29168"/>
    <cellStyle name="40% - 강조색4 46 2 2 4 11" xfId="29169"/>
    <cellStyle name="40% - 강조색4 46 2 2 4 12" xfId="29170"/>
    <cellStyle name="40% - 강조색4 46 2 2 4 2" xfId="29171"/>
    <cellStyle name="40% - 강조색4 46 2 2 4 2 2" xfId="29172"/>
    <cellStyle name="40% - 강조색4 46 2 2 4 2 3" xfId="29173"/>
    <cellStyle name="40% - 강조색4 46 2 2 4 2 4" xfId="29174"/>
    <cellStyle name="40% - 강조색4 46 2 2 4 3" xfId="29175"/>
    <cellStyle name="40% - 강조색4 46 2 2 4 3 2" xfId="29176"/>
    <cellStyle name="40% - 강조색4 46 2 2 4 3 3" xfId="29177"/>
    <cellStyle name="40% - 강조색4 46 2 2 4 3 4" xfId="29178"/>
    <cellStyle name="40% - 강조색4 46 2 2 4 4" xfId="29179"/>
    <cellStyle name="40% - 강조색4 46 2 2 4 4 2" xfId="29180"/>
    <cellStyle name="40% - 강조색4 46 2 2 4 4 3" xfId="29181"/>
    <cellStyle name="40% - 강조색4 46 2 2 4 4 4" xfId="29182"/>
    <cellStyle name="40% - 강조색4 46 2 2 4 5" xfId="29183"/>
    <cellStyle name="40% - 강조색4 46 2 2 4 5 2" xfId="29184"/>
    <cellStyle name="40% - 강조색4 46 2 2 4 5 3" xfId="29185"/>
    <cellStyle name="40% - 강조색4 46 2 2 4 5 4" xfId="29186"/>
    <cellStyle name="40% - 강조색4 46 2 2 4 6" xfId="29187"/>
    <cellStyle name="40% - 강조색4 46 2 2 4 6 2" xfId="29188"/>
    <cellStyle name="40% - 강조색4 46 2 2 4 6 3" xfId="29189"/>
    <cellStyle name="40% - 강조색4 46 2 2 4 6 4" xfId="29190"/>
    <cellStyle name="40% - 강조색4 46 2 2 4 7" xfId="29191"/>
    <cellStyle name="40% - 강조색4 46 2 2 4 7 2" xfId="29192"/>
    <cellStyle name="40% - 강조색4 46 2 2 4 7 3" xfId="29193"/>
    <cellStyle name="40% - 강조색4 46 2 2 4 7 4" xfId="29194"/>
    <cellStyle name="40% - 강조색4 46 2 2 4 8" xfId="29195"/>
    <cellStyle name="40% - 강조색4 46 2 2 4 8 2" xfId="29196"/>
    <cellStyle name="40% - 강조색4 46 2 2 4 8 3" xfId="29197"/>
    <cellStyle name="40% - 강조색4 46 2 2 4 8 4" xfId="29198"/>
    <cellStyle name="40% - 강조색4 46 2 2 4 9" xfId="29199"/>
    <cellStyle name="40% - 강조색4 46 2 2 4 9 2" xfId="29200"/>
    <cellStyle name="40% - 강조색4 46 2 2 4 9 3" xfId="29201"/>
    <cellStyle name="40% - 강조색4 46 2 2 4 9 4" xfId="29202"/>
    <cellStyle name="40% - 강조색4 46 2 2 5" xfId="29203"/>
    <cellStyle name="40% - 강조색4 46 2 2 5 2" xfId="29204"/>
    <cellStyle name="40% - 강조색4 46 2 2 5 3" xfId="29205"/>
    <cellStyle name="40% - 강조색4 46 2 2 5 4" xfId="29206"/>
    <cellStyle name="40% - 강조색4 46 2 2 6" xfId="29207"/>
    <cellStyle name="40% - 강조색4 46 2 2 6 2" xfId="29208"/>
    <cellStyle name="40% - 강조색4 46 2 2 6 3" xfId="29209"/>
    <cellStyle name="40% - 강조색4 46 2 2 6 4" xfId="29210"/>
    <cellStyle name="40% - 강조색4 46 2 2 7" xfId="29211"/>
    <cellStyle name="40% - 강조색4 46 2 2 7 2" xfId="29212"/>
    <cellStyle name="40% - 강조색4 46 2 2 7 3" xfId="29213"/>
    <cellStyle name="40% - 강조색4 46 2 2 7 4" xfId="29214"/>
    <cellStyle name="40% - 강조색4 46 2 2 8" xfId="29215"/>
    <cellStyle name="40% - 강조색4 46 2 2 8 2" xfId="29216"/>
    <cellStyle name="40% - 강조색4 46 2 2 8 3" xfId="29217"/>
    <cellStyle name="40% - 강조색4 46 2 2 8 4" xfId="29218"/>
    <cellStyle name="40% - 강조색4 46 2 2 9" xfId="29219"/>
    <cellStyle name="40% - 강조색4 46 2 2 9 2" xfId="29220"/>
    <cellStyle name="40% - 강조색4 46 2 2 9 3" xfId="29221"/>
    <cellStyle name="40% - 강조색4 46 2 2 9 4" xfId="29222"/>
    <cellStyle name="40% - 강조색4 46 2 20" xfId="29223"/>
    <cellStyle name="40% - 강조색4 46 2 21" xfId="29224"/>
    <cellStyle name="40% - 강조색4 46 2 22" xfId="29225"/>
    <cellStyle name="40% - 강조색4 46 2 23" xfId="29226"/>
    <cellStyle name="40% - 강조색4 46 2 24" xfId="29227"/>
    <cellStyle name="40% - 강조색4 46 2 25" xfId="29228"/>
    <cellStyle name="40% - 강조색4 46 2 26" xfId="29229"/>
    <cellStyle name="40% - 강조색4 46 2 3" xfId="29230"/>
    <cellStyle name="40% - 강조색4 46 2 3 10" xfId="29231"/>
    <cellStyle name="40% - 강조색4 46 2 3 11" xfId="29232"/>
    <cellStyle name="40% - 강조색4 46 2 3 12" xfId="29233"/>
    <cellStyle name="40% - 강조색4 46 2 3 2" xfId="29234"/>
    <cellStyle name="40% - 강조색4 46 2 3 2 2" xfId="29235"/>
    <cellStyle name="40% - 강조색4 46 2 3 2 3" xfId="29236"/>
    <cellStyle name="40% - 강조색4 46 2 3 2 4" xfId="29237"/>
    <cellStyle name="40% - 강조색4 46 2 3 3" xfId="29238"/>
    <cellStyle name="40% - 강조색4 46 2 3 3 2" xfId="29239"/>
    <cellStyle name="40% - 강조색4 46 2 3 3 3" xfId="29240"/>
    <cellStyle name="40% - 강조색4 46 2 3 3 4" xfId="29241"/>
    <cellStyle name="40% - 강조색4 46 2 3 4" xfId="29242"/>
    <cellStyle name="40% - 강조색4 46 2 3 4 2" xfId="29243"/>
    <cellStyle name="40% - 강조색4 46 2 3 4 3" xfId="29244"/>
    <cellStyle name="40% - 강조색4 46 2 3 4 4" xfId="29245"/>
    <cellStyle name="40% - 강조색4 46 2 3 5" xfId="29246"/>
    <cellStyle name="40% - 강조색4 46 2 3 5 2" xfId="29247"/>
    <cellStyle name="40% - 강조색4 46 2 3 5 3" xfId="29248"/>
    <cellStyle name="40% - 강조색4 46 2 3 5 4" xfId="29249"/>
    <cellStyle name="40% - 강조색4 46 2 3 6" xfId="29250"/>
    <cellStyle name="40% - 강조색4 46 2 3 6 2" xfId="29251"/>
    <cellStyle name="40% - 강조색4 46 2 3 6 3" xfId="29252"/>
    <cellStyle name="40% - 강조색4 46 2 3 6 4" xfId="29253"/>
    <cellStyle name="40% - 강조색4 46 2 3 7" xfId="29254"/>
    <cellStyle name="40% - 강조색4 46 2 3 7 2" xfId="29255"/>
    <cellStyle name="40% - 강조색4 46 2 3 7 3" xfId="29256"/>
    <cellStyle name="40% - 강조색4 46 2 3 7 4" xfId="29257"/>
    <cellStyle name="40% - 강조색4 46 2 3 8" xfId="29258"/>
    <cellStyle name="40% - 강조색4 46 2 3 8 2" xfId="29259"/>
    <cellStyle name="40% - 강조색4 46 2 3 8 3" xfId="29260"/>
    <cellStyle name="40% - 강조색4 46 2 3 8 4" xfId="29261"/>
    <cellStyle name="40% - 강조색4 46 2 3 9" xfId="29262"/>
    <cellStyle name="40% - 강조색4 46 2 3 9 2" xfId="29263"/>
    <cellStyle name="40% - 강조색4 46 2 3 9 3" xfId="29264"/>
    <cellStyle name="40% - 강조색4 46 2 3 9 4" xfId="29265"/>
    <cellStyle name="40% - 강조색4 46 2 4" xfId="29266"/>
    <cellStyle name="40% - 강조색4 46 2 4 10" xfId="29267"/>
    <cellStyle name="40% - 강조색4 46 2 4 11" xfId="29268"/>
    <cellStyle name="40% - 강조색4 46 2 4 12" xfId="29269"/>
    <cellStyle name="40% - 강조색4 46 2 4 2" xfId="29270"/>
    <cellStyle name="40% - 강조색4 46 2 4 2 2" xfId="29271"/>
    <cellStyle name="40% - 강조색4 46 2 4 2 3" xfId="29272"/>
    <cellStyle name="40% - 강조색4 46 2 4 2 4" xfId="29273"/>
    <cellStyle name="40% - 강조색4 46 2 4 3" xfId="29274"/>
    <cellStyle name="40% - 강조색4 46 2 4 3 2" xfId="29275"/>
    <cellStyle name="40% - 강조색4 46 2 4 3 3" xfId="29276"/>
    <cellStyle name="40% - 강조색4 46 2 4 3 4" xfId="29277"/>
    <cellStyle name="40% - 강조색4 46 2 4 4" xfId="29278"/>
    <cellStyle name="40% - 강조색4 46 2 4 4 2" xfId="29279"/>
    <cellStyle name="40% - 강조색4 46 2 4 4 3" xfId="29280"/>
    <cellStyle name="40% - 강조색4 46 2 4 4 4" xfId="29281"/>
    <cellStyle name="40% - 강조색4 46 2 4 5" xfId="29282"/>
    <cellStyle name="40% - 강조색4 46 2 4 5 2" xfId="29283"/>
    <cellStyle name="40% - 강조색4 46 2 4 5 3" xfId="29284"/>
    <cellStyle name="40% - 강조색4 46 2 4 5 4" xfId="29285"/>
    <cellStyle name="40% - 강조색4 46 2 4 6" xfId="29286"/>
    <cellStyle name="40% - 강조색4 46 2 4 6 2" xfId="29287"/>
    <cellStyle name="40% - 강조색4 46 2 4 6 3" xfId="29288"/>
    <cellStyle name="40% - 강조색4 46 2 4 6 4" xfId="29289"/>
    <cellStyle name="40% - 강조색4 46 2 4 7" xfId="29290"/>
    <cellStyle name="40% - 강조색4 46 2 4 7 2" xfId="29291"/>
    <cellStyle name="40% - 강조색4 46 2 4 7 3" xfId="29292"/>
    <cellStyle name="40% - 강조색4 46 2 4 7 4" xfId="29293"/>
    <cellStyle name="40% - 강조색4 46 2 4 8" xfId="29294"/>
    <cellStyle name="40% - 강조색4 46 2 4 8 2" xfId="29295"/>
    <cellStyle name="40% - 강조색4 46 2 4 8 3" xfId="29296"/>
    <cellStyle name="40% - 강조색4 46 2 4 8 4" xfId="29297"/>
    <cellStyle name="40% - 강조색4 46 2 4 9" xfId="29298"/>
    <cellStyle name="40% - 강조색4 46 2 4 9 2" xfId="29299"/>
    <cellStyle name="40% - 강조색4 46 2 4 9 3" xfId="29300"/>
    <cellStyle name="40% - 강조색4 46 2 4 9 4" xfId="29301"/>
    <cellStyle name="40% - 강조색4 46 2 5" xfId="29302"/>
    <cellStyle name="40% - 강조색4 46 2 5 10" xfId="29303"/>
    <cellStyle name="40% - 강조색4 46 2 5 11" xfId="29304"/>
    <cellStyle name="40% - 강조색4 46 2 5 12" xfId="29305"/>
    <cellStyle name="40% - 강조색4 46 2 5 2" xfId="29306"/>
    <cellStyle name="40% - 강조색4 46 2 5 2 2" xfId="29307"/>
    <cellStyle name="40% - 강조색4 46 2 5 2 3" xfId="29308"/>
    <cellStyle name="40% - 강조색4 46 2 5 2 4" xfId="29309"/>
    <cellStyle name="40% - 강조색4 46 2 5 3" xfId="29310"/>
    <cellStyle name="40% - 강조색4 46 2 5 3 2" xfId="29311"/>
    <cellStyle name="40% - 강조색4 46 2 5 3 3" xfId="29312"/>
    <cellStyle name="40% - 강조색4 46 2 5 3 4" xfId="29313"/>
    <cellStyle name="40% - 강조색4 46 2 5 4" xfId="29314"/>
    <cellStyle name="40% - 강조색4 46 2 5 4 2" xfId="29315"/>
    <cellStyle name="40% - 강조색4 46 2 5 4 3" xfId="29316"/>
    <cellStyle name="40% - 강조색4 46 2 5 4 4" xfId="29317"/>
    <cellStyle name="40% - 강조색4 46 2 5 5" xfId="29318"/>
    <cellStyle name="40% - 강조색4 46 2 5 5 2" xfId="29319"/>
    <cellStyle name="40% - 강조색4 46 2 5 5 3" xfId="29320"/>
    <cellStyle name="40% - 강조색4 46 2 5 5 4" xfId="29321"/>
    <cellStyle name="40% - 강조색4 46 2 5 6" xfId="29322"/>
    <cellStyle name="40% - 강조색4 46 2 5 6 2" xfId="29323"/>
    <cellStyle name="40% - 강조색4 46 2 5 6 3" xfId="29324"/>
    <cellStyle name="40% - 강조색4 46 2 5 6 4" xfId="29325"/>
    <cellStyle name="40% - 강조색4 46 2 5 7" xfId="29326"/>
    <cellStyle name="40% - 강조색4 46 2 5 7 2" xfId="29327"/>
    <cellStyle name="40% - 강조색4 46 2 5 7 3" xfId="29328"/>
    <cellStyle name="40% - 강조색4 46 2 5 7 4" xfId="29329"/>
    <cellStyle name="40% - 강조색4 46 2 5 8" xfId="29330"/>
    <cellStyle name="40% - 강조색4 46 2 5 8 2" xfId="29331"/>
    <cellStyle name="40% - 강조색4 46 2 5 8 3" xfId="29332"/>
    <cellStyle name="40% - 강조색4 46 2 5 8 4" xfId="29333"/>
    <cellStyle name="40% - 강조색4 46 2 5 9" xfId="29334"/>
    <cellStyle name="40% - 강조색4 46 2 5 9 2" xfId="29335"/>
    <cellStyle name="40% - 강조색4 46 2 5 9 3" xfId="29336"/>
    <cellStyle name="40% - 강조색4 46 2 5 9 4" xfId="29337"/>
    <cellStyle name="40% - 강조색4 46 2 6" xfId="29338"/>
    <cellStyle name="40% - 강조색4 46 2 6 2" xfId="29339"/>
    <cellStyle name="40% - 강조색4 46 2 6 3" xfId="29340"/>
    <cellStyle name="40% - 강조색4 46 2 6 4" xfId="29341"/>
    <cellStyle name="40% - 강조색4 46 2 7" xfId="29342"/>
    <cellStyle name="40% - 강조색4 46 2 7 2" xfId="29343"/>
    <cellStyle name="40% - 강조색4 46 2 7 3" xfId="29344"/>
    <cellStyle name="40% - 강조색4 46 2 7 4" xfId="29345"/>
    <cellStyle name="40% - 강조색4 46 2 8" xfId="29346"/>
    <cellStyle name="40% - 강조색4 46 2 8 2" xfId="29347"/>
    <cellStyle name="40% - 강조색4 46 2 8 3" xfId="29348"/>
    <cellStyle name="40% - 강조색4 46 2 8 4" xfId="29349"/>
    <cellStyle name="40% - 강조색4 46 2 9" xfId="29350"/>
    <cellStyle name="40% - 강조색4 46 2 9 2" xfId="29351"/>
    <cellStyle name="40% - 강조색4 46 2 9 3" xfId="29352"/>
    <cellStyle name="40% - 강조색4 46 2 9 4" xfId="29353"/>
    <cellStyle name="40% - 강조색4 46 20" xfId="29354"/>
    <cellStyle name="40% - 강조색4 46 21" xfId="29355"/>
    <cellStyle name="40% - 강조색4 46 22" xfId="29356"/>
    <cellStyle name="40% - 강조색4 46 23" xfId="29357"/>
    <cellStyle name="40% - 강조색4 46 24" xfId="29358"/>
    <cellStyle name="40% - 강조색4 46 25" xfId="29359"/>
    <cellStyle name="40% - 강조색4 46 26" xfId="29360"/>
    <cellStyle name="40% - 강조색4 46 27" xfId="29361"/>
    <cellStyle name="40% - 강조색4 46 3" xfId="29362"/>
    <cellStyle name="40% - 강조색4 46 3 10" xfId="29363"/>
    <cellStyle name="40% - 강조색4 46 3 10 2" xfId="29364"/>
    <cellStyle name="40% - 강조색4 46 3 10 3" xfId="29365"/>
    <cellStyle name="40% - 강조색4 46 3 10 4" xfId="29366"/>
    <cellStyle name="40% - 강조색4 46 3 11" xfId="29367"/>
    <cellStyle name="40% - 강조색4 46 3 11 2" xfId="29368"/>
    <cellStyle name="40% - 강조색4 46 3 11 3" xfId="29369"/>
    <cellStyle name="40% - 강조색4 46 3 11 4" xfId="29370"/>
    <cellStyle name="40% - 강조색4 46 3 12" xfId="29371"/>
    <cellStyle name="40% - 강조색4 46 3 12 2" xfId="29372"/>
    <cellStyle name="40% - 강조색4 46 3 12 3" xfId="29373"/>
    <cellStyle name="40% - 강조색4 46 3 12 4" xfId="29374"/>
    <cellStyle name="40% - 강조색4 46 3 13" xfId="29375"/>
    <cellStyle name="40% - 강조색4 46 3 14" xfId="29376"/>
    <cellStyle name="40% - 강조색4 46 3 15" xfId="29377"/>
    <cellStyle name="40% - 강조색4 46 3 16" xfId="29378"/>
    <cellStyle name="40% - 강조색4 46 3 17" xfId="29379"/>
    <cellStyle name="40% - 강조색4 46 3 18" xfId="29380"/>
    <cellStyle name="40% - 강조색4 46 3 19" xfId="29381"/>
    <cellStyle name="40% - 강조색4 46 3 2" xfId="29382"/>
    <cellStyle name="40% - 강조색4 46 3 2 10" xfId="29383"/>
    <cellStyle name="40% - 강조색4 46 3 2 11" xfId="29384"/>
    <cellStyle name="40% - 강조색4 46 3 2 12" xfId="29385"/>
    <cellStyle name="40% - 강조색4 46 3 2 2" xfId="29386"/>
    <cellStyle name="40% - 강조색4 46 3 2 2 2" xfId="29387"/>
    <cellStyle name="40% - 강조색4 46 3 2 2 3" xfId="29388"/>
    <cellStyle name="40% - 강조색4 46 3 2 2 4" xfId="29389"/>
    <cellStyle name="40% - 강조색4 46 3 2 3" xfId="29390"/>
    <cellStyle name="40% - 강조색4 46 3 2 3 2" xfId="29391"/>
    <cellStyle name="40% - 강조색4 46 3 2 3 3" xfId="29392"/>
    <cellStyle name="40% - 강조색4 46 3 2 3 4" xfId="29393"/>
    <cellStyle name="40% - 강조색4 46 3 2 4" xfId="29394"/>
    <cellStyle name="40% - 강조색4 46 3 2 4 2" xfId="29395"/>
    <cellStyle name="40% - 강조색4 46 3 2 4 3" xfId="29396"/>
    <cellStyle name="40% - 강조색4 46 3 2 4 4" xfId="29397"/>
    <cellStyle name="40% - 강조색4 46 3 2 5" xfId="29398"/>
    <cellStyle name="40% - 강조색4 46 3 2 5 2" xfId="29399"/>
    <cellStyle name="40% - 강조색4 46 3 2 5 3" xfId="29400"/>
    <cellStyle name="40% - 강조색4 46 3 2 5 4" xfId="29401"/>
    <cellStyle name="40% - 강조색4 46 3 2 6" xfId="29402"/>
    <cellStyle name="40% - 강조색4 46 3 2 6 2" xfId="29403"/>
    <cellStyle name="40% - 강조색4 46 3 2 6 3" xfId="29404"/>
    <cellStyle name="40% - 강조색4 46 3 2 6 4" xfId="29405"/>
    <cellStyle name="40% - 강조색4 46 3 2 7" xfId="29406"/>
    <cellStyle name="40% - 강조색4 46 3 2 7 2" xfId="29407"/>
    <cellStyle name="40% - 강조색4 46 3 2 7 3" xfId="29408"/>
    <cellStyle name="40% - 강조색4 46 3 2 7 4" xfId="29409"/>
    <cellStyle name="40% - 강조색4 46 3 2 8" xfId="29410"/>
    <cellStyle name="40% - 강조색4 46 3 2 8 2" xfId="29411"/>
    <cellStyle name="40% - 강조색4 46 3 2 8 3" xfId="29412"/>
    <cellStyle name="40% - 강조색4 46 3 2 8 4" xfId="29413"/>
    <cellStyle name="40% - 강조색4 46 3 2 9" xfId="29414"/>
    <cellStyle name="40% - 강조색4 46 3 2 9 2" xfId="29415"/>
    <cellStyle name="40% - 강조색4 46 3 2 9 3" xfId="29416"/>
    <cellStyle name="40% - 강조색4 46 3 2 9 4" xfId="29417"/>
    <cellStyle name="40% - 강조색4 46 3 20" xfId="29418"/>
    <cellStyle name="40% - 강조색4 46 3 21" xfId="29419"/>
    <cellStyle name="40% - 강조색4 46 3 22" xfId="29420"/>
    <cellStyle name="40% - 강조색4 46 3 23" xfId="29421"/>
    <cellStyle name="40% - 강조색4 46 3 24" xfId="29422"/>
    <cellStyle name="40% - 강조색4 46 3 25" xfId="29423"/>
    <cellStyle name="40% - 강조색4 46 3 3" xfId="29424"/>
    <cellStyle name="40% - 강조색4 46 3 3 10" xfId="29425"/>
    <cellStyle name="40% - 강조색4 46 3 3 11" xfId="29426"/>
    <cellStyle name="40% - 강조색4 46 3 3 12" xfId="29427"/>
    <cellStyle name="40% - 강조색4 46 3 3 2" xfId="29428"/>
    <cellStyle name="40% - 강조색4 46 3 3 2 2" xfId="29429"/>
    <cellStyle name="40% - 강조색4 46 3 3 2 3" xfId="29430"/>
    <cellStyle name="40% - 강조색4 46 3 3 2 4" xfId="29431"/>
    <cellStyle name="40% - 강조색4 46 3 3 3" xfId="29432"/>
    <cellStyle name="40% - 강조색4 46 3 3 3 2" xfId="29433"/>
    <cellStyle name="40% - 강조색4 46 3 3 3 3" xfId="29434"/>
    <cellStyle name="40% - 강조색4 46 3 3 3 4" xfId="29435"/>
    <cellStyle name="40% - 강조색4 46 3 3 4" xfId="29436"/>
    <cellStyle name="40% - 강조색4 46 3 3 4 2" xfId="29437"/>
    <cellStyle name="40% - 강조색4 46 3 3 4 3" xfId="29438"/>
    <cellStyle name="40% - 강조색4 46 3 3 4 4" xfId="29439"/>
    <cellStyle name="40% - 강조색4 46 3 3 5" xfId="29440"/>
    <cellStyle name="40% - 강조색4 46 3 3 5 2" xfId="29441"/>
    <cellStyle name="40% - 강조색4 46 3 3 5 3" xfId="29442"/>
    <cellStyle name="40% - 강조색4 46 3 3 5 4" xfId="29443"/>
    <cellStyle name="40% - 강조색4 46 3 3 6" xfId="29444"/>
    <cellStyle name="40% - 강조색4 46 3 3 6 2" xfId="29445"/>
    <cellStyle name="40% - 강조색4 46 3 3 6 3" xfId="29446"/>
    <cellStyle name="40% - 강조색4 46 3 3 6 4" xfId="29447"/>
    <cellStyle name="40% - 강조색4 46 3 3 7" xfId="29448"/>
    <cellStyle name="40% - 강조색4 46 3 3 7 2" xfId="29449"/>
    <cellStyle name="40% - 강조색4 46 3 3 7 3" xfId="29450"/>
    <cellStyle name="40% - 강조색4 46 3 3 7 4" xfId="29451"/>
    <cellStyle name="40% - 강조색4 46 3 3 8" xfId="29452"/>
    <cellStyle name="40% - 강조색4 46 3 3 8 2" xfId="29453"/>
    <cellStyle name="40% - 강조색4 46 3 3 8 3" xfId="29454"/>
    <cellStyle name="40% - 강조색4 46 3 3 8 4" xfId="29455"/>
    <cellStyle name="40% - 강조색4 46 3 3 9" xfId="29456"/>
    <cellStyle name="40% - 강조색4 46 3 3 9 2" xfId="29457"/>
    <cellStyle name="40% - 강조색4 46 3 3 9 3" xfId="29458"/>
    <cellStyle name="40% - 강조색4 46 3 3 9 4" xfId="29459"/>
    <cellStyle name="40% - 강조색4 46 3 4" xfId="29460"/>
    <cellStyle name="40% - 강조색4 46 3 4 10" xfId="29461"/>
    <cellStyle name="40% - 강조색4 46 3 4 11" xfId="29462"/>
    <cellStyle name="40% - 강조색4 46 3 4 12" xfId="29463"/>
    <cellStyle name="40% - 강조색4 46 3 4 2" xfId="29464"/>
    <cellStyle name="40% - 강조색4 46 3 4 2 2" xfId="29465"/>
    <cellStyle name="40% - 강조색4 46 3 4 2 3" xfId="29466"/>
    <cellStyle name="40% - 강조색4 46 3 4 2 4" xfId="29467"/>
    <cellStyle name="40% - 강조색4 46 3 4 3" xfId="29468"/>
    <cellStyle name="40% - 강조색4 46 3 4 3 2" xfId="29469"/>
    <cellStyle name="40% - 강조색4 46 3 4 3 3" xfId="29470"/>
    <cellStyle name="40% - 강조색4 46 3 4 3 4" xfId="29471"/>
    <cellStyle name="40% - 강조색4 46 3 4 4" xfId="29472"/>
    <cellStyle name="40% - 강조색4 46 3 4 4 2" xfId="29473"/>
    <cellStyle name="40% - 강조색4 46 3 4 4 3" xfId="29474"/>
    <cellStyle name="40% - 강조색4 46 3 4 4 4" xfId="29475"/>
    <cellStyle name="40% - 강조색4 46 3 4 5" xfId="29476"/>
    <cellStyle name="40% - 강조색4 46 3 4 5 2" xfId="29477"/>
    <cellStyle name="40% - 강조색4 46 3 4 5 3" xfId="29478"/>
    <cellStyle name="40% - 강조색4 46 3 4 5 4" xfId="29479"/>
    <cellStyle name="40% - 강조색4 46 3 4 6" xfId="29480"/>
    <cellStyle name="40% - 강조색4 46 3 4 6 2" xfId="29481"/>
    <cellStyle name="40% - 강조색4 46 3 4 6 3" xfId="29482"/>
    <cellStyle name="40% - 강조색4 46 3 4 6 4" xfId="29483"/>
    <cellStyle name="40% - 강조색4 46 3 4 7" xfId="29484"/>
    <cellStyle name="40% - 강조색4 46 3 4 7 2" xfId="29485"/>
    <cellStyle name="40% - 강조색4 46 3 4 7 3" xfId="29486"/>
    <cellStyle name="40% - 강조색4 46 3 4 7 4" xfId="29487"/>
    <cellStyle name="40% - 강조색4 46 3 4 8" xfId="29488"/>
    <cellStyle name="40% - 강조색4 46 3 4 8 2" xfId="29489"/>
    <cellStyle name="40% - 강조색4 46 3 4 8 3" xfId="29490"/>
    <cellStyle name="40% - 강조색4 46 3 4 8 4" xfId="29491"/>
    <cellStyle name="40% - 강조색4 46 3 4 9" xfId="29492"/>
    <cellStyle name="40% - 강조색4 46 3 4 9 2" xfId="29493"/>
    <cellStyle name="40% - 강조색4 46 3 4 9 3" xfId="29494"/>
    <cellStyle name="40% - 강조색4 46 3 4 9 4" xfId="29495"/>
    <cellStyle name="40% - 강조색4 46 3 5" xfId="29496"/>
    <cellStyle name="40% - 강조색4 46 3 5 2" xfId="29497"/>
    <cellStyle name="40% - 강조색4 46 3 5 3" xfId="29498"/>
    <cellStyle name="40% - 강조색4 46 3 5 4" xfId="29499"/>
    <cellStyle name="40% - 강조색4 46 3 6" xfId="29500"/>
    <cellStyle name="40% - 강조색4 46 3 6 2" xfId="29501"/>
    <cellStyle name="40% - 강조색4 46 3 6 3" xfId="29502"/>
    <cellStyle name="40% - 강조색4 46 3 6 4" xfId="29503"/>
    <cellStyle name="40% - 강조색4 46 3 7" xfId="29504"/>
    <cellStyle name="40% - 강조색4 46 3 7 2" xfId="29505"/>
    <cellStyle name="40% - 강조색4 46 3 7 3" xfId="29506"/>
    <cellStyle name="40% - 강조색4 46 3 7 4" xfId="29507"/>
    <cellStyle name="40% - 강조색4 46 3 8" xfId="29508"/>
    <cellStyle name="40% - 강조색4 46 3 8 2" xfId="29509"/>
    <cellStyle name="40% - 강조색4 46 3 8 3" xfId="29510"/>
    <cellStyle name="40% - 강조색4 46 3 8 4" xfId="29511"/>
    <cellStyle name="40% - 강조색4 46 3 9" xfId="29512"/>
    <cellStyle name="40% - 강조색4 46 3 9 2" xfId="29513"/>
    <cellStyle name="40% - 강조색4 46 3 9 3" xfId="29514"/>
    <cellStyle name="40% - 강조색4 46 3 9 4" xfId="29515"/>
    <cellStyle name="40% - 강조색4 46 4" xfId="29516"/>
    <cellStyle name="40% - 강조색4 46 4 10" xfId="29517"/>
    <cellStyle name="40% - 강조색4 46 4 11" xfId="29518"/>
    <cellStyle name="40% - 강조색4 46 4 12" xfId="29519"/>
    <cellStyle name="40% - 강조색4 46 4 2" xfId="29520"/>
    <cellStyle name="40% - 강조색4 46 4 2 2" xfId="29521"/>
    <cellStyle name="40% - 강조색4 46 4 2 3" xfId="29522"/>
    <cellStyle name="40% - 강조색4 46 4 2 4" xfId="29523"/>
    <cellStyle name="40% - 강조색4 46 4 3" xfId="29524"/>
    <cellStyle name="40% - 강조색4 46 4 3 2" xfId="29525"/>
    <cellStyle name="40% - 강조색4 46 4 3 3" xfId="29526"/>
    <cellStyle name="40% - 강조색4 46 4 3 4" xfId="29527"/>
    <cellStyle name="40% - 강조색4 46 4 4" xfId="29528"/>
    <cellStyle name="40% - 강조색4 46 4 4 2" xfId="29529"/>
    <cellStyle name="40% - 강조색4 46 4 4 3" xfId="29530"/>
    <cellStyle name="40% - 강조색4 46 4 4 4" xfId="29531"/>
    <cellStyle name="40% - 강조색4 46 4 5" xfId="29532"/>
    <cellStyle name="40% - 강조색4 46 4 5 2" xfId="29533"/>
    <cellStyle name="40% - 강조색4 46 4 5 3" xfId="29534"/>
    <cellStyle name="40% - 강조색4 46 4 5 4" xfId="29535"/>
    <cellStyle name="40% - 강조색4 46 4 6" xfId="29536"/>
    <cellStyle name="40% - 강조색4 46 4 6 2" xfId="29537"/>
    <cellStyle name="40% - 강조색4 46 4 6 3" xfId="29538"/>
    <cellStyle name="40% - 강조색4 46 4 6 4" xfId="29539"/>
    <cellStyle name="40% - 강조색4 46 4 7" xfId="29540"/>
    <cellStyle name="40% - 강조색4 46 4 7 2" xfId="29541"/>
    <cellStyle name="40% - 강조색4 46 4 7 3" xfId="29542"/>
    <cellStyle name="40% - 강조색4 46 4 7 4" xfId="29543"/>
    <cellStyle name="40% - 강조색4 46 4 8" xfId="29544"/>
    <cellStyle name="40% - 강조색4 46 4 8 2" xfId="29545"/>
    <cellStyle name="40% - 강조색4 46 4 8 3" xfId="29546"/>
    <cellStyle name="40% - 강조색4 46 4 8 4" xfId="29547"/>
    <cellStyle name="40% - 강조색4 46 4 9" xfId="29548"/>
    <cellStyle name="40% - 강조색4 46 4 9 2" xfId="29549"/>
    <cellStyle name="40% - 강조색4 46 4 9 3" xfId="29550"/>
    <cellStyle name="40% - 강조색4 46 4 9 4" xfId="29551"/>
    <cellStyle name="40% - 강조색4 46 5" xfId="29552"/>
    <cellStyle name="40% - 강조색4 46 5 10" xfId="29553"/>
    <cellStyle name="40% - 강조색4 46 5 11" xfId="29554"/>
    <cellStyle name="40% - 강조색4 46 5 12" xfId="29555"/>
    <cellStyle name="40% - 강조색4 46 5 2" xfId="29556"/>
    <cellStyle name="40% - 강조색4 46 5 2 2" xfId="29557"/>
    <cellStyle name="40% - 강조색4 46 5 2 3" xfId="29558"/>
    <cellStyle name="40% - 강조색4 46 5 2 4" xfId="29559"/>
    <cellStyle name="40% - 강조색4 46 5 3" xfId="29560"/>
    <cellStyle name="40% - 강조색4 46 5 3 2" xfId="29561"/>
    <cellStyle name="40% - 강조색4 46 5 3 3" xfId="29562"/>
    <cellStyle name="40% - 강조색4 46 5 3 4" xfId="29563"/>
    <cellStyle name="40% - 강조색4 46 5 4" xfId="29564"/>
    <cellStyle name="40% - 강조색4 46 5 4 2" xfId="29565"/>
    <cellStyle name="40% - 강조색4 46 5 4 3" xfId="29566"/>
    <cellStyle name="40% - 강조색4 46 5 4 4" xfId="29567"/>
    <cellStyle name="40% - 강조색4 46 5 5" xfId="29568"/>
    <cellStyle name="40% - 강조색4 46 5 5 2" xfId="29569"/>
    <cellStyle name="40% - 강조색4 46 5 5 3" xfId="29570"/>
    <cellStyle name="40% - 강조색4 46 5 5 4" xfId="29571"/>
    <cellStyle name="40% - 강조색4 46 5 6" xfId="29572"/>
    <cellStyle name="40% - 강조색4 46 5 6 2" xfId="29573"/>
    <cellStyle name="40% - 강조색4 46 5 6 3" xfId="29574"/>
    <cellStyle name="40% - 강조색4 46 5 6 4" xfId="29575"/>
    <cellStyle name="40% - 강조색4 46 5 7" xfId="29576"/>
    <cellStyle name="40% - 강조색4 46 5 7 2" xfId="29577"/>
    <cellStyle name="40% - 강조색4 46 5 7 3" xfId="29578"/>
    <cellStyle name="40% - 강조색4 46 5 7 4" xfId="29579"/>
    <cellStyle name="40% - 강조색4 46 5 8" xfId="29580"/>
    <cellStyle name="40% - 강조색4 46 5 8 2" xfId="29581"/>
    <cellStyle name="40% - 강조색4 46 5 8 3" xfId="29582"/>
    <cellStyle name="40% - 강조색4 46 5 8 4" xfId="29583"/>
    <cellStyle name="40% - 강조색4 46 5 9" xfId="29584"/>
    <cellStyle name="40% - 강조색4 46 5 9 2" xfId="29585"/>
    <cellStyle name="40% - 강조색4 46 5 9 3" xfId="29586"/>
    <cellStyle name="40% - 강조색4 46 5 9 4" xfId="29587"/>
    <cellStyle name="40% - 강조색4 46 6" xfId="29588"/>
    <cellStyle name="40% - 강조색4 46 6 10" xfId="29589"/>
    <cellStyle name="40% - 강조색4 46 6 11" xfId="29590"/>
    <cellStyle name="40% - 강조색4 46 6 12" xfId="29591"/>
    <cellStyle name="40% - 강조색4 46 6 2" xfId="29592"/>
    <cellStyle name="40% - 강조색4 46 6 2 2" xfId="29593"/>
    <cellStyle name="40% - 강조색4 46 6 2 3" xfId="29594"/>
    <cellStyle name="40% - 강조색4 46 6 2 4" xfId="29595"/>
    <cellStyle name="40% - 강조색4 46 6 3" xfId="29596"/>
    <cellStyle name="40% - 강조색4 46 6 3 2" xfId="29597"/>
    <cellStyle name="40% - 강조색4 46 6 3 3" xfId="29598"/>
    <cellStyle name="40% - 강조색4 46 6 3 4" xfId="29599"/>
    <cellStyle name="40% - 강조색4 46 6 4" xfId="29600"/>
    <cellStyle name="40% - 강조색4 46 6 4 2" xfId="29601"/>
    <cellStyle name="40% - 강조색4 46 6 4 3" xfId="29602"/>
    <cellStyle name="40% - 강조색4 46 6 4 4" xfId="29603"/>
    <cellStyle name="40% - 강조색4 46 6 5" xfId="29604"/>
    <cellStyle name="40% - 강조색4 46 6 5 2" xfId="29605"/>
    <cellStyle name="40% - 강조색4 46 6 5 3" xfId="29606"/>
    <cellStyle name="40% - 강조색4 46 6 5 4" xfId="29607"/>
    <cellStyle name="40% - 강조색4 46 6 6" xfId="29608"/>
    <cellStyle name="40% - 강조색4 46 6 6 2" xfId="29609"/>
    <cellStyle name="40% - 강조색4 46 6 6 3" xfId="29610"/>
    <cellStyle name="40% - 강조색4 46 6 6 4" xfId="29611"/>
    <cellStyle name="40% - 강조색4 46 6 7" xfId="29612"/>
    <cellStyle name="40% - 강조색4 46 6 7 2" xfId="29613"/>
    <cellStyle name="40% - 강조색4 46 6 7 3" xfId="29614"/>
    <cellStyle name="40% - 강조색4 46 6 7 4" xfId="29615"/>
    <cellStyle name="40% - 강조색4 46 6 8" xfId="29616"/>
    <cellStyle name="40% - 강조색4 46 6 8 2" xfId="29617"/>
    <cellStyle name="40% - 강조색4 46 6 8 3" xfId="29618"/>
    <cellStyle name="40% - 강조색4 46 6 8 4" xfId="29619"/>
    <cellStyle name="40% - 강조색4 46 6 9" xfId="29620"/>
    <cellStyle name="40% - 강조색4 46 6 9 2" xfId="29621"/>
    <cellStyle name="40% - 강조색4 46 6 9 3" xfId="29622"/>
    <cellStyle name="40% - 강조색4 46 6 9 4" xfId="29623"/>
    <cellStyle name="40% - 강조색4 46 7" xfId="29624"/>
    <cellStyle name="40% - 강조색4 46 7 2" xfId="29625"/>
    <cellStyle name="40% - 강조색4 46 7 3" xfId="29626"/>
    <cellStyle name="40% - 강조색4 46 7 4" xfId="29627"/>
    <cellStyle name="40% - 강조색4 46 8" xfId="29628"/>
    <cellStyle name="40% - 강조색4 46 8 2" xfId="29629"/>
    <cellStyle name="40% - 강조색4 46 8 3" xfId="29630"/>
    <cellStyle name="40% - 강조색4 46 8 4" xfId="29631"/>
    <cellStyle name="40% - 강조색4 46 9" xfId="29632"/>
    <cellStyle name="40% - 강조색4 46 9 2" xfId="29633"/>
    <cellStyle name="40% - 강조색4 46 9 3" xfId="29634"/>
    <cellStyle name="40% - 강조색4 46 9 4" xfId="29635"/>
    <cellStyle name="40% - 강조색4 47" xfId="29636"/>
    <cellStyle name="40% - 강조색4 47 10" xfId="29637"/>
    <cellStyle name="40% - 강조색4 47 10 2" xfId="29638"/>
    <cellStyle name="40% - 강조색4 47 10 3" xfId="29639"/>
    <cellStyle name="40% - 강조색4 47 10 4" xfId="29640"/>
    <cellStyle name="40% - 강조색4 47 11" xfId="29641"/>
    <cellStyle name="40% - 강조색4 47 11 2" xfId="29642"/>
    <cellStyle name="40% - 강조색4 47 11 3" xfId="29643"/>
    <cellStyle name="40% - 강조색4 47 11 4" xfId="29644"/>
    <cellStyle name="40% - 강조색4 47 12" xfId="29645"/>
    <cellStyle name="40% - 강조색4 47 12 2" xfId="29646"/>
    <cellStyle name="40% - 강조색4 47 12 3" xfId="29647"/>
    <cellStyle name="40% - 강조색4 47 12 4" xfId="29648"/>
    <cellStyle name="40% - 강조색4 47 13" xfId="29649"/>
    <cellStyle name="40% - 강조색4 47 14" xfId="29650"/>
    <cellStyle name="40% - 강조색4 47 15" xfId="29651"/>
    <cellStyle name="40% - 강조색4 47 16" xfId="29652"/>
    <cellStyle name="40% - 강조색4 47 17" xfId="29653"/>
    <cellStyle name="40% - 강조색4 47 18" xfId="29654"/>
    <cellStyle name="40% - 강조색4 47 19" xfId="29655"/>
    <cellStyle name="40% - 강조색4 47 2" xfId="29656"/>
    <cellStyle name="40% - 강조색4 47 2 10" xfId="29657"/>
    <cellStyle name="40% - 강조색4 47 2 11" xfId="29658"/>
    <cellStyle name="40% - 강조색4 47 2 12" xfId="29659"/>
    <cellStyle name="40% - 강조색4 47 2 2" xfId="29660"/>
    <cellStyle name="40% - 강조색4 47 2 2 2" xfId="29661"/>
    <cellStyle name="40% - 강조색4 47 2 2 3" xfId="29662"/>
    <cellStyle name="40% - 강조색4 47 2 2 4" xfId="29663"/>
    <cellStyle name="40% - 강조색4 47 2 3" xfId="29664"/>
    <cellStyle name="40% - 강조색4 47 2 3 2" xfId="29665"/>
    <cellStyle name="40% - 강조색4 47 2 3 3" xfId="29666"/>
    <cellStyle name="40% - 강조색4 47 2 3 4" xfId="29667"/>
    <cellStyle name="40% - 강조색4 47 2 4" xfId="29668"/>
    <cellStyle name="40% - 강조색4 47 2 4 2" xfId="29669"/>
    <cellStyle name="40% - 강조색4 47 2 4 3" xfId="29670"/>
    <cellStyle name="40% - 강조색4 47 2 4 4" xfId="29671"/>
    <cellStyle name="40% - 강조색4 47 2 5" xfId="29672"/>
    <cellStyle name="40% - 강조색4 47 2 5 2" xfId="29673"/>
    <cellStyle name="40% - 강조색4 47 2 5 3" xfId="29674"/>
    <cellStyle name="40% - 강조색4 47 2 5 4" xfId="29675"/>
    <cellStyle name="40% - 강조색4 47 2 6" xfId="29676"/>
    <cellStyle name="40% - 강조색4 47 2 6 2" xfId="29677"/>
    <cellStyle name="40% - 강조색4 47 2 6 3" xfId="29678"/>
    <cellStyle name="40% - 강조색4 47 2 6 4" xfId="29679"/>
    <cellStyle name="40% - 강조색4 47 2 7" xfId="29680"/>
    <cellStyle name="40% - 강조색4 47 2 7 2" xfId="29681"/>
    <cellStyle name="40% - 강조색4 47 2 7 3" xfId="29682"/>
    <cellStyle name="40% - 강조색4 47 2 7 4" xfId="29683"/>
    <cellStyle name="40% - 강조색4 47 2 8" xfId="29684"/>
    <cellStyle name="40% - 강조색4 47 2 8 2" xfId="29685"/>
    <cellStyle name="40% - 강조색4 47 2 8 3" xfId="29686"/>
    <cellStyle name="40% - 강조색4 47 2 8 4" xfId="29687"/>
    <cellStyle name="40% - 강조색4 47 2 9" xfId="29688"/>
    <cellStyle name="40% - 강조색4 47 2 9 2" xfId="29689"/>
    <cellStyle name="40% - 강조색4 47 2 9 3" xfId="29690"/>
    <cellStyle name="40% - 강조색4 47 2 9 4" xfId="29691"/>
    <cellStyle name="40% - 강조색4 47 20" xfId="29692"/>
    <cellStyle name="40% - 강조색4 47 21" xfId="29693"/>
    <cellStyle name="40% - 강조색4 47 22" xfId="29694"/>
    <cellStyle name="40% - 강조색4 47 23" xfId="29695"/>
    <cellStyle name="40% - 강조색4 47 24" xfId="29696"/>
    <cellStyle name="40% - 강조색4 47 25" xfId="29697"/>
    <cellStyle name="40% - 강조색4 47 3" xfId="29698"/>
    <cellStyle name="40% - 강조색4 47 3 10" xfId="29699"/>
    <cellStyle name="40% - 강조색4 47 3 11" xfId="29700"/>
    <cellStyle name="40% - 강조색4 47 3 12" xfId="29701"/>
    <cellStyle name="40% - 강조색4 47 3 2" xfId="29702"/>
    <cellStyle name="40% - 강조색4 47 3 2 2" xfId="29703"/>
    <cellStyle name="40% - 강조색4 47 3 2 3" xfId="29704"/>
    <cellStyle name="40% - 강조색4 47 3 2 4" xfId="29705"/>
    <cellStyle name="40% - 강조색4 47 3 3" xfId="29706"/>
    <cellStyle name="40% - 강조색4 47 3 3 2" xfId="29707"/>
    <cellStyle name="40% - 강조색4 47 3 3 3" xfId="29708"/>
    <cellStyle name="40% - 강조색4 47 3 3 4" xfId="29709"/>
    <cellStyle name="40% - 강조색4 47 3 4" xfId="29710"/>
    <cellStyle name="40% - 강조색4 47 3 4 2" xfId="29711"/>
    <cellStyle name="40% - 강조색4 47 3 4 3" xfId="29712"/>
    <cellStyle name="40% - 강조색4 47 3 4 4" xfId="29713"/>
    <cellStyle name="40% - 강조색4 47 3 5" xfId="29714"/>
    <cellStyle name="40% - 강조색4 47 3 5 2" xfId="29715"/>
    <cellStyle name="40% - 강조색4 47 3 5 3" xfId="29716"/>
    <cellStyle name="40% - 강조색4 47 3 5 4" xfId="29717"/>
    <cellStyle name="40% - 강조색4 47 3 6" xfId="29718"/>
    <cellStyle name="40% - 강조색4 47 3 6 2" xfId="29719"/>
    <cellStyle name="40% - 강조색4 47 3 6 3" xfId="29720"/>
    <cellStyle name="40% - 강조색4 47 3 6 4" xfId="29721"/>
    <cellStyle name="40% - 강조색4 47 3 7" xfId="29722"/>
    <cellStyle name="40% - 강조색4 47 3 7 2" xfId="29723"/>
    <cellStyle name="40% - 강조색4 47 3 7 3" xfId="29724"/>
    <cellStyle name="40% - 강조색4 47 3 7 4" xfId="29725"/>
    <cellStyle name="40% - 강조색4 47 3 8" xfId="29726"/>
    <cellStyle name="40% - 강조색4 47 3 8 2" xfId="29727"/>
    <cellStyle name="40% - 강조색4 47 3 8 3" xfId="29728"/>
    <cellStyle name="40% - 강조색4 47 3 8 4" xfId="29729"/>
    <cellStyle name="40% - 강조색4 47 3 9" xfId="29730"/>
    <cellStyle name="40% - 강조색4 47 3 9 2" xfId="29731"/>
    <cellStyle name="40% - 강조색4 47 3 9 3" xfId="29732"/>
    <cellStyle name="40% - 강조색4 47 3 9 4" xfId="29733"/>
    <cellStyle name="40% - 강조색4 47 4" xfId="29734"/>
    <cellStyle name="40% - 강조색4 47 4 10" xfId="29735"/>
    <cellStyle name="40% - 강조색4 47 4 11" xfId="29736"/>
    <cellStyle name="40% - 강조색4 47 4 12" xfId="29737"/>
    <cellStyle name="40% - 강조색4 47 4 2" xfId="29738"/>
    <cellStyle name="40% - 강조색4 47 4 2 2" xfId="29739"/>
    <cellStyle name="40% - 강조색4 47 4 2 3" xfId="29740"/>
    <cellStyle name="40% - 강조색4 47 4 2 4" xfId="29741"/>
    <cellStyle name="40% - 강조색4 47 4 3" xfId="29742"/>
    <cellStyle name="40% - 강조색4 47 4 3 2" xfId="29743"/>
    <cellStyle name="40% - 강조색4 47 4 3 3" xfId="29744"/>
    <cellStyle name="40% - 강조색4 47 4 3 4" xfId="29745"/>
    <cellStyle name="40% - 강조색4 47 4 4" xfId="29746"/>
    <cellStyle name="40% - 강조색4 47 4 4 2" xfId="29747"/>
    <cellStyle name="40% - 강조색4 47 4 4 3" xfId="29748"/>
    <cellStyle name="40% - 강조색4 47 4 4 4" xfId="29749"/>
    <cellStyle name="40% - 강조색4 47 4 5" xfId="29750"/>
    <cellStyle name="40% - 강조색4 47 4 5 2" xfId="29751"/>
    <cellStyle name="40% - 강조색4 47 4 5 3" xfId="29752"/>
    <cellStyle name="40% - 강조색4 47 4 5 4" xfId="29753"/>
    <cellStyle name="40% - 강조색4 47 4 6" xfId="29754"/>
    <cellStyle name="40% - 강조색4 47 4 6 2" xfId="29755"/>
    <cellStyle name="40% - 강조색4 47 4 6 3" xfId="29756"/>
    <cellStyle name="40% - 강조색4 47 4 6 4" xfId="29757"/>
    <cellStyle name="40% - 강조색4 47 4 7" xfId="29758"/>
    <cellStyle name="40% - 강조색4 47 4 7 2" xfId="29759"/>
    <cellStyle name="40% - 강조색4 47 4 7 3" xfId="29760"/>
    <cellStyle name="40% - 강조색4 47 4 7 4" xfId="29761"/>
    <cellStyle name="40% - 강조색4 47 4 8" xfId="29762"/>
    <cellStyle name="40% - 강조색4 47 4 8 2" xfId="29763"/>
    <cellStyle name="40% - 강조색4 47 4 8 3" xfId="29764"/>
    <cellStyle name="40% - 강조색4 47 4 8 4" xfId="29765"/>
    <cellStyle name="40% - 강조색4 47 4 9" xfId="29766"/>
    <cellStyle name="40% - 강조색4 47 4 9 2" xfId="29767"/>
    <cellStyle name="40% - 강조색4 47 4 9 3" xfId="29768"/>
    <cellStyle name="40% - 강조색4 47 4 9 4" xfId="29769"/>
    <cellStyle name="40% - 강조색4 47 5" xfId="29770"/>
    <cellStyle name="40% - 강조색4 47 5 2" xfId="29771"/>
    <cellStyle name="40% - 강조색4 47 5 3" xfId="29772"/>
    <cellStyle name="40% - 강조색4 47 5 4" xfId="29773"/>
    <cellStyle name="40% - 강조색4 47 6" xfId="29774"/>
    <cellStyle name="40% - 강조색4 47 6 2" xfId="29775"/>
    <cellStyle name="40% - 강조색4 47 6 3" xfId="29776"/>
    <cellStyle name="40% - 강조색4 47 6 4" xfId="29777"/>
    <cellStyle name="40% - 강조색4 47 7" xfId="29778"/>
    <cellStyle name="40% - 강조색4 47 7 2" xfId="29779"/>
    <cellStyle name="40% - 강조색4 47 7 3" xfId="29780"/>
    <cellStyle name="40% - 강조색4 47 7 4" xfId="29781"/>
    <cellStyle name="40% - 강조색4 47 8" xfId="29782"/>
    <cellStyle name="40% - 강조색4 47 8 2" xfId="29783"/>
    <cellStyle name="40% - 강조색4 47 8 3" xfId="29784"/>
    <cellStyle name="40% - 강조색4 47 8 4" xfId="29785"/>
    <cellStyle name="40% - 강조색4 47 9" xfId="29786"/>
    <cellStyle name="40% - 강조색4 47 9 2" xfId="29787"/>
    <cellStyle name="40% - 강조색4 47 9 3" xfId="29788"/>
    <cellStyle name="40% - 강조색4 47 9 4" xfId="29789"/>
    <cellStyle name="40% - 강조색4 48" xfId="29790"/>
    <cellStyle name="40% - 강조색4 48 10" xfId="29791"/>
    <cellStyle name="40% - 강조색4 48 10 2" xfId="29792"/>
    <cellStyle name="40% - 강조색4 48 10 3" xfId="29793"/>
    <cellStyle name="40% - 강조색4 48 10 4" xfId="29794"/>
    <cellStyle name="40% - 강조색4 48 11" xfId="29795"/>
    <cellStyle name="40% - 강조색4 48 12" xfId="29796"/>
    <cellStyle name="40% - 강조색4 48 13" xfId="29797"/>
    <cellStyle name="40% - 강조색4 48 14" xfId="29798"/>
    <cellStyle name="40% - 강조색4 48 15" xfId="29799"/>
    <cellStyle name="40% - 강조색4 48 16" xfId="29800"/>
    <cellStyle name="40% - 강조색4 48 17" xfId="29801"/>
    <cellStyle name="40% - 강조색4 48 18" xfId="29802"/>
    <cellStyle name="40% - 강조색4 48 19" xfId="29803"/>
    <cellStyle name="40% - 강조색4 48 2" xfId="29804"/>
    <cellStyle name="40% - 강조색4 48 2 10" xfId="29805"/>
    <cellStyle name="40% - 강조색4 48 2 11" xfId="29806"/>
    <cellStyle name="40% - 강조색4 48 2 12" xfId="29807"/>
    <cellStyle name="40% - 강조색4 48 2 2" xfId="29808"/>
    <cellStyle name="40% - 강조색4 48 2 2 2" xfId="29809"/>
    <cellStyle name="40% - 강조색4 48 2 2 3" xfId="29810"/>
    <cellStyle name="40% - 강조색4 48 2 2 4" xfId="29811"/>
    <cellStyle name="40% - 강조색4 48 2 3" xfId="29812"/>
    <cellStyle name="40% - 강조색4 48 2 3 2" xfId="29813"/>
    <cellStyle name="40% - 강조색4 48 2 3 3" xfId="29814"/>
    <cellStyle name="40% - 강조색4 48 2 3 4" xfId="29815"/>
    <cellStyle name="40% - 강조색4 48 2 4" xfId="29816"/>
    <cellStyle name="40% - 강조색4 48 2 4 2" xfId="29817"/>
    <cellStyle name="40% - 강조색4 48 2 4 3" xfId="29818"/>
    <cellStyle name="40% - 강조색4 48 2 4 4" xfId="29819"/>
    <cellStyle name="40% - 강조색4 48 2 5" xfId="29820"/>
    <cellStyle name="40% - 강조색4 48 2 5 2" xfId="29821"/>
    <cellStyle name="40% - 강조색4 48 2 5 3" xfId="29822"/>
    <cellStyle name="40% - 강조색4 48 2 5 4" xfId="29823"/>
    <cellStyle name="40% - 강조색4 48 2 6" xfId="29824"/>
    <cellStyle name="40% - 강조색4 48 2 6 2" xfId="29825"/>
    <cellStyle name="40% - 강조색4 48 2 6 3" xfId="29826"/>
    <cellStyle name="40% - 강조색4 48 2 6 4" xfId="29827"/>
    <cellStyle name="40% - 강조색4 48 2 7" xfId="29828"/>
    <cellStyle name="40% - 강조색4 48 2 7 2" xfId="29829"/>
    <cellStyle name="40% - 강조색4 48 2 7 3" xfId="29830"/>
    <cellStyle name="40% - 강조색4 48 2 7 4" xfId="29831"/>
    <cellStyle name="40% - 강조색4 48 2 8" xfId="29832"/>
    <cellStyle name="40% - 강조색4 48 2 8 2" xfId="29833"/>
    <cellStyle name="40% - 강조색4 48 2 8 3" xfId="29834"/>
    <cellStyle name="40% - 강조색4 48 2 8 4" xfId="29835"/>
    <cellStyle name="40% - 강조색4 48 2 9" xfId="29836"/>
    <cellStyle name="40% - 강조색4 48 2 9 2" xfId="29837"/>
    <cellStyle name="40% - 강조색4 48 2 9 3" xfId="29838"/>
    <cellStyle name="40% - 강조색4 48 2 9 4" xfId="29839"/>
    <cellStyle name="40% - 강조색4 48 20" xfId="29840"/>
    <cellStyle name="40% - 강조색4 48 21" xfId="29841"/>
    <cellStyle name="40% - 강조색4 48 22" xfId="29842"/>
    <cellStyle name="40% - 강조색4 48 23" xfId="29843"/>
    <cellStyle name="40% - 강조색4 48 3" xfId="29844"/>
    <cellStyle name="40% - 강조색4 48 3 2" xfId="29845"/>
    <cellStyle name="40% - 강조색4 48 3 3" xfId="29846"/>
    <cellStyle name="40% - 강조색4 48 3 4" xfId="29847"/>
    <cellStyle name="40% - 강조색4 48 4" xfId="29848"/>
    <cellStyle name="40% - 강조색4 48 4 2" xfId="29849"/>
    <cellStyle name="40% - 강조색4 48 4 3" xfId="29850"/>
    <cellStyle name="40% - 강조색4 48 4 4" xfId="29851"/>
    <cellStyle name="40% - 강조색4 48 5" xfId="29852"/>
    <cellStyle name="40% - 강조색4 48 5 2" xfId="29853"/>
    <cellStyle name="40% - 강조색4 48 5 3" xfId="29854"/>
    <cellStyle name="40% - 강조색4 48 5 4" xfId="29855"/>
    <cellStyle name="40% - 강조색4 48 6" xfId="29856"/>
    <cellStyle name="40% - 강조색4 48 6 2" xfId="29857"/>
    <cellStyle name="40% - 강조색4 48 6 3" xfId="29858"/>
    <cellStyle name="40% - 강조색4 48 6 4" xfId="29859"/>
    <cellStyle name="40% - 강조색4 48 7" xfId="29860"/>
    <cellStyle name="40% - 강조색4 48 7 2" xfId="29861"/>
    <cellStyle name="40% - 강조색4 48 7 3" xfId="29862"/>
    <cellStyle name="40% - 강조색4 48 7 4" xfId="29863"/>
    <cellStyle name="40% - 강조색4 48 8" xfId="29864"/>
    <cellStyle name="40% - 강조색4 48 8 2" xfId="29865"/>
    <cellStyle name="40% - 강조색4 48 8 3" xfId="29866"/>
    <cellStyle name="40% - 강조색4 48 8 4" xfId="29867"/>
    <cellStyle name="40% - 강조색4 48 9" xfId="29868"/>
    <cellStyle name="40% - 강조색4 48 9 2" xfId="29869"/>
    <cellStyle name="40% - 강조색4 48 9 3" xfId="29870"/>
    <cellStyle name="40% - 강조색4 48 9 4" xfId="29871"/>
    <cellStyle name="40% - 강조색4 49" xfId="29872"/>
    <cellStyle name="40% - 강조색4 49 10" xfId="29873"/>
    <cellStyle name="40% - 강조색4 49 11" xfId="29874"/>
    <cellStyle name="40% - 강조색4 49 12" xfId="29875"/>
    <cellStyle name="40% - 강조색4 49 13" xfId="29876"/>
    <cellStyle name="40% - 강조색4 49 14" xfId="29877"/>
    <cellStyle name="40% - 강조색4 49 15" xfId="29878"/>
    <cellStyle name="40% - 강조색4 49 16" xfId="29879"/>
    <cellStyle name="40% - 강조색4 49 17" xfId="29880"/>
    <cellStyle name="40% - 강조색4 49 18" xfId="29881"/>
    <cellStyle name="40% - 강조색4 49 19" xfId="29882"/>
    <cellStyle name="40% - 강조색4 49 2" xfId="29883"/>
    <cellStyle name="40% - 강조색4 49 2 2" xfId="29884"/>
    <cellStyle name="40% - 강조색4 49 2 3" xfId="29885"/>
    <cellStyle name="40% - 강조색4 49 2 4" xfId="29886"/>
    <cellStyle name="40% - 강조색4 49 20" xfId="29887"/>
    <cellStyle name="40% - 강조색4 49 3" xfId="29888"/>
    <cellStyle name="40% - 강조색4 49 3 2" xfId="29889"/>
    <cellStyle name="40% - 강조색4 49 3 3" xfId="29890"/>
    <cellStyle name="40% - 강조색4 49 3 4" xfId="29891"/>
    <cellStyle name="40% - 강조색4 49 4" xfId="29892"/>
    <cellStyle name="40% - 강조색4 49 4 2" xfId="29893"/>
    <cellStyle name="40% - 강조색4 49 4 3" xfId="29894"/>
    <cellStyle name="40% - 강조색4 49 4 4" xfId="29895"/>
    <cellStyle name="40% - 강조색4 49 5" xfId="29896"/>
    <cellStyle name="40% - 강조색4 49 5 2" xfId="29897"/>
    <cellStyle name="40% - 강조색4 49 5 3" xfId="29898"/>
    <cellStyle name="40% - 강조색4 49 5 4" xfId="29899"/>
    <cellStyle name="40% - 강조색4 49 6" xfId="29900"/>
    <cellStyle name="40% - 강조색4 49 6 2" xfId="29901"/>
    <cellStyle name="40% - 강조색4 49 6 3" xfId="29902"/>
    <cellStyle name="40% - 강조색4 49 6 4" xfId="29903"/>
    <cellStyle name="40% - 강조색4 49 7" xfId="29904"/>
    <cellStyle name="40% - 강조색4 49 7 2" xfId="29905"/>
    <cellStyle name="40% - 강조색4 49 7 3" xfId="29906"/>
    <cellStyle name="40% - 강조색4 49 7 4" xfId="29907"/>
    <cellStyle name="40% - 강조색4 49 8" xfId="29908"/>
    <cellStyle name="40% - 강조색4 49 9" xfId="29909"/>
    <cellStyle name="40% - 강조색4 5" xfId="563"/>
    <cellStyle name="40% - 강조색4 50" xfId="29910"/>
    <cellStyle name="40% - 강조색4 50 10" xfId="29911"/>
    <cellStyle name="40% - 강조색4 50 11" xfId="29912"/>
    <cellStyle name="40% - 강조색4 50 12" xfId="29913"/>
    <cellStyle name="40% - 강조색4 50 13" xfId="29914"/>
    <cellStyle name="40% - 강조색4 50 14" xfId="29915"/>
    <cellStyle name="40% - 강조색4 50 15" xfId="29916"/>
    <cellStyle name="40% - 강조색4 50 16" xfId="29917"/>
    <cellStyle name="40% - 강조색4 50 17" xfId="29918"/>
    <cellStyle name="40% - 강조색4 50 2" xfId="29919"/>
    <cellStyle name="40% - 강조색4 50 2 2" xfId="29920"/>
    <cellStyle name="40% - 강조색4 50 2 3" xfId="29921"/>
    <cellStyle name="40% - 강조색4 50 2 4" xfId="29922"/>
    <cellStyle name="40% - 강조색4 50 3" xfId="29923"/>
    <cellStyle name="40% - 강조색4 50 3 2" xfId="29924"/>
    <cellStyle name="40% - 강조색4 50 3 3" xfId="29925"/>
    <cellStyle name="40% - 강조색4 50 3 4" xfId="29926"/>
    <cellStyle name="40% - 강조색4 50 4" xfId="29927"/>
    <cellStyle name="40% - 강조색4 50 4 2" xfId="29928"/>
    <cellStyle name="40% - 강조색4 50 4 3" xfId="29929"/>
    <cellStyle name="40% - 강조색4 50 4 4" xfId="29930"/>
    <cellStyle name="40% - 강조색4 50 5" xfId="29931"/>
    <cellStyle name="40% - 강조색4 50 6" xfId="29932"/>
    <cellStyle name="40% - 강조색4 50 7" xfId="29933"/>
    <cellStyle name="40% - 강조색4 50 8" xfId="29934"/>
    <cellStyle name="40% - 강조색4 50 9" xfId="29935"/>
    <cellStyle name="40% - 강조색4 51" xfId="29936"/>
    <cellStyle name="40% - 강조색4 51 10" xfId="29937"/>
    <cellStyle name="40% - 강조색4 51 11" xfId="29938"/>
    <cellStyle name="40% - 강조색4 51 12" xfId="29939"/>
    <cellStyle name="40% - 강조색4 51 13" xfId="29940"/>
    <cellStyle name="40% - 강조색4 51 14" xfId="29941"/>
    <cellStyle name="40% - 강조색4 51 2" xfId="29942"/>
    <cellStyle name="40% - 강조색4 51 3" xfId="29943"/>
    <cellStyle name="40% - 강조색4 51 4" xfId="29944"/>
    <cellStyle name="40% - 강조색4 51 5" xfId="29945"/>
    <cellStyle name="40% - 강조색4 51 6" xfId="29946"/>
    <cellStyle name="40% - 강조색4 51 7" xfId="29947"/>
    <cellStyle name="40% - 강조색4 51 8" xfId="29948"/>
    <cellStyle name="40% - 강조색4 51 9" xfId="29949"/>
    <cellStyle name="40% - 강조색4 52" xfId="29950"/>
    <cellStyle name="40% - 강조색4 52 2" xfId="29951"/>
    <cellStyle name="40% - 강조색4 52 3" xfId="29952"/>
    <cellStyle name="40% - 강조색4 52 4" xfId="29953"/>
    <cellStyle name="40% - 강조색4 53" xfId="29954"/>
    <cellStyle name="40% - 강조색4 53 2" xfId="29955"/>
    <cellStyle name="40% - 강조색4 53 3" xfId="29956"/>
    <cellStyle name="40% - 강조색4 54" xfId="29957"/>
    <cellStyle name="40% - 강조색4 55" xfId="29958"/>
    <cellStyle name="40% - 강조색4 56" xfId="29959"/>
    <cellStyle name="40% - 강조색4 6" xfId="564"/>
    <cellStyle name="40% - 강조색4 7" xfId="565"/>
    <cellStyle name="40% - 강조색4 8" xfId="566"/>
    <cellStyle name="40% - 강조색4 9" xfId="567"/>
    <cellStyle name="40% - 강조색5" xfId="34" builtinId="47" customBuiltin="1"/>
    <cellStyle name="40% - 강조색5 10" xfId="568"/>
    <cellStyle name="40% - 강조색5 11" xfId="569"/>
    <cellStyle name="40% - 강조색5 12" xfId="570"/>
    <cellStyle name="40% - 강조색5 13" xfId="571"/>
    <cellStyle name="40% - 강조색5 14" xfId="572"/>
    <cellStyle name="40% - 강조색5 15" xfId="573"/>
    <cellStyle name="40% - 강조색5 16" xfId="574"/>
    <cellStyle name="40% - 강조색5 17" xfId="575"/>
    <cellStyle name="40% - 강조색5 18" xfId="576"/>
    <cellStyle name="40% - 강조색5 19" xfId="577"/>
    <cellStyle name="40% - 강조색5 2" xfId="70"/>
    <cellStyle name="40% - 강조색5 20" xfId="578"/>
    <cellStyle name="40% - 강조색5 21" xfId="579"/>
    <cellStyle name="40% - 강조색5 22" xfId="580"/>
    <cellStyle name="40% - 강조색5 23" xfId="581"/>
    <cellStyle name="40% - 강조색5 24" xfId="582"/>
    <cellStyle name="40% - 강조색5 25" xfId="583"/>
    <cellStyle name="40% - 강조색5 26" xfId="584"/>
    <cellStyle name="40% - 강조색5 27" xfId="585"/>
    <cellStyle name="40% - 강조색5 28" xfId="586"/>
    <cellStyle name="40% - 강조색5 29" xfId="587"/>
    <cellStyle name="40% - 강조색5 3" xfId="66"/>
    <cellStyle name="40% - 강조색5 30" xfId="588"/>
    <cellStyle name="40% - 강조색5 31" xfId="589"/>
    <cellStyle name="40% - 강조색5 32" xfId="590"/>
    <cellStyle name="40% - 강조색5 33" xfId="591"/>
    <cellStyle name="40% - 강조색5 34" xfId="592"/>
    <cellStyle name="40% - 강조색5 35" xfId="593"/>
    <cellStyle name="40% - 강조색5 36" xfId="594"/>
    <cellStyle name="40% - 강조색5 37" xfId="595"/>
    <cellStyle name="40% - 강조색5 38" xfId="596"/>
    <cellStyle name="40% - 강조색5 39" xfId="597"/>
    <cellStyle name="40% - 강조색5 4" xfId="62"/>
    <cellStyle name="40% - 강조색5 40" xfId="598"/>
    <cellStyle name="40% - 강조색5 41" xfId="599"/>
    <cellStyle name="40% - 강조색5 42" xfId="600"/>
    <cellStyle name="40% - 강조색5 43" xfId="601"/>
    <cellStyle name="40% - 강조색5 44" xfId="1827"/>
    <cellStyle name="40% - 강조색5 44 10" xfId="29960"/>
    <cellStyle name="40% - 강조색5 44 11" xfId="29961"/>
    <cellStyle name="40% - 강조색5 44 2" xfId="29962"/>
    <cellStyle name="40% - 강조색5 44 2 10" xfId="29963"/>
    <cellStyle name="40% - 강조색5 44 2 10 2" xfId="29964"/>
    <cellStyle name="40% - 강조색5 44 2 10 3" xfId="29965"/>
    <cellStyle name="40% - 강조색5 44 2 10 4" xfId="29966"/>
    <cellStyle name="40% - 강조색5 44 2 11" xfId="29967"/>
    <cellStyle name="40% - 강조색5 44 2 11 2" xfId="29968"/>
    <cellStyle name="40% - 강조색5 44 2 11 3" xfId="29969"/>
    <cellStyle name="40% - 강조색5 44 2 11 4" xfId="29970"/>
    <cellStyle name="40% - 강조색5 44 2 12" xfId="29971"/>
    <cellStyle name="40% - 강조색5 44 2 12 2" xfId="29972"/>
    <cellStyle name="40% - 강조색5 44 2 12 3" xfId="29973"/>
    <cellStyle name="40% - 강조색5 44 2 12 4" xfId="29974"/>
    <cellStyle name="40% - 강조색5 44 2 13" xfId="29975"/>
    <cellStyle name="40% - 강조색5 44 2 13 2" xfId="29976"/>
    <cellStyle name="40% - 강조색5 44 2 13 3" xfId="29977"/>
    <cellStyle name="40% - 강조색5 44 2 13 4" xfId="29978"/>
    <cellStyle name="40% - 강조색5 44 2 14" xfId="29979"/>
    <cellStyle name="40% - 강조색5 44 2 14 2" xfId="29980"/>
    <cellStyle name="40% - 강조색5 44 2 14 3" xfId="29981"/>
    <cellStyle name="40% - 강조색5 44 2 14 4" xfId="29982"/>
    <cellStyle name="40% - 강조색5 44 2 15" xfId="29983"/>
    <cellStyle name="40% - 강조색5 44 2 16" xfId="29984"/>
    <cellStyle name="40% - 강조색5 44 2 17" xfId="29985"/>
    <cellStyle name="40% - 강조색5 44 2 18" xfId="29986"/>
    <cellStyle name="40% - 강조색5 44 2 19" xfId="29987"/>
    <cellStyle name="40% - 강조색5 44 2 2" xfId="29988"/>
    <cellStyle name="40% - 강조색5 44 2 2 10" xfId="29989"/>
    <cellStyle name="40% - 강조색5 44 2 2 10 2" xfId="29990"/>
    <cellStyle name="40% - 강조색5 44 2 2 10 3" xfId="29991"/>
    <cellStyle name="40% - 강조색5 44 2 2 10 4" xfId="29992"/>
    <cellStyle name="40% - 강조색5 44 2 2 11" xfId="29993"/>
    <cellStyle name="40% - 강조색5 44 2 2 11 2" xfId="29994"/>
    <cellStyle name="40% - 강조색5 44 2 2 11 3" xfId="29995"/>
    <cellStyle name="40% - 강조색5 44 2 2 11 4" xfId="29996"/>
    <cellStyle name="40% - 강조색5 44 2 2 12" xfId="29997"/>
    <cellStyle name="40% - 강조색5 44 2 2 12 2" xfId="29998"/>
    <cellStyle name="40% - 강조색5 44 2 2 12 3" xfId="29999"/>
    <cellStyle name="40% - 강조색5 44 2 2 12 4" xfId="30000"/>
    <cellStyle name="40% - 강조색5 44 2 2 13" xfId="30001"/>
    <cellStyle name="40% - 강조색5 44 2 2 13 2" xfId="30002"/>
    <cellStyle name="40% - 강조색5 44 2 2 13 3" xfId="30003"/>
    <cellStyle name="40% - 강조색5 44 2 2 13 4" xfId="30004"/>
    <cellStyle name="40% - 강조색5 44 2 2 14" xfId="30005"/>
    <cellStyle name="40% - 강조색5 44 2 2 15" xfId="30006"/>
    <cellStyle name="40% - 강조색5 44 2 2 16" xfId="30007"/>
    <cellStyle name="40% - 강조색5 44 2 2 17" xfId="30008"/>
    <cellStyle name="40% - 강조색5 44 2 2 18" xfId="30009"/>
    <cellStyle name="40% - 강조색5 44 2 2 19" xfId="30010"/>
    <cellStyle name="40% - 강조색5 44 2 2 2" xfId="30011"/>
    <cellStyle name="40% - 강조색5 44 2 2 2 10" xfId="30012"/>
    <cellStyle name="40% - 강조색5 44 2 2 2 10 2" xfId="30013"/>
    <cellStyle name="40% - 강조색5 44 2 2 2 10 3" xfId="30014"/>
    <cellStyle name="40% - 강조색5 44 2 2 2 10 4" xfId="30015"/>
    <cellStyle name="40% - 강조색5 44 2 2 2 11" xfId="30016"/>
    <cellStyle name="40% - 강조색5 44 2 2 2 11 2" xfId="30017"/>
    <cellStyle name="40% - 강조색5 44 2 2 2 11 3" xfId="30018"/>
    <cellStyle name="40% - 강조색5 44 2 2 2 11 4" xfId="30019"/>
    <cellStyle name="40% - 강조색5 44 2 2 2 12" xfId="30020"/>
    <cellStyle name="40% - 강조색5 44 2 2 2 12 2" xfId="30021"/>
    <cellStyle name="40% - 강조색5 44 2 2 2 12 3" xfId="30022"/>
    <cellStyle name="40% - 강조색5 44 2 2 2 12 4" xfId="30023"/>
    <cellStyle name="40% - 강조색5 44 2 2 2 13" xfId="30024"/>
    <cellStyle name="40% - 강조색5 44 2 2 2 14" xfId="30025"/>
    <cellStyle name="40% - 강조색5 44 2 2 2 15" xfId="30026"/>
    <cellStyle name="40% - 강조색5 44 2 2 2 16" xfId="30027"/>
    <cellStyle name="40% - 강조색5 44 2 2 2 17" xfId="30028"/>
    <cellStyle name="40% - 강조색5 44 2 2 2 18" xfId="30029"/>
    <cellStyle name="40% - 강조색5 44 2 2 2 19" xfId="30030"/>
    <cellStyle name="40% - 강조색5 44 2 2 2 2" xfId="30031"/>
    <cellStyle name="40% - 강조색5 44 2 2 2 2 10" xfId="30032"/>
    <cellStyle name="40% - 강조색5 44 2 2 2 2 11" xfId="30033"/>
    <cellStyle name="40% - 강조색5 44 2 2 2 2 12" xfId="30034"/>
    <cellStyle name="40% - 강조색5 44 2 2 2 2 2" xfId="30035"/>
    <cellStyle name="40% - 강조색5 44 2 2 2 2 2 2" xfId="30036"/>
    <cellStyle name="40% - 강조색5 44 2 2 2 2 2 3" xfId="30037"/>
    <cellStyle name="40% - 강조색5 44 2 2 2 2 2 4" xfId="30038"/>
    <cellStyle name="40% - 강조색5 44 2 2 2 2 3" xfId="30039"/>
    <cellStyle name="40% - 강조색5 44 2 2 2 2 3 2" xfId="30040"/>
    <cellStyle name="40% - 강조색5 44 2 2 2 2 3 3" xfId="30041"/>
    <cellStyle name="40% - 강조색5 44 2 2 2 2 3 4" xfId="30042"/>
    <cellStyle name="40% - 강조색5 44 2 2 2 2 4" xfId="30043"/>
    <cellStyle name="40% - 강조색5 44 2 2 2 2 4 2" xfId="30044"/>
    <cellStyle name="40% - 강조색5 44 2 2 2 2 4 3" xfId="30045"/>
    <cellStyle name="40% - 강조색5 44 2 2 2 2 4 4" xfId="30046"/>
    <cellStyle name="40% - 강조색5 44 2 2 2 2 5" xfId="30047"/>
    <cellStyle name="40% - 강조색5 44 2 2 2 2 5 2" xfId="30048"/>
    <cellStyle name="40% - 강조색5 44 2 2 2 2 5 3" xfId="30049"/>
    <cellStyle name="40% - 강조색5 44 2 2 2 2 5 4" xfId="30050"/>
    <cellStyle name="40% - 강조색5 44 2 2 2 2 6" xfId="30051"/>
    <cellStyle name="40% - 강조색5 44 2 2 2 2 6 2" xfId="30052"/>
    <cellStyle name="40% - 강조색5 44 2 2 2 2 6 3" xfId="30053"/>
    <cellStyle name="40% - 강조색5 44 2 2 2 2 6 4" xfId="30054"/>
    <cellStyle name="40% - 강조색5 44 2 2 2 2 7" xfId="30055"/>
    <cellStyle name="40% - 강조색5 44 2 2 2 2 7 2" xfId="30056"/>
    <cellStyle name="40% - 강조색5 44 2 2 2 2 7 3" xfId="30057"/>
    <cellStyle name="40% - 강조색5 44 2 2 2 2 7 4" xfId="30058"/>
    <cellStyle name="40% - 강조색5 44 2 2 2 2 8" xfId="30059"/>
    <cellStyle name="40% - 강조색5 44 2 2 2 2 8 2" xfId="30060"/>
    <cellStyle name="40% - 강조색5 44 2 2 2 2 8 3" xfId="30061"/>
    <cellStyle name="40% - 강조색5 44 2 2 2 2 8 4" xfId="30062"/>
    <cellStyle name="40% - 강조색5 44 2 2 2 2 9" xfId="30063"/>
    <cellStyle name="40% - 강조색5 44 2 2 2 2 9 2" xfId="30064"/>
    <cellStyle name="40% - 강조색5 44 2 2 2 2 9 3" xfId="30065"/>
    <cellStyle name="40% - 강조색5 44 2 2 2 2 9 4" xfId="30066"/>
    <cellStyle name="40% - 강조색5 44 2 2 2 20" xfId="30067"/>
    <cellStyle name="40% - 강조색5 44 2 2 2 21" xfId="30068"/>
    <cellStyle name="40% - 강조색5 44 2 2 2 22" xfId="30069"/>
    <cellStyle name="40% - 강조색5 44 2 2 2 23" xfId="30070"/>
    <cellStyle name="40% - 강조색5 44 2 2 2 24" xfId="30071"/>
    <cellStyle name="40% - 강조색5 44 2 2 2 25" xfId="30072"/>
    <cellStyle name="40% - 강조색5 44 2 2 2 3" xfId="30073"/>
    <cellStyle name="40% - 강조색5 44 2 2 2 3 10" xfId="30074"/>
    <cellStyle name="40% - 강조색5 44 2 2 2 3 11" xfId="30075"/>
    <cellStyle name="40% - 강조색5 44 2 2 2 3 12" xfId="30076"/>
    <cellStyle name="40% - 강조색5 44 2 2 2 3 2" xfId="30077"/>
    <cellStyle name="40% - 강조색5 44 2 2 2 3 2 2" xfId="30078"/>
    <cellStyle name="40% - 강조색5 44 2 2 2 3 2 3" xfId="30079"/>
    <cellStyle name="40% - 강조색5 44 2 2 2 3 2 4" xfId="30080"/>
    <cellStyle name="40% - 강조색5 44 2 2 2 3 3" xfId="30081"/>
    <cellStyle name="40% - 강조색5 44 2 2 2 3 3 2" xfId="30082"/>
    <cellStyle name="40% - 강조색5 44 2 2 2 3 3 3" xfId="30083"/>
    <cellStyle name="40% - 강조색5 44 2 2 2 3 3 4" xfId="30084"/>
    <cellStyle name="40% - 강조색5 44 2 2 2 3 4" xfId="30085"/>
    <cellStyle name="40% - 강조색5 44 2 2 2 3 4 2" xfId="30086"/>
    <cellStyle name="40% - 강조색5 44 2 2 2 3 4 3" xfId="30087"/>
    <cellStyle name="40% - 강조색5 44 2 2 2 3 4 4" xfId="30088"/>
    <cellStyle name="40% - 강조색5 44 2 2 2 3 5" xfId="30089"/>
    <cellStyle name="40% - 강조색5 44 2 2 2 3 5 2" xfId="30090"/>
    <cellStyle name="40% - 강조색5 44 2 2 2 3 5 3" xfId="30091"/>
    <cellStyle name="40% - 강조색5 44 2 2 2 3 5 4" xfId="30092"/>
    <cellStyle name="40% - 강조색5 44 2 2 2 3 6" xfId="30093"/>
    <cellStyle name="40% - 강조색5 44 2 2 2 3 6 2" xfId="30094"/>
    <cellStyle name="40% - 강조색5 44 2 2 2 3 6 3" xfId="30095"/>
    <cellStyle name="40% - 강조색5 44 2 2 2 3 6 4" xfId="30096"/>
    <cellStyle name="40% - 강조색5 44 2 2 2 3 7" xfId="30097"/>
    <cellStyle name="40% - 강조색5 44 2 2 2 3 7 2" xfId="30098"/>
    <cellStyle name="40% - 강조색5 44 2 2 2 3 7 3" xfId="30099"/>
    <cellStyle name="40% - 강조색5 44 2 2 2 3 7 4" xfId="30100"/>
    <cellStyle name="40% - 강조색5 44 2 2 2 3 8" xfId="30101"/>
    <cellStyle name="40% - 강조색5 44 2 2 2 3 8 2" xfId="30102"/>
    <cellStyle name="40% - 강조색5 44 2 2 2 3 8 3" xfId="30103"/>
    <cellStyle name="40% - 강조색5 44 2 2 2 3 8 4" xfId="30104"/>
    <cellStyle name="40% - 강조색5 44 2 2 2 3 9" xfId="30105"/>
    <cellStyle name="40% - 강조색5 44 2 2 2 3 9 2" xfId="30106"/>
    <cellStyle name="40% - 강조색5 44 2 2 2 3 9 3" xfId="30107"/>
    <cellStyle name="40% - 강조색5 44 2 2 2 3 9 4" xfId="30108"/>
    <cellStyle name="40% - 강조색5 44 2 2 2 4" xfId="30109"/>
    <cellStyle name="40% - 강조색5 44 2 2 2 4 10" xfId="30110"/>
    <cellStyle name="40% - 강조색5 44 2 2 2 4 11" xfId="30111"/>
    <cellStyle name="40% - 강조색5 44 2 2 2 4 12" xfId="30112"/>
    <cellStyle name="40% - 강조색5 44 2 2 2 4 2" xfId="30113"/>
    <cellStyle name="40% - 강조색5 44 2 2 2 4 2 2" xfId="30114"/>
    <cellStyle name="40% - 강조색5 44 2 2 2 4 2 3" xfId="30115"/>
    <cellStyle name="40% - 강조색5 44 2 2 2 4 2 4" xfId="30116"/>
    <cellStyle name="40% - 강조색5 44 2 2 2 4 3" xfId="30117"/>
    <cellStyle name="40% - 강조색5 44 2 2 2 4 3 2" xfId="30118"/>
    <cellStyle name="40% - 강조색5 44 2 2 2 4 3 3" xfId="30119"/>
    <cellStyle name="40% - 강조색5 44 2 2 2 4 3 4" xfId="30120"/>
    <cellStyle name="40% - 강조색5 44 2 2 2 4 4" xfId="30121"/>
    <cellStyle name="40% - 강조색5 44 2 2 2 4 4 2" xfId="30122"/>
    <cellStyle name="40% - 강조색5 44 2 2 2 4 4 3" xfId="30123"/>
    <cellStyle name="40% - 강조색5 44 2 2 2 4 4 4" xfId="30124"/>
    <cellStyle name="40% - 강조색5 44 2 2 2 4 5" xfId="30125"/>
    <cellStyle name="40% - 강조색5 44 2 2 2 4 5 2" xfId="30126"/>
    <cellStyle name="40% - 강조색5 44 2 2 2 4 5 3" xfId="30127"/>
    <cellStyle name="40% - 강조색5 44 2 2 2 4 5 4" xfId="30128"/>
    <cellStyle name="40% - 강조색5 44 2 2 2 4 6" xfId="30129"/>
    <cellStyle name="40% - 강조색5 44 2 2 2 4 6 2" xfId="30130"/>
    <cellStyle name="40% - 강조색5 44 2 2 2 4 6 3" xfId="30131"/>
    <cellStyle name="40% - 강조색5 44 2 2 2 4 6 4" xfId="30132"/>
    <cellStyle name="40% - 강조색5 44 2 2 2 4 7" xfId="30133"/>
    <cellStyle name="40% - 강조색5 44 2 2 2 4 7 2" xfId="30134"/>
    <cellStyle name="40% - 강조색5 44 2 2 2 4 7 3" xfId="30135"/>
    <cellStyle name="40% - 강조색5 44 2 2 2 4 7 4" xfId="30136"/>
    <cellStyle name="40% - 강조색5 44 2 2 2 4 8" xfId="30137"/>
    <cellStyle name="40% - 강조색5 44 2 2 2 4 8 2" xfId="30138"/>
    <cellStyle name="40% - 강조색5 44 2 2 2 4 8 3" xfId="30139"/>
    <cellStyle name="40% - 강조색5 44 2 2 2 4 8 4" xfId="30140"/>
    <cellStyle name="40% - 강조색5 44 2 2 2 4 9" xfId="30141"/>
    <cellStyle name="40% - 강조색5 44 2 2 2 4 9 2" xfId="30142"/>
    <cellStyle name="40% - 강조색5 44 2 2 2 4 9 3" xfId="30143"/>
    <cellStyle name="40% - 강조색5 44 2 2 2 4 9 4" xfId="30144"/>
    <cellStyle name="40% - 강조색5 44 2 2 2 5" xfId="30145"/>
    <cellStyle name="40% - 강조색5 44 2 2 2 5 2" xfId="30146"/>
    <cellStyle name="40% - 강조색5 44 2 2 2 5 3" xfId="30147"/>
    <cellStyle name="40% - 강조색5 44 2 2 2 5 4" xfId="30148"/>
    <cellStyle name="40% - 강조색5 44 2 2 2 6" xfId="30149"/>
    <cellStyle name="40% - 강조색5 44 2 2 2 6 2" xfId="30150"/>
    <cellStyle name="40% - 강조색5 44 2 2 2 6 3" xfId="30151"/>
    <cellStyle name="40% - 강조색5 44 2 2 2 6 4" xfId="30152"/>
    <cellStyle name="40% - 강조색5 44 2 2 2 7" xfId="30153"/>
    <cellStyle name="40% - 강조색5 44 2 2 2 7 2" xfId="30154"/>
    <cellStyle name="40% - 강조색5 44 2 2 2 7 3" xfId="30155"/>
    <cellStyle name="40% - 강조색5 44 2 2 2 7 4" xfId="30156"/>
    <cellStyle name="40% - 강조색5 44 2 2 2 8" xfId="30157"/>
    <cellStyle name="40% - 강조색5 44 2 2 2 8 2" xfId="30158"/>
    <cellStyle name="40% - 강조색5 44 2 2 2 8 3" xfId="30159"/>
    <cellStyle name="40% - 강조색5 44 2 2 2 8 4" xfId="30160"/>
    <cellStyle name="40% - 강조색5 44 2 2 2 9" xfId="30161"/>
    <cellStyle name="40% - 강조색5 44 2 2 2 9 2" xfId="30162"/>
    <cellStyle name="40% - 강조색5 44 2 2 2 9 3" xfId="30163"/>
    <cellStyle name="40% - 강조색5 44 2 2 2 9 4" xfId="30164"/>
    <cellStyle name="40% - 강조색5 44 2 2 20" xfId="30165"/>
    <cellStyle name="40% - 강조색5 44 2 2 21" xfId="30166"/>
    <cellStyle name="40% - 강조색5 44 2 2 22" xfId="30167"/>
    <cellStyle name="40% - 강조색5 44 2 2 23" xfId="30168"/>
    <cellStyle name="40% - 강조색5 44 2 2 24" xfId="30169"/>
    <cellStyle name="40% - 강조색5 44 2 2 25" xfId="30170"/>
    <cellStyle name="40% - 강조색5 44 2 2 26" xfId="30171"/>
    <cellStyle name="40% - 강조색5 44 2 2 3" xfId="30172"/>
    <cellStyle name="40% - 강조색5 44 2 2 3 10" xfId="30173"/>
    <cellStyle name="40% - 강조색5 44 2 2 3 11" xfId="30174"/>
    <cellStyle name="40% - 강조색5 44 2 2 3 12" xfId="30175"/>
    <cellStyle name="40% - 강조색5 44 2 2 3 2" xfId="30176"/>
    <cellStyle name="40% - 강조색5 44 2 2 3 2 2" xfId="30177"/>
    <cellStyle name="40% - 강조색5 44 2 2 3 2 3" xfId="30178"/>
    <cellStyle name="40% - 강조색5 44 2 2 3 2 4" xfId="30179"/>
    <cellStyle name="40% - 강조색5 44 2 2 3 3" xfId="30180"/>
    <cellStyle name="40% - 강조색5 44 2 2 3 3 2" xfId="30181"/>
    <cellStyle name="40% - 강조색5 44 2 2 3 3 3" xfId="30182"/>
    <cellStyle name="40% - 강조색5 44 2 2 3 3 4" xfId="30183"/>
    <cellStyle name="40% - 강조색5 44 2 2 3 4" xfId="30184"/>
    <cellStyle name="40% - 강조색5 44 2 2 3 4 2" xfId="30185"/>
    <cellStyle name="40% - 강조색5 44 2 2 3 4 3" xfId="30186"/>
    <cellStyle name="40% - 강조색5 44 2 2 3 4 4" xfId="30187"/>
    <cellStyle name="40% - 강조색5 44 2 2 3 5" xfId="30188"/>
    <cellStyle name="40% - 강조색5 44 2 2 3 5 2" xfId="30189"/>
    <cellStyle name="40% - 강조색5 44 2 2 3 5 3" xfId="30190"/>
    <cellStyle name="40% - 강조색5 44 2 2 3 5 4" xfId="30191"/>
    <cellStyle name="40% - 강조색5 44 2 2 3 6" xfId="30192"/>
    <cellStyle name="40% - 강조색5 44 2 2 3 6 2" xfId="30193"/>
    <cellStyle name="40% - 강조색5 44 2 2 3 6 3" xfId="30194"/>
    <cellStyle name="40% - 강조색5 44 2 2 3 6 4" xfId="30195"/>
    <cellStyle name="40% - 강조색5 44 2 2 3 7" xfId="30196"/>
    <cellStyle name="40% - 강조색5 44 2 2 3 7 2" xfId="30197"/>
    <cellStyle name="40% - 강조색5 44 2 2 3 7 3" xfId="30198"/>
    <cellStyle name="40% - 강조색5 44 2 2 3 7 4" xfId="30199"/>
    <cellStyle name="40% - 강조색5 44 2 2 3 8" xfId="30200"/>
    <cellStyle name="40% - 강조색5 44 2 2 3 8 2" xfId="30201"/>
    <cellStyle name="40% - 강조색5 44 2 2 3 8 3" xfId="30202"/>
    <cellStyle name="40% - 강조색5 44 2 2 3 8 4" xfId="30203"/>
    <cellStyle name="40% - 강조색5 44 2 2 3 9" xfId="30204"/>
    <cellStyle name="40% - 강조색5 44 2 2 3 9 2" xfId="30205"/>
    <cellStyle name="40% - 강조색5 44 2 2 3 9 3" xfId="30206"/>
    <cellStyle name="40% - 강조색5 44 2 2 3 9 4" xfId="30207"/>
    <cellStyle name="40% - 강조색5 44 2 2 4" xfId="30208"/>
    <cellStyle name="40% - 강조색5 44 2 2 4 10" xfId="30209"/>
    <cellStyle name="40% - 강조색5 44 2 2 4 11" xfId="30210"/>
    <cellStyle name="40% - 강조색5 44 2 2 4 12" xfId="30211"/>
    <cellStyle name="40% - 강조색5 44 2 2 4 2" xfId="30212"/>
    <cellStyle name="40% - 강조색5 44 2 2 4 2 2" xfId="30213"/>
    <cellStyle name="40% - 강조색5 44 2 2 4 2 3" xfId="30214"/>
    <cellStyle name="40% - 강조색5 44 2 2 4 2 4" xfId="30215"/>
    <cellStyle name="40% - 강조색5 44 2 2 4 3" xfId="30216"/>
    <cellStyle name="40% - 강조색5 44 2 2 4 3 2" xfId="30217"/>
    <cellStyle name="40% - 강조색5 44 2 2 4 3 3" xfId="30218"/>
    <cellStyle name="40% - 강조색5 44 2 2 4 3 4" xfId="30219"/>
    <cellStyle name="40% - 강조색5 44 2 2 4 4" xfId="30220"/>
    <cellStyle name="40% - 강조색5 44 2 2 4 4 2" xfId="30221"/>
    <cellStyle name="40% - 강조색5 44 2 2 4 4 3" xfId="30222"/>
    <cellStyle name="40% - 강조색5 44 2 2 4 4 4" xfId="30223"/>
    <cellStyle name="40% - 강조색5 44 2 2 4 5" xfId="30224"/>
    <cellStyle name="40% - 강조색5 44 2 2 4 5 2" xfId="30225"/>
    <cellStyle name="40% - 강조색5 44 2 2 4 5 3" xfId="30226"/>
    <cellStyle name="40% - 강조색5 44 2 2 4 5 4" xfId="30227"/>
    <cellStyle name="40% - 강조색5 44 2 2 4 6" xfId="30228"/>
    <cellStyle name="40% - 강조색5 44 2 2 4 6 2" xfId="30229"/>
    <cellStyle name="40% - 강조색5 44 2 2 4 6 3" xfId="30230"/>
    <cellStyle name="40% - 강조색5 44 2 2 4 6 4" xfId="30231"/>
    <cellStyle name="40% - 강조색5 44 2 2 4 7" xfId="30232"/>
    <cellStyle name="40% - 강조색5 44 2 2 4 7 2" xfId="30233"/>
    <cellStyle name="40% - 강조색5 44 2 2 4 7 3" xfId="30234"/>
    <cellStyle name="40% - 강조색5 44 2 2 4 7 4" xfId="30235"/>
    <cellStyle name="40% - 강조색5 44 2 2 4 8" xfId="30236"/>
    <cellStyle name="40% - 강조색5 44 2 2 4 8 2" xfId="30237"/>
    <cellStyle name="40% - 강조색5 44 2 2 4 8 3" xfId="30238"/>
    <cellStyle name="40% - 강조색5 44 2 2 4 8 4" xfId="30239"/>
    <cellStyle name="40% - 강조색5 44 2 2 4 9" xfId="30240"/>
    <cellStyle name="40% - 강조색5 44 2 2 4 9 2" xfId="30241"/>
    <cellStyle name="40% - 강조색5 44 2 2 4 9 3" xfId="30242"/>
    <cellStyle name="40% - 강조색5 44 2 2 4 9 4" xfId="30243"/>
    <cellStyle name="40% - 강조색5 44 2 2 5" xfId="30244"/>
    <cellStyle name="40% - 강조색5 44 2 2 5 10" xfId="30245"/>
    <cellStyle name="40% - 강조색5 44 2 2 5 11" xfId="30246"/>
    <cellStyle name="40% - 강조색5 44 2 2 5 12" xfId="30247"/>
    <cellStyle name="40% - 강조색5 44 2 2 5 2" xfId="30248"/>
    <cellStyle name="40% - 강조색5 44 2 2 5 2 2" xfId="30249"/>
    <cellStyle name="40% - 강조색5 44 2 2 5 2 3" xfId="30250"/>
    <cellStyle name="40% - 강조색5 44 2 2 5 2 4" xfId="30251"/>
    <cellStyle name="40% - 강조색5 44 2 2 5 3" xfId="30252"/>
    <cellStyle name="40% - 강조색5 44 2 2 5 3 2" xfId="30253"/>
    <cellStyle name="40% - 강조색5 44 2 2 5 3 3" xfId="30254"/>
    <cellStyle name="40% - 강조색5 44 2 2 5 3 4" xfId="30255"/>
    <cellStyle name="40% - 강조색5 44 2 2 5 4" xfId="30256"/>
    <cellStyle name="40% - 강조색5 44 2 2 5 4 2" xfId="30257"/>
    <cellStyle name="40% - 강조색5 44 2 2 5 4 3" xfId="30258"/>
    <cellStyle name="40% - 강조색5 44 2 2 5 4 4" xfId="30259"/>
    <cellStyle name="40% - 강조색5 44 2 2 5 5" xfId="30260"/>
    <cellStyle name="40% - 강조색5 44 2 2 5 5 2" xfId="30261"/>
    <cellStyle name="40% - 강조색5 44 2 2 5 5 3" xfId="30262"/>
    <cellStyle name="40% - 강조색5 44 2 2 5 5 4" xfId="30263"/>
    <cellStyle name="40% - 강조색5 44 2 2 5 6" xfId="30264"/>
    <cellStyle name="40% - 강조색5 44 2 2 5 6 2" xfId="30265"/>
    <cellStyle name="40% - 강조색5 44 2 2 5 6 3" xfId="30266"/>
    <cellStyle name="40% - 강조색5 44 2 2 5 6 4" xfId="30267"/>
    <cellStyle name="40% - 강조색5 44 2 2 5 7" xfId="30268"/>
    <cellStyle name="40% - 강조색5 44 2 2 5 7 2" xfId="30269"/>
    <cellStyle name="40% - 강조색5 44 2 2 5 7 3" xfId="30270"/>
    <cellStyle name="40% - 강조색5 44 2 2 5 7 4" xfId="30271"/>
    <cellStyle name="40% - 강조색5 44 2 2 5 8" xfId="30272"/>
    <cellStyle name="40% - 강조색5 44 2 2 5 8 2" xfId="30273"/>
    <cellStyle name="40% - 강조색5 44 2 2 5 8 3" xfId="30274"/>
    <cellStyle name="40% - 강조색5 44 2 2 5 8 4" xfId="30275"/>
    <cellStyle name="40% - 강조색5 44 2 2 5 9" xfId="30276"/>
    <cellStyle name="40% - 강조색5 44 2 2 5 9 2" xfId="30277"/>
    <cellStyle name="40% - 강조색5 44 2 2 5 9 3" xfId="30278"/>
    <cellStyle name="40% - 강조색5 44 2 2 5 9 4" xfId="30279"/>
    <cellStyle name="40% - 강조색5 44 2 2 6" xfId="30280"/>
    <cellStyle name="40% - 강조색5 44 2 2 6 2" xfId="30281"/>
    <cellStyle name="40% - 강조색5 44 2 2 6 3" xfId="30282"/>
    <cellStyle name="40% - 강조색5 44 2 2 6 4" xfId="30283"/>
    <cellStyle name="40% - 강조색5 44 2 2 7" xfId="30284"/>
    <cellStyle name="40% - 강조색5 44 2 2 7 2" xfId="30285"/>
    <cellStyle name="40% - 강조색5 44 2 2 7 3" xfId="30286"/>
    <cellStyle name="40% - 강조색5 44 2 2 7 4" xfId="30287"/>
    <cellStyle name="40% - 강조색5 44 2 2 8" xfId="30288"/>
    <cellStyle name="40% - 강조색5 44 2 2 8 2" xfId="30289"/>
    <cellStyle name="40% - 강조색5 44 2 2 8 3" xfId="30290"/>
    <cellStyle name="40% - 강조색5 44 2 2 8 4" xfId="30291"/>
    <cellStyle name="40% - 강조색5 44 2 2 9" xfId="30292"/>
    <cellStyle name="40% - 강조색5 44 2 2 9 2" xfId="30293"/>
    <cellStyle name="40% - 강조색5 44 2 2 9 3" xfId="30294"/>
    <cellStyle name="40% - 강조색5 44 2 2 9 4" xfId="30295"/>
    <cellStyle name="40% - 강조색5 44 2 20" xfId="30296"/>
    <cellStyle name="40% - 강조색5 44 2 21" xfId="30297"/>
    <cellStyle name="40% - 강조색5 44 2 22" xfId="30298"/>
    <cellStyle name="40% - 강조색5 44 2 23" xfId="30299"/>
    <cellStyle name="40% - 강조색5 44 2 24" xfId="30300"/>
    <cellStyle name="40% - 강조색5 44 2 25" xfId="30301"/>
    <cellStyle name="40% - 강조색5 44 2 26" xfId="30302"/>
    <cellStyle name="40% - 강조색5 44 2 3" xfId="30303"/>
    <cellStyle name="40% - 강조색5 44 2 3 10" xfId="30304"/>
    <cellStyle name="40% - 강조색5 44 2 3 10 2" xfId="30305"/>
    <cellStyle name="40% - 강조색5 44 2 3 10 3" xfId="30306"/>
    <cellStyle name="40% - 강조색5 44 2 3 10 4" xfId="30307"/>
    <cellStyle name="40% - 강조색5 44 2 3 11" xfId="30308"/>
    <cellStyle name="40% - 강조색5 44 2 3 11 2" xfId="30309"/>
    <cellStyle name="40% - 강조색5 44 2 3 11 3" xfId="30310"/>
    <cellStyle name="40% - 강조색5 44 2 3 11 4" xfId="30311"/>
    <cellStyle name="40% - 강조색5 44 2 3 12" xfId="30312"/>
    <cellStyle name="40% - 강조색5 44 2 3 12 2" xfId="30313"/>
    <cellStyle name="40% - 강조색5 44 2 3 12 3" xfId="30314"/>
    <cellStyle name="40% - 강조색5 44 2 3 12 4" xfId="30315"/>
    <cellStyle name="40% - 강조색5 44 2 3 13" xfId="30316"/>
    <cellStyle name="40% - 강조색5 44 2 3 14" xfId="30317"/>
    <cellStyle name="40% - 강조색5 44 2 3 15" xfId="30318"/>
    <cellStyle name="40% - 강조색5 44 2 3 16" xfId="30319"/>
    <cellStyle name="40% - 강조색5 44 2 3 17" xfId="30320"/>
    <cellStyle name="40% - 강조색5 44 2 3 18" xfId="30321"/>
    <cellStyle name="40% - 강조색5 44 2 3 19" xfId="30322"/>
    <cellStyle name="40% - 강조색5 44 2 3 2" xfId="30323"/>
    <cellStyle name="40% - 강조색5 44 2 3 2 10" xfId="30324"/>
    <cellStyle name="40% - 강조색5 44 2 3 2 11" xfId="30325"/>
    <cellStyle name="40% - 강조색5 44 2 3 2 12" xfId="30326"/>
    <cellStyle name="40% - 강조색5 44 2 3 2 2" xfId="30327"/>
    <cellStyle name="40% - 강조색5 44 2 3 2 2 2" xfId="30328"/>
    <cellStyle name="40% - 강조색5 44 2 3 2 2 3" xfId="30329"/>
    <cellStyle name="40% - 강조색5 44 2 3 2 2 4" xfId="30330"/>
    <cellStyle name="40% - 강조색5 44 2 3 2 3" xfId="30331"/>
    <cellStyle name="40% - 강조색5 44 2 3 2 3 2" xfId="30332"/>
    <cellStyle name="40% - 강조색5 44 2 3 2 3 3" xfId="30333"/>
    <cellStyle name="40% - 강조색5 44 2 3 2 3 4" xfId="30334"/>
    <cellStyle name="40% - 강조색5 44 2 3 2 4" xfId="30335"/>
    <cellStyle name="40% - 강조색5 44 2 3 2 4 2" xfId="30336"/>
    <cellStyle name="40% - 강조색5 44 2 3 2 4 3" xfId="30337"/>
    <cellStyle name="40% - 강조색5 44 2 3 2 4 4" xfId="30338"/>
    <cellStyle name="40% - 강조색5 44 2 3 2 5" xfId="30339"/>
    <cellStyle name="40% - 강조색5 44 2 3 2 5 2" xfId="30340"/>
    <cellStyle name="40% - 강조색5 44 2 3 2 5 3" xfId="30341"/>
    <cellStyle name="40% - 강조색5 44 2 3 2 5 4" xfId="30342"/>
    <cellStyle name="40% - 강조색5 44 2 3 2 6" xfId="30343"/>
    <cellStyle name="40% - 강조색5 44 2 3 2 6 2" xfId="30344"/>
    <cellStyle name="40% - 강조색5 44 2 3 2 6 3" xfId="30345"/>
    <cellStyle name="40% - 강조색5 44 2 3 2 6 4" xfId="30346"/>
    <cellStyle name="40% - 강조색5 44 2 3 2 7" xfId="30347"/>
    <cellStyle name="40% - 강조색5 44 2 3 2 7 2" xfId="30348"/>
    <cellStyle name="40% - 강조색5 44 2 3 2 7 3" xfId="30349"/>
    <cellStyle name="40% - 강조색5 44 2 3 2 7 4" xfId="30350"/>
    <cellStyle name="40% - 강조색5 44 2 3 2 8" xfId="30351"/>
    <cellStyle name="40% - 강조색5 44 2 3 2 8 2" xfId="30352"/>
    <cellStyle name="40% - 강조색5 44 2 3 2 8 3" xfId="30353"/>
    <cellStyle name="40% - 강조색5 44 2 3 2 8 4" xfId="30354"/>
    <cellStyle name="40% - 강조색5 44 2 3 2 9" xfId="30355"/>
    <cellStyle name="40% - 강조색5 44 2 3 2 9 2" xfId="30356"/>
    <cellStyle name="40% - 강조색5 44 2 3 2 9 3" xfId="30357"/>
    <cellStyle name="40% - 강조색5 44 2 3 2 9 4" xfId="30358"/>
    <cellStyle name="40% - 강조색5 44 2 3 20" xfId="30359"/>
    <cellStyle name="40% - 강조색5 44 2 3 21" xfId="30360"/>
    <cellStyle name="40% - 강조색5 44 2 3 22" xfId="30361"/>
    <cellStyle name="40% - 강조색5 44 2 3 23" xfId="30362"/>
    <cellStyle name="40% - 강조색5 44 2 3 24" xfId="30363"/>
    <cellStyle name="40% - 강조색5 44 2 3 25" xfId="30364"/>
    <cellStyle name="40% - 강조색5 44 2 3 3" xfId="30365"/>
    <cellStyle name="40% - 강조색5 44 2 3 3 10" xfId="30366"/>
    <cellStyle name="40% - 강조색5 44 2 3 3 11" xfId="30367"/>
    <cellStyle name="40% - 강조색5 44 2 3 3 12" xfId="30368"/>
    <cellStyle name="40% - 강조색5 44 2 3 3 2" xfId="30369"/>
    <cellStyle name="40% - 강조색5 44 2 3 3 2 2" xfId="30370"/>
    <cellStyle name="40% - 강조색5 44 2 3 3 2 3" xfId="30371"/>
    <cellStyle name="40% - 강조색5 44 2 3 3 2 4" xfId="30372"/>
    <cellStyle name="40% - 강조색5 44 2 3 3 3" xfId="30373"/>
    <cellStyle name="40% - 강조색5 44 2 3 3 3 2" xfId="30374"/>
    <cellStyle name="40% - 강조색5 44 2 3 3 3 3" xfId="30375"/>
    <cellStyle name="40% - 강조색5 44 2 3 3 3 4" xfId="30376"/>
    <cellStyle name="40% - 강조색5 44 2 3 3 4" xfId="30377"/>
    <cellStyle name="40% - 강조색5 44 2 3 3 4 2" xfId="30378"/>
    <cellStyle name="40% - 강조색5 44 2 3 3 4 3" xfId="30379"/>
    <cellStyle name="40% - 강조색5 44 2 3 3 4 4" xfId="30380"/>
    <cellStyle name="40% - 강조색5 44 2 3 3 5" xfId="30381"/>
    <cellStyle name="40% - 강조색5 44 2 3 3 5 2" xfId="30382"/>
    <cellStyle name="40% - 강조색5 44 2 3 3 5 3" xfId="30383"/>
    <cellStyle name="40% - 강조색5 44 2 3 3 5 4" xfId="30384"/>
    <cellStyle name="40% - 강조색5 44 2 3 3 6" xfId="30385"/>
    <cellStyle name="40% - 강조색5 44 2 3 3 6 2" xfId="30386"/>
    <cellStyle name="40% - 강조색5 44 2 3 3 6 3" xfId="30387"/>
    <cellStyle name="40% - 강조색5 44 2 3 3 6 4" xfId="30388"/>
    <cellStyle name="40% - 강조색5 44 2 3 3 7" xfId="30389"/>
    <cellStyle name="40% - 강조색5 44 2 3 3 7 2" xfId="30390"/>
    <cellStyle name="40% - 강조색5 44 2 3 3 7 3" xfId="30391"/>
    <cellStyle name="40% - 강조색5 44 2 3 3 7 4" xfId="30392"/>
    <cellStyle name="40% - 강조색5 44 2 3 3 8" xfId="30393"/>
    <cellStyle name="40% - 강조색5 44 2 3 3 8 2" xfId="30394"/>
    <cellStyle name="40% - 강조색5 44 2 3 3 8 3" xfId="30395"/>
    <cellStyle name="40% - 강조색5 44 2 3 3 8 4" xfId="30396"/>
    <cellStyle name="40% - 강조색5 44 2 3 3 9" xfId="30397"/>
    <cellStyle name="40% - 강조색5 44 2 3 3 9 2" xfId="30398"/>
    <cellStyle name="40% - 강조색5 44 2 3 3 9 3" xfId="30399"/>
    <cellStyle name="40% - 강조색5 44 2 3 3 9 4" xfId="30400"/>
    <cellStyle name="40% - 강조색5 44 2 3 4" xfId="30401"/>
    <cellStyle name="40% - 강조색5 44 2 3 4 10" xfId="30402"/>
    <cellStyle name="40% - 강조색5 44 2 3 4 11" xfId="30403"/>
    <cellStyle name="40% - 강조색5 44 2 3 4 12" xfId="30404"/>
    <cellStyle name="40% - 강조색5 44 2 3 4 2" xfId="30405"/>
    <cellStyle name="40% - 강조색5 44 2 3 4 2 2" xfId="30406"/>
    <cellStyle name="40% - 강조색5 44 2 3 4 2 3" xfId="30407"/>
    <cellStyle name="40% - 강조색5 44 2 3 4 2 4" xfId="30408"/>
    <cellStyle name="40% - 강조색5 44 2 3 4 3" xfId="30409"/>
    <cellStyle name="40% - 강조색5 44 2 3 4 3 2" xfId="30410"/>
    <cellStyle name="40% - 강조색5 44 2 3 4 3 3" xfId="30411"/>
    <cellStyle name="40% - 강조색5 44 2 3 4 3 4" xfId="30412"/>
    <cellStyle name="40% - 강조색5 44 2 3 4 4" xfId="30413"/>
    <cellStyle name="40% - 강조색5 44 2 3 4 4 2" xfId="30414"/>
    <cellStyle name="40% - 강조색5 44 2 3 4 4 3" xfId="30415"/>
    <cellStyle name="40% - 강조색5 44 2 3 4 4 4" xfId="30416"/>
    <cellStyle name="40% - 강조색5 44 2 3 4 5" xfId="30417"/>
    <cellStyle name="40% - 강조색5 44 2 3 4 5 2" xfId="30418"/>
    <cellStyle name="40% - 강조색5 44 2 3 4 5 3" xfId="30419"/>
    <cellStyle name="40% - 강조색5 44 2 3 4 5 4" xfId="30420"/>
    <cellStyle name="40% - 강조색5 44 2 3 4 6" xfId="30421"/>
    <cellStyle name="40% - 강조색5 44 2 3 4 6 2" xfId="30422"/>
    <cellStyle name="40% - 강조색5 44 2 3 4 6 3" xfId="30423"/>
    <cellStyle name="40% - 강조색5 44 2 3 4 6 4" xfId="30424"/>
    <cellStyle name="40% - 강조색5 44 2 3 4 7" xfId="30425"/>
    <cellStyle name="40% - 강조색5 44 2 3 4 7 2" xfId="30426"/>
    <cellStyle name="40% - 강조색5 44 2 3 4 7 3" xfId="30427"/>
    <cellStyle name="40% - 강조색5 44 2 3 4 7 4" xfId="30428"/>
    <cellStyle name="40% - 강조색5 44 2 3 4 8" xfId="30429"/>
    <cellStyle name="40% - 강조색5 44 2 3 4 8 2" xfId="30430"/>
    <cellStyle name="40% - 강조색5 44 2 3 4 8 3" xfId="30431"/>
    <cellStyle name="40% - 강조색5 44 2 3 4 8 4" xfId="30432"/>
    <cellStyle name="40% - 강조색5 44 2 3 4 9" xfId="30433"/>
    <cellStyle name="40% - 강조색5 44 2 3 4 9 2" xfId="30434"/>
    <cellStyle name="40% - 강조색5 44 2 3 4 9 3" xfId="30435"/>
    <cellStyle name="40% - 강조색5 44 2 3 4 9 4" xfId="30436"/>
    <cellStyle name="40% - 강조색5 44 2 3 5" xfId="30437"/>
    <cellStyle name="40% - 강조색5 44 2 3 5 2" xfId="30438"/>
    <cellStyle name="40% - 강조색5 44 2 3 5 3" xfId="30439"/>
    <cellStyle name="40% - 강조색5 44 2 3 5 4" xfId="30440"/>
    <cellStyle name="40% - 강조색5 44 2 3 6" xfId="30441"/>
    <cellStyle name="40% - 강조색5 44 2 3 6 2" xfId="30442"/>
    <cellStyle name="40% - 강조색5 44 2 3 6 3" xfId="30443"/>
    <cellStyle name="40% - 강조색5 44 2 3 6 4" xfId="30444"/>
    <cellStyle name="40% - 강조색5 44 2 3 7" xfId="30445"/>
    <cellStyle name="40% - 강조색5 44 2 3 7 2" xfId="30446"/>
    <cellStyle name="40% - 강조색5 44 2 3 7 3" xfId="30447"/>
    <cellStyle name="40% - 강조색5 44 2 3 7 4" xfId="30448"/>
    <cellStyle name="40% - 강조색5 44 2 3 8" xfId="30449"/>
    <cellStyle name="40% - 강조색5 44 2 3 8 2" xfId="30450"/>
    <cellStyle name="40% - 강조색5 44 2 3 8 3" xfId="30451"/>
    <cellStyle name="40% - 강조색5 44 2 3 8 4" xfId="30452"/>
    <cellStyle name="40% - 강조색5 44 2 3 9" xfId="30453"/>
    <cellStyle name="40% - 강조색5 44 2 3 9 2" xfId="30454"/>
    <cellStyle name="40% - 강조색5 44 2 3 9 3" xfId="30455"/>
    <cellStyle name="40% - 강조색5 44 2 3 9 4" xfId="30456"/>
    <cellStyle name="40% - 강조색5 44 2 4" xfId="30457"/>
    <cellStyle name="40% - 강조색5 44 2 4 10" xfId="30458"/>
    <cellStyle name="40% - 강조색5 44 2 4 11" xfId="30459"/>
    <cellStyle name="40% - 강조색5 44 2 4 12" xfId="30460"/>
    <cellStyle name="40% - 강조색5 44 2 4 2" xfId="30461"/>
    <cellStyle name="40% - 강조색5 44 2 4 2 2" xfId="30462"/>
    <cellStyle name="40% - 강조색5 44 2 4 2 3" xfId="30463"/>
    <cellStyle name="40% - 강조색5 44 2 4 2 4" xfId="30464"/>
    <cellStyle name="40% - 강조색5 44 2 4 3" xfId="30465"/>
    <cellStyle name="40% - 강조색5 44 2 4 3 2" xfId="30466"/>
    <cellStyle name="40% - 강조색5 44 2 4 3 3" xfId="30467"/>
    <cellStyle name="40% - 강조색5 44 2 4 3 4" xfId="30468"/>
    <cellStyle name="40% - 강조색5 44 2 4 4" xfId="30469"/>
    <cellStyle name="40% - 강조색5 44 2 4 4 2" xfId="30470"/>
    <cellStyle name="40% - 강조색5 44 2 4 4 3" xfId="30471"/>
    <cellStyle name="40% - 강조색5 44 2 4 4 4" xfId="30472"/>
    <cellStyle name="40% - 강조색5 44 2 4 5" xfId="30473"/>
    <cellStyle name="40% - 강조색5 44 2 4 5 2" xfId="30474"/>
    <cellStyle name="40% - 강조색5 44 2 4 5 3" xfId="30475"/>
    <cellStyle name="40% - 강조색5 44 2 4 5 4" xfId="30476"/>
    <cellStyle name="40% - 강조색5 44 2 4 6" xfId="30477"/>
    <cellStyle name="40% - 강조색5 44 2 4 6 2" xfId="30478"/>
    <cellStyle name="40% - 강조색5 44 2 4 6 3" xfId="30479"/>
    <cellStyle name="40% - 강조색5 44 2 4 6 4" xfId="30480"/>
    <cellStyle name="40% - 강조색5 44 2 4 7" xfId="30481"/>
    <cellStyle name="40% - 강조색5 44 2 4 7 2" xfId="30482"/>
    <cellStyle name="40% - 강조색5 44 2 4 7 3" xfId="30483"/>
    <cellStyle name="40% - 강조색5 44 2 4 7 4" xfId="30484"/>
    <cellStyle name="40% - 강조색5 44 2 4 8" xfId="30485"/>
    <cellStyle name="40% - 강조색5 44 2 4 8 2" xfId="30486"/>
    <cellStyle name="40% - 강조색5 44 2 4 8 3" xfId="30487"/>
    <cellStyle name="40% - 강조색5 44 2 4 8 4" xfId="30488"/>
    <cellStyle name="40% - 강조색5 44 2 4 9" xfId="30489"/>
    <cellStyle name="40% - 강조색5 44 2 4 9 2" xfId="30490"/>
    <cellStyle name="40% - 강조색5 44 2 4 9 3" xfId="30491"/>
    <cellStyle name="40% - 강조색5 44 2 4 9 4" xfId="30492"/>
    <cellStyle name="40% - 강조색5 44 2 5" xfId="30493"/>
    <cellStyle name="40% - 강조색5 44 2 5 10" xfId="30494"/>
    <cellStyle name="40% - 강조색5 44 2 5 11" xfId="30495"/>
    <cellStyle name="40% - 강조색5 44 2 5 12" xfId="30496"/>
    <cellStyle name="40% - 강조색5 44 2 5 2" xfId="30497"/>
    <cellStyle name="40% - 강조색5 44 2 5 2 2" xfId="30498"/>
    <cellStyle name="40% - 강조색5 44 2 5 2 3" xfId="30499"/>
    <cellStyle name="40% - 강조색5 44 2 5 2 4" xfId="30500"/>
    <cellStyle name="40% - 강조색5 44 2 5 3" xfId="30501"/>
    <cellStyle name="40% - 강조색5 44 2 5 3 2" xfId="30502"/>
    <cellStyle name="40% - 강조색5 44 2 5 3 3" xfId="30503"/>
    <cellStyle name="40% - 강조색5 44 2 5 3 4" xfId="30504"/>
    <cellStyle name="40% - 강조색5 44 2 5 4" xfId="30505"/>
    <cellStyle name="40% - 강조색5 44 2 5 4 2" xfId="30506"/>
    <cellStyle name="40% - 강조색5 44 2 5 4 3" xfId="30507"/>
    <cellStyle name="40% - 강조색5 44 2 5 4 4" xfId="30508"/>
    <cellStyle name="40% - 강조색5 44 2 5 5" xfId="30509"/>
    <cellStyle name="40% - 강조색5 44 2 5 5 2" xfId="30510"/>
    <cellStyle name="40% - 강조색5 44 2 5 5 3" xfId="30511"/>
    <cellStyle name="40% - 강조색5 44 2 5 5 4" xfId="30512"/>
    <cellStyle name="40% - 강조색5 44 2 5 6" xfId="30513"/>
    <cellStyle name="40% - 강조색5 44 2 5 6 2" xfId="30514"/>
    <cellStyle name="40% - 강조색5 44 2 5 6 3" xfId="30515"/>
    <cellStyle name="40% - 강조색5 44 2 5 6 4" xfId="30516"/>
    <cellStyle name="40% - 강조색5 44 2 5 7" xfId="30517"/>
    <cellStyle name="40% - 강조색5 44 2 5 7 2" xfId="30518"/>
    <cellStyle name="40% - 강조색5 44 2 5 7 3" xfId="30519"/>
    <cellStyle name="40% - 강조색5 44 2 5 7 4" xfId="30520"/>
    <cellStyle name="40% - 강조색5 44 2 5 8" xfId="30521"/>
    <cellStyle name="40% - 강조색5 44 2 5 8 2" xfId="30522"/>
    <cellStyle name="40% - 강조색5 44 2 5 8 3" xfId="30523"/>
    <cellStyle name="40% - 강조색5 44 2 5 8 4" xfId="30524"/>
    <cellStyle name="40% - 강조색5 44 2 5 9" xfId="30525"/>
    <cellStyle name="40% - 강조색5 44 2 5 9 2" xfId="30526"/>
    <cellStyle name="40% - 강조색5 44 2 5 9 3" xfId="30527"/>
    <cellStyle name="40% - 강조색5 44 2 5 9 4" xfId="30528"/>
    <cellStyle name="40% - 강조색5 44 2 6" xfId="30529"/>
    <cellStyle name="40% - 강조색5 44 2 6 10" xfId="30530"/>
    <cellStyle name="40% - 강조색5 44 2 6 11" xfId="30531"/>
    <cellStyle name="40% - 강조색5 44 2 6 12" xfId="30532"/>
    <cellStyle name="40% - 강조색5 44 2 6 2" xfId="30533"/>
    <cellStyle name="40% - 강조색5 44 2 6 2 2" xfId="30534"/>
    <cellStyle name="40% - 강조색5 44 2 6 2 3" xfId="30535"/>
    <cellStyle name="40% - 강조색5 44 2 6 2 4" xfId="30536"/>
    <cellStyle name="40% - 강조색5 44 2 6 3" xfId="30537"/>
    <cellStyle name="40% - 강조색5 44 2 6 3 2" xfId="30538"/>
    <cellStyle name="40% - 강조색5 44 2 6 3 3" xfId="30539"/>
    <cellStyle name="40% - 강조색5 44 2 6 3 4" xfId="30540"/>
    <cellStyle name="40% - 강조색5 44 2 6 4" xfId="30541"/>
    <cellStyle name="40% - 강조색5 44 2 6 4 2" xfId="30542"/>
    <cellStyle name="40% - 강조색5 44 2 6 4 3" xfId="30543"/>
    <cellStyle name="40% - 강조색5 44 2 6 4 4" xfId="30544"/>
    <cellStyle name="40% - 강조색5 44 2 6 5" xfId="30545"/>
    <cellStyle name="40% - 강조색5 44 2 6 5 2" xfId="30546"/>
    <cellStyle name="40% - 강조색5 44 2 6 5 3" xfId="30547"/>
    <cellStyle name="40% - 강조색5 44 2 6 5 4" xfId="30548"/>
    <cellStyle name="40% - 강조색5 44 2 6 6" xfId="30549"/>
    <cellStyle name="40% - 강조색5 44 2 6 6 2" xfId="30550"/>
    <cellStyle name="40% - 강조색5 44 2 6 6 3" xfId="30551"/>
    <cellStyle name="40% - 강조색5 44 2 6 6 4" xfId="30552"/>
    <cellStyle name="40% - 강조색5 44 2 6 7" xfId="30553"/>
    <cellStyle name="40% - 강조색5 44 2 6 7 2" xfId="30554"/>
    <cellStyle name="40% - 강조색5 44 2 6 7 3" xfId="30555"/>
    <cellStyle name="40% - 강조색5 44 2 6 7 4" xfId="30556"/>
    <cellStyle name="40% - 강조색5 44 2 6 8" xfId="30557"/>
    <cellStyle name="40% - 강조색5 44 2 6 8 2" xfId="30558"/>
    <cellStyle name="40% - 강조색5 44 2 6 8 3" xfId="30559"/>
    <cellStyle name="40% - 강조색5 44 2 6 8 4" xfId="30560"/>
    <cellStyle name="40% - 강조색5 44 2 6 9" xfId="30561"/>
    <cellStyle name="40% - 강조색5 44 2 6 9 2" xfId="30562"/>
    <cellStyle name="40% - 강조색5 44 2 6 9 3" xfId="30563"/>
    <cellStyle name="40% - 강조색5 44 2 6 9 4" xfId="30564"/>
    <cellStyle name="40% - 강조색5 44 2 7" xfId="30565"/>
    <cellStyle name="40% - 강조색5 44 2 7 2" xfId="30566"/>
    <cellStyle name="40% - 강조색5 44 2 7 3" xfId="30567"/>
    <cellStyle name="40% - 강조색5 44 2 7 4" xfId="30568"/>
    <cellStyle name="40% - 강조색5 44 2 8" xfId="30569"/>
    <cellStyle name="40% - 강조색5 44 2 8 2" xfId="30570"/>
    <cellStyle name="40% - 강조색5 44 2 8 3" xfId="30571"/>
    <cellStyle name="40% - 강조색5 44 2 8 4" xfId="30572"/>
    <cellStyle name="40% - 강조색5 44 2 9" xfId="30573"/>
    <cellStyle name="40% - 강조색5 44 2 9 2" xfId="30574"/>
    <cellStyle name="40% - 강조색5 44 2 9 3" xfId="30575"/>
    <cellStyle name="40% - 강조색5 44 2 9 4" xfId="30576"/>
    <cellStyle name="40% - 강조색5 44 3" xfId="30577"/>
    <cellStyle name="40% - 강조색5 44 3 10" xfId="30578"/>
    <cellStyle name="40% - 강조색5 44 3 10 2" xfId="30579"/>
    <cellStyle name="40% - 강조색5 44 3 10 3" xfId="30580"/>
    <cellStyle name="40% - 강조색5 44 3 10 4" xfId="30581"/>
    <cellStyle name="40% - 강조색5 44 3 11" xfId="30582"/>
    <cellStyle name="40% - 강조색5 44 3 11 2" xfId="30583"/>
    <cellStyle name="40% - 강조색5 44 3 11 3" xfId="30584"/>
    <cellStyle name="40% - 강조색5 44 3 11 4" xfId="30585"/>
    <cellStyle name="40% - 강조색5 44 3 12" xfId="30586"/>
    <cellStyle name="40% - 강조색5 44 3 12 2" xfId="30587"/>
    <cellStyle name="40% - 강조색5 44 3 12 3" xfId="30588"/>
    <cellStyle name="40% - 강조색5 44 3 12 4" xfId="30589"/>
    <cellStyle name="40% - 강조색5 44 3 13" xfId="30590"/>
    <cellStyle name="40% - 강조색5 44 3 14" xfId="30591"/>
    <cellStyle name="40% - 강조색5 44 3 15" xfId="30592"/>
    <cellStyle name="40% - 강조색5 44 3 16" xfId="30593"/>
    <cellStyle name="40% - 강조색5 44 3 17" xfId="30594"/>
    <cellStyle name="40% - 강조색5 44 3 18" xfId="30595"/>
    <cellStyle name="40% - 강조색5 44 3 19" xfId="30596"/>
    <cellStyle name="40% - 강조색5 44 3 2" xfId="30597"/>
    <cellStyle name="40% - 강조색5 44 3 2 10" xfId="30598"/>
    <cellStyle name="40% - 강조색5 44 3 2 11" xfId="30599"/>
    <cellStyle name="40% - 강조색5 44 3 2 12" xfId="30600"/>
    <cellStyle name="40% - 강조색5 44 3 2 2" xfId="30601"/>
    <cellStyle name="40% - 강조색5 44 3 2 2 2" xfId="30602"/>
    <cellStyle name="40% - 강조색5 44 3 2 2 3" xfId="30603"/>
    <cellStyle name="40% - 강조색5 44 3 2 2 4" xfId="30604"/>
    <cellStyle name="40% - 강조색5 44 3 2 3" xfId="30605"/>
    <cellStyle name="40% - 강조색5 44 3 2 3 2" xfId="30606"/>
    <cellStyle name="40% - 강조색5 44 3 2 3 3" xfId="30607"/>
    <cellStyle name="40% - 강조색5 44 3 2 3 4" xfId="30608"/>
    <cellStyle name="40% - 강조색5 44 3 2 4" xfId="30609"/>
    <cellStyle name="40% - 강조색5 44 3 2 4 2" xfId="30610"/>
    <cellStyle name="40% - 강조색5 44 3 2 4 3" xfId="30611"/>
    <cellStyle name="40% - 강조색5 44 3 2 4 4" xfId="30612"/>
    <cellStyle name="40% - 강조색5 44 3 2 5" xfId="30613"/>
    <cellStyle name="40% - 강조색5 44 3 2 5 2" xfId="30614"/>
    <cellStyle name="40% - 강조색5 44 3 2 5 3" xfId="30615"/>
    <cellStyle name="40% - 강조색5 44 3 2 5 4" xfId="30616"/>
    <cellStyle name="40% - 강조색5 44 3 2 6" xfId="30617"/>
    <cellStyle name="40% - 강조색5 44 3 2 6 2" xfId="30618"/>
    <cellStyle name="40% - 강조색5 44 3 2 6 3" xfId="30619"/>
    <cellStyle name="40% - 강조색5 44 3 2 6 4" xfId="30620"/>
    <cellStyle name="40% - 강조색5 44 3 2 7" xfId="30621"/>
    <cellStyle name="40% - 강조색5 44 3 2 7 2" xfId="30622"/>
    <cellStyle name="40% - 강조색5 44 3 2 7 3" xfId="30623"/>
    <cellStyle name="40% - 강조색5 44 3 2 7 4" xfId="30624"/>
    <cellStyle name="40% - 강조색5 44 3 2 8" xfId="30625"/>
    <cellStyle name="40% - 강조색5 44 3 2 8 2" xfId="30626"/>
    <cellStyle name="40% - 강조색5 44 3 2 8 3" xfId="30627"/>
    <cellStyle name="40% - 강조색5 44 3 2 8 4" xfId="30628"/>
    <cellStyle name="40% - 강조색5 44 3 2 9" xfId="30629"/>
    <cellStyle name="40% - 강조색5 44 3 2 9 2" xfId="30630"/>
    <cellStyle name="40% - 강조색5 44 3 2 9 3" xfId="30631"/>
    <cellStyle name="40% - 강조색5 44 3 2 9 4" xfId="30632"/>
    <cellStyle name="40% - 강조색5 44 3 20" xfId="30633"/>
    <cellStyle name="40% - 강조색5 44 3 21" xfId="30634"/>
    <cellStyle name="40% - 강조색5 44 3 22" xfId="30635"/>
    <cellStyle name="40% - 강조색5 44 3 23" xfId="30636"/>
    <cellStyle name="40% - 강조색5 44 3 24" xfId="30637"/>
    <cellStyle name="40% - 강조색5 44 3 25" xfId="30638"/>
    <cellStyle name="40% - 강조색5 44 3 3" xfId="30639"/>
    <cellStyle name="40% - 강조색5 44 3 3 10" xfId="30640"/>
    <cellStyle name="40% - 강조색5 44 3 3 11" xfId="30641"/>
    <cellStyle name="40% - 강조색5 44 3 3 12" xfId="30642"/>
    <cellStyle name="40% - 강조색5 44 3 3 2" xfId="30643"/>
    <cellStyle name="40% - 강조색5 44 3 3 2 2" xfId="30644"/>
    <cellStyle name="40% - 강조색5 44 3 3 2 3" xfId="30645"/>
    <cellStyle name="40% - 강조색5 44 3 3 2 4" xfId="30646"/>
    <cellStyle name="40% - 강조색5 44 3 3 3" xfId="30647"/>
    <cellStyle name="40% - 강조색5 44 3 3 3 2" xfId="30648"/>
    <cellStyle name="40% - 강조색5 44 3 3 3 3" xfId="30649"/>
    <cellStyle name="40% - 강조색5 44 3 3 3 4" xfId="30650"/>
    <cellStyle name="40% - 강조색5 44 3 3 4" xfId="30651"/>
    <cellStyle name="40% - 강조색5 44 3 3 4 2" xfId="30652"/>
    <cellStyle name="40% - 강조색5 44 3 3 4 3" xfId="30653"/>
    <cellStyle name="40% - 강조색5 44 3 3 4 4" xfId="30654"/>
    <cellStyle name="40% - 강조색5 44 3 3 5" xfId="30655"/>
    <cellStyle name="40% - 강조색5 44 3 3 5 2" xfId="30656"/>
    <cellStyle name="40% - 강조색5 44 3 3 5 3" xfId="30657"/>
    <cellStyle name="40% - 강조색5 44 3 3 5 4" xfId="30658"/>
    <cellStyle name="40% - 강조색5 44 3 3 6" xfId="30659"/>
    <cellStyle name="40% - 강조색5 44 3 3 6 2" xfId="30660"/>
    <cellStyle name="40% - 강조색5 44 3 3 6 3" xfId="30661"/>
    <cellStyle name="40% - 강조색5 44 3 3 6 4" xfId="30662"/>
    <cellStyle name="40% - 강조색5 44 3 3 7" xfId="30663"/>
    <cellStyle name="40% - 강조색5 44 3 3 7 2" xfId="30664"/>
    <cellStyle name="40% - 강조색5 44 3 3 7 3" xfId="30665"/>
    <cellStyle name="40% - 강조색5 44 3 3 7 4" xfId="30666"/>
    <cellStyle name="40% - 강조색5 44 3 3 8" xfId="30667"/>
    <cellStyle name="40% - 강조색5 44 3 3 8 2" xfId="30668"/>
    <cellStyle name="40% - 강조색5 44 3 3 8 3" xfId="30669"/>
    <cellStyle name="40% - 강조색5 44 3 3 8 4" xfId="30670"/>
    <cellStyle name="40% - 강조색5 44 3 3 9" xfId="30671"/>
    <cellStyle name="40% - 강조색5 44 3 3 9 2" xfId="30672"/>
    <cellStyle name="40% - 강조색5 44 3 3 9 3" xfId="30673"/>
    <cellStyle name="40% - 강조색5 44 3 3 9 4" xfId="30674"/>
    <cellStyle name="40% - 강조색5 44 3 4" xfId="30675"/>
    <cellStyle name="40% - 강조색5 44 3 4 10" xfId="30676"/>
    <cellStyle name="40% - 강조색5 44 3 4 11" xfId="30677"/>
    <cellStyle name="40% - 강조색5 44 3 4 12" xfId="30678"/>
    <cellStyle name="40% - 강조색5 44 3 4 2" xfId="30679"/>
    <cellStyle name="40% - 강조색5 44 3 4 2 2" xfId="30680"/>
    <cellStyle name="40% - 강조색5 44 3 4 2 3" xfId="30681"/>
    <cellStyle name="40% - 강조색5 44 3 4 2 4" xfId="30682"/>
    <cellStyle name="40% - 강조색5 44 3 4 3" xfId="30683"/>
    <cellStyle name="40% - 강조색5 44 3 4 3 2" xfId="30684"/>
    <cellStyle name="40% - 강조색5 44 3 4 3 3" xfId="30685"/>
    <cellStyle name="40% - 강조색5 44 3 4 3 4" xfId="30686"/>
    <cellStyle name="40% - 강조색5 44 3 4 4" xfId="30687"/>
    <cellStyle name="40% - 강조색5 44 3 4 4 2" xfId="30688"/>
    <cellStyle name="40% - 강조색5 44 3 4 4 3" xfId="30689"/>
    <cellStyle name="40% - 강조색5 44 3 4 4 4" xfId="30690"/>
    <cellStyle name="40% - 강조색5 44 3 4 5" xfId="30691"/>
    <cellStyle name="40% - 강조색5 44 3 4 5 2" xfId="30692"/>
    <cellStyle name="40% - 강조색5 44 3 4 5 3" xfId="30693"/>
    <cellStyle name="40% - 강조색5 44 3 4 5 4" xfId="30694"/>
    <cellStyle name="40% - 강조색5 44 3 4 6" xfId="30695"/>
    <cellStyle name="40% - 강조색5 44 3 4 6 2" xfId="30696"/>
    <cellStyle name="40% - 강조색5 44 3 4 6 3" xfId="30697"/>
    <cellStyle name="40% - 강조색5 44 3 4 6 4" xfId="30698"/>
    <cellStyle name="40% - 강조색5 44 3 4 7" xfId="30699"/>
    <cellStyle name="40% - 강조색5 44 3 4 7 2" xfId="30700"/>
    <cellStyle name="40% - 강조색5 44 3 4 7 3" xfId="30701"/>
    <cellStyle name="40% - 강조색5 44 3 4 7 4" xfId="30702"/>
    <cellStyle name="40% - 강조색5 44 3 4 8" xfId="30703"/>
    <cellStyle name="40% - 강조색5 44 3 4 8 2" xfId="30704"/>
    <cellStyle name="40% - 강조색5 44 3 4 8 3" xfId="30705"/>
    <cellStyle name="40% - 강조색5 44 3 4 8 4" xfId="30706"/>
    <cellStyle name="40% - 강조색5 44 3 4 9" xfId="30707"/>
    <cellStyle name="40% - 강조색5 44 3 4 9 2" xfId="30708"/>
    <cellStyle name="40% - 강조색5 44 3 4 9 3" xfId="30709"/>
    <cellStyle name="40% - 강조색5 44 3 4 9 4" xfId="30710"/>
    <cellStyle name="40% - 강조색5 44 3 5" xfId="30711"/>
    <cellStyle name="40% - 강조색5 44 3 5 2" xfId="30712"/>
    <cellStyle name="40% - 강조색5 44 3 5 3" xfId="30713"/>
    <cellStyle name="40% - 강조색5 44 3 5 4" xfId="30714"/>
    <cellStyle name="40% - 강조색5 44 3 6" xfId="30715"/>
    <cellStyle name="40% - 강조색5 44 3 6 2" xfId="30716"/>
    <cellStyle name="40% - 강조색5 44 3 6 3" xfId="30717"/>
    <cellStyle name="40% - 강조색5 44 3 6 4" xfId="30718"/>
    <cellStyle name="40% - 강조색5 44 3 7" xfId="30719"/>
    <cellStyle name="40% - 강조색5 44 3 7 2" xfId="30720"/>
    <cellStyle name="40% - 강조색5 44 3 7 3" xfId="30721"/>
    <cellStyle name="40% - 강조색5 44 3 7 4" xfId="30722"/>
    <cellStyle name="40% - 강조색5 44 3 8" xfId="30723"/>
    <cellStyle name="40% - 강조색5 44 3 8 2" xfId="30724"/>
    <cellStyle name="40% - 강조색5 44 3 8 3" xfId="30725"/>
    <cellStyle name="40% - 강조색5 44 3 8 4" xfId="30726"/>
    <cellStyle name="40% - 강조색5 44 3 9" xfId="30727"/>
    <cellStyle name="40% - 강조색5 44 3 9 2" xfId="30728"/>
    <cellStyle name="40% - 강조색5 44 3 9 3" xfId="30729"/>
    <cellStyle name="40% - 강조색5 44 3 9 4" xfId="30730"/>
    <cellStyle name="40% - 강조색5 44 4" xfId="30731"/>
    <cellStyle name="40% - 강조색5 44 4 10" xfId="30732"/>
    <cellStyle name="40% - 강조색5 44 4 10 2" xfId="30733"/>
    <cellStyle name="40% - 강조색5 44 4 10 3" xfId="30734"/>
    <cellStyle name="40% - 강조색5 44 4 10 4" xfId="30735"/>
    <cellStyle name="40% - 강조색5 44 4 11" xfId="30736"/>
    <cellStyle name="40% - 강조색5 44 4 12" xfId="30737"/>
    <cellStyle name="40% - 강조색5 44 4 13" xfId="30738"/>
    <cellStyle name="40% - 강조색5 44 4 14" xfId="30739"/>
    <cellStyle name="40% - 강조색5 44 4 15" xfId="30740"/>
    <cellStyle name="40% - 강조색5 44 4 16" xfId="30741"/>
    <cellStyle name="40% - 강조색5 44 4 17" xfId="30742"/>
    <cellStyle name="40% - 강조색5 44 4 18" xfId="30743"/>
    <cellStyle name="40% - 강조색5 44 4 19" xfId="30744"/>
    <cellStyle name="40% - 강조색5 44 4 2" xfId="30745"/>
    <cellStyle name="40% - 강조색5 44 4 2 10" xfId="30746"/>
    <cellStyle name="40% - 강조색5 44 4 2 11" xfId="30747"/>
    <cellStyle name="40% - 강조색5 44 4 2 12" xfId="30748"/>
    <cellStyle name="40% - 강조색5 44 4 2 2" xfId="30749"/>
    <cellStyle name="40% - 강조색5 44 4 2 2 2" xfId="30750"/>
    <cellStyle name="40% - 강조색5 44 4 2 2 3" xfId="30751"/>
    <cellStyle name="40% - 강조색5 44 4 2 2 4" xfId="30752"/>
    <cellStyle name="40% - 강조색5 44 4 2 3" xfId="30753"/>
    <cellStyle name="40% - 강조색5 44 4 2 3 2" xfId="30754"/>
    <cellStyle name="40% - 강조색5 44 4 2 3 3" xfId="30755"/>
    <cellStyle name="40% - 강조색5 44 4 2 3 4" xfId="30756"/>
    <cellStyle name="40% - 강조색5 44 4 2 4" xfId="30757"/>
    <cellStyle name="40% - 강조색5 44 4 2 4 2" xfId="30758"/>
    <cellStyle name="40% - 강조색5 44 4 2 4 3" xfId="30759"/>
    <cellStyle name="40% - 강조색5 44 4 2 4 4" xfId="30760"/>
    <cellStyle name="40% - 강조색5 44 4 2 5" xfId="30761"/>
    <cellStyle name="40% - 강조색5 44 4 2 5 2" xfId="30762"/>
    <cellStyle name="40% - 강조색5 44 4 2 5 3" xfId="30763"/>
    <cellStyle name="40% - 강조색5 44 4 2 5 4" xfId="30764"/>
    <cellStyle name="40% - 강조색5 44 4 2 6" xfId="30765"/>
    <cellStyle name="40% - 강조색5 44 4 2 6 2" xfId="30766"/>
    <cellStyle name="40% - 강조색5 44 4 2 6 3" xfId="30767"/>
    <cellStyle name="40% - 강조색5 44 4 2 6 4" xfId="30768"/>
    <cellStyle name="40% - 강조색5 44 4 2 7" xfId="30769"/>
    <cellStyle name="40% - 강조색5 44 4 2 7 2" xfId="30770"/>
    <cellStyle name="40% - 강조색5 44 4 2 7 3" xfId="30771"/>
    <cellStyle name="40% - 강조색5 44 4 2 7 4" xfId="30772"/>
    <cellStyle name="40% - 강조색5 44 4 2 8" xfId="30773"/>
    <cellStyle name="40% - 강조색5 44 4 2 8 2" xfId="30774"/>
    <cellStyle name="40% - 강조색5 44 4 2 8 3" xfId="30775"/>
    <cellStyle name="40% - 강조색5 44 4 2 8 4" xfId="30776"/>
    <cellStyle name="40% - 강조색5 44 4 2 9" xfId="30777"/>
    <cellStyle name="40% - 강조색5 44 4 2 9 2" xfId="30778"/>
    <cellStyle name="40% - 강조색5 44 4 2 9 3" xfId="30779"/>
    <cellStyle name="40% - 강조색5 44 4 2 9 4" xfId="30780"/>
    <cellStyle name="40% - 강조색5 44 4 20" xfId="30781"/>
    <cellStyle name="40% - 강조색5 44 4 21" xfId="30782"/>
    <cellStyle name="40% - 강조색5 44 4 22" xfId="30783"/>
    <cellStyle name="40% - 강조색5 44 4 23" xfId="30784"/>
    <cellStyle name="40% - 강조색5 44 4 3" xfId="30785"/>
    <cellStyle name="40% - 강조색5 44 4 3 2" xfId="30786"/>
    <cellStyle name="40% - 강조색5 44 4 3 3" xfId="30787"/>
    <cellStyle name="40% - 강조색5 44 4 3 4" xfId="30788"/>
    <cellStyle name="40% - 강조색5 44 4 4" xfId="30789"/>
    <cellStyle name="40% - 강조색5 44 4 4 2" xfId="30790"/>
    <cellStyle name="40% - 강조색5 44 4 4 3" xfId="30791"/>
    <cellStyle name="40% - 강조색5 44 4 4 4" xfId="30792"/>
    <cellStyle name="40% - 강조색5 44 4 5" xfId="30793"/>
    <cellStyle name="40% - 강조색5 44 4 5 2" xfId="30794"/>
    <cellStyle name="40% - 강조색5 44 4 5 3" xfId="30795"/>
    <cellStyle name="40% - 강조색5 44 4 5 4" xfId="30796"/>
    <cellStyle name="40% - 강조색5 44 4 6" xfId="30797"/>
    <cellStyle name="40% - 강조색5 44 4 6 2" xfId="30798"/>
    <cellStyle name="40% - 강조색5 44 4 6 3" xfId="30799"/>
    <cellStyle name="40% - 강조색5 44 4 6 4" xfId="30800"/>
    <cellStyle name="40% - 강조색5 44 4 7" xfId="30801"/>
    <cellStyle name="40% - 강조색5 44 4 7 2" xfId="30802"/>
    <cellStyle name="40% - 강조색5 44 4 7 3" xfId="30803"/>
    <cellStyle name="40% - 강조색5 44 4 7 4" xfId="30804"/>
    <cellStyle name="40% - 강조색5 44 4 8" xfId="30805"/>
    <cellStyle name="40% - 강조색5 44 4 8 2" xfId="30806"/>
    <cellStyle name="40% - 강조색5 44 4 8 3" xfId="30807"/>
    <cellStyle name="40% - 강조색5 44 4 8 4" xfId="30808"/>
    <cellStyle name="40% - 강조색5 44 4 9" xfId="30809"/>
    <cellStyle name="40% - 강조색5 44 4 9 2" xfId="30810"/>
    <cellStyle name="40% - 강조색5 44 4 9 3" xfId="30811"/>
    <cellStyle name="40% - 강조색5 44 4 9 4" xfId="30812"/>
    <cellStyle name="40% - 강조색5 44 5" xfId="30813"/>
    <cellStyle name="40% - 강조색5 44 5 10" xfId="30814"/>
    <cellStyle name="40% - 강조색5 44 5 11" xfId="30815"/>
    <cellStyle name="40% - 강조색5 44 5 12" xfId="30816"/>
    <cellStyle name="40% - 강조색5 44 5 13" xfId="30817"/>
    <cellStyle name="40% - 강조색5 44 5 14" xfId="30818"/>
    <cellStyle name="40% - 강조색5 44 5 15" xfId="30819"/>
    <cellStyle name="40% - 강조색5 44 5 16" xfId="30820"/>
    <cellStyle name="40% - 강조색5 44 5 17" xfId="30821"/>
    <cellStyle name="40% - 강조색5 44 5 18" xfId="30822"/>
    <cellStyle name="40% - 강조색5 44 5 19" xfId="30823"/>
    <cellStyle name="40% - 강조색5 44 5 2" xfId="30824"/>
    <cellStyle name="40% - 강조색5 44 5 2 2" xfId="30825"/>
    <cellStyle name="40% - 강조색5 44 5 2 3" xfId="30826"/>
    <cellStyle name="40% - 강조색5 44 5 2 4" xfId="30827"/>
    <cellStyle name="40% - 강조색5 44 5 20" xfId="30828"/>
    <cellStyle name="40% - 강조색5 44 5 3" xfId="30829"/>
    <cellStyle name="40% - 강조색5 44 5 3 2" xfId="30830"/>
    <cellStyle name="40% - 강조색5 44 5 3 3" xfId="30831"/>
    <cellStyle name="40% - 강조색5 44 5 3 4" xfId="30832"/>
    <cellStyle name="40% - 강조색5 44 5 4" xfId="30833"/>
    <cellStyle name="40% - 강조색5 44 5 4 2" xfId="30834"/>
    <cellStyle name="40% - 강조색5 44 5 4 3" xfId="30835"/>
    <cellStyle name="40% - 강조색5 44 5 4 4" xfId="30836"/>
    <cellStyle name="40% - 강조색5 44 5 5" xfId="30837"/>
    <cellStyle name="40% - 강조색5 44 5 5 2" xfId="30838"/>
    <cellStyle name="40% - 강조색5 44 5 5 3" xfId="30839"/>
    <cellStyle name="40% - 강조색5 44 5 5 4" xfId="30840"/>
    <cellStyle name="40% - 강조색5 44 5 6" xfId="30841"/>
    <cellStyle name="40% - 강조색5 44 5 6 2" xfId="30842"/>
    <cellStyle name="40% - 강조색5 44 5 6 3" xfId="30843"/>
    <cellStyle name="40% - 강조색5 44 5 6 4" xfId="30844"/>
    <cellStyle name="40% - 강조색5 44 5 7" xfId="30845"/>
    <cellStyle name="40% - 강조색5 44 5 7 2" xfId="30846"/>
    <cellStyle name="40% - 강조색5 44 5 7 3" xfId="30847"/>
    <cellStyle name="40% - 강조색5 44 5 7 4" xfId="30848"/>
    <cellStyle name="40% - 강조색5 44 5 8" xfId="30849"/>
    <cellStyle name="40% - 강조색5 44 5 9" xfId="30850"/>
    <cellStyle name="40% - 강조색5 44 6" xfId="30851"/>
    <cellStyle name="40% - 강조색5 44 6 10" xfId="30852"/>
    <cellStyle name="40% - 강조색5 44 6 11" xfId="30853"/>
    <cellStyle name="40% - 강조색5 44 6 12" xfId="30854"/>
    <cellStyle name="40% - 강조색5 44 6 13" xfId="30855"/>
    <cellStyle name="40% - 강조색5 44 6 14" xfId="30856"/>
    <cellStyle name="40% - 강조색5 44 6 15" xfId="30857"/>
    <cellStyle name="40% - 강조색5 44 6 16" xfId="30858"/>
    <cellStyle name="40% - 강조색5 44 6 17" xfId="30859"/>
    <cellStyle name="40% - 강조색5 44 6 2" xfId="30860"/>
    <cellStyle name="40% - 강조색5 44 6 2 2" xfId="30861"/>
    <cellStyle name="40% - 강조색5 44 6 2 3" xfId="30862"/>
    <cellStyle name="40% - 강조색5 44 6 2 4" xfId="30863"/>
    <cellStyle name="40% - 강조색5 44 6 3" xfId="30864"/>
    <cellStyle name="40% - 강조색5 44 6 3 2" xfId="30865"/>
    <cellStyle name="40% - 강조색5 44 6 3 3" xfId="30866"/>
    <cellStyle name="40% - 강조색5 44 6 3 4" xfId="30867"/>
    <cellStyle name="40% - 강조색5 44 6 4" xfId="30868"/>
    <cellStyle name="40% - 강조색5 44 6 4 2" xfId="30869"/>
    <cellStyle name="40% - 강조색5 44 6 4 3" xfId="30870"/>
    <cellStyle name="40% - 강조색5 44 6 4 4" xfId="30871"/>
    <cellStyle name="40% - 강조색5 44 6 5" xfId="30872"/>
    <cellStyle name="40% - 강조색5 44 6 6" xfId="30873"/>
    <cellStyle name="40% - 강조색5 44 6 7" xfId="30874"/>
    <cellStyle name="40% - 강조색5 44 6 8" xfId="30875"/>
    <cellStyle name="40% - 강조색5 44 6 9" xfId="30876"/>
    <cellStyle name="40% - 강조색5 44 7" xfId="30877"/>
    <cellStyle name="40% - 강조색5 44 7 10" xfId="30878"/>
    <cellStyle name="40% - 강조색5 44 7 11" xfId="30879"/>
    <cellStyle name="40% - 강조색5 44 7 12" xfId="30880"/>
    <cellStyle name="40% - 강조색5 44 7 13" xfId="30881"/>
    <cellStyle name="40% - 강조색5 44 7 14" xfId="30882"/>
    <cellStyle name="40% - 강조색5 44 7 2" xfId="30883"/>
    <cellStyle name="40% - 강조색5 44 7 3" xfId="30884"/>
    <cellStyle name="40% - 강조색5 44 7 4" xfId="30885"/>
    <cellStyle name="40% - 강조색5 44 7 5" xfId="30886"/>
    <cellStyle name="40% - 강조색5 44 7 6" xfId="30887"/>
    <cellStyle name="40% - 강조색5 44 7 7" xfId="30888"/>
    <cellStyle name="40% - 강조색5 44 7 8" xfId="30889"/>
    <cellStyle name="40% - 강조색5 44 7 9" xfId="30890"/>
    <cellStyle name="40% - 강조색5 44 8" xfId="30891"/>
    <cellStyle name="40% - 강조색5 44 8 2" xfId="30892"/>
    <cellStyle name="40% - 강조색5 44 8 3" xfId="30893"/>
    <cellStyle name="40% - 강조색5 44 8 4" xfId="30894"/>
    <cellStyle name="40% - 강조색5 44 9" xfId="30895"/>
    <cellStyle name="40% - 강조색5 44 9 2" xfId="30896"/>
    <cellStyle name="40% - 강조색5 44 9 3" xfId="30897"/>
    <cellStyle name="40% - 강조색5 45" xfId="30898"/>
    <cellStyle name="40% - 강조색5 45 10" xfId="30899"/>
    <cellStyle name="40% - 강조색5 45 11" xfId="30900"/>
    <cellStyle name="40% - 강조색5 45 2" xfId="30901"/>
    <cellStyle name="40% - 강조색5 45 2 10" xfId="30902"/>
    <cellStyle name="40% - 강조색5 45 2 10 2" xfId="30903"/>
    <cellStyle name="40% - 강조색5 45 2 10 3" xfId="30904"/>
    <cellStyle name="40% - 강조색5 45 2 10 4" xfId="30905"/>
    <cellStyle name="40% - 강조색5 45 2 11" xfId="30906"/>
    <cellStyle name="40% - 강조색5 45 2 11 2" xfId="30907"/>
    <cellStyle name="40% - 강조색5 45 2 11 3" xfId="30908"/>
    <cellStyle name="40% - 강조색5 45 2 11 4" xfId="30909"/>
    <cellStyle name="40% - 강조색5 45 2 12" xfId="30910"/>
    <cellStyle name="40% - 강조색5 45 2 12 2" xfId="30911"/>
    <cellStyle name="40% - 강조색5 45 2 12 3" xfId="30912"/>
    <cellStyle name="40% - 강조색5 45 2 12 4" xfId="30913"/>
    <cellStyle name="40% - 강조색5 45 2 13" xfId="30914"/>
    <cellStyle name="40% - 강조색5 45 2 13 2" xfId="30915"/>
    <cellStyle name="40% - 강조색5 45 2 13 3" xfId="30916"/>
    <cellStyle name="40% - 강조색5 45 2 13 4" xfId="30917"/>
    <cellStyle name="40% - 강조색5 45 2 14" xfId="30918"/>
    <cellStyle name="40% - 강조색5 45 2 14 2" xfId="30919"/>
    <cellStyle name="40% - 강조색5 45 2 14 3" xfId="30920"/>
    <cellStyle name="40% - 강조색5 45 2 14 4" xfId="30921"/>
    <cellStyle name="40% - 강조색5 45 2 15" xfId="30922"/>
    <cellStyle name="40% - 강조색5 45 2 16" xfId="30923"/>
    <cellStyle name="40% - 강조색5 45 2 17" xfId="30924"/>
    <cellStyle name="40% - 강조색5 45 2 18" xfId="30925"/>
    <cellStyle name="40% - 강조색5 45 2 19" xfId="30926"/>
    <cellStyle name="40% - 강조색5 45 2 2" xfId="30927"/>
    <cellStyle name="40% - 강조색5 45 2 2 10" xfId="30928"/>
    <cellStyle name="40% - 강조색5 45 2 2 10 2" xfId="30929"/>
    <cellStyle name="40% - 강조색5 45 2 2 10 3" xfId="30930"/>
    <cellStyle name="40% - 강조색5 45 2 2 10 4" xfId="30931"/>
    <cellStyle name="40% - 강조색5 45 2 2 11" xfId="30932"/>
    <cellStyle name="40% - 강조색5 45 2 2 11 2" xfId="30933"/>
    <cellStyle name="40% - 강조색5 45 2 2 11 3" xfId="30934"/>
    <cellStyle name="40% - 강조색5 45 2 2 11 4" xfId="30935"/>
    <cellStyle name="40% - 강조색5 45 2 2 12" xfId="30936"/>
    <cellStyle name="40% - 강조색5 45 2 2 12 2" xfId="30937"/>
    <cellStyle name="40% - 강조색5 45 2 2 12 3" xfId="30938"/>
    <cellStyle name="40% - 강조색5 45 2 2 12 4" xfId="30939"/>
    <cellStyle name="40% - 강조색5 45 2 2 13" xfId="30940"/>
    <cellStyle name="40% - 강조색5 45 2 2 13 2" xfId="30941"/>
    <cellStyle name="40% - 강조색5 45 2 2 13 3" xfId="30942"/>
    <cellStyle name="40% - 강조색5 45 2 2 13 4" xfId="30943"/>
    <cellStyle name="40% - 강조색5 45 2 2 14" xfId="30944"/>
    <cellStyle name="40% - 강조색5 45 2 2 15" xfId="30945"/>
    <cellStyle name="40% - 강조색5 45 2 2 16" xfId="30946"/>
    <cellStyle name="40% - 강조색5 45 2 2 17" xfId="30947"/>
    <cellStyle name="40% - 강조색5 45 2 2 18" xfId="30948"/>
    <cellStyle name="40% - 강조색5 45 2 2 19" xfId="30949"/>
    <cellStyle name="40% - 강조색5 45 2 2 2" xfId="30950"/>
    <cellStyle name="40% - 강조색5 45 2 2 2 10" xfId="30951"/>
    <cellStyle name="40% - 강조색5 45 2 2 2 10 2" xfId="30952"/>
    <cellStyle name="40% - 강조색5 45 2 2 2 10 3" xfId="30953"/>
    <cellStyle name="40% - 강조색5 45 2 2 2 10 4" xfId="30954"/>
    <cellStyle name="40% - 강조색5 45 2 2 2 11" xfId="30955"/>
    <cellStyle name="40% - 강조색5 45 2 2 2 11 2" xfId="30956"/>
    <cellStyle name="40% - 강조색5 45 2 2 2 11 3" xfId="30957"/>
    <cellStyle name="40% - 강조색5 45 2 2 2 11 4" xfId="30958"/>
    <cellStyle name="40% - 강조색5 45 2 2 2 12" xfId="30959"/>
    <cellStyle name="40% - 강조색5 45 2 2 2 12 2" xfId="30960"/>
    <cellStyle name="40% - 강조색5 45 2 2 2 12 3" xfId="30961"/>
    <cellStyle name="40% - 강조색5 45 2 2 2 12 4" xfId="30962"/>
    <cellStyle name="40% - 강조색5 45 2 2 2 13" xfId="30963"/>
    <cellStyle name="40% - 강조색5 45 2 2 2 14" xfId="30964"/>
    <cellStyle name="40% - 강조색5 45 2 2 2 15" xfId="30965"/>
    <cellStyle name="40% - 강조색5 45 2 2 2 16" xfId="30966"/>
    <cellStyle name="40% - 강조색5 45 2 2 2 17" xfId="30967"/>
    <cellStyle name="40% - 강조색5 45 2 2 2 18" xfId="30968"/>
    <cellStyle name="40% - 강조색5 45 2 2 2 19" xfId="30969"/>
    <cellStyle name="40% - 강조색5 45 2 2 2 2" xfId="30970"/>
    <cellStyle name="40% - 강조색5 45 2 2 2 2 10" xfId="30971"/>
    <cellStyle name="40% - 강조색5 45 2 2 2 2 11" xfId="30972"/>
    <cellStyle name="40% - 강조색5 45 2 2 2 2 12" xfId="30973"/>
    <cellStyle name="40% - 강조색5 45 2 2 2 2 2" xfId="30974"/>
    <cellStyle name="40% - 강조색5 45 2 2 2 2 2 2" xfId="30975"/>
    <cellStyle name="40% - 강조색5 45 2 2 2 2 2 3" xfId="30976"/>
    <cellStyle name="40% - 강조색5 45 2 2 2 2 2 4" xfId="30977"/>
    <cellStyle name="40% - 강조색5 45 2 2 2 2 3" xfId="30978"/>
    <cellStyle name="40% - 강조색5 45 2 2 2 2 3 2" xfId="30979"/>
    <cellStyle name="40% - 강조색5 45 2 2 2 2 3 3" xfId="30980"/>
    <cellStyle name="40% - 강조색5 45 2 2 2 2 3 4" xfId="30981"/>
    <cellStyle name="40% - 강조색5 45 2 2 2 2 4" xfId="30982"/>
    <cellStyle name="40% - 강조색5 45 2 2 2 2 4 2" xfId="30983"/>
    <cellStyle name="40% - 강조색5 45 2 2 2 2 4 3" xfId="30984"/>
    <cellStyle name="40% - 강조색5 45 2 2 2 2 4 4" xfId="30985"/>
    <cellStyle name="40% - 강조색5 45 2 2 2 2 5" xfId="30986"/>
    <cellStyle name="40% - 강조색5 45 2 2 2 2 5 2" xfId="30987"/>
    <cellStyle name="40% - 강조색5 45 2 2 2 2 5 3" xfId="30988"/>
    <cellStyle name="40% - 강조색5 45 2 2 2 2 5 4" xfId="30989"/>
    <cellStyle name="40% - 강조색5 45 2 2 2 2 6" xfId="30990"/>
    <cellStyle name="40% - 강조색5 45 2 2 2 2 6 2" xfId="30991"/>
    <cellStyle name="40% - 강조색5 45 2 2 2 2 6 3" xfId="30992"/>
    <cellStyle name="40% - 강조색5 45 2 2 2 2 6 4" xfId="30993"/>
    <cellStyle name="40% - 강조색5 45 2 2 2 2 7" xfId="30994"/>
    <cellStyle name="40% - 강조색5 45 2 2 2 2 7 2" xfId="30995"/>
    <cellStyle name="40% - 강조색5 45 2 2 2 2 7 3" xfId="30996"/>
    <cellStyle name="40% - 강조색5 45 2 2 2 2 7 4" xfId="30997"/>
    <cellStyle name="40% - 강조색5 45 2 2 2 2 8" xfId="30998"/>
    <cellStyle name="40% - 강조색5 45 2 2 2 2 8 2" xfId="30999"/>
    <cellStyle name="40% - 강조색5 45 2 2 2 2 8 3" xfId="31000"/>
    <cellStyle name="40% - 강조색5 45 2 2 2 2 8 4" xfId="31001"/>
    <cellStyle name="40% - 강조색5 45 2 2 2 2 9" xfId="31002"/>
    <cellStyle name="40% - 강조색5 45 2 2 2 2 9 2" xfId="31003"/>
    <cellStyle name="40% - 강조색5 45 2 2 2 2 9 3" xfId="31004"/>
    <cellStyle name="40% - 강조색5 45 2 2 2 2 9 4" xfId="31005"/>
    <cellStyle name="40% - 강조색5 45 2 2 2 20" xfId="31006"/>
    <cellStyle name="40% - 강조색5 45 2 2 2 21" xfId="31007"/>
    <cellStyle name="40% - 강조색5 45 2 2 2 22" xfId="31008"/>
    <cellStyle name="40% - 강조색5 45 2 2 2 23" xfId="31009"/>
    <cellStyle name="40% - 강조색5 45 2 2 2 24" xfId="31010"/>
    <cellStyle name="40% - 강조색5 45 2 2 2 25" xfId="31011"/>
    <cellStyle name="40% - 강조색5 45 2 2 2 3" xfId="31012"/>
    <cellStyle name="40% - 강조색5 45 2 2 2 3 10" xfId="31013"/>
    <cellStyle name="40% - 강조색5 45 2 2 2 3 11" xfId="31014"/>
    <cellStyle name="40% - 강조색5 45 2 2 2 3 12" xfId="31015"/>
    <cellStyle name="40% - 강조색5 45 2 2 2 3 2" xfId="31016"/>
    <cellStyle name="40% - 강조색5 45 2 2 2 3 2 2" xfId="31017"/>
    <cellStyle name="40% - 강조색5 45 2 2 2 3 2 3" xfId="31018"/>
    <cellStyle name="40% - 강조색5 45 2 2 2 3 2 4" xfId="31019"/>
    <cellStyle name="40% - 강조색5 45 2 2 2 3 3" xfId="31020"/>
    <cellStyle name="40% - 강조색5 45 2 2 2 3 3 2" xfId="31021"/>
    <cellStyle name="40% - 강조색5 45 2 2 2 3 3 3" xfId="31022"/>
    <cellStyle name="40% - 강조색5 45 2 2 2 3 3 4" xfId="31023"/>
    <cellStyle name="40% - 강조색5 45 2 2 2 3 4" xfId="31024"/>
    <cellStyle name="40% - 강조색5 45 2 2 2 3 4 2" xfId="31025"/>
    <cellStyle name="40% - 강조색5 45 2 2 2 3 4 3" xfId="31026"/>
    <cellStyle name="40% - 강조색5 45 2 2 2 3 4 4" xfId="31027"/>
    <cellStyle name="40% - 강조색5 45 2 2 2 3 5" xfId="31028"/>
    <cellStyle name="40% - 강조색5 45 2 2 2 3 5 2" xfId="31029"/>
    <cellStyle name="40% - 강조색5 45 2 2 2 3 5 3" xfId="31030"/>
    <cellStyle name="40% - 강조색5 45 2 2 2 3 5 4" xfId="31031"/>
    <cellStyle name="40% - 강조색5 45 2 2 2 3 6" xfId="31032"/>
    <cellStyle name="40% - 강조색5 45 2 2 2 3 6 2" xfId="31033"/>
    <cellStyle name="40% - 강조색5 45 2 2 2 3 6 3" xfId="31034"/>
    <cellStyle name="40% - 강조색5 45 2 2 2 3 6 4" xfId="31035"/>
    <cellStyle name="40% - 강조색5 45 2 2 2 3 7" xfId="31036"/>
    <cellStyle name="40% - 강조색5 45 2 2 2 3 7 2" xfId="31037"/>
    <cellStyle name="40% - 강조색5 45 2 2 2 3 7 3" xfId="31038"/>
    <cellStyle name="40% - 강조색5 45 2 2 2 3 7 4" xfId="31039"/>
    <cellStyle name="40% - 강조색5 45 2 2 2 3 8" xfId="31040"/>
    <cellStyle name="40% - 강조색5 45 2 2 2 3 8 2" xfId="31041"/>
    <cellStyle name="40% - 강조색5 45 2 2 2 3 8 3" xfId="31042"/>
    <cellStyle name="40% - 강조색5 45 2 2 2 3 8 4" xfId="31043"/>
    <cellStyle name="40% - 강조색5 45 2 2 2 3 9" xfId="31044"/>
    <cellStyle name="40% - 강조색5 45 2 2 2 3 9 2" xfId="31045"/>
    <cellStyle name="40% - 강조색5 45 2 2 2 3 9 3" xfId="31046"/>
    <cellStyle name="40% - 강조색5 45 2 2 2 3 9 4" xfId="31047"/>
    <cellStyle name="40% - 강조색5 45 2 2 2 4" xfId="31048"/>
    <cellStyle name="40% - 강조색5 45 2 2 2 4 10" xfId="31049"/>
    <cellStyle name="40% - 강조색5 45 2 2 2 4 11" xfId="31050"/>
    <cellStyle name="40% - 강조색5 45 2 2 2 4 12" xfId="31051"/>
    <cellStyle name="40% - 강조색5 45 2 2 2 4 2" xfId="31052"/>
    <cellStyle name="40% - 강조색5 45 2 2 2 4 2 2" xfId="31053"/>
    <cellStyle name="40% - 강조색5 45 2 2 2 4 2 3" xfId="31054"/>
    <cellStyle name="40% - 강조색5 45 2 2 2 4 2 4" xfId="31055"/>
    <cellStyle name="40% - 강조색5 45 2 2 2 4 3" xfId="31056"/>
    <cellStyle name="40% - 강조색5 45 2 2 2 4 3 2" xfId="31057"/>
    <cellStyle name="40% - 강조색5 45 2 2 2 4 3 3" xfId="31058"/>
    <cellStyle name="40% - 강조색5 45 2 2 2 4 3 4" xfId="31059"/>
    <cellStyle name="40% - 강조색5 45 2 2 2 4 4" xfId="31060"/>
    <cellStyle name="40% - 강조색5 45 2 2 2 4 4 2" xfId="31061"/>
    <cellStyle name="40% - 강조색5 45 2 2 2 4 4 3" xfId="31062"/>
    <cellStyle name="40% - 강조색5 45 2 2 2 4 4 4" xfId="31063"/>
    <cellStyle name="40% - 강조색5 45 2 2 2 4 5" xfId="31064"/>
    <cellStyle name="40% - 강조색5 45 2 2 2 4 5 2" xfId="31065"/>
    <cellStyle name="40% - 강조색5 45 2 2 2 4 5 3" xfId="31066"/>
    <cellStyle name="40% - 강조색5 45 2 2 2 4 5 4" xfId="31067"/>
    <cellStyle name="40% - 강조색5 45 2 2 2 4 6" xfId="31068"/>
    <cellStyle name="40% - 강조색5 45 2 2 2 4 6 2" xfId="31069"/>
    <cellStyle name="40% - 강조색5 45 2 2 2 4 6 3" xfId="31070"/>
    <cellStyle name="40% - 강조색5 45 2 2 2 4 6 4" xfId="31071"/>
    <cellStyle name="40% - 강조색5 45 2 2 2 4 7" xfId="31072"/>
    <cellStyle name="40% - 강조색5 45 2 2 2 4 7 2" xfId="31073"/>
    <cellStyle name="40% - 강조색5 45 2 2 2 4 7 3" xfId="31074"/>
    <cellStyle name="40% - 강조색5 45 2 2 2 4 7 4" xfId="31075"/>
    <cellStyle name="40% - 강조색5 45 2 2 2 4 8" xfId="31076"/>
    <cellStyle name="40% - 강조색5 45 2 2 2 4 8 2" xfId="31077"/>
    <cellStyle name="40% - 강조색5 45 2 2 2 4 8 3" xfId="31078"/>
    <cellStyle name="40% - 강조색5 45 2 2 2 4 8 4" xfId="31079"/>
    <cellStyle name="40% - 강조색5 45 2 2 2 4 9" xfId="31080"/>
    <cellStyle name="40% - 강조색5 45 2 2 2 4 9 2" xfId="31081"/>
    <cellStyle name="40% - 강조색5 45 2 2 2 4 9 3" xfId="31082"/>
    <cellStyle name="40% - 강조색5 45 2 2 2 4 9 4" xfId="31083"/>
    <cellStyle name="40% - 강조색5 45 2 2 2 5" xfId="31084"/>
    <cellStyle name="40% - 강조색5 45 2 2 2 5 2" xfId="31085"/>
    <cellStyle name="40% - 강조색5 45 2 2 2 5 3" xfId="31086"/>
    <cellStyle name="40% - 강조색5 45 2 2 2 5 4" xfId="31087"/>
    <cellStyle name="40% - 강조색5 45 2 2 2 6" xfId="31088"/>
    <cellStyle name="40% - 강조색5 45 2 2 2 6 2" xfId="31089"/>
    <cellStyle name="40% - 강조색5 45 2 2 2 6 3" xfId="31090"/>
    <cellStyle name="40% - 강조색5 45 2 2 2 6 4" xfId="31091"/>
    <cellStyle name="40% - 강조색5 45 2 2 2 7" xfId="31092"/>
    <cellStyle name="40% - 강조색5 45 2 2 2 7 2" xfId="31093"/>
    <cellStyle name="40% - 강조색5 45 2 2 2 7 3" xfId="31094"/>
    <cellStyle name="40% - 강조색5 45 2 2 2 7 4" xfId="31095"/>
    <cellStyle name="40% - 강조색5 45 2 2 2 8" xfId="31096"/>
    <cellStyle name="40% - 강조색5 45 2 2 2 8 2" xfId="31097"/>
    <cellStyle name="40% - 강조색5 45 2 2 2 8 3" xfId="31098"/>
    <cellStyle name="40% - 강조색5 45 2 2 2 8 4" xfId="31099"/>
    <cellStyle name="40% - 강조색5 45 2 2 2 9" xfId="31100"/>
    <cellStyle name="40% - 강조색5 45 2 2 2 9 2" xfId="31101"/>
    <cellStyle name="40% - 강조색5 45 2 2 2 9 3" xfId="31102"/>
    <cellStyle name="40% - 강조색5 45 2 2 2 9 4" xfId="31103"/>
    <cellStyle name="40% - 강조색5 45 2 2 20" xfId="31104"/>
    <cellStyle name="40% - 강조색5 45 2 2 21" xfId="31105"/>
    <cellStyle name="40% - 강조색5 45 2 2 22" xfId="31106"/>
    <cellStyle name="40% - 강조색5 45 2 2 23" xfId="31107"/>
    <cellStyle name="40% - 강조색5 45 2 2 24" xfId="31108"/>
    <cellStyle name="40% - 강조색5 45 2 2 25" xfId="31109"/>
    <cellStyle name="40% - 강조색5 45 2 2 26" xfId="31110"/>
    <cellStyle name="40% - 강조색5 45 2 2 3" xfId="31111"/>
    <cellStyle name="40% - 강조색5 45 2 2 3 10" xfId="31112"/>
    <cellStyle name="40% - 강조색5 45 2 2 3 11" xfId="31113"/>
    <cellStyle name="40% - 강조색5 45 2 2 3 12" xfId="31114"/>
    <cellStyle name="40% - 강조색5 45 2 2 3 2" xfId="31115"/>
    <cellStyle name="40% - 강조색5 45 2 2 3 2 2" xfId="31116"/>
    <cellStyle name="40% - 강조색5 45 2 2 3 2 3" xfId="31117"/>
    <cellStyle name="40% - 강조색5 45 2 2 3 2 4" xfId="31118"/>
    <cellStyle name="40% - 강조색5 45 2 2 3 3" xfId="31119"/>
    <cellStyle name="40% - 강조색5 45 2 2 3 3 2" xfId="31120"/>
    <cellStyle name="40% - 강조색5 45 2 2 3 3 3" xfId="31121"/>
    <cellStyle name="40% - 강조색5 45 2 2 3 3 4" xfId="31122"/>
    <cellStyle name="40% - 강조색5 45 2 2 3 4" xfId="31123"/>
    <cellStyle name="40% - 강조색5 45 2 2 3 4 2" xfId="31124"/>
    <cellStyle name="40% - 강조색5 45 2 2 3 4 3" xfId="31125"/>
    <cellStyle name="40% - 강조색5 45 2 2 3 4 4" xfId="31126"/>
    <cellStyle name="40% - 강조색5 45 2 2 3 5" xfId="31127"/>
    <cellStyle name="40% - 강조색5 45 2 2 3 5 2" xfId="31128"/>
    <cellStyle name="40% - 강조색5 45 2 2 3 5 3" xfId="31129"/>
    <cellStyle name="40% - 강조색5 45 2 2 3 5 4" xfId="31130"/>
    <cellStyle name="40% - 강조색5 45 2 2 3 6" xfId="31131"/>
    <cellStyle name="40% - 강조색5 45 2 2 3 6 2" xfId="31132"/>
    <cellStyle name="40% - 강조색5 45 2 2 3 6 3" xfId="31133"/>
    <cellStyle name="40% - 강조색5 45 2 2 3 6 4" xfId="31134"/>
    <cellStyle name="40% - 강조색5 45 2 2 3 7" xfId="31135"/>
    <cellStyle name="40% - 강조색5 45 2 2 3 7 2" xfId="31136"/>
    <cellStyle name="40% - 강조색5 45 2 2 3 7 3" xfId="31137"/>
    <cellStyle name="40% - 강조색5 45 2 2 3 7 4" xfId="31138"/>
    <cellStyle name="40% - 강조색5 45 2 2 3 8" xfId="31139"/>
    <cellStyle name="40% - 강조색5 45 2 2 3 8 2" xfId="31140"/>
    <cellStyle name="40% - 강조색5 45 2 2 3 8 3" xfId="31141"/>
    <cellStyle name="40% - 강조색5 45 2 2 3 8 4" xfId="31142"/>
    <cellStyle name="40% - 강조색5 45 2 2 3 9" xfId="31143"/>
    <cellStyle name="40% - 강조색5 45 2 2 3 9 2" xfId="31144"/>
    <cellStyle name="40% - 강조색5 45 2 2 3 9 3" xfId="31145"/>
    <cellStyle name="40% - 강조색5 45 2 2 3 9 4" xfId="31146"/>
    <cellStyle name="40% - 강조색5 45 2 2 4" xfId="31147"/>
    <cellStyle name="40% - 강조색5 45 2 2 4 10" xfId="31148"/>
    <cellStyle name="40% - 강조색5 45 2 2 4 11" xfId="31149"/>
    <cellStyle name="40% - 강조색5 45 2 2 4 12" xfId="31150"/>
    <cellStyle name="40% - 강조색5 45 2 2 4 2" xfId="31151"/>
    <cellStyle name="40% - 강조색5 45 2 2 4 2 2" xfId="31152"/>
    <cellStyle name="40% - 강조색5 45 2 2 4 2 3" xfId="31153"/>
    <cellStyle name="40% - 강조색5 45 2 2 4 2 4" xfId="31154"/>
    <cellStyle name="40% - 강조색5 45 2 2 4 3" xfId="31155"/>
    <cellStyle name="40% - 강조색5 45 2 2 4 3 2" xfId="31156"/>
    <cellStyle name="40% - 강조색5 45 2 2 4 3 3" xfId="31157"/>
    <cellStyle name="40% - 강조색5 45 2 2 4 3 4" xfId="31158"/>
    <cellStyle name="40% - 강조색5 45 2 2 4 4" xfId="31159"/>
    <cellStyle name="40% - 강조색5 45 2 2 4 4 2" xfId="31160"/>
    <cellStyle name="40% - 강조색5 45 2 2 4 4 3" xfId="31161"/>
    <cellStyle name="40% - 강조색5 45 2 2 4 4 4" xfId="31162"/>
    <cellStyle name="40% - 강조색5 45 2 2 4 5" xfId="31163"/>
    <cellStyle name="40% - 강조색5 45 2 2 4 5 2" xfId="31164"/>
    <cellStyle name="40% - 강조색5 45 2 2 4 5 3" xfId="31165"/>
    <cellStyle name="40% - 강조색5 45 2 2 4 5 4" xfId="31166"/>
    <cellStyle name="40% - 강조색5 45 2 2 4 6" xfId="31167"/>
    <cellStyle name="40% - 강조색5 45 2 2 4 6 2" xfId="31168"/>
    <cellStyle name="40% - 강조색5 45 2 2 4 6 3" xfId="31169"/>
    <cellStyle name="40% - 강조색5 45 2 2 4 6 4" xfId="31170"/>
    <cellStyle name="40% - 강조색5 45 2 2 4 7" xfId="31171"/>
    <cellStyle name="40% - 강조색5 45 2 2 4 7 2" xfId="31172"/>
    <cellStyle name="40% - 강조색5 45 2 2 4 7 3" xfId="31173"/>
    <cellStyle name="40% - 강조색5 45 2 2 4 7 4" xfId="31174"/>
    <cellStyle name="40% - 강조색5 45 2 2 4 8" xfId="31175"/>
    <cellStyle name="40% - 강조색5 45 2 2 4 8 2" xfId="31176"/>
    <cellStyle name="40% - 강조색5 45 2 2 4 8 3" xfId="31177"/>
    <cellStyle name="40% - 강조색5 45 2 2 4 8 4" xfId="31178"/>
    <cellStyle name="40% - 강조색5 45 2 2 4 9" xfId="31179"/>
    <cellStyle name="40% - 강조색5 45 2 2 4 9 2" xfId="31180"/>
    <cellStyle name="40% - 강조색5 45 2 2 4 9 3" xfId="31181"/>
    <cellStyle name="40% - 강조색5 45 2 2 4 9 4" xfId="31182"/>
    <cellStyle name="40% - 강조색5 45 2 2 5" xfId="31183"/>
    <cellStyle name="40% - 강조색5 45 2 2 5 10" xfId="31184"/>
    <cellStyle name="40% - 강조색5 45 2 2 5 11" xfId="31185"/>
    <cellStyle name="40% - 강조색5 45 2 2 5 12" xfId="31186"/>
    <cellStyle name="40% - 강조색5 45 2 2 5 2" xfId="31187"/>
    <cellStyle name="40% - 강조색5 45 2 2 5 2 2" xfId="31188"/>
    <cellStyle name="40% - 강조색5 45 2 2 5 2 3" xfId="31189"/>
    <cellStyle name="40% - 강조색5 45 2 2 5 2 4" xfId="31190"/>
    <cellStyle name="40% - 강조색5 45 2 2 5 3" xfId="31191"/>
    <cellStyle name="40% - 강조색5 45 2 2 5 3 2" xfId="31192"/>
    <cellStyle name="40% - 강조색5 45 2 2 5 3 3" xfId="31193"/>
    <cellStyle name="40% - 강조색5 45 2 2 5 3 4" xfId="31194"/>
    <cellStyle name="40% - 강조색5 45 2 2 5 4" xfId="31195"/>
    <cellStyle name="40% - 강조색5 45 2 2 5 4 2" xfId="31196"/>
    <cellStyle name="40% - 강조색5 45 2 2 5 4 3" xfId="31197"/>
    <cellStyle name="40% - 강조색5 45 2 2 5 4 4" xfId="31198"/>
    <cellStyle name="40% - 강조색5 45 2 2 5 5" xfId="31199"/>
    <cellStyle name="40% - 강조색5 45 2 2 5 5 2" xfId="31200"/>
    <cellStyle name="40% - 강조색5 45 2 2 5 5 3" xfId="31201"/>
    <cellStyle name="40% - 강조색5 45 2 2 5 5 4" xfId="31202"/>
    <cellStyle name="40% - 강조색5 45 2 2 5 6" xfId="31203"/>
    <cellStyle name="40% - 강조색5 45 2 2 5 6 2" xfId="31204"/>
    <cellStyle name="40% - 강조색5 45 2 2 5 6 3" xfId="31205"/>
    <cellStyle name="40% - 강조색5 45 2 2 5 6 4" xfId="31206"/>
    <cellStyle name="40% - 강조색5 45 2 2 5 7" xfId="31207"/>
    <cellStyle name="40% - 강조색5 45 2 2 5 7 2" xfId="31208"/>
    <cellStyle name="40% - 강조색5 45 2 2 5 7 3" xfId="31209"/>
    <cellStyle name="40% - 강조색5 45 2 2 5 7 4" xfId="31210"/>
    <cellStyle name="40% - 강조색5 45 2 2 5 8" xfId="31211"/>
    <cellStyle name="40% - 강조색5 45 2 2 5 8 2" xfId="31212"/>
    <cellStyle name="40% - 강조색5 45 2 2 5 8 3" xfId="31213"/>
    <cellStyle name="40% - 강조색5 45 2 2 5 8 4" xfId="31214"/>
    <cellStyle name="40% - 강조색5 45 2 2 5 9" xfId="31215"/>
    <cellStyle name="40% - 강조색5 45 2 2 5 9 2" xfId="31216"/>
    <cellStyle name="40% - 강조색5 45 2 2 5 9 3" xfId="31217"/>
    <cellStyle name="40% - 강조색5 45 2 2 5 9 4" xfId="31218"/>
    <cellStyle name="40% - 강조색5 45 2 2 6" xfId="31219"/>
    <cellStyle name="40% - 강조색5 45 2 2 6 2" xfId="31220"/>
    <cellStyle name="40% - 강조색5 45 2 2 6 3" xfId="31221"/>
    <cellStyle name="40% - 강조색5 45 2 2 6 4" xfId="31222"/>
    <cellStyle name="40% - 강조색5 45 2 2 7" xfId="31223"/>
    <cellStyle name="40% - 강조색5 45 2 2 7 2" xfId="31224"/>
    <cellStyle name="40% - 강조색5 45 2 2 7 3" xfId="31225"/>
    <cellStyle name="40% - 강조색5 45 2 2 7 4" xfId="31226"/>
    <cellStyle name="40% - 강조색5 45 2 2 8" xfId="31227"/>
    <cellStyle name="40% - 강조색5 45 2 2 8 2" xfId="31228"/>
    <cellStyle name="40% - 강조색5 45 2 2 8 3" xfId="31229"/>
    <cellStyle name="40% - 강조색5 45 2 2 8 4" xfId="31230"/>
    <cellStyle name="40% - 강조색5 45 2 2 9" xfId="31231"/>
    <cellStyle name="40% - 강조색5 45 2 2 9 2" xfId="31232"/>
    <cellStyle name="40% - 강조색5 45 2 2 9 3" xfId="31233"/>
    <cellStyle name="40% - 강조색5 45 2 2 9 4" xfId="31234"/>
    <cellStyle name="40% - 강조색5 45 2 20" xfId="31235"/>
    <cellStyle name="40% - 강조색5 45 2 21" xfId="31236"/>
    <cellStyle name="40% - 강조색5 45 2 22" xfId="31237"/>
    <cellStyle name="40% - 강조색5 45 2 23" xfId="31238"/>
    <cellStyle name="40% - 강조색5 45 2 24" xfId="31239"/>
    <cellStyle name="40% - 강조색5 45 2 25" xfId="31240"/>
    <cellStyle name="40% - 강조색5 45 2 26" xfId="31241"/>
    <cellStyle name="40% - 강조색5 45 2 3" xfId="31242"/>
    <cellStyle name="40% - 강조색5 45 2 3 10" xfId="31243"/>
    <cellStyle name="40% - 강조색5 45 2 3 10 2" xfId="31244"/>
    <cellStyle name="40% - 강조색5 45 2 3 10 3" xfId="31245"/>
    <cellStyle name="40% - 강조색5 45 2 3 10 4" xfId="31246"/>
    <cellStyle name="40% - 강조색5 45 2 3 11" xfId="31247"/>
    <cellStyle name="40% - 강조색5 45 2 3 11 2" xfId="31248"/>
    <cellStyle name="40% - 강조색5 45 2 3 11 3" xfId="31249"/>
    <cellStyle name="40% - 강조색5 45 2 3 11 4" xfId="31250"/>
    <cellStyle name="40% - 강조색5 45 2 3 12" xfId="31251"/>
    <cellStyle name="40% - 강조색5 45 2 3 12 2" xfId="31252"/>
    <cellStyle name="40% - 강조색5 45 2 3 12 3" xfId="31253"/>
    <cellStyle name="40% - 강조색5 45 2 3 12 4" xfId="31254"/>
    <cellStyle name="40% - 강조색5 45 2 3 13" xfId="31255"/>
    <cellStyle name="40% - 강조색5 45 2 3 14" xfId="31256"/>
    <cellStyle name="40% - 강조색5 45 2 3 15" xfId="31257"/>
    <cellStyle name="40% - 강조색5 45 2 3 16" xfId="31258"/>
    <cellStyle name="40% - 강조색5 45 2 3 17" xfId="31259"/>
    <cellStyle name="40% - 강조색5 45 2 3 18" xfId="31260"/>
    <cellStyle name="40% - 강조색5 45 2 3 19" xfId="31261"/>
    <cellStyle name="40% - 강조색5 45 2 3 2" xfId="31262"/>
    <cellStyle name="40% - 강조색5 45 2 3 2 10" xfId="31263"/>
    <cellStyle name="40% - 강조색5 45 2 3 2 11" xfId="31264"/>
    <cellStyle name="40% - 강조색5 45 2 3 2 12" xfId="31265"/>
    <cellStyle name="40% - 강조색5 45 2 3 2 2" xfId="31266"/>
    <cellStyle name="40% - 강조색5 45 2 3 2 2 2" xfId="31267"/>
    <cellStyle name="40% - 강조색5 45 2 3 2 2 3" xfId="31268"/>
    <cellStyle name="40% - 강조색5 45 2 3 2 2 4" xfId="31269"/>
    <cellStyle name="40% - 강조색5 45 2 3 2 3" xfId="31270"/>
    <cellStyle name="40% - 강조색5 45 2 3 2 3 2" xfId="31271"/>
    <cellStyle name="40% - 강조색5 45 2 3 2 3 3" xfId="31272"/>
    <cellStyle name="40% - 강조색5 45 2 3 2 3 4" xfId="31273"/>
    <cellStyle name="40% - 강조색5 45 2 3 2 4" xfId="31274"/>
    <cellStyle name="40% - 강조색5 45 2 3 2 4 2" xfId="31275"/>
    <cellStyle name="40% - 강조색5 45 2 3 2 4 3" xfId="31276"/>
    <cellStyle name="40% - 강조색5 45 2 3 2 4 4" xfId="31277"/>
    <cellStyle name="40% - 강조색5 45 2 3 2 5" xfId="31278"/>
    <cellStyle name="40% - 강조색5 45 2 3 2 5 2" xfId="31279"/>
    <cellStyle name="40% - 강조색5 45 2 3 2 5 3" xfId="31280"/>
    <cellStyle name="40% - 강조색5 45 2 3 2 5 4" xfId="31281"/>
    <cellStyle name="40% - 강조색5 45 2 3 2 6" xfId="31282"/>
    <cellStyle name="40% - 강조색5 45 2 3 2 6 2" xfId="31283"/>
    <cellStyle name="40% - 강조색5 45 2 3 2 6 3" xfId="31284"/>
    <cellStyle name="40% - 강조색5 45 2 3 2 6 4" xfId="31285"/>
    <cellStyle name="40% - 강조색5 45 2 3 2 7" xfId="31286"/>
    <cellStyle name="40% - 강조색5 45 2 3 2 7 2" xfId="31287"/>
    <cellStyle name="40% - 강조색5 45 2 3 2 7 3" xfId="31288"/>
    <cellStyle name="40% - 강조색5 45 2 3 2 7 4" xfId="31289"/>
    <cellStyle name="40% - 강조색5 45 2 3 2 8" xfId="31290"/>
    <cellStyle name="40% - 강조색5 45 2 3 2 8 2" xfId="31291"/>
    <cellStyle name="40% - 강조색5 45 2 3 2 8 3" xfId="31292"/>
    <cellStyle name="40% - 강조색5 45 2 3 2 8 4" xfId="31293"/>
    <cellStyle name="40% - 강조색5 45 2 3 2 9" xfId="31294"/>
    <cellStyle name="40% - 강조색5 45 2 3 2 9 2" xfId="31295"/>
    <cellStyle name="40% - 강조색5 45 2 3 2 9 3" xfId="31296"/>
    <cellStyle name="40% - 강조색5 45 2 3 2 9 4" xfId="31297"/>
    <cellStyle name="40% - 강조색5 45 2 3 20" xfId="31298"/>
    <cellStyle name="40% - 강조색5 45 2 3 21" xfId="31299"/>
    <cellStyle name="40% - 강조색5 45 2 3 22" xfId="31300"/>
    <cellStyle name="40% - 강조색5 45 2 3 23" xfId="31301"/>
    <cellStyle name="40% - 강조색5 45 2 3 24" xfId="31302"/>
    <cellStyle name="40% - 강조색5 45 2 3 25" xfId="31303"/>
    <cellStyle name="40% - 강조색5 45 2 3 3" xfId="31304"/>
    <cellStyle name="40% - 강조색5 45 2 3 3 10" xfId="31305"/>
    <cellStyle name="40% - 강조색5 45 2 3 3 11" xfId="31306"/>
    <cellStyle name="40% - 강조색5 45 2 3 3 12" xfId="31307"/>
    <cellStyle name="40% - 강조색5 45 2 3 3 2" xfId="31308"/>
    <cellStyle name="40% - 강조색5 45 2 3 3 2 2" xfId="31309"/>
    <cellStyle name="40% - 강조색5 45 2 3 3 2 3" xfId="31310"/>
    <cellStyle name="40% - 강조색5 45 2 3 3 2 4" xfId="31311"/>
    <cellStyle name="40% - 강조색5 45 2 3 3 3" xfId="31312"/>
    <cellStyle name="40% - 강조색5 45 2 3 3 3 2" xfId="31313"/>
    <cellStyle name="40% - 강조색5 45 2 3 3 3 3" xfId="31314"/>
    <cellStyle name="40% - 강조색5 45 2 3 3 3 4" xfId="31315"/>
    <cellStyle name="40% - 강조색5 45 2 3 3 4" xfId="31316"/>
    <cellStyle name="40% - 강조색5 45 2 3 3 4 2" xfId="31317"/>
    <cellStyle name="40% - 강조색5 45 2 3 3 4 3" xfId="31318"/>
    <cellStyle name="40% - 강조색5 45 2 3 3 4 4" xfId="31319"/>
    <cellStyle name="40% - 강조색5 45 2 3 3 5" xfId="31320"/>
    <cellStyle name="40% - 강조색5 45 2 3 3 5 2" xfId="31321"/>
    <cellStyle name="40% - 강조색5 45 2 3 3 5 3" xfId="31322"/>
    <cellStyle name="40% - 강조색5 45 2 3 3 5 4" xfId="31323"/>
    <cellStyle name="40% - 강조색5 45 2 3 3 6" xfId="31324"/>
    <cellStyle name="40% - 강조색5 45 2 3 3 6 2" xfId="31325"/>
    <cellStyle name="40% - 강조색5 45 2 3 3 6 3" xfId="31326"/>
    <cellStyle name="40% - 강조색5 45 2 3 3 6 4" xfId="31327"/>
    <cellStyle name="40% - 강조색5 45 2 3 3 7" xfId="31328"/>
    <cellStyle name="40% - 강조색5 45 2 3 3 7 2" xfId="31329"/>
    <cellStyle name="40% - 강조색5 45 2 3 3 7 3" xfId="31330"/>
    <cellStyle name="40% - 강조색5 45 2 3 3 7 4" xfId="31331"/>
    <cellStyle name="40% - 강조색5 45 2 3 3 8" xfId="31332"/>
    <cellStyle name="40% - 강조색5 45 2 3 3 8 2" xfId="31333"/>
    <cellStyle name="40% - 강조색5 45 2 3 3 8 3" xfId="31334"/>
    <cellStyle name="40% - 강조색5 45 2 3 3 8 4" xfId="31335"/>
    <cellStyle name="40% - 강조색5 45 2 3 3 9" xfId="31336"/>
    <cellStyle name="40% - 강조색5 45 2 3 3 9 2" xfId="31337"/>
    <cellStyle name="40% - 강조색5 45 2 3 3 9 3" xfId="31338"/>
    <cellStyle name="40% - 강조색5 45 2 3 3 9 4" xfId="31339"/>
    <cellStyle name="40% - 강조색5 45 2 3 4" xfId="31340"/>
    <cellStyle name="40% - 강조색5 45 2 3 4 10" xfId="31341"/>
    <cellStyle name="40% - 강조색5 45 2 3 4 11" xfId="31342"/>
    <cellStyle name="40% - 강조색5 45 2 3 4 12" xfId="31343"/>
    <cellStyle name="40% - 강조색5 45 2 3 4 2" xfId="31344"/>
    <cellStyle name="40% - 강조색5 45 2 3 4 2 2" xfId="31345"/>
    <cellStyle name="40% - 강조색5 45 2 3 4 2 3" xfId="31346"/>
    <cellStyle name="40% - 강조색5 45 2 3 4 2 4" xfId="31347"/>
    <cellStyle name="40% - 강조색5 45 2 3 4 3" xfId="31348"/>
    <cellStyle name="40% - 강조색5 45 2 3 4 3 2" xfId="31349"/>
    <cellStyle name="40% - 강조색5 45 2 3 4 3 3" xfId="31350"/>
    <cellStyle name="40% - 강조색5 45 2 3 4 3 4" xfId="31351"/>
    <cellStyle name="40% - 강조색5 45 2 3 4 4" xfId="31352"/>
    <cellStyle name="40% - 강조색5 45 2 3 4 4 2" xfId="31353"/>
    <cellStyle name="40% - 강조색5 45 2 3 4 4 3" xfId="31354"/>
    <cellStyle name="40% - 강조색5 45 2 3 4 4 4" xfId="31355"/>
    <cellStyle name="40% - 강조색5 45 2 3 4 5" xfId="31356"/>
    <cellStyle name="40% - 강조색5 45 2 3 4 5 2" xfId="31357"/>
    <cellStyle name="40% - 강조색5 45 2 3 4 5 3" xfId="31358"/>
    <cellStyle name="40% - 강조색5 45 2 3 4 5 4" xfId="31359"/>
    <cellStyle name="40% - 강조색5 45 2 3 4 6" xfId="31360"/>
    <cellStyle name="40% - 강조색5 45 2 3 4 6 2" xfId="31361"/>
    <cellStyle name="40% - 강조색5 45 2 3 4 6 3" xfId="31362"/>
    <cellStyle name="40% - 강조색5 45 2 3 4 6 4" xfId="31363"/>
    <cellStyle name="40% - 강조색5 45 2 3 4 7" xfId="31364"/>
    <cellStyle name="40% - 강조색5 45 2 3 4 7 2" xfId="31365"/>
    <cellStyle name="40% - 강조색5 45 2 3 4 7 3" xfId="31366"/>
    <cellStyle name="40% - 강조색5 45 2 3 4 7 4" xfId="31367"/>
    <cellStyle name="40% - 강조색5 45 2 3 4 8" xfId="31368"/>
    <cellStyle name="40% - 강조색5 45 2 3 4 8 2" xfId="31369"/>
    <cellStyle name="40% - 강조색5 45 2 3 4 8 3" xfId="31370"/>
    <cellStyle name="40% - 강조색5 45 2 3 4 8 4" xfId="31371"/>
    <cellStyle name="40% - 강조색5 45 2 3 4 9" xfId="31372"/>
    <cellStyle name="40% - 강조색5 45 2 3 4 9 2" xfId="31373"/>
    <cellStyle name="40% - 강조색5 45 2 3 4 9 3" xfId="31374"/>
    <cellStyle name="40% - 강조색5 45 2 3 4 9 4" xfId="31375"/>
    <cellStyle name="40% - 강조색5 45 2 3 5" xfId="31376"/>
    <cellStyle name="40% - 강조색5 45 2 3 5 2" xfId="31377"/>
    <cellStyle name="40% - 강조색5 45 2 3 5 3" xfId="31378"/>
    <cellStyle name="40% - 강조색5 45 2 3 5 4" xfId="31379"/>
    <cellStyle name="40% - 강조색5 45 2 3 6" xfId="31380"/>
    <cellStyle name="40% - 강조색5 45 2 3 6 2" xfId="31381"/>
    <cellStyle name="40% - 강조색5 45 2 3 6 3" xfId="31382"/>
    <cellStyle name="40% - 강조색5 45 2 3 6 4" xfId="31383"/>
    <cellStyle name="40% - 강조색5 45 2 3 7" xfId="31384"/>
    <cellStyle name="40% - 강조색5 45 2 3 7 2" xfId="31385"/>
    <cellStyle name="40% - 강조색5 45 2 3 7 3" xfId="31386"/>
    <cellStyle name="40% - 강조색5 45 2 3 7 4" xfId="31387"/>
    <cellStyle name="40% - 강조색5 45 2 3 8" xfId="31388"/>
    <cellStyle name="40% - 강조색5 45 2 3 8 2" xfId="31389"/>
    <cellStyle name="40% - 강조색5 45 2 3 8 3" xfId="31390"/>
    <cellStyle name="40% - 강조색5 45 2 3 8 4" xfId="31391"/>
    <cellStyle name="40% - 강조색5 45 2 3 9" xfId="31392"/>
    <cellStyle name="40% - 강조색5 45 2 3 9 2" xfId="31393"/>
    <cellStyle name="40% - 강조색5 45 2 3 9 3" xfId="31394"/>
    <cellStyle name="40% - 강조색5 45 2 3 9 4" xfId="31395"/>
    <cellStyle name="40% - 강조색5 45 2 4" xfId="31396"/>
    <cellStyle name="40% - 강조색5 45 2 4 10" xfId="31397"/>
    <cellStyle name="40% - 강조색5 45 2 4 11" xfId="31398"/>
    <cellStyle name="40% - 강조색5 45 2 4 12" xfId="31399"/>
    <cellStyle name="40% - 강조색5 45 2 4 2" xfId="31400"/>
    <cellStyle name="40% - 강조색5 45 2 4 2 2" xfId="31401"/>
    <cellStyle name="40% - 강조색5 45 2 4 2 3" xfId="31402"/>
    <cellStyle name="40% - 강조색5 45 2 4 2 4" xfId="31403"/>
    <cellStyle name="40% - 강조색5 45 2 4 3" xfId="31404"/>
    <cellStyle name="40% - 강조색5 45 2 4 3 2" xfId="31405"/>
    <cellStyle name="40% - 강조색5 45 2 4 3 3" xfId="31406"/>
    <cellStyle name="40% - 강조색5 45 2 4 3 4" xfId="31407"/>
    <cellStyle name="40% - 강조색5 45 2 4 4" xfId="31408"/>
    <cellStyle name="40% - 강조색5 45 2 4 4 2" xfId="31409"/>
    <cellStyle name="40% - 강조색5 45 2 4 4 3" xfId="31410"/>
    <cellStyle name="40% - 강조색5 45 2 4 4 4" xfId="31411"/>
    <cellStyle name="40% - 강조색5 45 2 4 5" xfId="31412"/>
    <cellStyle name="40% - 강조색5 45 2 4 5 2" xfId="31413"/>
    <cellStyle name="40% - 강조색5 45 2 4 5 3" xfId="31414"/>
    <cellStyle name="40% - 강조색5 45 2 4 5 4" xfId="31415"/>
    <cellStyle name="40% - 강조색5 45 2 4 6" xfId="31416"/>
    <cellStyle name="40% - 강조색5 45 2 4 6 2" xfId="31417"/>
    <cellStyle name="40% - 강조색5 45 2 4 6 3" xfId="31418"/>
    <cellStyle name="40% - 강조색5 45 2 4 6 4" xfId="31419"/>
    <cellStyle name="40% - 강조색5 45 2 4 7" xfId="31420"/>
    <cellStyle name="40% - 강조색5 45 2 4 7 2" xfId="31421"/>
    <cellStyle name="40% - 강조색5 45 2 4 7 3" xfId="31422"/>
    <cellStyle name="40% - 강조색5 45 2 4 7 4" xfId="31423"/>
    <cellStyle name="40% - 강조색5 45 2 4 8" xfId="31424"/>
    <cellStyle name="40% - 강조색5 45 2 4 8 2" xfId="31425"/>
    <cellStyle name="40% - 강조색5 45 2 4 8 3" xfId="31426"/>
    <cellStyle name="40% - 강조색5 45 2 4 8 4" xfId="31427"/>
    <cellStyle name="40% - 강조색5 45 2 4 9" xfId="31428"/>
    <cellStyle name="40% - 강조색5 45 2 4 9 2" xfId="31429"/>
    <cellStyle name="40% - 강조색5 45 2 4 9 3" xfId="31430"/>
    <cellStyle name="40% - 강조색5 45 2 4 9 4" xfId="31431"/>
    <cellStyle name="40% - 강조색5 45 2 5" xfId="31432"/>
    <cellStyle name="40% - 강조색5 45 2 5 10" xfId="31433"/>
    <cellStyle name="40% - 강조색5 45 2 5 11" xfId="31434"/>
    <cellStyle name="40% - 강조색5 45 2 5 12" xfId="31435"/>
    <cellStyle name="40% - 강조색5 45 2 5 2" xfId="31436"/>
    <cellStyle name="40% - 강조색5 45 2 5 2 2" xfId="31437"/>
    <cellStyle name="40% - 강조색5 45 2 5 2 3" xfId="31438"/>
    <cellStyle name="40% - 강조색5 45 2 5 2 4" xfId="31439"/>
    <cellStyle name="40% - 강조색5 45 2 5 3" xfId="31440"/>
    <cellStyle name="40% - 강조색5 45 2 5 3 2" xfId="31441"/>
    <cellStyle name="40% - 강조색5 45 2 5 3 3" xfId="31442"/>
    <cellStyle name="40% - 강조색5 45 2 5 3 4" xfId="31443"/>
    <cellStyle name="40% - 강조색5 45 2 5 4" xfId="31444"/>
    <cellStyle name="40% - 강조색5 45 2 5 4 2" xfId="31445"/>
    <cellStyle name="40% - 강조색5 45 2 5 4 3" xfId="31446"/>
    <cellStyle name="40% - 강조색5 45 2 5 4 4" xfId="31447"/>
    <cellStyle name="40% - 강조색5 45 2 5 5" xfId="31448"/>
    <cellStyle name="40% - 강조색5 45 2 5 5 2" xfId="31449"/>
    <cellStyle name="40% - 강조색5 45 2 5 5 3" xfId="31450"/>
    <cellStyle name="40% - 강조색5 45 2 5 5 4" xfId="31451"/>
    <cellStyle name="40% - 강조색5 45 2 5 6" xfId="31452"/>
    <cellStyle name="40% - 강조색5 45 2 5 6 2" xfId="31453"/>
    <cellStyle name="40% - 강조색5 45 2 5 6 3" xfId="31454"/>
    <cellStyle name="40% - 강조색5 45 2 5 6 4" xfId="31455"/>
    <cellStyle name="40% - 강조색5 45 2 5 7" xfId="31456"/>
    <cellStyle name="40% - 강조색5 45 2 5 7 2" xfId="31457"/>
    <cellStyle name="40% - 강조색5 45 2 5 7 3" xfId="31458"/>
    <cellStyle name="40% - 강조색5 45 2 5 7 4" xfId="31459"/>
    <cellStyle name="40% - 강조색5 45 2 5 8" xfId="31460"/>
    <cellStyle name="40% - 강조색5 45 2 5 8 2" xfId="31461"/>
    <cellStyle name="40% - 강조색5 45 2 5 8 3" xfId="31462"/>
    <cellStyle name="40% - 강조색5 45 2 5 8 4" xfId="31463"/>
    <cellStyle name="40% - 강조색5 45 2 5 9" xfId="31464"/>
    <cellStyle name="40% - 강조색5 45 2 5 9 2" xfId="31465"/>
    <cellStyle name="40% - 강조색5 45 2 5 9 3" xfId="31466"/>
    <cellStyle name="40% - 강조색5 45 2 5 9 4" xfId="31467"/>
    <cellStyle name="40% - 강조색5 45 2 6" xfId="31468"/>
    <cellStyle name="40% - 강조색5 45 2 6 10" xfId="31469"/>
    <cellStyle name="40% - 강조색5 45 2 6 11" xfId="31470"/>
    <cellStyle name="40% - 강조색5 45 2 6 12" xfId="31471"/>
    <cellStyle name="40% - 강조색5 45 2 6 2" xfId="31472"/>
    <cellStyle name="40% - 강조색5 45 2 6 2 2" xfId="31473"/>
    <cellStyle name="40% - 강조색5 45 2 6 2 3" xfId="31474"/>
    <cellStyle name="40% - 강조색5 45 2 6 2 4" xfId="31475"/>
    <cellStyle name="40% - 강조색5 45 2 6 3" xfId="31476"/>
    <cellStyle name="40% - 강조색5 45 2 6 3 2" xfId="31477"/>
    <cellStyle name="40% - 강조색5 45 2 6 3 3" xfId="31478"/>
    <cellStyle name="40% - 강조색5 45 2 6 3 4" xfId="31479"/>
    <cellStyle name="40% - 강조색5 45 2 6 4" xfId="31480"/>
    <cellStyle name="40% - 강조색5 45 2 6 4 2" xfId="31481"/>
    <cellStyle name="40% - 강조색5 45 2 6 4 3" xfId="31482"/>
    <cellStyle name="40% - 강조색5 45 2 6 4 4" xfId="31483"/>
    <cellStyle name="40% - 강조색5 45 2 6 5" xfId="31484"/>
    <cellStyle name="40% - 강조색5 45 2 6 5 2" xfId="31485"/>
    <cellStyle name="40% - 강조색5 45 2 6 5 3" xfId="31486"/>
    <cellStyle name="40% - 강조색5 45 2 6 5 4" xfId="31487"/>
    <cellStyle name="40% - 강조색5 45 2 6 6" xfId="31488"/>
    <cellStyle name="40% - 강조색5 45 2 6 6 2" xfId="31489"/>
    <cellStyle name="40% - 강조색5 45 2 6 6 3" xfId="31490"/>
    <cellStyle name="40% - 강조색5 45 2 6 6 4" xfId="31491"/>
    <cellStyle name="40% - 강조색5 45 2 6 7" xfId="31492"/>
    <cellStyle name="40% - 강조색5 45 2 6 7 2" xfId="31493"/>
    <cellStyle name="40% - 강조색5 45 2 6 7 3" xfId="31494"/>
    <cellStyle name="40% - 강조색5 45 2 6 7 4" xfId="31495"/>
    <cellStyle name="40% - 강조색5 45 2 6 8" xfId="31496"/>
    <cellStyle name="40% - 강조색5 45 2 6 8 2" xfId="31497"/>
    <cellStyle name="40% - 강조색5 45 2 6 8 3" xfId="31498"/>
    <cellStyle name="40% - 강조색5 45 2 6 8 4" xfId="31499"/>
    <cellStyle name="40% - 강조색5 45 2 6 9" xfId="31500"/>
    <cellStyle name="40% - 강조색5 45 2 6 9 2" xfId="31501"/>
    <cellStyle name="40% - 강조색5 45 2 6 9 3" xfId="31502"/>
    <cellStyle name="40% - 강조색5 45 2 6 9 4" xfId="31503"/>
    <cellStyle name="40% - 강조색5 45 2 7" xfId="31504"/>
    <cellStyle name="40% - 강조색5 45 2 7 2" xfId="31505"/>
    <cellStyle name="40% - 강조색5 45 2 7 3" xfId="31506"/>
    <cellStyle name="40% - 강조색5 45 2 7 4" xfId="31507"/>
    <cellStyle name="40% - 강조색5 45 2 8" xfId="31508"/>
    <cellStyle name="40% - 강조색5 45 2 8 2" xfId="31509"/>
    <cellStyle name="40% - 강조색5 45 2 8 3" xfId="31510"/>
    <cellStyle name="40% - 강조색5 45 2 8 4" xfId="31511"/>
    <cellStyle name="40% - 강조색5 45 2 9" xfId="31512"/>
    <cellStyle name="40% - 강조색5 45 2 9 2" xfId="31513"/>
    <cellStyle name="40% - 강조색5 45 2 9 3" xfId="31514"/>
    <cellStyle name="40% - 강조색5 45 2 9 4" xfId="31515"/>
    <cellStyle name="40% - 강조색5 45 3" xfId="31516"/>
    <cellStyle name="40% - 강조색5 45 3 10" xfId="31517"/>
    <cellStyle name="40% - 강조색5 45 3 10 2" xfId="31518"/>
    <cellStyle name="40% - 강조색5 45 3 10 3" xfId="31519"/>
    <cellStyle name="40% - 강조색5 45 3 10 4" xfId="31520"/>
    <cellStyle name="40% - 강조색5 45 3 11" xfId="31521"/>
    <cellStyle name="40% - 강조색5 45 3 11 2" xfId="31522"/>
    <cellStyle name="40% - 강조색5 45 3 11 3" xfId="31523"/>
    <cellStyle name="40% - 강조색5 45 3 11 4" xfId="31524"/>
    <cellStyle name="40% - 강조색5 45 3 12" xfId="31525"/>
    <cellStyle name="40% - 강조색5 45 3 12 2" xfId="31526"/>
    <cellStyle name="40% - 강조색5 45 3 12 3" xfId="31527"/>
    <cellStyle name="40% - 강조색5 45 3 12 4" xfId="31528"/>
    <cellStyle name="40% - 강조색5 45 3 13" xfId="31529"/>
    <cellStyle name="40% - 강조색5 45 3 14" xfId="31530"/>
    <cellStyle name="40% - 강조색5 45 3 15" xfId="31531"/>
    <cellStyle name="40% - 강조색5 45 3 16" xfId="31532"/>
    <cellStyle name="40% - 강조색5 45 3 17" xfId="31533"/>
    <cellStyle name="40% - 강조색5 45 3 18" xfId="31534"/>
    <cellStyle name="40% - 강조색5 45 3 19" xfId="31535"/>
    <cellStyle name="40% - 강조색5 45 3 2" xfId="31536"/>
    <cellStyle name="40% - 강조색5 45 3 2 10" xfId="31537"/>
    <cellStyle name="40% - 강조색5 45 3 2 11" xfId="31538"/>
    <cellStyle name="40% - 강조색5 45 3 2 12" xfId="31539"/>
    <cellStyle name="40% - 강조색5 45 3 2 2" xfId="31540"/>
    <cellStyle name="40% - 강조색5 45 3 2 2 2" xfId="31541"/>
    <cellStyle name="40% - 강조색5 45 3 2 2 3" xfId="31542"/>
    <cellStyle name="40% - 강조색5 45 3 2 2 4" xfId="31543"/>
    <cellStyle name="40% - 강조색5 45 3 2 3" xfId="31544"/>
    <cellStyle name="40% - 강조색5 45 3 2 3 2" xfId="31545"/>
    <cellStyle name="40% - 강조색5 45 3 2 3 3" xfId="31546"/>
    <cellStyle name="40% - 강조색5 45 3 2 3 4" xfId="31547"/>
    <cellStyle name="40% - 강조색5 45 3 2 4" xfId="31548"/>
    <cellStyle name="40% - 강조색5 45 3 2 4 2" xfId="31549"/>
    <cellStyle name="40% - 강조색5 45 3 2 4 3" xfId="31550"/>
    <cellStyle name="40% - 강조색5 45 3 2 4 4" xfId="31551"/>
    <cellStyle name="40% - 강조색5 45 3 2 5" xfId="31552"/>
    <cellStyle name="40% - 강조색5 45 3 2 5 2" xfId="31553"/>
    <cellStyle name="40% - 강조색5 45 3 2 5 3" xfId="31554"/>
    <cellStyle name="40% - 강조색5 45 3 2 5 4" xfId="31555"/>
    <cellStyle name="40% - 강조색5 45 3 2 6" xfId="31556"/>
    <cellStyle name="40% - 강조색5 45 3 2 6 2" xfId="31557"/>
    <cellStyle name="40% - 강조색5 45 3 2 6 3" xfId="31558"/>
    <cellStyle name="40% - 강조색5 45 3 2 6 4" xfId="31559"/>
    <cellStyle name="40% - 강조색5 45 3 2 7" xfId="31560"/>
    <cellStyle name="40% - 강조색5 45 3 2 7 2" xfId="31561"/>
    <cellStyle name="40% - 강조색5 45 3 2 7 3" xfId="31562"/>
    <cellStyle name="40% - 강조색5 45 3 2 7 4" xfId="31563"/>
    <cellStyle name="40% - 강조색5 45 3 2 8" xfId="31564"/>
    <cellStyle name="40% - 강조색5 45 3 2 8 2" xfId="31565"/>
    <cellStyle name="40% - 강조색5 45 3 2 8 3" xfId="31566"/>
    <cellStyle name="40% - 강조색5 45 3 2 8 4" xfId="31567"/>
    <cellStyle name="40% - 강조색5 45 3 2 9" xfId="31568"/>
    <cellStyle name="40% - 강조색5 45 3 2 9 2" xfId="31569"/>
    <cellStyle name="40% - 강조색5 45 3 2 9 3" xfId="31570"/>
    <cellStyle name="40% - 강조색5 45 3 2 9 4" xfId="31571"/>
    <cellStyle name="40% - 강조색5 45 3 20" xfId="31572"/>
    <cellStyle name="40% - 강조색5 45 3 21" xfId="31573"/>
    <cellStyle name="40% - 강조색5 45 3 22" xfId="31574"/>
    <cellStyle name="40% - 강조색5 45 3 23" xfId="31575"/>
    <cellStyle name="40% - 강조색5 45 3 24" xfId="31576"/>
    <cellStyle name="40% - 강조색5 45 3 25" xfId="31577"/>
    <cellStyle name="40% - 강조색5 45 3 3" xfId="31578"/>
    <cellStyle name="40% - 강조색5 45 3 3 10" xfId="31579"/>
    <cellStyle name="40% - 강조색5 45 3 3 11" xfId="31580"/>
    <cellStyle name="40% - 강조색5 45 3 3 12" xfId="31581"/>
    <cellStyle name="40% - 강조색5 45 3 3 2" xfId="31582"/>
    <cellStyle name="40% - 강조색5 45 3 3 2 2" xfId="31583"/>
    <cellStyle name="40% - 강조색5 45 3 3 2 3" xfId="31584"/>
    <cellStyle name="40% - 강조색5 45 3 3 2 4" xfId="31585"/>
    <cellStyle name="40% - 강조색5 45 3 3 3" xfId="31586"/>
    <cellStyle name="40% - 강조색5 45 3 3 3 2" xfId="31587"/>
    <cellStyle name="40% - 강조색5 45 3 3 3 3" xfId="31588"/>
    <cellStyle name="40% - 강조색5 45 3 3 3 4" xfId="31589"/>
    <cellStyle name="40% - 강조색5 45 3 3 4" xfId="31590"/>
    <cellStyle name="40% - 강조색5 45 3 3 4 2" xfId="31591"/>
    <cellStyle name="40% - 강조색5 45 3 3 4 3" xfId="31592"/>
    <cellStyle name="40% - 강조색5 45 3 3 4 4" xfId="31593"/>
    <cellStyle name="40% - 강조색5 45 3 3 5" xfId="31594"/>
    <cellStyle name="40% - 강조색5 45 3 3 5 2" xfId="31595"/>
    <cellStyle name="40% - 강조색5 45 3 3 5 3" xfId="31596"/>
    <cellStyle name="40% - 강조색5 45 3 3 5 4" xfId="31597"/>
    <cellStyle name="40% - 강조색5 45 3 3 6" xfId="31598"/>
    <cellStyle name="40% - 강조색5 45 3 3 6 2" xfId="31599"/>
    <cellStyle name="40% - 강조색5 45 3 3 6 3" xfId="31600"/>
    <cellStyle name="40% - 강조색5 45 3 3 6 4" xfId="31601"/>
    <cellStyle name="40% - 강조색5 45 3 3 7" xfId="31602"/>
    <cellStyle name="40% - 강조색5 45 3 3 7 2" xfId="31603"/>
    <cellStyle name="40% - 강조색5 45 3 3 7 3" xfId="31604"/>
    <cellStyle name="40% - 강조색5 45 3 3 7 4" xfId="31605"/>
    <cellStyle name="40% - 강조색5 45 3 3 8" xfId="31606"/>
    <cellStyle name="40% - 강조색5 45 3 3 8 2" xfId="31607"/>
    <cellStyle name="40% - 강조색5 45 3 3 8 3" xfId="31608"/>
    <cellStyle name="40% - 강조색5 45 3 3 8 4" xfId="31609"/>
    <cellStyle name="40% - 강조색5 45 3 3 9" xfId="31610"/>
    <cellStyle name="40% - 강조색5 45 3 3 9 2" xfId="31611"/>
    <cellStyle name="40% - 강조색5 45 3 3 9 3" xfId="31612"/>
    <cellStyle name="40% - 강조색5 45 3 3 9 4" xfId="31613"/>
    <cellStyle name="40% - 강조색5 45 3 4" xfId="31614"/>
    <cellStyle name="40% - 강조색5 45 3 4 10" xfId="31615"/>
    <cellStyle name="40% - 강조색5 45 3 4 11" xfId="31616"/>
    <cellStyle name="40% - 강조색5 45 3 4 12" xfId="31617"/>
    <cellStyle name="40% - 강조색5 45 3 4 2" xfId="31618"/>
    <cellStyle name="40% - 강조색5 45 3 4 2 2" xfId="31619"/>
    <cellStyle name="40% - 강조색5 45 3 4 2 3" xfId="31620"/>
    <cellStyle name="40% - 강조색5 45 3 4 2 4" xfId="31621"/>
    <cellStyle name="40% - 강조색5 45 3 4 3" xfId="31622"/>
    <cellStyle name="40% - 강조색5 45 3 4 3 2" xfId="31623"/>
    <cellStyle name="40% - 강조색5 45 3 4 3 3" xfId="31624"/>
    <cellStyle name="40% - 강조색5 45 3 4 3 4" xfId="31625"/>
    <cellStyle name="40% - 강조색5 45 3 4 4" xfId="31626"/>
    <cellStyle name="40% - 강조색5 45 3 4 4 2" xfId="31627"/>
    <cellStyle name="40% - 강조색5 45 3 4 4 3" xfId="31628"/>
    <cellStyle name="40% - 강조색5 45 3 4 4 4" xfId="31629"/>
    <cellStyle name="40% - 강조색5 45 3 4 5" xfId="31630"/>
    <cellStyle name="40% - 강조색5 45 3 4 5 2" xfId="31631"/>
    <cellStyle name="40% - 강조색5 45 3 4 5 3" xfId="31632"/>
    <cellStyle name="40% - 강조색5 45 3 4 5 4" xfId="31633"/>
    <cellStyle name="40% - 강조색5 45 3 4 6" xfId="31634"/>
    <cellStyle name="40% - 강조색5 45 3 4 6 2" xfId="31635"/>
    <cellStyle name="40% - 강조색5 45 3 4 6 3" xfId="31636"/>
    <cellStyle name="40% - 강조색5 45 3 4 6 4" xfId="31637"/>
    <cellStyle name="40% - 강조색5 45 3 4 7" xfId="31638"/>
    <cellStyle name="40% - 강조색5 45 3 4 7 2" xfId="31639"/>
    <cellStyle name="40% - 강조색5 45 3 4 7 3" xfId="31640"/>
    <cellStyle name="40% - 강조색5 45 3 4 7 4" xfId="31641"/>
    <cellStyle name="40% - 강조색5 45 3 4 8" xfId="31642"/>
    <cellStyle name="40% - 강조색5 45 3 4 8 2" xfId="31643"/>
    <cellStyle name="40% - 강조색5 45 3 4 8 3" xfId="31644"/>
    <cellStyle name="40% - 강조색5 45 3 4 8 4" xfId="31645"/>
    <cellStyle name="40% - 강조색5 45 3 4 9" xfId="31646"/>
    <cellStyle name="40% - 강조색5 45 3 4 9 2" xfId="31647"/>
    <cellStyle name="40% - 강조색5 45 3 4 9 3" xfId="31648"/>
    <cellStyle name="40% - 강조색5 45 3 4 9 4" xfId="31649"/>
    <cellStyle name="40% - 강조색5 45 3 5" xfId="31650"/>
    <cellStyle name="40% - 강조색5 45 3 5 2" xfId="31651"/>
    <cellStyle name="40% - 강조색5 45 3 5 3" xfId="31652"/>
    <cellStyle name="40% - 강조색5 45 3 5 4" xfId="31653"/>
    <cellStyle name="40% - 강조색5 45 3 6" xfId="31654"/>
    <cellStyle name="40% - 강조색5 45 3 6 2" xfId="31655"/>
    <cellStyle name="40% - 강조색5 45 3 6 3" xfId="31656"/>
    <cellStyle name="40% - 강조색5 45 3 6 4" xfId="31657"/>
    <cellStyle name="40% - 강조색5 45 3 7" xfId="31658"/>
    <cellStyle name="40% - 강조색5 45 3 7 2" xfId="31659"/>
    <cellStyle name="40% - 강조색5 45 3 7 3" xfId="31660"/>
    <cellStyle name="40% - 강조색5 45 3 7 4" xfId="31661"/>
    <cellStyle name="40% - 강조색5 45 3 8" xfId="31662"/>
    <cellStyle name="40% - 강조색5 45 3 8 2" xfId="31663"/>
    <cellStyle name="40% - 강조색5 45 3 8 3" xfId="31664"/>
    <cellStyle name="40% - 강조색5 45 3 8 4" xfId="31665"/>
    <cellStyle name="40% - 강조색5 45 3 9" xfId="31666"/>
    <cellStyle name="40% - 강조색5 45 3 9 2" xfId="31667"/>
    <cellStyle name="40% - 강조색5 45 3 9 3" xfId="31668"/>
    <cellStyle name="40% - 강조색5 45 3 9 4" xfId="31669"/>
    <cellStyle name="40% - 강조색5 45 4" xfId="31670"/>
    <cellStyle name="40% - 강조색5 45 4 10" xfId="31671"/>
    <cellStyle name="40% - 강조색5 45 4 10 2" xfId="31672"/>
    <cellStyle name="40% - 강조색5 45 4 10 3" xfId="31673"/>
    <cellStyle name="40% - 강조색5 45 4 10 4" xfId="31674"/>
    <cellStyle name="40% - 강조색5 45 4 11" xfId="31675"/>
    <cellStyle name="40% - 강조색5 45 4 12" xfId="31676"/>
    <cellStyle name="40% - 강조색5 45 4 13" xfId="31677"/>
    <cellStyle name="40% - 강조색5 45 4 14" xfId="31678"/>
    <cellStyle name="40% - 강조색5 45 4 15" xfId="31679"/>
    <cellStyle name="40% - 강조색5 45 4 16" xfId="31680"/>
    <cellStyle name="40% - 강조색5 45 4 17" xfId="31681"/>
    <cellStyle name="40% - 강조색5 45 4 18" xfId="31682"/>
    <cellStyle name="40% - 강조색5 45 4 19" xfId="31683"/>
    <cellStyle name="40% - 강조색5 45 4 2" xfId="31684"/>
    <cellStyle name="40% - 강조색5 45 4 2 10" xfId="31685"/>
    <cellStyle name="40% - 강조색5 45 4 2 11" xfId="31686"/>
    <cellStyle name="40% - 강조색5 45 4 2 12" xfId="31687"/>
    <cellStyle name="40% - 강조색5 45 4 2 2" xfId="31688"/>
    <cellStyle name="40% - 강조색5 45 4 2 2 2" xfId="31689"/>
    <cellStyle name="40% - 강조색5 45 4 2 2 3" xfId="31690"/>
    <cellStyle name="40% - 강조색5 45 4 2 2 4" xfId="31691"/>
    <cellStyle name="40% - 강조색5 45 4 2 3" xfId="31692"/>
    <cellStyle name="40% - 강조색5 45 4 2 3 2" xfId="31693"/>
    <cellStyle name="40% - 강조색5 45 4 2 3 3" xfId="31694"/>
    <cellStyle name="40% - 강조색5 45 4 2 3 4" xfId="31695"/>
    <cellStyle name="40% - 강조색5 45 4 2 4" xfId="31696"/>
    <cellStyle name="40% - 강조색5 45 4 2 4 2" xfId="31697"/>
    <cellStyle name="40% - 강조색5 45 4 2 4 3" xfId="31698"/>
    <cellStyle name="40% - 강조색5 45 4 2 4 4" xfId="31699"/>
    <cellStyle name="40% - 강조색5 45 4 2 5" xfId="31700"/>
    <cellStyle name="40% - 강조색5 45 4 2 5 2" xfId="31701"/>
    <cellStyle name="40% - 강조색5 45 4 2 5 3" xfId="31702"/>
    <cellStyle name="40% - 강조색5 45 4 2 5 4" xfId="31703"/>
    <cellStyle name="40% - 강조색5 45 4 2 6" xfId="31704"/>
    <cellStyle name="40% - 강조색5 45 4 2 6 2" xfId="31705"/>
    <cellStyle name="40% - 강조색5 45 4 2 6 3" xfId="31706"/>
    <cellStyle name="40% - 강조색5 45 4 2 6 4" xfId="31707"/>
    <cellStyle name="40% - 강조색5 45 4 2 7" xfId="31708"/>
    <cellStyle name="40% - 강조색5 45 4 2 7 2" xfId="31709"/>
    <cellStyle name="40% - 강조색5 45 4 2 7 3" xfId="31710"/>
    <cellStyle name="40% - 강조색5 45 4 2 7 4" xfId="31711"/>
    <cellStyle name="40% - 강조색5 45 4 2 8" xfId="31712"/>
    <cellStyle name="40% - 강조색5 45 4 2 8 2" xfId="31713"/>
    <cellStyle name="40% - 강조색5 45 4 2 8 3" xfId="31714"/>
    <cellStyle name="40% - 강조색5 45 4 2 8 4" xfId="31715"/>
    <cellStyle name="40% - 강조색5 45 4 2 9" xfId="31716"/>
    <cellStyle name="40% - 강조색5 45 4 2 9 2" xfId="31717"/>
    <cellStyle name="40% - 강조색5 45 4 2 9 3" xfId="31718"/>
    <cellStyle name="40% - 강조색5 45 4 2 9 4" xfId="31719"/>
    <cellStyle name="40% - 강조색5 45 4 20" xfId="31720"/>
    <cellStyle name="40% - 강조색5 45 4 21" xfId="31721"/>
    <cellStyle name="40% - 강조색5 45 4 22" xfId="31722"/>
    <cellStyle name="40% - 강조색5 45 4 23" xfId="31723"/>
    <cellStyle name="40% - 강조색5 45 4 3" xfId="31724"/>
    <cellStyle name="40% - 강조색5 45 4 3 2" xfId="31725"/>
    <cellStyle name="40% - 강조색5 45 4 3 3" xfId="31726"/>
    <cellStyle name="40% - 강조색5 45 4 3 4" xfId="31727"/>
    <cellStyle name="40% - 강조색5 45 4 4" xfId="31728"/>
    <cellStyle name="40% - 강조색5 45 4 4 2" xfId="31729"/>
    <cellStyle name="40% - 강조색5 45 4 4 3" xfId="31730"/>
    <cellStyle name="40% - 강조색5 45 4 4 4" xfId="31731"/>
    <cellStyle name="40% - 강조색5 45 4 5" xfId="31732"/>
    <cellStyle name="40% - 강조색5 45 4 5 2" xfId="31733"/>
    <cellStyle name="40% - 강조색5 45 4 5 3" xfId="31734"/>
    <cellStyle name="40% - 강조색5 45 4 5 4" xfId="31735"/>
    <cellStyle name="40% - 강조색5 45 4 6" xfId="31736"/>
    <cellStyle name="40% - 강조색5 45 4 6 2" xfId="31737"/>
    <cellStyle name="40% - 강조색5 45 4 6 3" xfId="31738"/>
    <cellStyle name="40% - 강조색5 45 4 6 4" xfId="31739"/>
    <cellStyle name="40% - 강조색5 45 4 7" xfId="31740"/>
    <cellStyle name="40% - 강조색5 45 4 7 2" xfId="31741"/>
    <cellStyle name="40% - 강조색5 45 4 7 3" xfId="31742"/>
    <cellStyle name="40% - 강조색5 45 4 7 4" xfId="31743"/>
    <cellStyle name="40% - 강조색5 45 4 8" xfId="31744"/>
    <cellStyle name="40% - 강조색5 45 4 8 2" xfId="31745"/>
    <cellStyle name="40% - 강조색5 45 4 8 3" xfId="31746"/>
    <cellStyle name="40% - 강조색5 45 4 8 4" xfId="31747"/>
    <cellStyle name="40% - 강조색5 45 4 9" xfId="31748"/>
    <cellStyle name="40% - 강조색5 45 4 9 2" xfId="31749"/>
    <cellStyle name="40% - 강조색5 45 4 9 3" xfId="31750"/>
    <cellStyle name="40% - 강조색5 45 4 9 4" xfId="31751"/>
    <cellStyle name="40% - 강조색5 45 5" xfId="31752"/>
    <cellStyle name="40% - 강조색5 45 5 10" xfId="31753"/>
    <cellStyle name="40% - 강조색5 45 5 11" xfId="31754"/>
    <cellStyle name="40% - 강조색5 45 5 12" xfId="31755"/>
    <cellStyle name="40% - 강조색5 45 5 13" xfId="31756"/>
    <cellStyle name="40% - 강조색5 45 5 14" xfId="31757"/>
    <cellStyle name="40% - 강조색5 45 5 15" xfId="31758"/>
    <cellStyle name="40% - 강조색5 45 5 16" xfId="31759"/>
    <cellStyle name="40% - 강조색5 45 5 17" xfId="31760"/>
    <cellStyle name="40% - 강조색5 45 5 18" xfId="31761"/>
    <cellStyle name="40% - 강조색5 45 5 19" xfId="31762"/>
    <cellStyle name="40% - 강조색5 45 5 2" xfId="31763"/>
    <cellStyle name="40% - 강조색5 45 5 2 2" xfId="31764"/>
    <cellStyle name="40% - 강조색5 45 5 2 3" xfId="31765"/>
    <cellStyle name="40% - 강조색5 45 5 2 4" xfId="31766"/>
    <cellStyle name="40% - 강조색5 45 5 20" xfId="31767"/>
    <cellStyle name="40% - 강조색5 45 5 3" xfId="31768"/>
    <cellStyle name="40% - 강조색5 45 5 3 2" xfId="31769"/>
    <cellStyle name="40% - 강조색5 45 5 3 3" xfId="31770"/>
    <cellStyle name="40% - 강조색5 45 5 3 4" xfId="31771"/>
    <cellStyle name="40% - 강조색5 45 5 4" xfId="31772"/>
    <cellStyle name="40% - 강조색5 45 5 4 2" xfId="31773"/>
    <cellStyle name="40% - 강조색5 45 5 4 3" xfId="31774"/>
    <cellStyle name="40% - 강조색5 45 5 4 4" xfId="31775"/>
    <cellStyle name="40% - 강조색5 45 5 5" xfId="31776"/>
    <cellStyle name="40% - 강조색5 45 5 5 2" xfId="31777"/>
    <cellStyle name="40% - 강조색5 45 5 5 3" xfId="31778"/>
    <cellStyle name="40% - 강조색5 45 5 5 4" xfId="31779"/>
    <cellStyle name="40% - 강조색5 45 5 6" xfId="31780"/>
    <cellStyle name="40% - 강조색5 45 5 6 2" xfId="31781"/>
    <cellStyle name="40% - 강조색5 45 5 6 3" xfId="31782"/>
    <cellStyle name="40% - 강조색5 45 5 6 4" xfId="31783"/>
    <cellStyle name="40% - 강조색5 45 5 7" xfId="31784"/>
    <cellStyle name="40% - 강조색5 45 5 7 2" xfId="31785"/>
    <cellStyle name="40% - 강조색5 45 5 7 3" xfId="31786"/>
    <cellStyle name="40% - 강조색5 45 5 7 4" xfId="31787"/>
    <cellStyle name="40% - 강조색5 45 5 8" xfId="31788"/>
    <cellStyle name="40% - 강조색5 45 5 9" xfId="31789"/>
    <cellStyle name="40% - 강조색5 45 6" xfId="31790"/>
    <cellStyle name="40% - 강조색5 45 6 10" xfId="31791"/>
    <cellStyle name="40% - 강조색5 45 6 11" xfId="31792"/>
    <cellStyle name="40% - 강조색5 45 6 12" xfId="31793"/>
    <cellStyle name="40% - 강조색5 45 6 13" xfId="31794"/>
    <cellStyle name="40% - 강조색5 45 6 14" xfId="31795"/>
    <cellStyle name="40% - 강조색5 45 6 15" xfId="31796"/>
    <cellStyle name="40% - 강조색5 45 6 16" xfId="31797"/>
    <cellStyle name="40% - 강조색5 45 6 17" xfId="31798"/>
    <cellStyle name="40% - 강조색5 45 6 2" xfId="31799"/>
    <cellStyle name="40% - 강조색5 45 6 2 2" xfId="31800"/>
    <cellStyle name="40% - 강조색5 45 6 2 3" xfId="31801"/>
    <cellStyle name="40% - 강조색5 45 6 2 4" xfId="31802"/>
    <cellStyle name="40% - 강조색5 45 6 3" xfId="31803"/>
    <cellStyle name="40% - 강조색5 45 6 3 2" xfId="31804"/>
    <cellStyle name="40% - 강조색5 45 6 3 3" xfId="31805"/>
    <cellStyle name="40% - 강조색5 45 6 3 4" xfId="31806"/>
    <cellStyle name="40% - 강조색5 45 6 4" xfId="31807"/>
    <cellStyle name="40% - 강조색5 45 6 4 2" xfId="31808"/>
    <cellStyle name="40% - 강조색5 45 6 4 3" xfId="31809"/>
    <cellStyle name="40% - 강조색5 45 6 4 4" xfId="31810"/>
    <cellStyle name="40% - 강조색5 45 6 5" xfId="31811"/>
    <cellStyle name="40% - 강조색5 45 6 6" xfId="31812"/>
    <cellStyle name="40% - 강조색5 45 6 7" xfId="31813"/>
    <cellStyle name="40% - 강조색5 45 6 8" xfId="31814"/>
    <cellStyle name="40% - 강조색5 45 6 9" xfId="31815"/>
    <cellStyle name="40% - 강조색5 45 7" xfId="31816"/>
    <cellStyle name="40% - 강조색5 45 7 10" xfId="31817"/>
    <cellStyle name="40% - 강조색5 45 7 11" xfId="31818"/>
    <cellStyle name="40% - 강조색5 45 7 12" xfId="31819"/>
    <cellStyle name="40% - 강조색5 45 7 13" xfId="31820"/>
    <cellStyle name="40% - 강조색5 45 7 14" xfId="31821"/>
    <cellStyle name="40% - 강조색5 45 7 2" xfId="31822"/>
    <cellStyle name="40% - 강조색5 45 7 3" xfId="31823"/>
    <cellStyle name="40% - 강조색5 45 7 4" xfId="31824"/>
    <cellStyle name="40% - 강조색5 45 7 5" xfId="31825"/>
    <cellStyle name="40% - 강조색5 45 7 6" xfId="31826"/>
    <cellStyle name="40% - 강조색5 45 7 7" xfId="31827"/>
    <cellStyle name="40% - 강조색5 45 7 8" xfId="31828"/>
    <cellStyle name="40% - 강조색5 45 7 9" xfId="31829"/>
    <cellStyle name="40% - 강조색5 45 8" xfId="31830"/>
    <cellStyle name="40% - 강조색5 45 8 2" xfId="31831"/>
    <cellStyle name="40% - 강조색5 45 8 3" xfId="31832"/>
    <cellStyle name="40% - 강조색5 45 8 4" xfId="31833"/>
    <cellStyle name="40% - 강조색5 45 9" xfId="31834"/>
    <cellStyle name="40% - 강조색5 45 9 2" xfId="31835"/>
    <cellStyle name="40% - 강조색5 45 9 3" xfId="31836"/>
    <cellStyle name="40% - 강조색5 46" xfId="31837"/>
    <cellStyle name="40% - 강조색5 46 10" xfId="31838"/>
    <cellStyle name="40% - 강조색5 46 10 2" xfId="31839"/>
    <cellStyle name="40% - 강조색5 46 10 3" xfId="31840"/>
    <cellStyle name="40% - 강조색5 46 10 4" xfId="31841"/>
    <cellStyle name="40% - 강조색5 46 11" xfId="31842"/>
    <cellStyle name="40% - 강조색5 46 11 2" xfId="31843"/>
    <cellStyle name="40% - 강조색5 46 11 3" xfId="31844"/>
    <cellStyle name="40% - 강조색5 46 11 4" xfId="31845"/>
    <cellStyle name="40% - 강조색5 46 12" xfId="31846"/>
    <cellStyle name="40% - 강조색5 46 12 2" xfId="31847"/>
    <cellStyle name="40% - 강조색5 46 12 3" xfId="31848"/>
    <cellStyle name="40% - 강조색5 46 12 4" xfId="31849"/>
    <cellStyle name="40% - 강조색5 46 13" xfId="31850"/>
    <cellStyle name="40% - 강조색5 46 13 2" xfId="31851"/>
    <cellStyle name="40% - 강조색5 46 13 3" xfId="31852"/>
    <cellStyle name="40% - 강조색5 46 13 4" xfId="31853"/>
    <cellStyle name="40% - 강조색5 46 14" xfId="31854"/>
    <cellStyle name="40% - 강조색5 46 14 2" xfId="31855"/>
    <cellStyle name="40% - 강조색5 46 14 3" xfId="31856"/>
    <cellStyle name="40% - 강조색5 46 14 4" xfId="31857"/>
    <cellStyle name="40% - 강조색5 46 15" xfId="31858"/>
    <cellStyle name="40% - 강조색5 46 16" xfId="31859"/>
    <cellStyle name="40% - 강조색5 46 17" xfId="31860"/>
    <cellStyle name="40% - 강조색5 46 18" xfId="31861"/>
    <cellStyle name="40% - 강조색5 46 19" xfId="31862"/>
    <cellStyle name="40% - 강조색5 46 2" xfId="31863"/>
    <cellStyle name="40% - 강조색5 46 2 10" xfId="31864"/>
    <cellStyle name="40% - 강조색5 46 2 10 2" xfId="31865"/>
    <cellStyle name="40% - 강조색5 46 2 10 3" xfId="31866"/>
    <cellStyle name="40% - 강조색5 46 2 10 4" xfId="31867"/>
    <cellStyle name="40% - 강조색5 46 2 11" xfId="31868"/>
    <cellStyle name="40% - 강조색5 46 2 11 2" xfId="31869"/>
    <cellStyle name="40% - 강조색5 46 2 11 3" xfId="31870"/>
    <cellStyle name="40% - 강조색5 46 2 11 4" xfId="31871"/>
    <cellStyle name="40% - 강조색5 46 2 12" xfId="31872"/>
    <cellStyle name="40% - 강조색5 46 2 12 2" xfId="31873"/>
    <cellStyle name="40% - 강조색5 46 2 12 3" xfId="31874"/>
    <cellStyle name="40% - 강조색5 46 2 12 4" xfId="31875"/>
    <cellStyle name="40% - 강조색5 46 2 13" xfId="31876"/>
    <cellStyle name="40% - 강조색5 46 2 13 2" xfId="31877"/>
    <cellStyle name="40% - 강조색5 46 2 13 3" xfId="31878"/>
    <cellStyle name="40% - 강조색5 46 2 13 4" xfId="31879"/>
    <cellStyle name="40% - 강조색5 46 2 14" xfId="31880"/>
    <cellStyle name="40% - 강조색5 46 2 15" xfId="31881"/>
    <cellStyle name="40% - 강조색5 46 2 16" xfId="31882"/>
    <cellStyle name="40% - 강조색5 46 2 17" xfId="31883"/>
    <cellStyle name="40% - 강조색5 46 2 18" xfId="31884"/>
    <cellStyle name="40% - 강조색5 46 2 19" xfId="31885"/>
    <cellStyle name="40% - 강조색5 46 2 2" xfId="31886"/>
    <cellStyle name="40% - 강조색5 46 2 2 10" xfId="31887"/>
    <cellStyle name="40% - 강조색5 46 2 2 10 2" xfId="31888"/>
    <cellStyle name="40% - 강조색5 46 2 2 10 3" xfId="31889"/>
    <cellStyle name="40% - 강조색5 46 2 2 10 4" xfId="31890"/>
    <cellStyle name="40% - 강조색5 46 2 2 11" xfId="31891"/>
    <cellStyle name="40% - 강조색5 46 2 2 11 2" xfId="31892"/>
    <cellStyle name="40% - 강조색5 46 2 2 11 3" xfId="31893"/>
    <cellStyle name="40% - 강조색5 46 2 2 11 4" xfId="31894"/>
    <cellStyle name="40% - 강조색5 46 2 2 12" xfId="31895"/>
    <cellStyle name="40% - 강조색5 46 2 2 12 2" xfId="31896"/>
    <cellStyle name="40% - 강조색5 46 2 2 12 3" xfId="31897"/>
    <cellStyle name="40% - 강조색5 46 2 2 12 4" xfId="31898"/>
    <cellStyle name="40% - 강조색5 46 2 2 13" xfId="31899"/>
    <cellStyle name="40% - 강조색5 46 2 2 14" xfId="31900"/>
    <cellStyle name="40% - 강조색5 46 2 2 15" xfId="31901"/>
    <cellStyle name="40% - 강조색5 46 2 2 16" xfId="31902"/>
    <cellStyle name="40% - 강조색5 46 2 2 17" xfId="31903"/>
    <cellStyle name="40% - 강조색5 46 2 2 18" xfId="31904"/>
    <cellStyle name="40% - 강조색5 46 2 2 19" xfId="31905"/>
    <cellStyle name="40% - 강조색5 46 2 2 2" xfId="31906"/>
    <cellStyle name="40% - 강조색5 46 2 2 2 10" xfId="31907"/>
    <cellStyle name="40% - 강조색5 46 2 2 2 11" xfId="31908"/>
    <cellStyle name="40% - 강조색5 46 2 2 2 12" xfId="31909"/>
    <cellStyle name="40% - 강조색5 46 2 2 2 2" xfId="31910"/>
    <cellStyle name="40% - 강조색5 46 2 2 2 2 2" xfId="31911"/>
    <cellStyle name="40% - 강조색5 46 2 2 2 2 3" xfId="31912"/>
    <cellStyle name="40% - 강조색5 46 2 2 2 2 4" xfId="31913"/>
    <cellStyle name="40% - 강조색5 46 2 2 2 3" xfId="31914"/>
    <cellStyle name="40% - 강조색5 46 2 2 2 3 2" xfId="31915"/>
    <cellStyle name="40% - 강조색5 46 2 2 2 3 3" xfId="31916"/>
    <cellStyle name="40% - 강조색5 46 2 2 2 3 4" xfId="31917"/>
    <cellStyle name="40% - 강조색5 46 2 2 2 4" xfId="31918"/>
    <cellStyle name="40% - 강조색5 46 2 2 2 4 2" xfId="31919"/>
    <cellStyle name="40% - 강조색5 46 2 2 2 4 3" xfId="31920"/>
    <cellStyle name="40% - 강조색5 46 2 2 2 4 4" xfId="31921"/>
    <cellStyle name="40% - 강조색5 46 2 2 2 5" xfId="31922"/>
    <cellStyle name="40% - 강조색5 46 2 2 2 5 2" xfId="31923"/>
    <cellStyle name="40% - 강조색5 46 2 2 2 5 3" xfId="31924"/>
    <cellStyle name="40% - 강조색5 46 2 2 2 5 4" xfId="31925"/>
    <cellStyle name="40% - 강조색5 46 2 2 2 6" xfId="31926"/>
    <cellStyle name="40% - 강조색5 46 2 2 2 6 2" xfId="31927"/>
    <cellStyle name="40% - 강조색5 46 2 2 2 6 3" xfId="31928"/>
    <cellStyle name="40% - 강조색5 46 2 2 2 6 4" xfId="31929"/>
    <cellStyle name="40% - 강조색5 46 2 2 2 7" xfId="31930"/>
    <cellStyle name="40% - 강조색5 46 2 2 2 7 2" xfId="31931"/>
    <cellStyle name="40% - 강조색5 46 2 2 2 7 3" xfId="31932"/>
    <cellStyle name="40% - 강조색5 46 2 2 2 7 4" xfId="31933"/>
    <cellStyle name="40% - 강조색5 46 2 2 2 8" xfId="31934"/>
    <cellStyle name="40% - 강조색5 46 2 2 2 8 2" xfId="31935"/>
    <cellStyle name="40% - 강조색5 46 2 2 2 8 3" xfId="31936"/>
    <cellStyle name="40% - 강조색5 46 2 2 2 8 4" xfId="31937"/>
    <cellStyle name="40% - 강조색5 46 2 2 2 9" xfId="31938"/>
    <cellStyle name="40% - 강조색5 46 2 2 2 9 2" xfId="31939"/>
    <cellStyle name="40% - 강조색5 46 2 2 2 9 3" xfId="31940"/>
    <cellStyle name="40% - 강조색5 46 2 2 2 9 4" xfId="31941"/>
    <cellStyle name="40% - 강조색5 46 2 2 20" xfId="31942"/>
    <cellStyle name="40% - 강조색5 46 2 2 21" xfId="31943"/>
    <cellStyle name="40% - 강조색5 46 2 2 22" xfId="31944"/>
    <cellStyle name="40% - 강조색5 46 2 2 23" xfId="31945"/>
    <cellStyle name="40% - 강조색5 46 2 2 24" xfId="31946"/>
    <cellStyle name="40% - 강조색5 46 2 2 25" xfId="31947"/>
    <cellStyle name="40% - 강조색5 46 2 2 3" xfId="31948"/>
    <cellStyle name="40% - 강조색5 46 2 2 3 10" xfId="31949"/>
    <cellStyle name="40% - 강조색5 46 2 2 3 11" xfId="31950"/>
    <cellStyle name="40% - 강조색5 46 2 2 3 12" xfId="31951"/>
    <cellStyle name="40% - 강조색5 46 2 2 3 2" xfId="31952"/>
    <cellStyle name="40% - 강조색5 46 2 2 3 2 2" xfId="31953"/>
    <cellStyle name="40% - 강조색5 46 2 2 3 2 3" xfId="31954"/>
    <cellStyle name="40% - 강조색5 46 2 2 3 2 4" xfId="31955"/>
    <cellStyle name="40% - 강조색5 46 2 2 3 3" xfId="31956"/>
    <cellStyle name="40% - 강조색5 46 2 2 3 3 2" xfId="31957"/>
    <cellStyle name="40% - 강조색5 46 2 2 3 3 3" xfId="31958"/>
    <cellStyle name="40% - 강조색5 46 2 2 3 3 4" xfId="31959"/>
    <cellStyle name="40% - 강조색5 46 2 2 3 4" xfId="31960"/>
    <cellStyle name="40% - 강조색5 46 2 2 3 4 2" xfId="31961"/>
    <cellStyle name="40% - 강조색5 46 2 2 3 4 3" xfId="31962"/>
    <cellStyle name="40% - 강조색5 46 2 2 3 4 4" xfId="31963"/>
    <cellStyle name="40% - 강조색5 46 2 2 3 5" xfId="31964"/>
    <cellStyle name="40% - 강조색5 46 2 2 3 5 2" xfId="31965"/>
    <cellStyle name="40% - 강조색5 46 2 2 3 5 3" xfId="31966"/>
    <cellStyle name="40% - 강조색5 46 2 2 3 5 4" xfId="31967"/>
    <cellStyle name="40% - 강조색5 46 2 2 3 6" xfId="31968"/>
    <cellStyle name="40% - 강조색5 46 2 2 3 6 2" xfId="31969"/>
    <cellStyle name="40% - 강조색5 46 2 2 3 6 3" xfId="31970"/>
    <cellStyle name="40% - 강조색5 46 2 2 3 6 4" xfId="31971"/>
    <cellStyle name="40% - 강조색5 46 2 2 3 7" xfId="31972"/>
    <cellStyle name="40% - 강조색5 46 2 2 3 7 2" xfId="31973"/>
    <cellStyle name="40% - 강조색5 46 2 2 3 7 3" xfId="31974"/>
    <cellStyle name="40% - 강조색5 46 2 2 3 7 4" xfId="31975"/>
    <cellStyle name="40% - 강조색5 46 2 2 3 8" xfId="31976"/>
    <cellStyle name="40% - 강조색5 46 2 2 3 8 2" xfId="31977"/>
    <cellStyle name="40% - 강조색5 46 2 2 3 8 3" xfId="31978"/>
    <cellStyle name="40% - 강조색5 46 2 2 3 8 4" xfId="31979"/>
    <cellStyle name="40% - 강조색5 46 2 2 3 9" xfId="31980"/>
    <cellStyle name="40% - 강조색5 46 2 2 3 9 2" xfId="31981"/>
    <cellStyle name="40% - 강조색5 46 2 2 3 9 3" xfId="31982"/>
    <cellStyle name="40% - 강조색5 46 2 2 3 9 4" xfId="31983"/>
    <cellStyle name="40% - 강조색5 46 2 2 4" xfId="31984"/>
    <cellStyle name="40% - 강조색5 46 2 2 4 10" xfId="31985"/>
    <cellStyle name="40% - 강조색5 46 2 2 4 11" xfId="31986"/>
    <cellStyle name="40% - 강조색5 46 2 2 4 12" xfId="31987"/>
    <cellStyle name="40% - 강조색5 46 2 2 4 2" xfId="31988"/>
    <cellStyle name="40% - 강조색5 46 2 2 4 2 2" xfId="31989"/>
    <cellStyle name="40% - 강조색5 46 2 2 4 2 3" xfId="31990"/>
    <cellStyle name="40% - 강조색5 46 2 2 4 2 4" xfId="31991"/>
    <cellStyle name="40% - 강조색5 46 2 2 4 3" xfId="31992"/>
    <cellStyle name="40% - 강조색5 46 2 2 4 3 2" xfId="31993"/>
    <cellStyle name="40% - 강조색5 46 2 2 4 3 3" xfId="31994"/>
    <cellStyle name="40% - 강조색5 46 2 2 4 3 4" xfId="31995"/>
    <cellStyle name="40% - 강조색5 46 2 2 4 4" xfId="31996"/>
    <cellStyle name="40% - 강조색5 46 2 2 4 4 2" xfId="31997"/>
    <cellStyle name="40% - 강조색5 46 2 2 4 4 3" xfId="31998"/>
    <cellStyle name="40% - 강조색5 46 2 2 4 4 4" xfId="31999"/>
    <cellStyle name="40% - 강조색5 46 2 2 4 5" xfId="32000"/>
    <cellStyle name="40% - 강조색5 46 2 2 4 5 2" xfId="32001"/>
    <cellStyle name="40% - 강조색5 46 2 2 4 5 3" xfId="32002"/>
    <cellStyle name="40% - 강조색5 46 2 2 4 5 4" xfId="32003"/>
    <cellStyle name="40% - 강조색5 46 2 2 4 6" xfId="32004"/>
    <cellStyle name="40% - 강조색5 46 2 2 4 6 2" xfId="32005"/>
    <cellStyle name="40% - 강조색5 46 2 2 4 6 3" xfId="32006"/>
    <cellStyle name="40% - 강조색5 46 2 2 4 6 4" xfId="32007"/>
    <cellStyle name="40% - 강조색5 46 2 2 4 7" xfId="32008"/>
    <cellStyle name="40% - 강조색5 46 2 2 4 7 2" xfId="32009"/>
    <cellStyle name="40% - 강조색5 46 2 2 4 7 3" xfId="32010"/>
    <cellStyle name="40% - 강조색5 46 2 2 4 7 4" xfId="32011"/>
    <cellStyle name="40% - 강조색5 46 2 2 4 8" xfId="32012"/>
    <cellStyle name="40% - 강조색5 46 2 2 4 8 2" xfId="32013"/>
    <cellStyle name="40% - 강조색5 46 2 2 4 8 3" xfId="32014"/>
    <cellStyle name="40% - 강조색5 46 2 2 4 8 4" xfId="32015"/>
    <cellStyle name="40% - 강조색5 46 2 2 4 9" xfId="32016"/>
    <cellStyle name="40% - 강조색5 46 2 2 4 9 2" xfId="32017"/>
    <cellStyle name="40% - 강조색5 46 2 2 4 9 3" xfId="32018"/>
    <cellStyle name="40% - 강조색5 46 2 2 4 9 4" xfId="32019"/>
    <cellStyle name="40% - 강조색5 46 2 2 5" xfId="32020"/>
    <cellStyle name="40% - 강조색5 46 2 2 5 2" xfId="32021"/>
    <cellStyle name="40% - 강조색5 46 2 2 5 3" xfId="32022"/>
    <cellStyle name="40% - 강조색5 46 2 2 5 4" xfId="32023"/>
    <cellStyle name="40% - 강조색5 46 2 2 6" xfId="32024"/>
    <cellStyle name="40% - 강조색5 46 2 2 6 2" xfId="32025"/>
    <cellStyle name="40% - 강조색5 46 2 2 6 3" xfId="32026"/>
    <cellStyle name="40% - 강조색5 46 2 2 6 4" xfId="32027"/>
    <cellStyle name="40% - 강조색5 46 2 2 7" xfId="32028"/>
    <cellStyle name="40% - 강조색5 46 2 2 7 2" xfId="32029"/>
    <cellStyle name="40% - 강조색5 46 2 2 7 3" xfId="32030"/>
    <cellStyle name="40% - 강조색5 46 2 2 7 4" xfId="32031"/>
    <cellStyle name="40% - 강조색5 46 2 2 8" xfId="32032"/>
    <cellStyle name="40% - 강조색5 46 2 2 8 2" xfId="32033"/>
    <cellStyle name="40% - 강조색5 46 2 2 8 3" xfId="32034"/>
    <cellStyle name="40% - 강조색5 46 2 2 8 4" xfId="32035"/>
    <cellStyle name="40% - 강조색5 46 2 2 9" xfId="32036"/>
    <cellStyle name="40% - 강조색5 46 2 2 9 2" xfId="32037"/>
    <cellStyle name="40% - 강조색5 46 2 2 9 3" xfId="32038"/>
    <cellStyle name="40% - 강조색5 46 2 2 9 4" xfId="32039"/>
    <cellStyle name="40% - 강조색5 46 2 20" xfId="32040"/>
    <cellStyle name="40% - 강조색5 46 2 21" xfId="32041"/>
    <cellStyle name="40% - 강조색5 46 2 22" xfId="32042"/>
    <cellStyle name="40% - 강조색5 46 2 23" xfId="32043"/>
    <cellStyle name="40% - 강조색5 46 2 24" xfId="32044"/>
    <cellStyle name="40% - 강조색5 46 2 25" xfId="32045"/>
    <cellStyle name="40% - 강조색5 46 2 26" xfId="32046"/>
    <cellStyle name="40% - 강조색5 46 2 3" xfId="32047"/>
    <cellStyle name="40% - 강조색5 46 2 3 10" xfId="32048"/>
    <cellStyle name="40% - 강조색5 46 2 3 11" xfId="32049"/>
    <cellStyle name="40% - 강조색5 46 2 3 12" xfId="32050"/>
    <cellStyle name="40% - 강조색5 46 2 3 2" xfId="32051"/>
    <cellStyle name="40% - 강조색5 46 2 3 2 2" xfId="32052"/>
    <cellStyle name="40% - 강조색5 46 2 3 2 3" xfId="32053"/>
    <cellStyle name="40% - 강조색5 46 2 3 2 4" xfId="32054"/>
    <cellStyle name="40% - 강조색5 46 2 3 3" xfId="32055"/>
    <cellStyle name="40% - 강조색5 46 2 3 3 2" xfId="32056"/>
    <cellStyle name="40% - 강조색5 46 2 3 3 3" xfId="32057"/>
    <cellStyle name="40% - 강조색5 46 2 3 3 4" xfId="32058"/>
    <cellStyle name="40% - 강조색5 46 2 3 4" xfId="32059"/>
    <cellStyle name="40% - 강조색5 46 2 3 4 2" xfId="32060"/>
    <cellStyle name="40% - 강조색5 46 2 3 4 3" xfId="32061"/>
    <cellStyle name="40% - 강조색5 46 2 3 4 4" xfId="32062"/>
    <cellStyle name="40% - 강조색5 46 2 3 5" xfId="32063"/>
    <cellStyle name="40% - 강조색5 46 2 3 5 2" xfId="32064"/>
    <cellStyle name="40% - 강조색5 46 2 3 5 3" xfId="32065"/>
    <cellStyle name="40% - 강조색5 46 2 3 5 4" xfId="32066"/>
    <cellStyle name="40% - 강조색5 46 2 3 6" xfId="32067"/>
    <cellStyle name="40% - 강조색5 46 2 3 6 2" xfId="32068"/>
    <cellStyle name="40% - 강조색5 46 2 3 6 3" xfId="32069"/>
    <cellStyle name="40% - 강조색5 46 2 3 6 4" xfId="32070"/>
    <cellStyle name="40% - 강조색5 46 2 3 7" xfId="32071"/>
    <cellStyle name="40% - 강조색5 46 2 3 7 2" xfId="32072"/>
    <cellStyle name="40% - 강조색5 46 2 3 7 3" xfId="32073"/>
    <cellStyle name="40% - 강조색5 46 2 3 7 4" xfId="32074"/>
    <cellStyle name="40% - 강조색5 46 2 3 8" xfId="32075"/>
    <cellStyle name="40% - 강조색5 46 2 3 8 2" xfId="32076"/>
    <cellStyle name="40% - 강조색5 46 2 3 8 3" xfId="32077"/>
    <cellStyle name="40% - 강조색5 46 2 3 8 4" xfId="32078"/>
    <cellStyle name="40% - 강조색5 46 2 3 9" xfId="32079"/>
    <cellStyle name="40% - 강조색5 46 2 3 9 2" xfId="32080"/>
    <cellStyle name="40% - 강조색5 46 2 3 9 3" xfId="32081"/>
    <cellStyle name="40% - 강조색5 46 2 3 9 4" xfId="32082"/>
    <cellStyle name="40% - 강조색5 46 2 4" xfId="32083"/>
    <cellStyle name="40% - 강조색5 46 2 4 10" xfId="32084"/>
    <cellStyle name="40% - 강조색5 46 2 4 11" xfId="32085"/>
    <cellStyle name="40% - 강조색5 46 2 4 12" xfId="32086"/>
    <cellStyle name="40% - 강조색5 46 2 4 2" xfId="32087"/>
    <cellStyle name="40% - 강조색5 46 2 4 2 2" xfId="32088"/>
    <cellStyle name="40% - 강조색5 46 2 4 2 3" xfId="32089"/>
    <cellStyle name="40% - 강조색5 46 2 4 2 4" xfId="32090"/>
    <cellStyle name="40% - 강조색5 46 2 4 3" xfId="32091"/>
    <cellStyle name="40% - 강조색5 46 2 4 3 2" xfId="32092"/>
    <cellStyle name="40% - 강조색5 46 2 4 3 3" xfId="32093"/>
    <cellStyle name="40% - 강조색5 46 2 4 3 4" xfId="32094"/>
    <cellStyle name="40% - 강조색5 46 2 4 4" xfId="32095"/>
    <cellStyle name="40% - 강조색5 46 2 4 4 2" xfId="32096"/>
    <cellStyle name="40% - 강조색5 46 2 4 4 3" xfId="32097"/>
    <cellStyle name="40% - 강조색5 46 2 4 4 4" xfId="32098"/>
    <cellStyle name="40% - 강조색5 46 2 4 5" xfId="32099"/>
    <cellStyle name="40% - 강조색5 46 2 4 5 2" xfId="32100"/>
    <cellStyle name="40% - 강조색5 46 2 4 5 3" xfId="32101"/>
    <cellStyle name="40% - 강조색5 46 2 4 5 4" xfId="32102"/>
    <cellStyle name="40% - 강조색5 46 2 4 6" xfId="32103"/>
    <cellStyle name="40% - 강조색5 46 2 4 6 2" xfId="32104"/>
    <cellStyle name="40% - 강조색5 46 2 4 6 3" xfId="32105"/>
    <cellStyle name="40% - 강조색5 46 2 4 6 4" xfId="32106"/>
    <cellStyle name="40% - 강조색5 46 2 4 7" xfId="32107"/>
    <cellStyle name="40% - 강조색5 46 2 4 7 2" xfId="32108"/>
    <cellStyle name="40% - 강조색5 46 2 4 7 3" xfId="32109"/>
    <cellStyle name="40% - 강조색5 46 2 4 7 4" xfId="32110"/>
    <cellStyle name="40% - 강조색5 46 2 4 8" xfId="32111"/>
    <cellStyle name="40% - 강조색5 46 2 4 8 2" xfId="32112"/>
    <cellStyle name="40% - 강조색5 46 2 4 8 3" xfId="32113"/>
    <cellStyle name="40% - 강조색5 46 2 4 8 4" xfId="32114"/>
    <cellStyle name="40% - 강조색5 46 2 4 9" xfId="32115"/>
    <cellStyle name="40% - 강조색5 46 2 4 9 2" xfId="32116"/>
    <cellStyle name="40% - 강조색5 46 2 4 9 3" xfId="32117"/>
    <cellStyle name="40% - 강조색5 46 2 4 9 4" xfId="32118"/>
    <cellStyle name="40% - 강조색5 46 2 5" xfId="32119"/>
    <cellStyle name="40% - 강조색5 46 2 5 10" xfId="32120"/>
    <cellStyle name="40% - 강조색5 46 2 5 11" xfId="32121"/>
    <cellStyle name="40% - 강조색5 46 2 5 12" xfId="32122"/>
    <cellStyle name="40% - 강조색5 46 2 5 2" xfId="32123"/>
    <cellStyle name="40% - 강조색5 46 2 5 2 2" xfId="32124"/>
    <cellStyle name="40% - 강조색5 46 2 5 2 3" xfId="32125"/>
    <cellStyle name="40% - 강조색5 46 2 5 2 4" xfId="32126"/>
    <cellStyle name="40% - 강조색5 46 2 5 3" xfId="32127"/>
    <cellStyle name="40% - 강조색5 46 2 5 3 2" xfId="32128"/>
    <cellStyle name="40% - 강조색5 46 2 5 3 3" xfId="32129"/>
    <cellStyle name="40% - 강조색5 46 2 5 3 4" xfId="32130"/>
    <cellStyle name="40% - 강조색5 46 2 5 4" xfId="32131"/>
    <cellStyle name="40% - 강조색5 46 2 5 4 2" xfId="32132"/>
    <cellStyle name="40% - 강조색5 46 2 5 4 3" xfId="32133"/>
    <cellStyle name="40% - 강조색5 46 2 5 4 4" xfId="32134"/>
    <cellStyle name="40% - 강조색5 46 2 5 5" xfId="32135"/>
    <cellStyle name="40% - 강조색5 46 2 5 5 2" xfId="32136"/>
    <cellStyle name="40% - 강조색5 46 2 5 5 3" xfId="32137"/>
    <cellStyle name="40% - 강조색5 46 2 5 5 4" xfId="32138"/>
    <cellStyle name="40% - 강조색5 46 2 5 6" xfId="32139"/>
    <cellStyle name="40% - 강조색5 46 2 5 6 2" xfId="32140"/>
    <cellStyle name="40% - 강조색5 46 2 5 6 3" xfId="32141"/>
    <cellStyle name="40% - 강조색5 46 2 5 6 4" xfId="32142"/>
    <cellStyle name="40% - 강조색5 46 2 5 7" xfId="32143"/>
    <cellStyle name="40% - 강조색5 46 2 5 7 2" xfId="32144"/>
    <cellStyle name="40% - 강조색5 46 2 5 7 3" xfId="32145"/>
    <cellStyle name="40% - 강조색5 46 2 5 7 4" xfId="32146"/>
    <cellStyle name="40% - 강조색5 46 2 5 8" xfId="32147"/>
    <cellStyle name="40% - 강조색5 46 2 5 8 2" xfId="32148"/>
    <cellStyle name="40% - 강조색5 46 2 5 8 3" xfId="32149"/>
    <cellStyle name="40% - 강조색5 46 2 5 8 4" xfId="32150"/>
    <cellStyle name="40% - 강조색5 46 2 5 9" xfId="32151"/>
    <cellStyle name="40% - 강조색5 46 2 5 9 2" xfId="32152"/>
    <cellStyle name="40% - 강조색5 46 2 5 9 3" xfId="32153"/>
    <cellStyle name="40% - 강조색5 46 2 5 9 4" xfId="32154"/>
    <cellStyle name="40% - 강조색5 46 2 6" xfId="32155"/>
    <cellStyle name="40% - 강조색5 46 2 6 2" xfId="32156"/>
    <cellStyle name="40% - 강조색5 46 2 6 3" xfId="32157"/>
    <cellStyle name="40% - 강조색5 46 2 6 4" xfId="32158"/>
    <cellStyle name="40% - 강조색5 46 2 7" xfId="32159"/>
    <cellStyle name="40% - 강조색5 46 2 7 2" xfId="32160"/>
    <cellStyle name="40% - 강조색5 46 2 7 3" xfId="32161"/>
    <cellStyle name="40% - 강조색5 46 2 7 4" xfId="32162"/>
    <cellStyle name="40% - 강조색5 46 2 8" xfId="32163"/>
    <cellStyle name="40% - 강조색5 46 2 8 2" xfId="32164"/>
    <cellStyle name="40% - 강조색5 46 2 8 3" xfId="32165"/>
    <cellStyle name="40% - 강조색5 46 2 8 4" xfId="32166"/>
    <cellStyle name="40% - 강조색5 46 2 9" xfId="32167"/>
    <cellStyle name="40% - 강조색5 46 2 9 2" xfId="32168"/>
    <cellStyle name="40% - 강조색5 46 2 9 3" xfId="32169"/>
    <cellStyle name="40% - 강조색5 46 2 9 4" xfId="32170"/>
    <cellStyle name="40% - 강조색5 46 20" xfId="32171"/>
    <cellStyle name="40% - 강조색5 46 21" xfId="32172"/>
    <cellStyle name="40% - 강조색5 46 22" xfId="32173"/>
    <cellStyle name="40% - 강조색5 46 23" xfId="32174"/>
    <cellStyle name="40% - 강조색5 46 24" xfId="32175"/>
    <cellStyle name="40% - 강조색5 46 25" xfId="32176"/>
    <cellStyle name="40% - 강조색5 46 26" xfId="32177"/>
    <cellStyle name="40% - 강조색5 46 27" xfId="32178"/>
    <cellStyle name="40% - 강조색5 46 3" xfId="32179"/>
    <cellStyle name="40% - 강조색5 46 3 10" xfId="32180"/>
    <cellStyle name="40% - 강조색5 46 3 10 2" xfId="32181"/>
    <cellStyle name="40% - 강조색5 46 3 10 3" xfId="32182"/>
    <cellStyle name="40% - 강조색5 46 3 10 4" xfId="32183"/>
    <cellStyle name="40% - 강조색5 46 3 11" xfId="32184"/>
    <cellStyle name="40% - 강조색5 46 3 11 2" xfId="32185"/>
    <cellStyle name="40% - 강조색5 46 3 11 3" xfId="32186"/>
    <cellStyle name="40% - 강조색5 46 3 11 4" xfId="32187"/>
    <cellStyle name="40% - 강조색5 46 3 12" xfId="32188"/>
    <cellStyle name="40% - 강조색5 46 3 12 2" xfId="32189"/>
    <cellStyle name="40% - 강조색5 46 3 12 3" xfId="32190"/>
    <cellStyle name="40% - 강조색5 46 3 12 4" xfId="32191"/>
    <cellStyle name="40% - 강조색5 46 3 13" xfId="32192"/>
    <cellStyle name="40% - 강조색5 46 3 14" xfId="32193"/>
    <cellStyle name="40% - 강조색5 46 3 15" xfId="32194"/>
    <cellStyle name="40% - 강조색5 46 3 16" xfId="32195"/>
    <cellStyle name="40% - 강조색5 46 3 17" xfId="32196"/>
    <cellStyle name="40% - 강조색5 46 3 18" xfId="32197"/>
    <cellStyle name="40% - 강조색5 46 3 19" xfId="32198"/>
    <cellStyle name="40% - 강조색5 46 3 2" xfId="32199"/>
    <cellStyle name="40% - 강조색5 46 3 2 10" xfId="32200"/>
    <cellStyle name="40% - 강조색5 46 3 2 11" xfId="32201"/>
    <cellStyle name="40% - 강조색5 46 3 2 12" xfId="32202"/>
    <cellStyle name="40% - 강조색5 46 3 2 2" xfId="32203"/>
    <cellStyle name="40% - 강조색5 46 3 2 2 2" xfId="32204"/>
    <cellStyle name="40% - 강조색5 46 3 2 2 3" xfId="32205"/>
    <cellStyle name="40% - 강조색5 46 3 2 2 4" xfId="32206"/>
    <cellStyle name="40% - 강조색5 46 3 2 3" xfId="32207"/>
    <cellStyle name="40% - 강조색5 46 3 2 3 2" xfId="32208"/>
    <cellStyle name="40% - 강조색5 46 3 2 3 3" xfId="32209"/>
    <cellStyle name="40% - 강조색5 46 3 2 3 4" xfId="32210"/>
    <cellStyle name="40% - 강조색5 46 3 2 4" xfId="32211"/>
    <cellStyle name="40% - 강조색5 46 3 2 4 2" xfId="32212"/>
    <cellStyle name="40% - 강조색5 46 3 2 4 3" xfId="32213"/>
    <cellStyle name="40% - 강조색5 46 3 2 4 4" xfId="32214"/>
    <cellStyle name="40% - 강조색5 46 3 2 5" xfId="32215"/>
    <cellStyle name="40% - 강조색5 46 3 2 5 2" xfId="32216"/>
    <cellStyle name="40% - 강조색5 46 3 2 5 3" xfId="32217"/>
    <cellStyle name="40% - 강조색5 46 3 2 5 4" xfId="32218"/>
    <cellStyle name="40% - 강조색5 46 3 2 6" xfId="32219"/>
    <cellStyle name="40% - 강조색5 46 3 2 6 2" xfId="32220"/>
    <cellStyle name="40% - 강조색5 46 3 2 6 3" xfId="32221"/>
    <cellStyle name="40% - 강조색5 46 3 2 6 4" xfId="32222"/>
    <cellStyle name="40% - 강조색5 46 3 2 7" xfId="32223"/>
    <cellStyle name="40% - 강조색5 46 3 2 7 2" xfId="32224"/>
    <cellStyle name="40% - 강조색5 46 3 2 7 3" xfId="32225"/>
    <cellStyle name="40% - 강조색5 46 3 2 7 4" xfId="32226"/>
    <cellStyle name="40% - 강조색5 46 3 2 8" xfId="32227"/>
    <cellStyle name="40% - 강조색5 46 3 2 8 2" xfId="32228"/>
    <cellStyle name="40% - 강조색5 46 3 2 8 3" xfId="32229"/>
    <cellStyle name="40% - 강조색5 46 3 2 8 4" xfId="32230"/>
    <cellStyle name="40% - 강조색5 46 3 2 9" xfId="32231"/>
    <cellStyle name="40% - 강조색5 46 3 2 9 2" xfId="32232"/>
    <cellStyle name="40% - 강조색5 46 3 2 9 3" xfId="32233"/>
    <cellStyle name="40% - 강조색5 46 3 2 9 4" xfId="32234"/>
    <cellStyle name="40% - 강조색5 46 3 20" xfId="32235"/>
    <cellStyle name="40% - 강조색5 46 3 21" xfId="32236"/>
    <cellStyle name="40% - 강조색5 46 3 22" xfId="32237"/>
    <cellStyle name="40% - 강조색5 46 3 23" xfId="32238"/>
    <cellStyle name="40% - 강조색5 46 3 24" xfId="32239"/>
    <cellStyle name="40% - 강조색5 46 3 25" xfId="32240"/>
    <cellStyle name="40% - 강조색5 46 3 3" xfId="32241"/>
    <cellStyle name="40% - 강조색5 46 3 3 10" xfId="32242"/>
    <cellStyle name="40% - 강조색5 46 3 3 11" xfId="32243"/>
    <cellStyle name="40% - 강조색5 46 3 3 12" xfId="32244"/>
    <cellStyle name="40% - 강조색5 46 3 3 2" xfId="32245"/>
    <cellStyle name="40% - 강조색5 46 3 3 2 2" xfId="32246"/>
    <cellStyle name="40% - 강조색5 46 3 3 2 3" xfId="32247"/>
    <cellStyle name="40% - 강조색5 46 3 3 2 4" xfId="32248"/>
    <cellStyle name="40% - 강조색5 46 3 3 3" xfId="32249"/>
    <cellStyle name="40% - 강조색5 46 3 3 3 2" xfId="32250"/>
    <cellStyle name="40% - 강조색5 46 3 3 3 3" xfId="32251"/>
    <cellStyle name="40% - 강조색5 46 3 3 3 4" xfId="32252"/>
    <cellStyle name="40% - 강조색5 46 3 3 4" xfId="32253"/>
    <cellStyle name="40% - 강조색5 46 3 3 4 2" xfId="32254"/>
    <cellStyle name="40% - 강조색5 46 3 3 4 3" xfId="32255"/>
    <cellStyle name="40% - 강조색5 46 3 3 4 4" xfId="32256"/>
    <cellStyle name="40% - 강조색5 46 3 3 5" xfId="32257"/>
    <cellStyle name="40% - 강조색5 46 3 3 5 2" xfId="32258"/>
    <cellStyle name="40% - 강조색5 46 3 3 5 3" xfId="32259"/>
    <cellStyle name="40% - 강조색5 46 3 3 5 4" xfId="32260"/>
    <cellStyle name="40% - 강조색5 46 3 3 6" xfId="32261"/>
    <cellStyle name="40% - 강조색5 46 3 3 6 2" xfId="32262"/>
    <cellStyle name="40% - 강조색5 46 3 3 6 3" xfId="32263"/>
    <cellStyle name="40% - 강조색5 46 3 3 6 4" xfId="32264"/>
    <cellStyle name="40% - 강조색5 46 3 3 7" xfId="32265"/>
    <cellStyle name="40% - 강조색5 46 3 3 7 2" xfId="32266"/>
    <cellStyle name="40% - 강조색5 46 3 3 7 3" xfId="32267"/>
    <cellStyle name="40% - 강조색5 46 3 3 7 4" xfId="32268"/>
    <cellStyle name="40% - 강조색5 46 3 3 8" xfId="32269"/>
    <cellStyle name="40% - 강조색5 46 3 3 8 2" xfId="32270"/>
    <cellStyle name="40% - 강조색5 46 3 3 8 3" xfId="32271"/>
    <cellStyle name="40% - 강조색5 46 3 3 8 4" xfId="32272"/>
    <cellStyle name="40% - 강조색5 46 3 3 9" xfId="32273"/>
    <cellStyle name="40% - 강조색5 46 3 3 9 2" xfId="32274"/>
    <cellStyle name="40% - 강조색5 46 3 3 9 3" xfId="32275"/>
    <cellStyle name="40% - 강조색5 46 3 3 9 4" xfId="32276"/>
    <cellStyle name="40% - 강조색5 46 3 4" xfId="32277"/>
    <cellStyle name="40% - 강조색5 46 3 4 10" xfId="32278"/>
    <cellStyle name="40% - 강조색5 46 3 4 11" xfId="32279"/>
    <cellStyle name="40% - 강조색5 46 3 4 12" xfId="32280"/>
    <cellStyle name="40% - 강조색5 46 3 4 2" xfId="32281"/>
    <cellStyle name="40% - 강조색5 46 3 4 2 2" xfId="32282"/>
    <cellStyle name="40% - 강조색5 46 3 4 2 3" xfId="32283"/>
    <cellStyle name="40% - 강조색5 46 3 4 2 4" xfId="32284"/>
    <cellStyle name="40% - 강조색5 46 3 4 3" xfId="32285"/>
    <cellStyle name="40% - 강조색5 46 3 4 3 2" xfId="32286"/>
    <cellStyle name="40% - 강조색5 46 3 4 3 3" xfId="32287"/>
    <cellStyle name="40% - 강조색5 46 3 4 3 4" xfId="32288"/>
    <cellStyle name="40% - 강조색5 46 3 4 4" xfId="32289"/>
    <cellStyle name="40% - 강조색5 46 3 4 4 2" xfId="32290"/>
    <cellStyle name="40% - 강조색5 46 3 4 4 3" xfId="32291"/>
    <cellStyle name="40% - 강조색5 46 3 4 4 4" xfId="32292"/>
    <cellStyle name="40% - 강조색5 46 3 4 5" xfId="32293"/>
    <cellStyle name="40% - 강조색5 46 3 4 5 2" xfId="32294"/>
    <cellStyle name="40% - 강조색5 46 3 4 5 3" xfId="32295"/>
    <cellStyle name="40% - 강조색5 46 3 4 5 4" xfId="32296"/>
    <cellStyle name="40% - 강조색5 46 3 4 6" xfId="32297"/>
    <cellStyle name="40% - 강조색5 46 3 4 6 2" xfId="32298"/>
    <cellStyle name="40% - 강조색5 46 3 4 6 3" xfId="32299"/>
    <cellStyle name="40% - 강조색5 46 3 4 6 4" xfId="32300"/>
    <cellStyle name="40% - 강조색5 46 3 4 7" xfId="32301"/>
    <cellStyle name="40% - 강조색5 46 3 4 7 2" xfId="32302"/>
    <cellStyle name="40% - 강조색5 46 3 4 7 3" xfId="32303"/>
    <cellStyle name="40% - 강조색5 46 3 4 7 4" xfId="32304"/>
    <cellStyle name="40% - 강조색5 46 3 4 8" xfId="32305"/>
    <cellStyle name="40% - 강조색5 46 3 4 8 2" xfId="32306"/>
    <cellStyle name="40% - 강조색5 46 3 4 8 3" xfId="32307"/>
    <cellStyle name="40% - 강조색5 46 3 4 8 4" xfId="32308"/>
    <cellStyle name="40% - 강조색5 46 3 4 9" xfId="32309"/>
    <cellStyle name="40% - 강조색5 46 3 4 9 2" xfId="32310"/>
    <cellStyle name="40% - 강조색5 46 3 4 9 3" xfId="32311"/>
    <cellStyle name="40% - 강조색5 46 3 4 9 4" xfId="32312"/>
    <cellStyle name="40% - 강조색5 46 3 5" xfId="32313"/>
    <cellStyle name="40% - 강조색5 46 3 5 2" xfId="32314"/>
    <cellStyle name="40% - 강조색5 46 3 5 3" xfId="32315"/>
    <cellStyle name="40% - 강조색5 46 3 5 4" xfId="32316"/>
    <cellStyle name="40% - 강조색5 46 3 6" xfId="32317"/>
    <cellStyle name="40% - 강조색5 46 3 6 2" xfId="32318"/>
    <cellStyle name="40% - 강조색5 46 3 6 3" xfId="32319"/>
    <cellStyle name="40% - 강조색5 46 3 6 4" xfId="32320"/>
    <cellStyle name="40% - 강조색5 46 3 7" xfId="32321"/>
    <cellStyle name="40% - 강조색5 46 3 7 2" xfId="32322"/>
    <cellStyle name="40% - 강조색5 46 3 7 3" xfId="32323"/>
    <cellStyle name="40% - 강조색5 46 3 7 4" xfId="32324"/>
    <cellStyle name="40% - 강조색5 46 3 8" xfId="32325"/>
    <cellStyle name="40% - 강조색5 46 3 8 2" xfId="32326"/>
    <cellStyle name="40% - 강조색5 46 3 8 3" xfId="32327"/>
    <cellStyle name="40% - 강조색5 46 3 8 4" xfId="32328"/>
    <cellStyle name="40% - 강조색5 46 3 9" xfId="32329"/>
    <cellStyle name="40% - 강조색5 46 3 9 2" xfId="32330"/>
    <cellStyle name="40% - 강조색5 46 3 9 3" xfId="32331"/>
    <cellStyle name="40% - 강조색5 46 3 9 4" xfId="32332"/>
    <cellStyle name="40% - 강조색5 46 4" xfId="32333"/>
    <cellStyle name="40% - 강조색5 46 4 10" xfId="32334"/>
    <cellStyle name="40% - 강조색5 46 4 11" xfId="32335"/>
    <cellStyle name="40% - 강조색5 46 4 12" xfId="32336"/>
    <cellStyle name="40% - 강조색5 46 4 2" xfId="32337"/>
    <cellStyle name="40% - 강조색5 46 4 2 2" xfId="32338"/>
    <cellStyle name="40% - 강조색5 46 4 2 3" xfId="32339"/>
    <cellStyle name="40% - 강조색5 46 4 2 4" xfId="32340"/>
    <cellStyle name="40% - 강조색5 46 4 3" xfId="32341"/>
    <cellStyle name="40% - 강조색5 46 4 3 2" xfId="32342"/>
    <cellStyle name="40% - 강조색5 46 4 3 3" xfId="32343"/>
    <cellStyle name="40% - 강조색5 46 4 3 4" xfId="32344"/>
    <cellStyle name="40% - 강조색5 46 4 4" xfId="32345"/>
    <cellStyle name="40% - 강조색5 46 4 4 2" xfId="32346"/>
    <cellStyle name="40% - 강조색5 46 4 4 3" xfId="32347"/>
    <cellStyle name="40% - 강조색5 46 4 4 4" xfId="32348"/>
    <cellStyle name="40% - 강조색5 46 4 5" xfId="32349"/>
    <cellStyle name="40% - 강조색5 46 4 5 2" xfId="32350"/>
    <cellStyle name="40% - 강조색5 46 4 5 3" xfId="32351"/>
    <cellStyle name="40% - 강조색5 46 4 5 4" xfId="32352"/>
    <cellStyle name="40% - 강조색5 46 4 6" xfId="32353"/>
    <cellStyle name="40% - 강조색5 46 4 6 2" xfId="32354"/>
    <cellStyle name="40% - 강조색5 46 4 6 3" xfId="32355"/>
    <cellStyle name="40% - 강조색5 46 4 6 4" xfId="32356"/>
    <cellStyle name="40% - 강조색5 46 4 7" xfId="32357"/>
    <cellStyle name="40% - 강조색5 46 4 7 2" xfId="32358"/>
    <cellStyle name="40% - 강조색5 46 4 7 3" xfId="32359"/>
    <cellStyle name="40% - 강조색5 46 4 7 4" xfId="32360"/>
    <cellStyle name="40% - 강조색5 46 4 8" xfId="32361"/>
    <cellStyle name="40% - 강조색5 46 4 8 2" xfId="32362"/>
    <cellStyle name="40% - 강조색5 46 4 8 3" xfId="32363"/>
    <cellStyle name="40% - 강조색5 46 4 8 4" xfId="32364"/>
    <cellStyle name="40% - 강조색5 46 4 9" xfId="32365"/>
    <cellStyle name="40% - 강조색5 46 4 9 2" xfId="32366"/>
    <cellStyle name="40% - 강조색5 46 4 9 3" xfId="32367"/>
    <cellStyle name="40% - 강조색5 46 4 9 4" xfId="32368"/>
    <cellStyle name="40% - 강조색5 46 5" xfId="32369"/>
    <cellStyle name="40% - 강조색5 46 5 10" xfId="32370"/>
    <cellStyle name="40% - 강조색5 46 5 11" xfId="32371"/>
    <cellStyle name="40% - 강조색5 46 5 12" xfId="32372"/>
    <cellStyle name="40% - 강조색5 46 5 2" xfId="32373"/>
    <cellStyle name="40% - 강조색5 46 5 2 2" xfId="32374"/>
    <cellStyle name="40% - 강조색5 46 5 2 3" xfId="32375"/>
    <cellStyle name="40% - 강조색5 46 5 2 4" xfId="32376"/>
    <cellStyle name="40% - 강조색5 46 5 3" xfId="32377"/>
    <cellStyle name="40% - 강조색5 46 5 3 2" xfId="32378"/>
    <cellStyle name="40% - 강조색5 46 5 3 3" xfId="32379"/>
    <cellStyle name="40% - 강조색5 46 5 3 4" xfId="32380"/>
    <cellStyle name="40% - 강조색5 46 5 4" xfId="32381"/>
    <cellStyle name="40% - 강조색5 46 5 4 2" xfId="32382"/>
    <cellStyle name="40% - 강조색5 46 5 4 3" xfId="32383"/>
    <cellStyle name="40% - 강조색5 46 5 4 4" xfId="32384"/>
    <cellStyle name="40% - 강조색5 46 5 5" xfId="32385"/>
    <cellStyle name="40% - 강조색5 46 5 5 2" xfId="32386"/>
    <cellStyle name="40% - 강조색5 46 5 5 3" xfId="32387"/>
    <cellStyle name="40% - 강조색5 46 5 5 4" xfId="32388"/>
    <cellStyle name="40% - 강조색5 46 5 6" xfId="32389"/>
    <cellStyle name="40% - 강조색5 46 5 6 2" xfId="32390"/>
    <cellStyle name="40% - 강조색5 46 5 6 3" xfId="32391"/>
    <cellStyle name="40% - 강조색5 46 5 6 4" xfId="32392"/>
    <cellStyle name="40% - 강조색5 46 5 7" xfId="32393"/>
    <cellStyle name="40% - 강조색5 46 5 7 2" xfId="32394"/>
    <cellStyle name="40% - 강조색5 46 5 7 3" xfId="32395"/>
    <cellStyle name="40% - 강조색5 46 5 7 4" xfId="32396"/>
    <cellStyle name="40% - 강조색5 46 5 8" xfId="32397"/>
    <cellStyle name="40% - 강조색5 46 5 8 2" xfId="32398"/>
    <cellStyle name="40% - 강조색5 46 5 8 3" xfId="32399"/>
    <cellStyle name="40% - 강조색5 46 5 8 4" xfId="32400"/>
    <cellStyle name="40% - 강조색5 46 5 9" xfId="32401"/>
    <cellStyle name="40% - 강조색5 46 5 9 2" xfId="32402"/>
    <cellStyle name="40% - 강조색5 46 5 9 3" xfId="32403"/>
    <cellStyle name="40% - 강조색5 46 5 9 4" xfId="32404"/>
    <cellStyle name="40% - 강조색5 46 6" xfId="32405"/>
    <cellStyle name="40% - 강조색5 46 6 10" xfId="32406"/>
    <cellStyle name="40% - 강조색5 46 6 11" xfId="32407"/>
    <cellStyle name="40% - 강조색5 46 6 12" xfId="32408"/>
    <cellStyle name="40% - 강조색5 46 6 2" xfId="32409"/>
    <cellStyle name="40% - 강조색5 46 6 2 2" xfId="32410"/>
    <cellStyle name="40% - 강조색5 46 6 2 3" xfId="32411"/>
    <cellStyle name="40% - 강조색5 46 6 2 4" xfId="32412"/>
    <cellStyle name="40% - 강조색5 46 6 3" xfId="32413"/>
    <cellStyle name="40% - 강조색5 46 6 3 2" xfId="32414"/>
    <cellStyle name="40% - 강조색5 46 6 3 3" xfId="32415"/>
    <cellStyle name="40% - 강조색5 46 6 3 4" xfId="32416"/>
    <cellStyle name="40% - 강조색5 46 6 4" xfId="32417"/>
    <cellStyle name="40% - 강조색5 46 6 4 2" xfId="32418"/>
    <cellStyle name="40% - 강조색5 46 6 4 3" xfId="32419"/>
    <cellStyle name="40% - 강조색5 46 6 4 4" xfId="32420"/>
    <cellStyle name="40% - 강조색5 46 6 5" xfId="32421"/>
    <cellStyle name="40% - 강조색5 46 6 5 2" xfId="32422"/>
    <cellStyle name="40% - 강조색5 46 6 5 3" xfId="32423"/>
    <cellStyle name="40% - 강조색5 46 6 5 4" xfId="32424"/>
    <cellStyle name="40% - 강조색5 46 6 6" xfId="32425"/>
    <cellStyle name="40% - 강조색5 46 6 6 2" xfId="32426"/>
    <cellStyle name="40% - 강조색5 46 6 6 3" xfId="32427"/>
    <cellStyle name="40% - 강조색5 46 6 6 4" xfId="32428"/>
    <cellStyle name="40% - 강조색5 46 6 7" xfId="32429"/>
    <cellStyle name="40% - 강조색5 46 6 7 2" xfId="32430"/>
    <cellStyle name="40% - 강조색5 46 6 7 3" xfId="32431"/>
    <cellStyle name="40% - 강조색5 46 6 7 4" xfId="32432"/>
    <cellStyle name="40% - 강조색5 46 6 8" xfId="32433"/>
    <cellStyle name="40% - 강조색5 46 6 8 2" xfId="32434"/>
    <cellStyle name="40% - 강조색5 46 6 8 3" xfId="32435"/>
    <cellStyle name="40% - 강조색5 46 6 8 4" xfId="32436"/>
    <cellStyle name="40% - 강조색5 46 6 9" xfId="32437"/>
    <cellStyle name="40% - 강조색5 46 6 9 2" xfId="32438"/>
    <cellStyle name="40% - 강조색5 46 6 9 3" xfId="32439"/>
    <cellStyle name="40% - 강조색5 46 6 9 4" xfId="32440"/>
    <cellStyle name="40% - 강조색5 46 7" xfId="32441"/>
    <cellStyle name="40% - 강조색5 46 7 2" xfId="32442"/>
    <cellStyle name="40% - 강조색5 46 7 3" xfId="32443"/>
    <cellStyle name="40% - 강조색5 46 7 4" xfId="32444"/>
    <cellStyle name="40% - 강조색5 46 8" xfId="32445"/>
    <cellStyle name="40% - 강조색5 46 8 2" xfId="32446"/>
    <cellStyle name="40% - 강조색5 46 8 3" xfId="32447"/>
    <cellStyle name="40% - 강조색5 46 8 4" xfId="32448"/>
    <cellStyle name="40% - 강조색5 46 9" xfId="32449"/>
    <cellStyle name="40% - 강조색5 46 9 2" xfId="32450"/>
    <cellStyle name="40% - 강조색5 46 9 3" xfId="32451"/>
    <cellStyle name="40% - 강조색5 46 9 4" xfId="32452"/>
    <cellStyle name="40% - 강조색5 47" xfId="32453"/>
    <cellStyle name="40% - 강조색5 47 10" xfId="32454"/>
    <cellStyle name="40% - 강조색5 47 10 2" xfId="32455"/>
    <cellStyle name="40% - 강조색5 47 10 3" xfId="32456"/>
    <cellStyle name="40% - 강조색5 47 10 4" xfId="32457"/>
    <cellStyle name="40% - 강조색5 47 11" xfId="32458"/>
    <cellStyle name="40% - 강조색5 47 11 2" xfId="32459"/>
    <cellStyle name="40% - 강조색5 47 11 3" xfId="32460"/>
    <cellStyle name="40% - 강조색5 47 11 4" xfId="32461"/>
    <cellStyle name="40% - 강조색5 47 12" xfId="32462"/>
    <cellStyle name="40% - 강조색5 47 12 2" xfId="32463"/>
    <cellStyle name="40% - 강조색5 47 12 3" xfId="32464"/>
    <cellStyle name="40% - 강조색5 47 12 4" xfId="32465"/>
    <cellStyle name="40% - 강조색5 47 13" xfId="32466"/>
    <cellStyle name="40% - 강조색5 47 14" xfId="32467"/>
    <cellStyle name="40% - 강조색5 47 15" xfId="32468"/>
    <cellStyle name="40% - 강조색5 47 16" xfId="32469"/>
    <cellStyle name="40% - 강조색5 47 17" xfId="32470"/>
    <cellStyle name="40% - 강조색5 47 18" xfId="32471"/>
    <cellStyle name="40% - 강조색5 47 19" xfId="32472"/>
    <cellStyle name="40% - 강조색5 47 2" xfId="32473"/>
    <cellStyle name="40% - 강조색5 47 2 10" xfId="32474"/>
    <cellStyle name="40% - 강조색5 47 2 11" xfId="32475"/>
    <cellStyle name="40% - 강조색5 47 2 12" xfId="32476"/>
    <cellStyle name="40% - 강조색5 47 2 2" xfId="32477"/>
    <cellStyle name="40% - 강조색5 47 2 2 2" xfId="32478"/>
    <cellStyle name="40% - 강조색5 47 2 2 3" xfId="32479"/>
    <cellStyle name="40% - 강조색5 47 2 2 4" xfId="32480"/>
    <cellStyle name="40% - 강조색5 47 2 3" xfId="32481"/>
    <cellStyle name="40% - 강조색5 47 2 3 2" xfId="32482"/>
    <cellStyle name="40% - 강조색5 47 2 3 3" xfId="32483"/>
    <cellStyle name="40% - 강조색5 47 2 3 4" xfId="32484"/>
    <cellStyle name="40% - 강조색5 47 2 4" xfId="32485"/>
    <cellStyle name="40% - 강조색5 47 2 4 2" xfId="32486"/>
    <cellStyle name="40% - 강조색5 47 2 4 3" xfId="32487"/>
    <cellStyle name="40% - 강조색5 47 2 4 4" xfId="32488"/>
    <cellStyle name="40% - 강조색5 47 2 5" xfId="32489"/>
    <cellStyle name="40% - 강조색5 47 2 5 2" xfId="32490"/>
    <cellStyle name="40% - 강조색5 47 2 5 3" xfId="32491"/>
    <cellStyle name="40% - 강조색5 47 2 5 4" xfId="32492"/>
    <cellStyle name="40% - 강조색5 47 2 6" xfId="32493"/>
    <cellStyle name="40% - 강조색5 47 2 6 2" xfId="32494"/>
    <cellStyle name="40% - 강조색5 47 2 6 3" xfId="32495"/>
    <cellStyle name="40% - 강조색5 47 2 6 4" xfId="32496"/>
    <cellStyle name="40% - 강조색5 47 2 7" xfId="32497"/>
    <cellStyle name="40% - 강조색5 47 2 7 2" xfId="32498"/>
    <cellStyle name="40% - 강조색5 47 2 7 3" xfId="32499"/>
    <cellStyle name="40% - 강조색5 47 2 7 4" xfId="32500"/>
    <cellStyle name="40% - 강조색5 47 2 8" xfId="32501"/>
    <cellStyle name="40% - 강조색5 47 2 8 2" xfId="32502"/>
    <cellStyle name="40% - 강조색5 47 2 8 3" xfId="32503"/>
    <cellStyle name="40% - 강조색5 47 2 8 4" xfId="32504"/>
    <cellStyle name="40% - 강조색5 47 2 9" xfId="32505"/>
    <cellStyle name="40% - 강조색5 47 2 9 2" xfId="32506"/>
    <cellStyle name="40% - 강조색5 47 2 9 3" xfId="32507"/>
    <cellStyle name="40% - 강조색5 47 2 9 4" xfId="32508"/>
    <cellStyle name="40% - 강조색5 47 20" xfId="32509"/>
    <cellStyle name="40% - 강조색5 47 21" xfId="32510"/>
    <cellStyle name="40% - 강조색5 47 22" xfId="32511"/>
    <cellStyle name="40% - 강조색5 47 23" xfId="32512"/>
    <cellStyle name="40% - 강조색5 47 24" xfId="32513"/>
    <cellStyle name="40% - 강조색5 47 25" xfId="32514"/>
    <cellStyle name="40% - 강조색5 47 3" xfId="32515"/>
    <cellStyle name="40% - 강조색5 47 3 10" xfId="32516"/>
    <cellStyle name="40% - 강조색5 47 3 11" xfId="32517"/>
    <cellStyle name="40% - 강조색5 47 3 12" xfId="32518"/>
    <cellStyle name="40% - 강조색5 47 3 2" xfId="32519"/>
    <cellStyle name="40% - 강조색5 47 3 2 2" xfId="32520"/>
    <cellStyle name="40% - 강조색5 47 3 2 3" xfId="32521"/>
    <cellStyle name="40% - 강조색5 47 3 2 4" xfId="32522"/>
    <cellStyle name="40% - 강조색5 47 3 3" xfId="32523"/>
    <cellStyle name="40% - 강조색5 47 3 3 2" xfId="32524"/>
    <cellStyle name="40% - 강조색5 47 3 3 3" xfId="32525"/>
    <cellStyle name="40% - 강조색5 47 3 3 4" xfId="32526"/>
    <cellStyle name="40% - 강조색5 47 3 4" xfId="32527"/>
    <cellStyle name="40% - 강조색5 47 3 4 2" xfId="32528"/>
    <cellStyle name="40% - 강조색5 47 3 4 3" xfId="32529"/>
    <cellStyle name="40% - 강조색5 47 3 4 4" xfId="32530"/>
    <cellStyle name="40% - 강조색5 47 3 5" xfId="32531"/>
    <cellStyle name="40% - 강조색5 47 3 5 2" xfId="32532"/>
    <cellStyle name="40% - 강조색5 47 3 5 3" xfId="32533"/>
    <cellStyle name="40% - 강조색5 47 3 5 4" xfId="32534"/>
    <cellStyle name="40% - 강조색5 47 3 6" xfId="32535"/>
    <cellStyle name="40% - 강조색5 47 3 6 2" xfId="32536"/>
    <cellStyle name="40% - 강조색5 47 3 6 3" xfId="32537"/>
    <cellStyle name="40% - 강조색5 47 3 6 4" xfId="32538"/>
    <cellStyle name="40% - 강조색5 47 3 7" xfId="32539"/>
    <cellStyle name="40% - 강조색5 47 3 7 2" xfId="32540"/>
    <cellStyle name="40% - 강조색5 47 3 7 3" xfId="32541"/>
    <cellStyle name="40% - 강조색5 47 3 7 4" xfId="32542"/>
    <cellStyle name="40% - 강조색5 47 3 8" xfId="32543"/>
    <cellStyle name="40% - 강조색5 47 3 8 2" xfId="32544"/>
    <cellStyle name="40% - 강조색5 47 3 8 3" xfId="32545"/>
    <cellStyle name="40% - 강조색5 47 3 8 4" xfId="32546"/>
    <cellStyle name="40% - 강조색5 47 3 9" xfId="32547"/>
    <cellStyle name="40% - 강조색5 47 3 9 2" xfId="32548"/>
    <cellStyle name="40% - 강조색5 47 3 9 3" xfId="32549"/>
    <cellStyle name="40% - 강조색5 47 3 9 4" xfId="32550"/>
    <cellStyle name="40% - 강조색5 47 4" xfId="32551"/>
    <cellStyle name="40% - 강조색5 47 4 10" xfId="32552"/>
    <cellStyle name="40% - 강조색5 47 4 11" xfId="32553"/>
    <cellStyle name="40% - 강조색5 47 4 12" xfId="32554"/>
    <cellStyle name="40% - 강조색5 47 4 2" xfId="32555"/>
    <cellStyle name="40% - 강조색5 47 4 2 2" xfId="32556"/>
    <cellStyle name="40% - 강조색5 47 4 2 3" xfId="32557"/>
    <cellStyle name="40% - 강조색5 47 4 2 4" xfId="32558"/>
    <cellStyle name="40% - 강조색5 47 4 3" xfId="32559"/>
    <cellStyle name="40% - 강조색5 47 4 3 2" xfId="32560"/>
    <cellStyle name="40% - 강조색5 47 4 3 3" xfId="32561"/>
    <cellStyle name="40% - 강조색5 47 4 3 4" xfId="32562"/>
    <cellStyle name="40% - 강조색5 47 4 4" xfId="32563"/>
    <cellStyle name="40% - 강조색5 47 4 4 2" xfId="32564"/>
    <cellStyle name="40% - 강조색5 47 4 4 3" xfId="32565"/>
    <cellStyle name="40% - 강조색5 47 4 4 4" xfId="32566"/>
    <cellStyle name="40% - 강조색5 47 4 5" xfId="32567"/>
    <cellStyle name="40% - 강조색5 47 4 5 2" xfId="32568"/>
    <cellStyle name="40% - 강조색5 47 4 5 3" xfId="32569"/>
    <cellStyle name="40% - 강조색5 47 4 5 4" xfId="32570"/>
    <cellStyle name="40% - 강조색5 47 4 6" xfId="32571"/>
    <cellStyle name="40% - 강조색5 47 4 6 2" xfId="32572"/>
    <cellStyle name="40% - 강조색5 47 4 6 3" xfId="32573"/>
    <cellStyle name="40% - 강조색5 47 4 6 4" xfId="32574"/>
    <cellStyle name="40% - 강조색5 47 4 7" xfId="32575"/>
    <cellStyle name="40% - 강조색5 47 4 7 2" xfId="32576"/>
    <cellStyle name="40% - 강조색5 47 4 7 3" xfId="32577"/>
    <cellStyle name="40% - 강조색5 47 4 7 4" xfId="32578"/>
    <cellStyle name="40% - 강조색5 47 4 8" xfId="32579"/>
    <cellStyle name="40% - 강조색5 47 4 8 2" xfId="32580"/>
    <cellStyle name="40% - 강조색5 47 4 8 3" xfId="32581"/>
    <cellStyle name="40% - 강조색5 47 4 8 4" xfId="32582"/>
    <cellStyle name="40% - 강조색5 47 4 9" xfId="32583"/>
    <cellStyle name="40% - 강조색5 47 4 9 2" xfId="32584"/>
    <cellStyle name="40% - 강조색5 47 4 9 3" xfId="32585"/>
    <cellStyle name="40% - 강조색5 47 4 9 4" xfId="32586"/>
    <cellStyle name="40% - 강조색5 47 5" xfId="32587"/>
    <cellStyle name="40% - 강조색5 47 5 2" xfId="32588"/>
    <cellStyle name="40% - 강조색5 47 5 3" xfId="32589"/>
    <cellStyle name="40% - 강조색5 47 5 4" xfId="32590"/>
    <cellStyle name="40% - 강조색5 47 6" xfId="32591"/>
    <cellStyle name="40% - 강조색5 47 6 2" xfId="32592"/>
    <cellStyle name="40% - 강조색5 47 6 3" xfId="32593"/>
    <cellStyle name="40% - 강조색5 47 6 4" xfId="32594"/>
    <cellStyle name="40% - 강조색5 47 7" xfId="32595"/>
    <cellStyle name="40% - 강조색5 47 7 2" xfId="32596"/>
    <cellStyle name="40% - 강조색5 47 7 3" xfId="32597"/>
    <cellStyle name="40% - 강조색5 47 7 4" xfId="32598"/>
    <cellStyle name="40% - 강조색5 47 8" xfId="32599"/>
    <cellStyle name="40% - 강조색5 47 8 2" xfId="32600"/>
    <cellStyle name="40% - 강조색5 47 8 3" xfId="32601"/>
    <cellStyle name="40% - 강조색5 47 8 4" xfId="32602"/>
    <cellStyle name="40% - 강조색5 47 9" xfId="32603"/>
    <cellStyle name="40% - 강조색5 47 9 2" xfId="32604"/>
    <cellStyle name="40% - 강조색5 47 9 3" xfId="32605"/>
    <cellStyle name="40% - 강조색5 47 9 4" xfId="32606"/>
    <cellStyle name="40% - 강조색5 48" xfId="32607"/>
    <cellStyle name="40% - 강조색5 48 10" xfId="32608"/>
    <cellStyle name="40% - 강조색5 48 10 2" xfId="32609"/>
    <cellStyle name="40% - 강조색5 48 10 3" xfId="32610"/>
    <cellStyle name="40% - 강조색5 48 10 4" xfId="32611"/>
    <cellStyle name="40% - 강조색5 48 11" xfId="32612"/>
    <cellStyle name="40% - 강조색5 48 12" xfId="32613"/>
    <cellStyle name="40% - 강조색5 48 13" xfId="32614"/>
    <cellStyle name="40% - 강조색5 48 14" xfId="32615"/>
    <cellStyle name="40% - 강조색5 48 15" xfId="32616"/>
    <cellStyle name="40% - 강조색5 48 16" xfId="32617"/>
    <cellStyle name="40% - 강조색5 48 17" xfId="32618"/>
    <cellStyle name="40% - 강조색5 48 18" xfId="32619"/>
    <cellStyle name="40% - 강조색5 48 19" xfId="32620"/>
    <cellStyle name="40% - 강조색5 48 2" xfId="32621"/>
    <cellStyle name="40% - 강조색5 48 2 10" xfId="32622"/>
    <cellStyle name="40% - 강조색5 48 2 11" xfId="32623"/>
    <cellStyle name="40% - 강조색5 48 2 12" xfId="32624"/>
    <cellStyle name="40% - 강조색5 48 2 2" xfId="32625"/>
    <cellStyle name="40% - 강조색5 48 2 2 2" xfId="32626"/>
    <cellStyle name="40% - 강조색5 48 2 2 3" xfId="32627"/>
    <cellStyle name="40% - 강조색5 48 2 2 4" xfId="32628"/>
    <cellStyle name="40% - 강조색5 48 2 3" xfId="32629"/>
    <cellStyle name="40% - 강조색5 48 2 3 2" xfId="32630"/>
    <cellStyle name="40% - 강조색5 48 2 3 3" xfId="32631"/>
    <cellStyle name="40% - 강조색5 48 2 3 4" xfId="32632"/>
    <cellStyle name="40% - 강조색5 48 2 4" xfId="32633"/>
    <cellStyle name="40% - 강조색5 48 2 4 2" xfId="32634"/>
    <cellStyle name="40% - 강조색5 48 2 4 3" xfId="32635"/>
    <cellStyle name="40% - 강조색5 48 2 4 4" xfId="32636"/>
    <cellStyle name="40% - 강조색5 48 2 5" xfId="32637"/>
    <cellStyle name="40% - 강조색5 48 2 5 2" xfId="32638"/>
    <cellStyle name="40% - 강조색5 48 2 5 3" xfId="32639"/>
    <cellStyle name="40% - 강조색5 48 2 5 4" xfId="32640"/>
    <cellStyle name="40% - 강조색5 48 2 6" xfId="32641"/>
    <cellStyle name="40% - 강조색5 48 2 6 2" xfId="32642"/>
    <cellStyle name="40% - 강조색5 48 2 6 3" xfId="32643"/>
    <cellStyle name="40% - 강조색5 48 2 6 4" xfId="32644"/>
    <cellStyle name="40% - 강조색5 48 2 7" xfId="32645"/>
    <cellStyle name="40% - 강조색5 48 2 7 2" xfId="32646"/>
    <cellStyle name="40% - 강조색5 48 2 7 3" xfId="32647"/>
    <cellStyle name="40% - 강조색5 48 2 7 4" xfId="32648"/>
    <cellStyle name="40% - 강조색5 48 2 8" xfId="32649"/>
    <cellStyle name="40% - 강조색5 48 2 8 2" xfId="32650"/>
    <cellStyle name="40% - 강조색5 48 2 8 3" xfId="32651"/>
    <cellStyle name="40% - 강조색5 48 2 8 4" xfId="32652"/>
    <cellStyle name="40% - 강조색5 48 2 9" xfId="32653"/>
    <cellStyle name="40% - 강조색5 48 2 9 2" xfId="32654"/>
    <cellStyle name="40% - 강조색5 48 2 9 3" xfId="32655"/>
    <cellStyle name="40% - 강조색5 48 2 9 4" xfId="32656"/>
    <cellStyle name="40% - 강조색5 48 20" xfId="32657"/>
    <cellStyle name="40% - 강조색5 48 21" xfId="32658"/>
    <cellStyle name="40% - 강조색5 48 22" xfId="32659"/>
    <cellStyle name="40% - 강조색5 48 23" xfId="32660"/>
    <cellStyle name="40% - 강조색5 48 3" xfId="32661"/>
    <cellStyle name="40% - 강조색5 48 3 2" xfId="32662"/>
    <cellStyle name="40% - 강조색5 48 3 3" xfId="32663"/>
    <cellStyle name="40% - 강조색5 48 3 4" xfId="32664"/>
    <cellStyle name="40% - 강조색5 48 4" xfId="32665"/>
    <cellStyle name="40% - 강조색5 48 4 2" xfId="32666"/>
    <cellStyle name="40% - 강조색5 48 4 3" xfId="32667"/>
    <cellStyle name="40% - 강조색5 48 4 4" xfId="32668"/>
    <cellStyle name="40% - 강조색5 48 5" xfId="32669"/>
    <cellStyle name="40% - 강조색5 48 5 2" xfId="32670"/>
    <cellStyle name="40% - 강조색5 48 5 3" xfId="32671"/>
    <cellStyle name="40% - 강조색5 48 5 4" xfId="32672"/>
    <cellStyle name="40% - 강조색5 48 6" xfId="32673"/>
    <cellStyle name="40% - 강조색5 48 6 2" xfId="32674"/>
    <cellStyle name="40% - 강조색5 48 6 3" xfId="32675"/>
    <cellStyle name="40% - 강조색5 48 6 4" xfId="32676"/>
    <cellStyle name="40% - 강조색5 48 7" xfId="32677"/>
    <cellStyle name="40% - 강조색5 48 7 2" xfId="32678"/>
    <cellStyle name="40% - 강조색5 48 7 3" xfId="32679"/>
    <cellStyle name="40% - 강조색5 48 7 4" xfId="32680"/>
    <cellStyle name="40% - 강조색5 48 8" xfId="32681"/>
    <cellStyle name="40% - 강조색5 48 8 2" xfId="32682"/>
    <cellStyle name="40% - 강조색5 48 8 3" xfId="32683"/>
    <cellStyle name="40% - 강조색5 48 8 4" xfId="32684"/>
    <cellStyle name="40% - 강조색5 48 9" xfId="32685"/>
    <cellStyle name="40% - 강조색5 48 9 2" xfId="32686"/>
    <cellStyle name="40% - 강조색5 48 9 3" xfId="32687"/>
    <cellStyle name="40% - 강조색5 48 9 4" xfId="32688"/>
    <cellStyle name="40% - 강조색5 49" xfId="32689"/>
    <cellStyle name="40% - 강조색5 49 10" xfId="32690"/>
    <cellStyle name="40% - 강조색5 49 11" xfId="32691"/>
    <cellStyle name="40% - 강조색5 49 12" xfId="32692"/>
    <cellStyle name="40% - 강조색5 49 13" xfId="32693"/>
    <cellStyle name="40% - 강조색5 49 14" xfId="32694"/>
    <cellStyle name="40% - 강조색5 49 15" xfId="32695"/>
    <cellStyle name="40% - 강조색5 49 16" xfId="32696"/>
    <cellStyle name="40% - 강조색5 49 17" xfId="32697"/>
    <cellStyle name="40% - 강조색5 49 18" xfId="32698"/>
    <cellStyle name="40% - 강조색5 49 19" xfId="32699"/>
    <cellStyle name="40% - 강조색5 49 2" xfId="32700"/>
    <cellStyle name="40% - 강조색5 49 2 2" xfId="32701"/>
    <cellStyle name="40% - 강조색5 49 2 3" xfId="32702"/>
    <cellStyle name="40% - 강조색5 49 2 4" xfId="32703"/>
    <cellStyle name="40% - 강조색5 49 20" xfId="32704"/>
    <cellStyle name="40% - 강조색5 49 3" xfId="32705"/>
    <cellStyle name="40% - 강조색5 49 3 2" xfId="32706"/>
    <cellStyle name="40% - 강조색5 49 3 3" xfId="32707"/>
    <cellStyle name="40% - 강조색5 49 3 4" xfId="32708"/>
    <cellStyle name="40% - 강조색5 49 4" xfId="32709"/>
    <cellStyle name="40% - 강조색5 49 4 2" xfId="32710"/>
    <cellStyle name="40% - 강조색5 49 4 3" xfId="32711"/>
    <cellStyle name="40% - 강조색5 49 4 4" xfId="32712"/>
    <cellStyle name="40% - 강조색5 49 5" xfId="32713"/>
    <cellStyle name="40% - 강조색5 49 5 2" xfId="32714"/>
    <cellStyle name="40% - 강조색5 49 5 3" xfId="32715"/>
    <cellStyle name="40% - 강조색5 49 5 4" xfId="32716"/>
    <cellStyle name="40% - 강조색5 49 6" xfId="32717"/>
    <cellStyle name="40% - 강조색5 49 6 2" xfId="32718"/>
    <cellStyle name="40% - 강조색5 49 6 3" xfId="32719"/>
    <cellStyle name="40% - 강조색5 49 6 4" xfId="32720"/>
    <cellStyle name="40% - 강조색5 49 7" xfId="32721"/>
    <cellStyle name="40% - 강조색5 49 7 2" xfId="32722"/>
    <cellStyle name="40% - 강조색5 49 7 3" xfId="32723"/>
    <cellStyle name="40% - 강조색5 49 7 4" xfId="32724"/>
    <cellStyle name="40% - 강조색5 49 8" xfId="32725"/>
    <cellStyle name="40% - 강조색5 49 9" xfId="32726"/>
    <cellStyle name="40% - 강조색5 5" xfId="602"/>
    <cellStyle name="40% - 강조색5 50" xfId="32727"/>
    <cellStyle name="40% - 강조색5 50 10" xfId="32728"/>
    <cellStyle name="40% - 강조색5 50 11" xfId="32729"/>
    <cellStyle name="40% - 강조색5 50 12" xfId="32730"/>
    <cellStyle name="40% - 강조색5 50 13" xfId="32731"/>
    <cellStyle name="40% - 강조색5 50 14" xfId="32732"/>
    <cellStyle name="40% - 강조색5 50 15" xfId="32733"/>
    <cellStyle name="40% - 강조색5 50 16" xfId="32734"/>
    <cellStyle name="40% - 강조색5 50 17" xfId="32735"/>
    <cellStyle name="40% - 강조색5 50 2" xfId="32736"/>
    <cellStyle name="40% - 강조색5 50 2 2" xfId="32737"/>
    <cellStyle name="40% - 강조색5 50 2 3" xfId="32738"/>
    <cellStyle name="40% - 강조색5 50 2 4" xfId="32739"/>
    <cellStyle name="40% - 강조색5 50 3" xfId="32740"/>
    <cellStyle name="40% - 강조색5 50 3 2" xfId="32741"/>
    <cellStyle name="40% - 강조색5 50 3 3" xfId="32742"/>
    <cellStyle name="40% - 강조색5 50 3 4" xfId="32743"/>
    <cellStyle name="40% - 강조색5 50 4" xfId="32744"/>
    <cellStyle name="40% - 강조색5 50 4 2" xfId="32745"/>
    <cellStyle name="40% - 강조색5 50 4 3" xfId="32746"/>
    <cellStyle name="40% - 강조색5 50 4 4" xfId="32747"/>
    <cellStyle name="40% - 강조색5 50 5" xfId="32748"/>
    <cellStyle name="40% - 강조색5 50 6" xfId="32749"/>
    <cellStyle name="40% - 강조색5 50 7" xfId="32750"/>
    <cellStyle name="40% - 강조색5 50 8" xfId="32751"/>
    <cellStyle name="40% - 강조색5 50 9" xfId="32752"/>
    <cellStyle name="40% - 강조색5 51" xfId="32753"/>
    <cellStyle name="40% - 강조색5 51 10" xfId="32754"/>
    <cellStyle name="40% - 강조색5 51 11" xfId="32755"/>
    <cellStyle name="40% - 강조색5 51 12" xfId="32756"/>
    <cellStyle name="40% - 강조색5 51 13" xfId="32757"/>
    <cellStyle name="40% - 강조색5 51 14" xfId="32758"/>
    <cellStyle name="40% - 강조색5 51 2" xfId="32759"/>
    <cellStyle name="40% - 강조색5 51 3" xfId="32760"/>
    <cellStyle name="40% - 강조색5 51 4" xfId="32761"/>
    <cellStyle name="40% - 강조색5 51 5" xfId="32762"/>
    <cellStyle name="40% - 강조색5 51 6" xfId="32763"/>
    <cellStyle name="40% - 강조색5 51 7" xfId="32764"/>
    <cellStyle name="40% - 강조색5 51 8" xfId="32765"/>
    <cellStyle name="40% - 강조색5 51 9" xfId="32766"/>
    <cellStyle name="40% - 강조색5 52" xfId="32767"/>
    <cellStyle name="40% - 강조색5 52 2" xfId="32768"/>
    <cellStyle name="40% - 강조색5 52 3" xfId="32769"/>
    <cellStyle name="40% - 강조색5 52 4" xfId="32770"/>
    <cellStyle name="40% - 강조색5 53" xfId="32771"/>
    <cellStyle name="40% - 강조색5 53 2" xfId="32772"/>
    <cellStyle name="40% - 강조색5 53 3" xfId="32773"/>
    <cellStyle name="40% - 강조색5 54" xfId="32774"/>
    <cellStyle name="40% - 강조색5 55" xfId="32775"/>
    <cellStyle name="40% - 강조색5 56" xfId="32776"/>
    <cellStyle name="40% - 강조색5 6" xfId="603"/>
    <cellStyle name="40% - 강조색5 7" xfId="604"/>
    <cellStyle name="40% - 강조색5 8" xfId="605"/>
    <cellStyle name="40% - 강조색5 9" xfId="606"/>
    <cellStyle name="40% - 강조색6" xfId="38" builtinId="51" customBuiltin="1"/>
    <cellStyle name="40% - 강조색6 10" xfId="607"/>
    <cellStyle name="40% - 강조색6 11" xfId="608"/>
    <cellStyle name="40% - 강조색6 12" xfId="609"/>
    <cellStyle name="40% - 강조색6 13" xfId="610"/>
    <cellStyle name="40% - 강조색6 14" xfId="611"/>
    <cellStyle name="40% - 강조색6 15" xfId="612"/>
    <cellStyle name="40% - 강조색6 16" xfId="613"/>
    <cellStyle name="40% - 강조색6 17" xfId="614"/>
    <cellStyle name="40% - 강조색6 18" xfId="615"/>
    <cellStyle name="40% - 강조색6 19" xfId="616"/>
    <cellStyle name="40% - 강조색6 2" xfId="58"/>
    <cellStyle name="40% - 강조색6 20" xfId="617"/>
    <cellStyle name="40% - 강조색6 21" xfId="618"/>
    <cellStyle name="40% - 강조색6 22" xfId="619"/>
    <cellStyle name="40% - 강조색6 23" xfId="620"/>
    <cellStyle name="40% - 강조색6 24" xfId="621"/>
    <cellStyle name="40% - 강조색6 25" xfId="622"/>
    <cellStyle name="40% - 강조색6 26" xfId="623"/>
    <cellStyle name="40% - 강조색6 27" xfId="624"/>
    <cellStyle name="40% - 강조색6 28" xfId="625"/>
    <cellStyle name="40% - 강조색6 29" xfId="626"/>
    <cellStyle name="40% - 강조색6 3" xfId="81"/>
    <cellStyle name="40% - 강조색6 30" xfId="627"/>
    <cellStyle name="40% - 강조색6 31" xfId="628"/>
    <cellStyle name="40% - 강조색6 32" xfId="629"/>
    <cellStyle name="40% - 강조색6 33" xfId="630"/>
    <cellStyle name="40% - 강조색6 34" xfId="631"/>
    <cellStyle name="40% - 강조색6 35" xfId="632"/>
    <cellStyle name="40% - 강조색6 36" xfId="633"/>
    <cellStyle name="40% - 강조색6 37" xfId="634"/>
    <cellStyle name="40% - 강조색6 38" xfId="635"/>
    <cellStyle name="40% - 강조색6 39" xfId="636"/>
    <cellStyle name="40% - 강조색6 4" xfId="82"/>
    <cellStyle name="40% - 강조색6 40" xfId="637"/>
    <cellStyle name="40% - 강조색6 41" xfId="638"/>
    <cellStyle name="40% - 강조색6 42" xfId="639"/>
    <cellStyle name="40% - 강조색6 43" xfId="640"/>
    <cellStyle name="40% - 강조색6 44" xfId="1828"/>
    <cellStyle name="40% - 강조색6 44 10" xfId="32777"/>
    <cellStyle name="40% - 강조색6 44 11" xfId="32778"/>
    <cellStyle name="40% - 강조색6 44 2" xfId="32779"/>
    <cellStyle name="40% - 강조색6 44 2 10" xfId="32780"/>
    <cellStyle name="40% - 강조색6 44 2 10 2" xfId="32781"/>
    <cellStyle name="40% - 강조색6 44 2 10 3" xfId="32782"/>
    <cellStyle name="40% - 강조색6 44 2 10 4" xfId="32783"/>
    <cellStyle name="40% - 강조색6 44 2 11" xfId="32784"/>
    <cellStyle name="40% - 강조색6 44 2 11 2" xfId="32785"/>
    <cellStyle name="40% - 강조색6 44 2 11 3" xfId="32786"/>
    <cellStyle name="40% - 강조색6 44 2 11 4" xfId="32787"/>
    <cellStyle name="40% - 강조색6 44 2 12" xfId="32788"/>
    <cellStyle name="40% - 강조색6 44 2 12 2" xfId="32789"/>
    <cellStyle name="40% - 강조색6 44 2 12 3" xfId="32790"/>
    <cellStyle name="40% - 강조색6 44 2 12 4" xfId="32791"/>
    <cellStyle name="40% - 강조색6 44 2 13" xfId="32792"/>
    <cellStyle name="40% - 강조색6 44 2 13 2" xfId="32793"/>
    <cellStyle name="40% - 강조색6 44 2 13 3" xfId="32794"/>
    <cellStyle name="40% - 강조색6 44 2 13 4" xfId="32795"/>
    <cellStyle name="40% - 강조색6 44 2 14" xfId="32796"/>
    <cellStyle name="40% - 강조색6 44 2 14 2" xfId="32797"/>
    <cellStyle name="40% - 강조색6 44 2 14 3" xfId="32798"/>
    <cellStyle name="40% - 강조색6 44 2 14 4" xfId="32799"/>
    <cellStyle name="40% - 강조색6 44 2 15" xfId="32800"/>
    <cellStyle name="40% - 강조색6 44 2 16" xfId="32801"/>
    <cellStyle name="40% - 강조색6 44 2 17" xfId="32802"/>
    <cellStyle name="40% - 강조색6 44 2 18" xfId="32803"/>
    <cellStyle name="40% - 강조색6 44 2 19" xfId="32804"/>
    <cellStyle name="40% - 강조색6 44 2 2" xfId="32805"/>
    <cellStyle name="40% - 강조색6 44 2 2 10" xfId="32806"/>
    <cellStyle name="40% - 강조색6 44 2 2 10 2" xfId="32807"/>
    <cellStyle name="40% - 강조색6 44 2 2 10 3" xfId="32808"/>
    <cellStyle name="40% - 강조색6 44 2 2 10 4" xfId="32809"/>
    <cellStyle name="40% - 강조색6 44 2 2 11" xfId="32810"/>
    <cellStyle name="40% - 강조색6 44 2 2 11 2" xfId="32811"/>
    <cellStyle name="40% - 강조색6 44 2 2 11 3" xfId="32812"/>
    <cellStyle name="40% - 강조색6 44 2 2 11 4" xfId="32813"/>
    <cellStyle name="40% - 강조색6 44 2 2 12" xfId="32814"/>
    <cellStyle name="40% - 강조색6 44 2 2 12 2" xfId="32815"/>
    <cellStyle name="40% - 강조색6 44 2 2 12 3" xfId="32816"/>
    <cellStyle name="40% - 강조색6 44 2 2 12 4" xfId="32817"/>
    <cellStyle name="40% - 강조색6 44 2 2 13" xfId="32818"/>
    <cellStyle name="40% - 강조색6 44 2 2 13 2" xfId="32819"/>
    <cellStyle name="40% - 강조색6 44 2 2 13 3" xfId="32820"/>
    <cellStyle name="40% - 강조색6 44 2 2 13 4" xfId="32821"/>
    <cellStyle name="40% - 강조색6 44 2 2 14" xfId="32822"/>
    <cellStyle name="40% - 강조색6 44 2 2 15" xfId="32823"/>
    <cellStyle name="40% - 강조색6 44 2 2 16" xfId="32824"/>
    <cellStyle name="40% - 강조색6 44 2 2 17" xfId="32825"/>
    <cellStyle name="40% - 강조색6 44 2 2 18" xfId="32826"/>
    <cellStyle name="40% - 강조색6 44 2 2 19" xfId="32827"/>
    <cellStyle name="40% - 강조색6 44 2 2 2" xfId="32828"/>
    <cellStyle name="40% - 강조색6 44 2 2 2 10" xfId="32829"/>
    <cellStyle name="40% - 강조색6 44 2 2 2 10 2" xfId="32830"/>
    <cellStyle name="40% - 강조색6 44 2 2 2 10 3" xfId="32831"/>
    <cellStyle name="40% - 강조색6 44 2 2 2 10 4" xfId="32832"/>
    <cellStyle name="40% - 강조색6 44 2 2 2 11" xfId="32833"/>
    <cellStyle name="40% - 강조색6 44 2 2 2 11 2" xfId="32834"/>
    <cellStyle name="40% - 강조색6 44 2 2 2 11 3" xfId="32835"/>
    <cellStyle name="40% - 강조색6 44 2 2 2 11 4" xfId="32836"/>
    <cellStyle name="40% - 강조색6 44 2 2 2 12" xfId="32837"/>
    <cellStyle name="40% - 강조색6 44 2 2 2 12 2" xfId="32838"/>
    <cellStyle name="40% - 강조색6 44 2 2 2 12 3" xfId="32839"/>
    <cellStyle name="40% - 강조색6 44 2 2 2 12 4" xfId="32840"/>
    <cellStyle name="40% - 강조색6 44 2 2 2 13" xfId="32841"/>
    <cellStyle name="40% - 강조색6 44 2 2 2 14" xfId="32842"/>
    <cellStyle name="40% - 강조색6 44 2 2 2 15" xfId="32843"/>
    <cellStyle name="40% - 강조색6 44 2 2 2 16" xfId="32844"/>
    <cellStyle name="40% - 강조색6 44 2 2 2 17" xfId="32845"/>
    <cellStyle name="40% - 강조색6 44 2 2 2 18" xfId="32846"/>
    <cellStyle name="40% - 강조색6 44 2 2 2 19" xfId="32847"/>
    <cellStyle name="40% - 강조색6 44 2 2 2 2" xfId="32848"/>
    <cellStyle name="40% - 강조색6 44 2 2 2 2 10" xfId="32849"/>
    <cellStyle name="40% - 강조색6 44 2 2 2 2 11" xfId="32850"/>
    <cellStyle name="40% - 강조색6 44 2 2 2 2 12" xfId="32851"/>
    <cellStyle name="40% - 강조색6 44 2 2 2 2 2" xfId="32852"/>
    <cellStyle name="40% - 강조색6 44 2 2 2 2 2 2" xfId="32853"/>
    <cellStyle name="40% - 강조색6 44 2 2 2 2 2 3" xfId="32854"/>
    <cellStyle name="40% - 강조색6 44 2 2 2 2 2 4" xfId="32855"/>
    <cellStyle name="40% - 강조색6 44 2 2 2 2 3" xfId="32856"/>
    <cellStyle name="40% - 강조색6 44 2 2 2 2 3 2" xfId="32857"/>
    <cellStyle name="40% - 강조색6 44 2 2 2 2 3 3" xfId="32858"/>
    <cellStyle name="40% - 강조색6 44 2 2 2 2 3 4" xfId="32859"/>
    <cellStyle name="40% - 강조색6 44 2 2 2 2 4" xfId="32860"/>
    <cellStyle name="40% - 강조색6 44 2 2 2 2 4 2" xfId="32861"/>
    <cellStyle name="40% - 강조색6 44 2 2 2 2 4 3" xfId="32862"/>
    <cellStyle name="40% - 강조색6 44 2 2 2 2 4 4" xfId="32863"/>
    <cellStyle name="40% - 강조색6 44 2 2 2 2 5" xfId="32864"/>
    <cellStyle name="40% - 강조색6 44 2 2 2 2 5 2" xfId="32865"/>
    <cellStyle name="40% - 강조색6 44 2 2 2 2 5 3" xfId="32866"/>
    <cellStyle name="40% - 강조색6 44 2 2 2 2 5 4" xfId="32867"/>
    <cellStyle name="40% - 강조색6 44 2 2 2 2 6" xfId="32868"/>
    <cellStyle name="40% - 강조색6 44 2 2 2 2 6 2" xfId="32869"/>
    <cellStyle name="40% - 강조색6 44 2 2 2 2 6 3" xfId="32870"/>
    <cellStyle name="40% - 강조색6 44 2 2 2 2 6 4" xfId="32871"/>
    <cellStyle name="40% - 강조색6 44 2 2 2 2 7" xfId="32872"/>
    <cellStyle name="40% - 강조색6 44 2 2 2 2 7 2" xfId="32873"/>
    <cellStyle name="40% - 강조색6 44 2 2 2 2 7 3" xfId="32874"/>
    <cellStyle name="40% - 강조색6 44 2 2 2 2 7 4" xfId="32875"/>
    <cellStyle name="40% - 강조색6 44 2 2 2 2 8" xfId="32876"/>
    <cellStyle name="40% - 강조색6 44 2 2 2 2 8 2" xfId="32877"/>
    <cellStyle name="40% - 강조색6 44 2 2 2 2 8 3" xfId="32878"/>
    <cellStyle name="40% - 강조색6 44 2 2 2 2 8 4" xfId="32879"/>
    <cellStyle name="40% - 강조색6 44 2 2 2 2 9" xfId="32880"/>
    <cellStyle name="40% - 강조색6 44 2 2 2 2 9 2" xfId="32881"/>
    <cellStyle name="40% - 강조색6 44 2 2 2 2 9 3" xfId="32882"/>
    <cellStyle name="40% - 강조색6 44 2 2 2 2 9 4" xfId="32883"/>
    <cellStyle name="40% - 강조색6 44 2 2 2 20" xfId="32884"/>
    <cellStyle name="40% - 강조색6 44 2 2 2 21" xfId="32885"/>
    <cellStyle name="40% - 강조색6 44 2 2 2 22" xfId="32886"/>
    <cellStyle name="40% - 강조색6 44 2 2 2 23" xfId="32887"/>
    <cellStyle name="40% - 강조색6 44 2 2 2 24" xfId="32888"/>
    <cellStyle name="40% - 강조색6 44 2 2 2 25" xfId="32889"/>
    <cellStyle name="40% - 강조색6 44 2 2 2 3" xfId="32890"/>
    <cellStyle name="40% - 강조색6 44 2 2 2 3 10" xfId="32891"/>
    <cellStyle name="40% - 강조색6 44 2 2 2 3 11" xfId="32892"/>
    <cellStyle name="40% - 강조색6 44 2 2 2 3 12" xfId="32893"/>
    <cellStyle name="40% - 강조색6 44 2 2 2 3 2" xfId="32894"/>
    <cellStyle name="40% - 강조색6 44 2 2 2 3 2 2" xfId="32895"/>
    <cellStyle name="40% - 강조색6 44 2 2 2 3 2 3" xfId="32896"/>
    <cellStyle name="40% - 강조색6 44 2 2 2 3 2 4" xfId="32897"/>
    <cellStyle name="40% - 강조색6 44 2 2 2 3 3" xfId="32898"/>
    <cellStyle name="40% - 강조색6 44 2 2 2 3 3 2" xfId="32899"/>
    <cellStyle name="40% - 강조색6 44 2 2 2 3 3 3" xfId="32900"/>
    <cellStyle name="40% - 강조색6 44 2 2 2 3 3 4" xfId="32901"/>
    <cellStyle name="40% - 강조색6 44 2 2 2 3 4" xfId="32902"/>
    <cellStyle name="40% - 강조색6 44 2 2 2 3 4 2" xfId="32903"/>
    <cellStyle name="40% - 강조색6 44 2 2 2 3 4 3" xfId="32904"/>
    <cellStyle name="40% - 강조색6 44 2 2 2 3 4 4" xfId="32905"/>
    <cellStyle name="40% - 강조색6 44 2 2 2 3 5" xfId="32906"/>
    <cellStyle name="40% - 강조색6 44 2 2 2 3 5 2" xfId="32907"/>
    <cellStyle name="40% - 강조색6 44 2 2 2 3 5 3" xfId="32908"/>
    <cellStyle name="40% - 강조색6 44 2 2 2 3 5 4" xfId="32909"/>
    <cellStyle name="40% - 강조색6 44 2 2 2 3 6" xfId="32910"/>
    <cellStyle name="40% - 강조색6 44 2 2 2 3 6 2" xfId="32911"/>
    <cellStyle name="40% - 강조색6 44 2 2 2 3 6 3" xfId="32912"/>
    <cellStyle name="40% - 강조색6 44 2 2 2 3 6 4" xfId="32913"/>
    <cellStyle name="40% - 강조색6 44 2 2 2 3 7" xfId="32914"/>
    <cellStyle name="40% - 강조색6 44 2 2 2 3 7 2" xfId="32915"/>
    <cellStyle name="40% - 강조색6 44 2 2 2 3 7 3" xfId="32916"/>
    <cellStyle name="40% - 강조색6 44 2 2 2 3 7 4" xfId="32917"/>
    <cellStyle name="40% - 강조색6 44 2 2 2 3 8" xfId="32918"/>
    <cellStyle name="40% - 강조색6 44 2 2 2 3 8 2" xfId="32919"/>
    <cellStyle name="40% - 강조색6 44 2 2 2 3 8 3" xfId="32920"/>
    <cellStyle name="40% - 강조색6 44 2 2 2 3 8 4" xfId="32921"/>
    <cellStyle name="40% - 강조색6 44 2 2 2 3 9" xfId="32922"/>
    <cellStyle name="40% - 강조색6 44 2 2 2 3 9 2" xfId="32923"/>
    <cellStyle name="40% - 강조색6 44 2 2 2 3 9 3" xfId="32924"/>
    <cellStyle name="40% - 강조색6 44 2 2 2 3 9 4" xfId="32925"/>
    <cellStyle name="40% - 강조색6 44 2 2 2 4" xfId="32926"/>
    <cellStyle name="40% - 강조색6 44 2 2 2 4 10" xfId="32927"/>
    <cellStyle name="40% - 강조색6 44 2 2 2 4 11" xfId="32928"/>
    <cellStyle name="40% - 강조색6 44 2 2 2 4 12" xfId="32929"/>
    <cellStyle name="40% - 강조색6 44 2 2 2 4 2" xfId="32930"/>
    <cellStyle name="40% - 강조색6 44 2 2 2 4 2 2" xfId="32931"/>
    <cellStyle name="40% - 강조색6 44 2 2 2 4 2 3" xfId="32932"/>
    <cellStyle name="40% - 강조색6 44 2 2 2 4 2 4" xfId="32933"/>
    <cellStyle name="40% - 강조색6 44 2 2 2 4 3" xfId="32934"/>
    <cellStyle name="40% - 강조색6 44 2 2 2 4 3 2" xfId="32935"/>
    <cellStyle name="40% - 강조색6 44 2 2 2 4 3 3" xfId="32936"/>
    <cellStyle name="40% - 강조색6 44 2 2 2 4 3 4" xfId="32937"/>
    <cellStyle name="40% - 강조색6 44 2 2 2 4 4" xfId="32938"/>
    <cellStyle name="40% - 강조색6 44 2 2 2 4 4 2" xfId="32939"/>
    <cellStyle name="40% - 강조색6 44 2 2 2 4 4 3" xfId="32940"/>
    <cellStyle name="40% - 강조색6 44 2 2 2 4 4 4" xfId="32941"/>
    <cellStyle name="40% - 강조색6 44 2 2 2 4 5" xfId="32942"/>
    <cellStyle name="40% - 강조색6 44 2 2 2 4 5 2" xfId="32943"/>
    <cellStyle name="40% - 강조색6 44 2 2 2 4 5 3" xfId="32944"/>
    <cellStyle name="40% - 강조색6 44 2 2 2 4 5 4" xfId="32945"/>
    <cellStyle name="40% - 강조색6 44 2 2 2 4 6" xfId="32946"/>
    <cellStyle name="40% - 강조색6 44 2 2 2 4 6 2" xfId="32947"/>
    <cellStyle name="40% - 강조색6 44 2 2 2 4 6 3" xfId="32948"/>
    <cellStyle name="40% - 강조색6 44 2 2 2 4 6 4" xfId="32949"/>
    <cellStyle name="40% - 강조색6 44 2 2 2 4 7" xfId="32950"/>
    <cellStyle name="40% - 강조색6 44 2 2 2 4 7 2" xfId="32951"/>
    <cellStyle name="40% - 강조색6 44 2 2 2 4 7 3" xfId="32952"/>
    <cellStyle name="40% - 강조색6 44 2 2 2 4 7 4" xfId="32953"/>
    <cellStyle name="40% - 강조색6 44 2 2 2 4 8" xfId="32954"/>
    <cellStyle name="40% - 강조색6 44 2 2 2 4 8 2" xfId="32955"/>
    <cellStyle name="40% - 강조색6 44 2 2 2 4 8 3" xfId="32956"/>
    <cellStyle name="40% - 강조색6 44 2 2 2 4 8 4" xfId="32957"/>
    <cellStyle name="40% - 강조색6 44 2 2 2 4 9" xfId="32958"/>
    <cellStyle name="40% - 강조색6 44 2 2 2 4 9 2" xfId="32959"/>
    <cellStyle name="40% - 강조색6 44 2 2 2 4 9 3" xfId="32960"/>
    <cellStyle name="40% - 강조색6 44 2 2 2 4 9 4" xfId="32961"/>
    <cellStyle name="40% - 강조색6 44 2 2 2 5" xfId="32962"/>
    <cellStyle name="40% - 강조색6 44 2 2 2 5 2" xfId="32963"/>
    <cellStyle name="40% - 강조색6 44 2 2 2 5 3" xfId="32964"/>
    <cellStyle name="40% - 강조색6 44 2 2 2 5 4" xfId="32965"/>
    <cellStyle name="40% - 강조색6 44 2 2 2 6" xfId="32966"/>
    <cellStyle name="40% - 강조색6 44 2 2 2 6 2" xfId="32967"/>
    <cellStyle name="40% - 강조색6 44 2 2 2 6 3" xfId="32968"/>
    <cellStyle name="40% - 강조색6 44 2 2 2 6 4" xfId="32969"/>
    <cellStyle name="40% - 강조색6 44 2 2 2 7" xfId="32970"/>
    <cellStyle name="40% - 강조색6 44 2 2 2 7 2" xfId="32971"/>
    <cellStyle name="40% - 강조색6 44 2 2 2 7 3" xfId="32972"/>
    <cellStyle name="40% - 강조색6 44 2 2 2 7 4" xfId="32973"/>
    <cellStyle name="40% - 강조색6 44 2 2 2 8" xfId="32974"/>
    <cellStyle name="40% - 강조색6 44 2 2 2 8 2" xfId="32975"/>
    <cellStyle name="40% - 강조색6 44 2 2 2 8 3" xfId="32976"/>
    <cellStyle name="40% - 강조색6 44 2 2 2 8 4" xfId="32977"/>
    <cellStyle name="40% - 강조색6 44 2 2 2 9" xfId="32978"/>
    <cellStyle name="40% - 강조색6 44 2 2 2 9 2" xfId="32979"/>
    <cellStyle name="40% - 강조색6 44 2 2 2 9 3" xfId="32980"/>
    <cellStyle name="40% - 강조색6 44 2 2 2 9 4" xfId="32981"/>
    <cellStyle name="40% - 강조색6 44 2 2 20" xfId="32982"/>
    <cellStyle name="40% - 강조색6 44 2 2 21" xfId="32983"/>
    <cellStyle name="40% - 강조색6 44 2 2 22" xfId="32984"/>
    <cellStyle name="40% - 강조색6 44 2 2 23" xfId="32985"/>
    <cellStyle name="40% - 강조색6 44 2 2 24" xfId="32986"/>
    <cellStyle name="40% - 강조색6 44 2 2 25" xfId="32987"/>
    <cellStyle name="40% - 강조색6 44 2 2 26" xfId="32988"/>
    <cellStyle name="40% - 강조색6 44 2 2 3" xfId="32989"/>
    <cellStyle name="40% - 강조색6 44 2 2 3 10" xfId="32990"/>
    <cellStyle name="40% - 강조색6 44 2 2 3 11" xfId="32991"/>
    <cellStyle name="40% - 강조색6 44 2 2 3 12" xfId="32992"/>
    <cellStyle name="40% - 강조색6 44 2 2 3 2" xfId="32993"/>
    <cellStyle name="40% - 강조색6 44 2 2 3 2 2" xfId="32994"/>
    <cellStyle name="40% - 강조색6 44 2 2 3 2 3" xfId="32995"/>
    <cellStyle name="40% - 강조색6 44 2 2 3 2 4" xfId="32996"/>
    <cellStyle name="40% - 강조색6 44 2 2 3 3" xfId="32997"/>
    <cellStyle name="40% - 강조색6 44 2 2 3 3 2" xfId="32998"/>
    <cellStyle name="40% - 강조색6 44 2 2 3 3 3" xfId="32999"/>
    <cellStyle name="40% - 강조색6 44 2 2 3 3 4" xfId="33000"/>
    <cellStyle name="40% - 강조색6 44 2 2 3 4" xfId="33001"/>
    <cellStyle name="40% - 강조색6 44 2 2 3 4 2" xfId="33002"/>
    <cellStyle name="40% - 강조색6 44 2 2 3 4 3" xfId="33003"/>
    <cellStyle name="40% - 강조색6 44 2 2 3 4 4" xfId="33004"/>
    <cellStyle name="40% - 강조색6 44 2 2 3 5" xfId="33005"/>
    <cellStyle name="40% - 강조색6 44 2 2 3 5 2" xfId="33006"/>
    <cellStyle name="40% - 강조색6 44 2 2 3 5 3" xfId="33007"/>
    <cellStyle name="40% - 강조색6 44 2 2 3 5 4" xfId="33008"/>
    <cellStyle name="40% - 강조색6 44 2 2 3 6" xfId="33009"/>
    <cellStyle name="40% - 강조색6 44 2 2 3 6 2" xfId="33010"/>
    <cellStyle name="40% - 강조색6 44 2 2 3 6 3" xfId="33011"/>
    <cellStyle name="40% - 강조색6 44 2 2 3 6 4" xfId="33012"/>
    <cellStyle name="40% - 강조색6 44 2 2 3 7" xfId="33013"/>
    <cellStyle name="40% - 강조색6 44 2 2 3 7 2" xfId="33014"/>
    <cellStyle name="40% - 강조색6 44 2 2 3 7 3" xfId="33015"/>
    <cellStyle name="40% - 강조색6 44 2 2 3 7 4" xfId="33016"/>
    <cellStyle name="40% - 강조색6 44 2 2 3 8" xfId="33017"/>
    <cellStyle name="40% - 강조색6 44 2 2 3 8 2" xfId="33018"/>
    <cellStyle name="40% - 강조색6 44 2 2 3 8 3" xfId="33019"/>
    <cellStyle name="40% - 강조색6 44 2 2 3 8 4" xfId="33020"/>
    <cellStyle name="40% - 강조색6 44 2 2 3 9" xfId="33021"/>
    <cellStyle name="40% - 강조색6 44 2 2 3 9 2" xfId="33022"/>
    <cellStyle name="40% - 강조색6 44 2 2 3 9 3" xfId="33023"/>
    <cellStyle name="40% - 강조색6 44 2 2 3 9 4" xfId="33024"/>
    <cellStyle name="40% - 강조색6 44 2 2 4" xfId="33025"/>
    <cellStyle name="40% - 강조색6 44 2 2 4 10" xfId="33026"/>
    <cellStyle name="40% - 강조색6 44 2 2 4 11" xfId="33027"/>
    <cellStyle name="40% - 강조색6 44 2 2 4 12" xfId="33028"/>
    <cellStyle name="40% - 강조색6 44 2 2 4 2" xfId="33029"/>
    <cellStyle name="40% - 강조색6 44 2 2 4 2 2" xfId="33030"/>
    <cellStyle name="40% - 강조색6 44 2 2 4 2 3" xfId="33031"/>
    <cellStyle name="40% - 강조색6 44 2 2 4 2 4" xfId="33032"/>
    <cellStyle name="40% - 강조색6 44 2 2 4 3" xfId="33033"/>
    <cellStyle name="40% - 강조색6 44 2 2 4 3 2" xfId="33034"/>
    <cellStyle name="40% - 강조색6 44 2 2 4 3 3" xfId="33035"/>
    <cellStyle name="40% - 강조색6 44 2 2 4 3 4" xfId="33036"/>
    <cellStyle name="40% - 강조색6 44 2 2 4 4" xfId="33037"/>
    <cellStyle name="40% - 강조색6 44 2 2 4 4 2" xfId="33038"/>
    <cellStyle name="40% - 강조색6 44 2 2 4 4 3" xfId="33039"/>
    <cellStyle name="40% - 강조색6 44 2 2 4 4 4" xfId="33040"/>
    <cellStyle name="40% - 강조색6 44 2 2 4 5" xfId="33041"/>
    <cellStyle name="40% - 강조색6 44 2 2 4 5 2" xfId="33042"/>
    <cellStyle name="40% - 강조색6 44 2 2 4 5 3" xfId="33043"/>
    <cellStyle name="40% - 강조색6 44 2 2 4 5 4" xfId="33044"/>
    <cellStyle name="40% - 강조색6 44 2 2 4 6" xfId="33045"/>
    <cellStyle name="40% - 강조색6 44 2 2 4 6 2" xfId="33046"/>
    <cellStyle name="40% - 강조색6 44 2 2 4 6 3" xfId="33047"/>
    <cellStyle name="40% - 강조색6 44 2 2 4 6 4" xfId="33048"/>
    <cellStyle name="40% - 강조색6 44 2 2 4 7" xfId="33049"/>
    <cellStyle name="40% - 강조색6 44 2 2 4 7 2" xfId="33050"/>
    <cellStyle name="40% - 강조색6 44 2 2 4 7 3" xfId="33051"/>
    <cellStyle name="40% - 강조색6 44 2 2 4 7 4" xfId="33052"/>
    <cellStyle name="40% - 강조색6 44 2 2 4 8" xfId="33053"/>
    <cellStyle name="40% - 강조색6 44 2 2 4 8 2" xfId="33054"/>
    <cellStyle name="40% - 강조색6 44 2 2 4 8 3" xfId="33055"/>
    <cellStyle name="40% - 강조색6 44 2 2 4 8 4" xfId="33056"/>
    <cellStyle name="40% - 강조색6 44 2 2 4 9" xfId="33057"/>
    <cellStyle name="40% - 강조색6 44 2 2 4 9 2" xfId="33058"/>
    <cellStyle name="40% - 강조색6 44 2 2 4 9 3" xfId="33059"/>
    <cellStyle name="40% - 강조색6 44 2 2 4 9 4" xfId="33060"/>
    <cellStyle name="40% - 강조색6 44 2 2 5" xfId="33061"/>
    <cellStyle name="40% - 강조색6 44 2 2 5 10" xfId="33062"/>
    <cellStyle name="40% - 강조색6 44 2 2 5 11" xfId="33063"/>
    <cellStyle name="40% - 강조색6 44 2 2 5 12" xfId="33064"/>
    <cellStyle name="40% - 강조색6 44 2 2 5 2" xfId="33065"/>
    <cellStyle name="40% - 강조색6 44 2 2 5 2 2" xfId="33066"/>
    <cellStyle name="40% - 강조색6 44 2 2 5 2 3" xfId="33067"/>
    <cellStyle name="40% - 강조색6 44 2 2 5 2 4" xfId="33068"/>
    <cellStyle name="40% - 강조색6 44 2 2 5 3" xfId="33069"/>
    <cellStyle name="40% - 강조색6 44 2 2 5 3 2" xfId="33070"/>
    <cellStyle name="40% - 강조색6 44 2 2 5 3 3" xfId="33071"/>
    <cellStyle name="40% - 강조색6 44 2 2 5 3 4" xfId="33072"/>
    <cellStyle name="40% - 강조색6 44 2 2 5 4" xfId="33073"/>
    <cellStyle name="40% - 강조색6 44 2 2 5 4 2" xfId="33074"/>
    <cellStyle name="40% - 강조색6 44 2 2 5 4 3" xfId="33075"/>
    <cellStyle name="40% - 강조색6 44 2 2 5 4 4" xfId="33076"/>
    <cellStyle name="40% - 강조색6 44 2 2 5 5" xfId="33077"/>
    <cellStyle name="40% - 강조색6 44 2 2 5 5 2" xfId="33078"/>
    <cellStyle name="40% - 강조색6 44 2 2 5 5 3" xfId="33079"/>
    <cellStyle name="40% - 강조색6 44 2 2 5 5 4" xfId="33080"/>
    <cellStyle name="40% - 강조색6 44 2 2 5 6" xfId="33081"/>
    <cellStyle name="40% - 강조색6 44 2 2 5 6 2" xfId="33082"/>
    <cellStyle name="40% - 강조색6 44 2 2 5 6 3" xfId="33083"/>
    <cellStyle name="40% - 강조색6 44 2 2 5 6 4" xfId="33084"/>
    <cellStyle name="40% - 강조색6 44 2 2 5 7" xfId="33085"/>
    <cellStyle name="40% - 강조색6 44 2 2 5 7 2" xfId="33086"/>
    <cellStyle name="40% - 강조색6 44 2 2 5 7 3" xfId="33087"/>
    <cellStyle name="40% - 강조색6 44 2 2 5 7 4" xfId="33088"/>
    <cellStyle name="40% - 강조색6 44 2 2 5 8" xfId="33089"/>
    <cellStyle name="40% - 강조색6 44 2 2 5 8 2" xfId="33090"/>
    <cellStyle name="40% - 강조색6 44 2 2 5 8 3" xfId="33091"/>
    <cellStyle name="40% - 강조색6 44 2 2 5 8 4" xfId="33092"/>
    <cellStyle name="40% - 강조색6 44 2 2 5 9" xfId="33093"/>
    <cellStyle name="40% - 강조색6 44 2 2 5 9 2" xfId="33094"/>
    <cellStyle name="40% - 강조색6 44 2 2 5 9 3" xfId="33095"/>
    <cellStyle name="40% - 강조색6 44 2 2 5 9 4" xfId="33096"/>
    <cellStyle name="40% - 강조색6 44 2 2 6" xfId="33097"/>
    <cellStyle name="40% - 강조색6 44 2 2 6 2" xfId="33098"/>
    <cellStyle name="40% - 강조색6 44 2 2 6 3" xfId="33099"/>
    <cellStyle name="40% - 강조색6 44 2 2 6 4" xfId="33100"/>
    <cellStyle name="40% - 강조색6 44 2 2 7" xfId="33101"/>
    <cellStyle name="40% - 강조색6 44 2 2 7 2" xfId="33102"/>
    <cellStyle name="40% - 강조색6 44 2 2 7 3" xfId="33103"/>
    <cellStyle name="40% - 강조색6 44 2 2 7 4" xfId="33104"/>
    <cellStyle name="40% - 강조색6 44 2 2 8" xfId="33105"/>
    <cellStyle name="40% - 강조색6 44 2 2 8 2" xfId="33106"/>
    <cellStyle name="40% - 강조색6 44 2 2 8 3" xfId="33107"/>
    <cellStyle name="40% - 강조색6 44 2 2 8 4" xfId="33108"/>
    <cellStyle name="40% - 강조색6 44 2 2 9" xfId="33109"/>
    <cellStyle name="40% - 강조색6 44 2 2 9 2" xfId="33110"/>
    <cellStyle name="40% - 강조색6 44 2 2 9 3" xfId="33111"/>
    <cellStyle name="40% - 강조색6 44 2 2 9 4" xfId="33112"/>
    <cellStyle name="40% - 강조색6 44 2 20" xfId="33113"/>
    <cellStyle name="40% - 강조색6 44 2 21" xfId="33114"/>
    <cellStyle name="40% - 강조색6 44 2 22" xfId="33115"/>
    <cellStyle name="40% - 강조색6 44 2 23" xfId="33116"/>
    <cellStyle name="40% - 강조색6 44 2 24" xfId="33117"/>
    <cellStyle name="40% - 강조색6 44 2 25" xfId="33118"/>
    <cellStyle name="40% - 강조색6 44 2 26" xfId="33119"/>
    <cellStyle name="40% - 강조색6 44 2 3" xfId="33120"/>
    <cellStyle name="40% - 강조색6 44 2 3 10" xfId="33121"/>
    <cellStyle name="40% - 강조색6 44 2 3 10 2" xfId="33122"/>
    <cellStyle name="40% - 강조색6 44 2 3 10 3" xfId="33123"/>
    <cellStyle name="40% - 강조색6 44 2 3 10 4" xfId="33124"/>
    <cellStyle name="40% - 강조색6 44 2 3 11" xfId="33125"/>
    <cellStyle name="40% - 강조색6 44 2 3 11 2" xfId="33126"/>
    <cellStyle name="40% - 강조색6 44 2 3 11 3" xfId="33127"/>
    <cellStyle name="40% - 강조색6 44 2 3 11 4" xfId="33128"/>
    <cellStyle name="40% - 강조색6 44 2 3 12" xfId="33129"/>
    <cellStyle name="40% - 강조색6 44 2 3 12 2" xfId="33130"/>
    <cellStyle name="40% - 강조색6 44 2 3 12 3" xfId="33131"/>
    <cellStyle name="40% - 강조색6 44 2 3 12 4" xfId="33132"/>
    <cellStyle name="40% - 강조색6 44 2 3 13" xfId="33133"/>
    <cellStyle name="40% - 강조색6 44 2 3 14" xfId="33134"/>
    <cellStyle name="40% - 강조색6 44 2 3 15" xfId="33135"/>
    <cellStyle name="40% - 강조색6 44 2 3 16" xfId="33136"/>
    <cellStyle name="40% - 강조색6 44 2 3 17" xfId="33137"/>
    <cellStyle name="40% - 강조색6 44 2 3 18" xfId="33138"/>
    <cellStyle name="40% - 강조색6 44 2 3 19" xfId="33139"/>
    <cellStyle name="40% - 강조색6 44 2 3 2" xfId="33140"/>
    <cellStyle name="40% - 강조색6 44 2 3 2 10" xfId="33141"/>
    <cellStyle name="40% - 강조색6 44 2 3 2 11" xfId="33142"/>
    <cellStyle name="40% - 강조색6 44 2 3 2 12" xfId="33143"/>
    <cellStyle name="40% - 강조색6 44 2 3 2 2" xfId="33144"/>
    <cellStyle name="40% - 강조색6 44 2 3 2 2 2" xfId="33145"/>
    <cellStyle name="40% - 강조색6 44 2 3 2 2 3" xfId="33146"/>
    <cellStyle name="40% - 강조색6 44 2 3 2 2 4" xfId="33147"/>
    <cellStyle name="40% - 강조색6 44 2 3 2 3" xfId="33148"/>
    <cellStyle name="40% - 강조색6 44 2 3 2 3 2" xfId="33149"/>
    <cellStyle name="40% - 강조색6 44 2 3 2 3 3" xfId="33150"/>
    <cellStyle name="40% - 강조색6 44 2 3 2 3 4" xfId="33151"/>
    <cellStyle name="40% - 강조색6 44 2 3 2 4" xfId="33152"/>
    <cellStyle name="40% - 강조색6 44 2 3 2 4 2" xfId="33153"/>
    <cellStyle name="40% - 강조색6 44 2 3 2 4 3" xfId="33154"/>
    <cellStyle name="40% - 강조색6 44 2 3 2 4 4" xfId="33155"/>
    <cellStyle name="40% - 강조색6 44 2 3 2 5" xfId="33156"/>
    <cellStyle name="40% - 강조색6 44 2 3 2 5 2" xfId="33157"/>
    <cellStyle name="40% - 강조색6 44 2 3 2 5 3" xfId="33158"/>
    <cellStyle name="40% - 강조색6 44 2 3 2 5 4" xfId="33159"/>
    <cellStyle name="40% - 강조색6 44 2 3 2 6" xfId="33160"/>
    <cellStyle name="40% - 강조색6 44 2 3 2 6 2" xfId="33161"/>
    <cellStyle name="40% - 강조색6 44 2 3 2 6 3" xfId="33162"/>
    <cellStyle name="40% - 강조색6 44 2 3 2 6 4" xfId="33163"/>
    <cellStyle name="40% - 강조색6 44 2 3 2 7" xfId="33164"/>
    <cellStyle name="40% - 강조색6 44 2 3 2 7 2" xfId="33165"/>
    <cellStyle name="40% - 강조색6 44 2 3 2 7 3" xfId="33166"/>
    <cellStyle name="40% - 강조색6 44 2 3 2 7 4" xfId="33167"/>
    <cellStyle name="40% - 강조색6 44 2 3 2 8" xfId="33168"/>
    <cellStyle name="40% - 강조색6 44 2 3 2 8 2" xfId="33169"/>
    <cellStyle name="40% - 강조색6 44 2 3 2 8 3" xfId="33170"/>
    <cellStyle name="40% - 강조색6 44 2 3 2 8 4" xfId="33171"/>
    <cellStyle name="40% - 강조색6 44 2 3 2 9" xfId="33172"/>
    <cellStyle name="40% - 강조색6 44 2 3 2 9 2" xfId="33173"/>
    <cellStyle name="40% - 강조색6 44 2 3 2 9 3" xfId="33174"/>
    <cellStyle name="40% - 강조색6 44 2 3 2 9 4" xfId="33175"/>
    <cellStyle name="40% - 강조색6 44 2 3 20" xfId="33176"/>
    <cellStyle name="40% - 강조색6 44 2 3 21" xfId="33177"/>
    <cellStyle name="40% - 강조색6 44 2 3 22" xfId="33178"/>
    <cellStyle name="40% - 강조색6 44 2 3 23" xfId="33179"/>
    <cellStyle name="40% - 강조색6 44 2 3 24" xfId="33180"/>
    <cellStyle name="40% - 강조색6 44 2 3 25" xfId="33181"/>
    <cellStyle name="40% - 강조색6 44 2 3 3" xfId="33182"/>
    <cellStyle name="40% - 강조색6 44 2 3 3 10" xfId="33183"/>
    <cellStyle name="40% - 강조색6 44 2 3 3 11" xfId="33184"/>
    <cellStyle name="40% - 강조색6 44 2 3 3 12" xfId="33185"/>
    <cellStyle name="40% - 강조색6 44 2 3 3 2" xfId="33186"/>
    <cellStyle name="40% - 강조색6 44 2 3 3 2 2" xfId="33187"/>
    <cellStyle name="40% - 강조색6 44 2 3 3 2 3" xfId="33188"/>
    <cellStyle name="40% - 강조색6 44 2 3 3 2 4" xfId="33189"/>
    <cellStyle name="40% - 강조색6 44 2 3 3 3" xfId="33190"/>
    <cellStyle name="40% - 강조색6 44 2 3 3 3 2" xfId="33191"/>
    <cellStyle name="40% - 강조색6 44 2 3 3 3 3" xfId="33192"/>
    <cellStyle name="40% - 강조색6 44 2 3 3 3 4" xfId="33193"/>
    <cellStyle name="40% - 강조색6 44 2 3 3 4" xfId="33194"/>
    <cellStyle name="40% - 강조색6 44 2 3 3 4 2" xfId="33195"/>
    <cellStyle name="40% - 강조색6 44 2 3 3 4 3" xfId="33196"/>
    <cellStyle name="40% - 강조색6 44 2 3 3 4 4" xfId="33197"/>
    <cellStyle name="40% - 강조색6 44 2 3 3 5" xfId="33198"/>
    <cellStyle name="40% - 강조색6 44 2 3 3 5 2" xfId="33199"/>
    <cellStyle name="40% - 강조색6 44 2 3 3 5 3" xfId="33200"/>
    <cellStyle name="40% - 강조색6 44 2 3 3 5 4" xfId="33201"/>
    <cellStyle name="40% - 강조색6 44 2 3 3 6" xfId="33202"/>
    <cellStyle name="40% - 강조색6 44 2 3 3 6 2" xfId="33203"/>
    <cellStyle name="40% - 강조색6 44 2 3 3 6 3" xfId="33204"/>
    <cellStyle name="40% - 강조색6 44 2 3 3 6 4" xfId="33205"/>
    <cellStyle name="40% - 강조색6 44 2 3 3 7" xfId="33206"/>
    <cellStyle name="40% - 강조색6 44 2 3 3 7 2" xfId="33207"/>
    <cellStyle name="40% - 강조색6 44 2 3 3 7 3" xfId="33208"/>
    <cellStyle name="40% - 강조색6 44 2 3 3 7 4" xfId="33209"/>
    <cellStyle name="40% - 강조색6 44 2 3 3 8" xfId="33210"/>
    <cellStyle name="40% - 강조색6 44 2 3 3 8 2" xfId="33211"/>
    <cellStyle name="40% - 강조색6 44 2 3 3 8 3" xfId="33212"/>
    <cellStyle name="40% - 강조색6 44 2 3 3 8 4" xfId="33213"/>
    <cellStyle name="40% - 강조색6 44 2 3 3 9" xfId="33214"/>
    <cellStyle name="40% - 강조색6 44 2 3 3 9 2" xfId="33215"/>
    <cellStyle name="40% - 강조색6 44 2 3 3 9 3" xfId="33216"/>
    <cellStyle name="40% - 강조색6 44 2 3 3 9 4" xfId="33217"/>
    <cellStyle name="40% - 강조색6 44 2 3 4" xfId="33218"/>
    <cellStyle name="40% - 강조색6 44 2 3 4 10" xfId="33219"/>
    <cellStyle name="40% - 강조색6 44 2 3 4 11" xfId="33220"/>
    <cellStyle name="40% - 강조색6 44 2 3 4 12" xfId="33221"/>
    <cellStyle name="40% - 강조색6 44 2 3 4 2" xfId="33222"/>
    <cellStyle name="40% - 강조색6 44 2 3 4 2 2" xfId="33223"/>
    <cellStyle name="40% - 강조색6 44 2 3 4 2 3" xfId="33224"/>
    <cellStyle name="40% - 강조색6 44 2 3 4 2 4" xfId="33225"/>
    <cellStyle name="40% - 강조색6 44 2 3 4 3" xfId="33226"/>
    <cellStyle name="40% - 강조색6 44 2 3 4 3 2" xfId="33227"/>
    <cellStyle name="40% - 강조색6 44 2 3 4 3 3" xfId="33228"/>
    <cellStyle name="40% - 강조색6 44 2 3 4 3 4" xfId="33229"/>
    <cellStyle name="40% - 강조색6 44 2 3 4 4" xfId="33230"/>
    <cellStyle name="40% - 강조색6 44 2 3 4 4 2" xfId="33231"/>
    <cellStyle name="40% - 강조색6 44 2 3 4 4 3" xfId="33232"/>
    <cellStyle name="40% - 강조색6 44 2 3 4 4 4" xfId="33233"/>
    <cellStyle name="40% - 강조색6 44 2 3 4 5" xfId="33234"/>
    <cellStyle name="40% - 강조색6 44 2 3 4 5 2" xfId="33235"/>
    <cellStyle name="40% - 강조색6 44 2 3 4 5 3" xfId="33236"/>
    <cellStyle name="40% - 강조색6 44 2 3 4 5 4" xfId="33237"/>
    <cellStyle name="40% - 강조색6 44 2 3 4 6" xfId="33238"/>
    <cellStyle name="40% - 강조색6 44 2 3 4 6 2" xfId="33239"/>
    <cellStyle name="40% - 강조색6 44 2 3 4 6 3" xfId="33240"/>
    <cellStyle name="40% - 강조색6 44 2 3 4 6 4" xfId="33241"/>
    <cellStyle name="40% - 강조색6 44 2 3 4 7" xfId="33242"/>
    <cellStyle name="40% - 강조색6 44 2 3 4 7 2" xfId="33243"/>
    <cellStyle name="40% - 강조색6 44 2 3 4 7 3" xfId="33244"/>
    <cellStyle name="40% - 강조색6 44 2 3 4 7 4" xfId="33245"/>
    <cellStyle name="40% - 강조색6 44 2 3 4 8" xfId="33246"/>
    <cellStyle name="40% - 강조색6 44 2 3 4 8 2" xfId="33247"/>
    <cellStyle name="40% - 강조색6 44 2 3 4 8 3" xfId="33248"/>
    <cellStyle name="40% - 강조색6 44 2 3 4 8 4" xfId="33249"/>
    <cellStyle name="40% - 강조색6 44 2 3 4 9" xfId="33250"/>
    <cellStyle name="40% - 강조색6 44 2 3 4 9 2" xfId="33251"/>
    <cellStyle name="40% - 강조색6 44 2 3 4 9 3" xfId="33252"/>
    <cellStyle name="40% - 강조색6 44 2 3 4 9 4" xfId="33253"/>
    <cellStyle name="40% - 강조색6 44 2 3 5" xfId="33254"/>
    <cellStyle name="40% - 강조색6 44 2 3 5 2" xfId="33255"/>
    <cellStyle name="40% - 강조색6 44 2 3 5 3" xfId="33256"/>
    <cellStyle name="40% - 강조색6 44 2 3 5 4" xfId="33257"/>
    <cellStyle name="40% - 강조색6 44 2 3 6" xfId="33258"/>
    <cellStyle name="40% - 강조색6 44 2 3 6 2" xfId="33259"/>
    <cellStyle name="40% - 강조색6 44 2 3 6 3" xfId="33260"/>
    <cellStyle name="40% - 강조색6 44 2 3 6 4" xfId="33261"/>
    <cellStyle name="40% - 강조색6 44 2 3 7" xfId="33262"/>
    <cellStyle name="40% - 강조색6 44 2 3 7 2" xfId="33263"/>
    <cellStyle name="40% - 강조색6 44 2 3 7 3" xfId="33264"/>
    <cellStyle name="40% - 강조색6 44 2 3 7 4" xfId="33265"/>
    <cellStyle name="40% - 강조색6 44 2 3 8" xfId="33266"/>
    <cellStyle name="40% - 강조색6 44 2 3 8 2" xfId="33267"/>
    <cellStyle name="40% - 강조색6 44 2 3 8 3" xfId="33268"/>
    <cellStyle name="40% - 강조색6 44 2 3 8 4" xfId="33269"/>
    <cellStyle name="40% - 강조색6 44 2 3 9" xfId="33270"/>
    <cellStyle name="40% - 강조색6 44 2 3 9 2" xfId="33271"/>
    <cellStyle name="40% - 강조색6 44 2 3 9 3" xfId="33272"/>
    <cellStyle name="40% - 강조색6 44 2 3 9 4" xfId="33273"/>
    <cellStyle name="40% - 강조색6 44 2 4" xfId="33274"/>
    <cellStyle name="40% - 강조색6 44 2 4 10" xfId="33275"/>
    <cellStyle name="40% - 강조색6 44 2 4 11" xfId="33276"/>
    <cellStyle name="40% - 강조색6 44 2 4 12" xfId="33277"/>
    <cellStyle name="40% - 강조색6 44 2 4 2" xfId="33278"/>
    <cellStyle name="40% - 강조색6 44 2 4 2 2" xfId="33279"/>
    <cellStyle name="40% - 강조색6 44 2 4 2 3" xfId="33280"/>
    <cellStyle name="40% - 강조색6 44 2 4 2 4" xfId="33281"/>
    <cellStyle name="40% - 강조색6 44 2 4 3" xfId="33282"/>
    <cellStyle name="40% - 강조색6 44 2 4 3 2" xfId="33283"/>
    <cellStyle name="40% - 강조색6 44 2 4 3 3" xfId="33284"/>
    <cellStyle name="40% - 강조색6 44 2 4 3 4" xfId="33285"/>
    <cellStyle name="40% - 강조색6 44 2 4 4" xfId="33286"/>
    <cellStyle name="40% - 강조색6 44 2 4 4 2" xfId="33287"/>
    <cellStyle name="40% - 강조색6 44 2 4 4 3" xfId="33288"/>
    <cellStyle name="40% - 강조색6 44 2 4 4 4" xfId="33289"/>
    <cellStyle name="40% - 강조색6 44 2 4 5" xfId="33290"/>
    <cellStyle name="40% - 강조색6 44 2 4 5 2" xfId="33291"/>
    <cellStyle name="40% - 강조색6 44 2 4 5 3" xfId="33292"/>
    <cellStyle name="40% - 강조색6 44 2 4 5 4" xfId="33293"/>
    <cellStyle name="40% - 강조색6 44 2 4 6" xfId="33294"/>
    <cellStyle name="40% - 강조색6 44 2 4 6 2" xfId="33295"/>
    <cellStyle name="40% - 강조색6 44 2 4 6 3" xfId="33296"/>
    <cellStyle name="40% - 강조색6 44 2 4 6 4" xfId="33297"/>
    <cellStyle name="40% - 강조색6 44 2 4 7" xfId="33298"/>
    <cellStyle name="40% - 강조색6 44 2 4 7 2" xfId="33299"/>
    <cellStyle name="40% - 강조색6 44 2 4 7 3" xfId="33300"/>
    <cellStyle name="40% - 강조색6 44 2 4 7 4" xfId="33301"/>
    <cellStyle name="40% - 강조색6 44 2 4 8" xfId="33302"/>
    <cellStyle name="40% - 강조색6 44 2 4 8 2" xfId="33303"/>
    <cellStyle name="40% - 강조색6 44 2 4 8 3" xfId="33304"/>
    <cellStyle name="40% - 강조색6 44 2 4 8 4" xfId="33305"/>
    <cellStyle name="40% - 강조색6 44 2 4 9" xfId="33306"/>
    <cellStyle name="40% - 강조색6 44 2 4 9 2" xfId="33307"/>
    <cellStyle name="40% - 강조색6 44 2 4 9 3" xfId="33308"/>
    <cellStyle name="40% - 강조색6 44 2 4 9 4" xfId="33309"/>
    <cellStyle name="40% - 강조색6 44 2 5" xfId="33310"/>
    <cellStyle name="40% - 강조색6 44 2 5 10" xfId="33311"/>
    <cellStyle name="40% - 강조색6 44 2 5 11" xfId="33312"/>
    <cellStyle name="40% - 강조색6 44 2 5 12" xfId="33313"/>
    <cellStyle name="40% - 강조색6 44 2 5 2" xfId="33314"/>
    <cellStyle name="40% - 강조색6 44 2 5 2 2" xfId="33315"/>
    <cellStyle name="40% - 강조색6 44 2 5 2 3" xfId="33316"/>
    <cellStyle name="40% - 강조색6 44 2 5 2 4" xfId="33317"/>
    <cellStyle name="40% - 강조색6 44 2 5 3" xfId="33318"/>
    <cellStyle name="40% - 강조색6 44 2 5 3 2" xfId="33319"/>
    <cellStyle name="40% - 강조색6 44 2 5 3 3" xfId="33320"/>
    <cellStyle name="40% - 강조색6 44 2 5 3 4" xfId="33321"/>
    <cellStyle name="40% - 강조색6 44 2 5 4" xfId="33322"/>
    <cellStyle name="40% - 강조색6 44 2 5 4 2" xfId="33323"/>
    <cellStyle name="40% - 강조색6 44 2 5 4 3" xfId="33324"/>
    <cellStyle name="40% - 강조색6 44 2 5 4 4" xfId="33325"/>
    <cellStyle name="40% - 강조색6 44 2 5 5" xfId="33326"/>
    <cellStyle name="40% - 강조색6 44 2 5 5 2" xfId="33327"/>
    <cellStyle name="40% - 강조색6 44 2 5 5 3" xfId="33328"/>
    <cellStyle name="40% - 강조색6 44 2 5 5 4" xfId="33329"/>
    <cellStyle name="40% - 강조색6 44 2 5 6" xfId="33330"/>
    <cellStyle name="40% - 강조색6 44 2 5 6 2" xfId="33331"/>
    <cellStyle name="40% - 강조색6 44 2 5 6 3" xfId="33332"/>
    <cellStyle name="40% - 강조색6 44 2 5 6 4" xfId="33333"/>
    <cellStyle name="40% - 강조색6 44 2 5 7" xfId="33334"/>
    <cellStyle name="40% - 강조색6 44 2 5 7 2" xfId="33335"/>
    <cellStyle name="40% - 강조색6 44 2 5 7 3" xfId="33336"/>
    <cellStyle name="40% - 강조색6 44 2 5 7 4" xfId="33337"/>
    <cellStyle name="40% - 강조색6 44 2 5 8" xfId="33338"/>
    <cellStyle name="40% - 강조색6 44 2 5 8 2" xfId="33339"/>
    <cellStyle name="40% - 강조색6 44 2 5 8 3" xfId="33340"/>
    <cellStyle name="40% - 강조색6 44 2 5 8 4" xfId="33341"/>
    <cellStyle name="40% - 강조색6 44 2 5 9" xfId="33342"/>
    <cellStyle name="40% - 강조색6 44 2 5 9 2" xfId="33343"/>
    <cellStyle name="40% - 강조색6 44 2 5 9 3" xfId="33344"/>
    <cellStyle name="40% - 강조색6 44 2 5 9 4" xfId="33345"/>
    <cellStyle name="40% - 강조색6 44 2 6" xfId="33346"/>
    <cellStyle name="40% - 강조색6 44 2 6 10" xfId="33347"/>
    <cellStyle name="40% - 강조색6 44 2 6 11" xfId="33348"/>
    <cellStyle name="40% - 강조색6 44 2 6 12" xfId="33349"/>
    <cellStyle name="40% - 강조색6 44 2 6 2" xfId="33350"/>
    <cellStyle name="40% - 강조색6 44 2 6 2 2" xfId="33351"/>
    <cellStyle name="40% - 강조색6 44 2 6 2 3" xfId="33352"/>
    <cellStyle name="40% - 강조색6 44 2 6 2 4" xfId="33353"/>
    <cellStyle name="40% - 강조색6 44 2 6 3" xfId="33354"/>
    <cellStyle name="40% - 강조색6 44 2 6 3 2" xfId="33355"/>
    <cellStyle name="40% - 강조색6 44 2 6 3 3" xfId="33356"/>
    <cellStyle name="40% - 강조색6 44 2 6 3 4" xfId="33357"/>
    <cellStyle name="40% - 강조색6 44 2 6 4" xfId="33358"/>
    <cellStyle name="40% - 강조색6 44 2 6 4 2" xfId="33359"/>
    <cellStyle name="40% - 강조색6 44 2 6 4 3" xfId="33360"/>
    <cellStyle name="40% - 강조색6 44 2 6 4 4" xfId="33361"/>
    <cellStyle name="40% - 강조색6 44 2 6 5" xfId="33362"/>
    <cellStyle name="40% - 강조색6 44 2 6 5 2" xfId="33363"/>
    <cellStyle name="40% - 강조색6 44 2 6 5 3" xfId="33364"/>
    <cellStyle name="40% - 강조색6 44 2 6 5 4" xfId="33365"/>
    <cellStyle name="40% - 강조색6 44 2 6 6" xfId="33366"/>
    <cellStyle name="40% - 강조색6 44 2 6 6 2" xfId="33367"/>
    <cellStyle name="40% - 강조색6 44 2 6 6 3" xfId="33368"/>
    <cellStyle name="40% - 강조색6 44 2 6 6 4" xfId="33369"/>
    <cellStyle name="40% - 강조색6 44 2 6 7" xfId="33370"/>
    <cellStyle name="40% - 강조색6 44 2 6 7 2" xfId="33371"/>
    <cellStyle name="40% - 강조색6 44 2 6 7 3" xfId="33372"/>
    <cellStyle name="40% - 강조색6 44 2 6 7 4" xfId="33373"/>
    <cellStyle name="40% - 강조색6 44 2 6 8" xfId="33374"/>
    <cellStyle name="40% - 강조색6 44 2 6 8 2" xfId="33375"/>
    <cellStyle name="40% - 강조색6 44 2 6 8 3" xfId="33376"/>
    <cellStyle name="40% - 강조색6 44 2 6 8 4" xfId="33377"/>
    <cellStyle name="40% - 강조색6 44 2 6 9" xfId="33378"/>
    <cellStyle name="40% - 강조색6 44 2 6 9 2" xfId="33379"/>
    <cellStyle name="40% - 강조색6 44 2 6 9 3" xfId="33380"/>
    <cellStyle name="40% - 강조색6 44 2 6 9 4" xfId="33381"/>
    <cellStyle name="40% - 강조색6 44 2 7" xfId="33382"/>
    <cellStyle name="40% - 강조색6 44 2 7 2" xfId="33383"/>
    <cellStyle name="40% - 강조색6 44 2 7 3" xfId="33384"/>
    <cellStyle name="40% - 강조색6 44 2 7 4" xfId="33385"/>
    <cellStyle name="40% - 강조색6 44 2 8" xfId="33386"/>
    <cellStyle name="40% - 강조색6 44 2 8 2" xfId="33387"/>
    <cellStyle name="40% - 강조색6 44 2 8 3" xfId="33388"/>
    <cellStyle name="40% - 강조색6 44 2 8 4" xfId="33389"/>
    <cellStyle name="40% - 강조색6 44 2 9" xfId="33390"/>
    <cellStyle name="40% - 강조색6 44 2 9 2" xfId="33391"/>
    <cellStyle name="40% - 강조색6 44 2 9 3" xfId="33392"/>
    <cellStyle name="40% - 강조색6 44 2 9 4" xfId="33393"/>
    <cellStyle name="40% - 강조색6 44 3" xfId="33394"/>
    <cellStyle name="40% - 강조색6 44 3 10" xfId="33395"/>
    <cellStyle name="40% - 강조색6 44 3 10 2" xfId="33396"/>
    <cellStyle name="40% - 강조색6 44 3 10 3" xfId="33397"/>
    <cellStyle name="40% - 강조색6 44 3 10 4" xfId="33398"/>
    <cellStyle name="40% - 강조색6 44 3 11" xfId="33399"/>
    <cellStyle name="40% - 강조색6 44 3 11 2" xfId="33400"/>
    <cellStyle name="40% - 강조색6 44 3 11 3" xfId="33401"/>
    <cellStyle name="40% - 강조색6 44 3 11 4" xfId="33402"/>
    <cellStyle name="40% - 강조색6 44 3 12" xfId="33403"/>
    <cellStyle name="40% - 강조색6 44 3 12 2" xfId="33404"/>
    <cellStyle name="40% - 강조색6 44 3 12 3" xfId="33405"/>
    <cellStyle name="40% - 강조색6 44 3 12 4" xfId="33406"/>
    <cellStyle name="40% - 강조색6 44 3 13" xfId="33407"/>
    <cellStyle name="40% - 강조색6 44 3 14" xfId="33408"/>
    <cellStyle name="40% - 강조색6 44 3 15" xfId="33409"/>
    <cellStyle name="40% - 강조색6 44 3 16" xfId="33410"/>
    <cellStyle name="40% - 강조색6 44 3 17" xfId="33411"/>
    <cellStyle name="40% - 강조색6 44 3 18" xfId="33412"/>
    <cellStyle name="40% - 강조색6 44 3 19" xfId="33413"/>
    <cellStyle name="40% - 강조색6 44 3 2" xfId="33414"/>
    <cellStyle name="40% - 강조색6 44 3 2 10" xfId="33415"/>
    <cellStyle name="40% - 강조색6 44 3 2 11" xfId="33416"/>
    <cellStyle name="40% - 강조색6 44 3 2 12" xfId="33417"/>
    <cellStyle name="40% - 강조색6 44 3 2 2" xfId="33418"/>
    <cellStyle name="40% - 강조색6 44 3 2 2 2" xfId="33419"/>
    <cellStyle name="40% - 강조색6 44 3 2 2 3" xfId="33420"/>
    <cellStyle name="40% - 강조색6 44 3 2 2 4" xfId="33421"/>
    <cellStyle name="40% - 강조색6 44 3 2 3" xfId="33422"/>
    <cellStyle name="40% - 강조색6 44 3 2 3 2" xfId="33423"/>
    <cellStyle name="40% - 강조색6 44 3 2 3 3" xfId="33424"/>
    <cellStyle name="40% - 강조색6 44 3 2 3 4" xfId="33425"/>
    <cellStyle name="40% - 강조색6 44 3 2 4" xfId="33426"/>
    <cellStyle name="40% - 강조색6 44 3 2 4 2" xfId="33427"/>
    <cellStyle name="40% - 강조색6 44 3 2 4 3" xfId="33428"/>
    <cellStyle name="40% - 강조색6 44 3 2 4 4" xfId="33429"/>
    <cellStyle name="40% - 강조색6 44 3 2 5" xfId="33430"/>
    <cellStyle name="40% - 강조색6 44 3 2 5 2" xfId="33431"/>
    <cellStyle name="40% - 강조색6 44 3 2 5 3" xfId="33432"/>
    <cellStyle name="40% - 강조색6 44 3 2 5 4" xfId="33433"/>
    <cellStyle name="40% - 강조색6 44 3 2 6" xfId="33434"/>
    <cellStyle name="40% - 강조색6 44 3 2 6 2" xfId="33435"/>
    <cellStyle name="40% - 강조색6 44 3 2 6 3" xfId="33436"/>
    <cellStyle name="40% - 강조색6 44 3 2 6 4" xfId="33437"/>
    <cellStyle name="40% - 강조색6 44 3 2 7" xfId="33438"/>
    <cellStyle name="40% - 강조색6 44 3 2 7 2" xfId="33439"/>
    <cellStyle name="40% - 강조색6 44 3 2 7 3" xfId="33440"/>
    <cellStyle name="40% - 강조색6 44 3 2 7 4" xfId="33441"/>
    <cellStyle name="40% - 강조색6 44 3 2 8" xfId="33442"/>
    <cellStyle name="40% - 강조색6 44 3 2 8 2" xfId="33443"/>
    <cellStyle name="40% - 강조색6 44 3 2 8 3" xfId="33444"/>
    <cellStyle name="40% - 강조색6 44 3 2 8 4" xfId="33445"/>
    <cellStyle name="40% - 강조색6 44 3 2 9" xfId="33446"/>
    <cellStyle name="40% - 강조색6 44 3 2 9 2" xfId="33447"/>
    <cellStyle name="40% - 강조색6 44 3 2 9 3" xfId="33448"/>
    <cellStyle name="40% - 강조색6 44 3 2 9 4" xfId="33449"/>
    <cellStyle name="40% - 강조색6 44 3 20" xfId="33450"/>
    <cellStyle name="40% - 강조색6 44 3 21" xfId="33451"/>
    <cellStyle name="40% - 강조색6 44 3 22" xfId="33452"/>
    <cellStyle name="40% - 강조색6 44 3 23" xfId="33453"/>
    <cellStyle name="40% - 강조색6 44 3 24" xfId="33454"/>
    <cellStyle name="40% - 강조색6 44 3 25" xfId="33455"/>
    <cellStyle name="40% - 강조색6 44 3 3" xfId="33456"/>
    <cellStyle name="40% - 강조색6 44 3 3 10" xfId="33457"/>
    <cellStyle name="40% - 강조색6 44 3 3 11" xfId="33458"/>
    <cellStyle name="40% - 강조색6 44 3 3 12" xfId="33459"/>
    <cellStyle name="40% - 강조색6 44 3 3 2" xfId="33460"/>
    <cellStyle name="40% - 강조색6 44 3 3 2 2" xfId="33461"/>
    <cellStyle name="40% - 강조색6 44 3 3 2 3" xfId="33462"/>
    <cellStyle name="40% - 강조색6 44 3 3 2 4" xfId="33463"/>
    <cellStyle name="40% - 강조색6 44 3 3 3" xfId="33464"/>
    <cellStyle name="40% - 강조색6 44 3 3 3 2" xfId="33465"/>
    <cellStyle name="40% - 강조색6 44 3 3 3 3" xfId="33466"/>
    <cellStyle name="40% - 강조색6 44 3 3 3 4" xfId="33467"/>
    <cellStyle name="40% - 강조색6 44 3 3 4" xfId="33468"/>
    <cellStyle name="40% - 강조색6 44 3 3 4 2" xfId="33469"/>
    <cellStyle name="40% - 강조색6 44 3 3 4 3" xfId="33470"/>
    <cellStyle name="40% - 강조색6 44 3 3 4 4" xfId="33471"/>
    <cellStyle name="40% - 강조색6 44 3 3 5" xfId="33472"/>
    <cellStyle name="40% - 강조색6 44 3 3 5 2" xfId="33473"/>
    <cellStyle name="40% - 강조색6 44 3 3 5 3" xfId="33474"/>
    <cellStyle name="40% - 강조색6 44 3 3 5 4" xfId="33475"/>
    <cellStyle name="40% - 강조색6 44 3 3 6" xfId="33476"/>
    <cellStyle name="40% - 강조색6 44 3 3 6 2" xfId="33477"/>
    <cellStyle name="40% - 강조색6 44 3 3 6 3" xfId="33478"/>
    <cellStyle name="40% - 강조색6 44 3 3 6 4" xfId="33479"/>
    <cellStyle name="40% - 강조색6 44 3 3 7" xfId="33480"/>
    <cellStyle name="40% - 강조색6 44 3 3 7 2" xfId="33481"/>
    <cellStyle name="40% - 강조색6 44 3 3 7 3" xfId="33482"/>
    <cellStyle name="40% - 강조색6 44 3 3 7 4" xfId="33483"/>
    <cellStyle name="40% - 강조색6 44 3 3 8" xfId="33484"/>
    <cellStyle name="40% - 강조색6 44 3 3 8 2" xfId="33485"/>
    <cellStyle name="40% - 강조색6 44 3 3 8 3" xfId="33486"/>
    <cellStyle name="40% - 강조색6 44 3 3 8 4" xfId="33487"/>
    <cellStyle name="40% - 강조색6 44 3 3 9" xfId="33488"/>
    <cellStyle name="40% - 강조색6 44 3 3 9 2" xfId="33489"/>
    <cellStyle name="40% - 강조색6 44 3 3 9 3" xfId="33490"/>
    <cellStyle name="40% - 강조색6 44 3 3 9 4" xfId="33491"/>
    <cellStyle name="40% - 강조색6 44 3 4" xfId="33492"/>
    <cellStyle name="40% - 강조색6 44 3 4 10" xfId="33493"/>
    <cellStyle name="40% - 강조색6 44 3 4 11" xfId="33494"/>
    <cellStyle name="40% - 강조색6 44 3 4 12" xfId="33495"/>
    <cellStyle name="40% - 강조색6 44 3 4 2" xfId="33496"/>
    <cellStyle name="40% - 강조색6 44 3 4 2 2" xfId="33497"/>
    <cellStyle name="40% - 강조색6 44 3 4 2 3" xfId="33498"/>
    <cellStyle name="40% - 강조색6 44 3 4 2 4" xfId="33499"/>
    <cellStyle name="40% - 강조색6 44 3 4 3" xfId="33500"/>
    <cellStyle name="40% - 강조색6 44 3 4 3 2" xfId="33501"/>
    <cellStyle name="40% - 강조색6 44 3 4 3 3" xfId="33502"/>
    <cellStyle name="40% - 강조색6 44 3 4 3 4" xfId="33503"/>
    <cellStyle name="40% - 강조색6 44 3 4 4" xfId="33504"/>
    <cellStyle name="40% - 강조색6 44 3 4 4 2" xfId="33505"/>
    <cellStyle name="40% - 강조색6 44 3 4 4 3" xfId="33506"/>
    <cellStyle name="40% - 강조색6 44 3 4 4 4" xfId="33507"/>
    <cellStyle name="40% - 강조색6 44 3 4 5" xfId="33508"/>
    <cellStyle name="40% - 강조색6 44 3 4 5 2" xfId="33509"/>
    <cellStyle name="40% - 강조색6 44 3 4 5 3" xfId="33510"/>
    <cellStyle name="40% - 강조색6 44 3 4 5 4" xfId="33511"/>
    <cellStyle name="40% - 강조색6 44 3 4 6" xfId="33512"/>
    <cellStyle name="40% - 강조색6 44 3 4 6 2" xfId="33513"/>
    <cellStyle name="40% - 강조색6 44 3 4 6 3" xfId="33514"/>
    <cellStyle name="40% - 강조색6 44 3 4 6 4" xfId="33515"/>
    <cellStyle name="40% - 강조색6 44 3 4 7" xfId="33516"/>
    <cellStyle name="40% - 강조색6 44 3 4 7 2" xfId="33517"/>
    <cellStyle name="40% - 강조색6 44 3 4 7 3" xfId="33518"/>
    <cellStyle name="40% - 강조색6 44 3 4 7 4" xfId="33519"/>
    <cellStyle name="40% - 강조색6 44 3 4 8" xfId="33520"/>
    <cellStyle name="40% - 강조색6 44 3 4 8 2" xfId="33521"/>
    <cellStyle name="40% - 강조색6 44 3 4 8 3" xfId="33522"/>
    <cellStyle name="40% - 강조색6 44 3 4 8 4" xfId="33523"/>
    <cellStyle name="40% - 강조색6 44 3 4 9" xfId="33524"/>
    <cellStyle name="40% - 강조색6 44 3 4 9 2" xfId="33525"/>
    <cellStyle name="40% - 강조색6 44 3 4 9 3" xfId="33526"/>
    <cellStyle name="40% - 강조색6 44 3 4 9 4" xfId="33527"/>
    <cellStyle name="40% - 강조색6 44 3 5" xfId="33528"/>
    <cellStyle name="40% - 강조색6 44 3 5 2" xfId="33529"/>
    <cellStyle name="40% - 강조색6 44 3 5 3" xfId="33530"/>
    <cellStyle name="40% - 강조색6 44 3 5 4" xfId="33531"/>
    <cellStyle name="40% - 강조색6 44 3 6" xfId="33532"/>
    <cellStyle name="40% - 강조색6 44 3 6 2" xfId="33533"/>
    <cellStyle name="40% - 강조색6 44 3 6 3" xfId="33534"/>
    <cellStyle name="40% - 강조색6 44 3 6 4" xfId="33535"/>
    <cellStyle name="40% - 강조색6 44 3 7" xfId="33536"/>
    <cellStyle name="40% - 강조색6 44 3 7 2" xfId="33537"/>
    <cellStyle name="40% - 강조색6 44 3 7 3" xfId="33538"/>
    <cellStyle name="40% - 강조색6 44 3 7 4" xfId="33539"/>
    <cellStyle name="40% - 강조색6 44 3 8" xfId="33540"/>
    <cellStyle name="40% - 강조색6 44 3 8 2" xfId="33541"/>
    <cellStyle name="40% - 강조색6 44 3 8 3" xfId="33542"/>
    <cellStyle name="40% - 강조색6 44 3 8 4" xfId="33543"/>
    <cellStyle name="40% - 강조색6 44 3 9" xfId="33544"/>
    <cellStyle name="40% - 강조색6 44 3 9 2" xfId="33545"/>
    <cellStyle name="40% - 강조색6 44 3 9 3" xfId="33546"/>
    <cellStyle name="40% - 강조색6 44 3 9 4" xfId="33547"/>
    <cellStyle name="40% - 강조색6 44 4" xfId="33548"/>
    <cellStyle name="40% - 강조색6 44 4 10" xfId="33549"/>
    <cellStyle name="40% - 강조색6 44 4 10 2" xfId="33550"/>
    <cellStyle name="40% - 강조색6 44 4 10 3" xfId="33551"/>
    <cellStyle name="40% - 강조색6 44 4 10 4" xfId="33552"/>
    <cellStyle name="40% - 강조색6 44 4 11" xfId="33553"/>
    <cellStyle name="40% - 강조색6 44 4 12" xfId="33554"/>
    <cellStyle name="40% - 강조색6 44 4 13" xfId="33555"/>
    <cellStyle name="40% - 강조색6 44 4 14" xfId="33556"/>
    <cellStyle name="40% - 강조색6 44 4 15" xfId="33557"/>
    <cellStyle name="40% - 강조색6 44 4 16" xfId="33558"/>
    <cellStyle name="40% - 강조색6 44 4 17" xfId="33559"/>
    <cellStyle name="40% - 강조색6 44 4 18" xfId="33560"/>
    <cellStyle name="40% - 강조색6 44 4 19" xfId="33561"/>
    <cellStyle name="40% - 강조색6 44 4 2" xfId="33562"/>
    <cellStyle name="40% - 강조색6 44 4 2 10" xfId="33563"/>
    <cellStyle name="40% - 강조색6 44 4 2 11" xfId="33564"/>
    <cellStyle name="40% - 강조색6 44 4 2 12" xfId="33565"/>
    <cellStyle name="40% - 강조색6 44 4 2 2" xfId="33566"/>
    <cellStyle name="40% - 강조색6 44 4 2 2 2" xfId="33567"/>
    <cellStyle name="40% - 강조색6 44 4 2 2 3" xfId="33568"/>
    <cellStyle name="40% - 강조색6 44 4 2 2 4" xfId="33569"/>
    <cellStyle name="40% - 강조색6 44 4 2 3" xfId="33570"/>
    <cellStyle name="40% - 강조색6 44 4 2 3 2" xfId="33571"/>
    <cellStyle name="40% - 강조색6 44 4 2 3 3" xfId="33572"/>
    <cellStyle name="40% - 강조색6 44 4 2 3 4" xfId="33573"/>
    <cellStyle name="40% - 강조색6 44 4 2 4" xfId="33574"/>
    <cellStyle name="40% - 강조색6 44 4 2 4 2" xfId="33575"/>
    <cellStyle name="40% - 강조색6 44 4 2 4 3" xfId="33576"/>
    <cellStyle name="40% - 강조색6 44 4 2 4 4" xfId="33577"/>
    <cellStyle name="40% - 강조색6 44 4 2 5" xfId="33578"/>
    <cellStyle name="40% - 강조색6 44 4 2 5 2" xfId="33579"/>
    <cellStyle name="40% - 강조색6 44 4 2 5 3" xfId="33580"/>
    <cellStyle name="40% - 강조색6 44 4 2 5 4" xfId="33581"/>
    <cellStyle name="40% - 강조색6 44 4 2 6" xfId="33582"/>
    <cellStyle name="40% - 강조색6 44 4 2 6 2" xfId="33583"/>
    <cellStyle name="40% - 강조색6 44 4 2 6 3" xfId="33584"/>
    <cellStyle name="40% - 강조색6 44 4 2 6 4" xfId="33585"/>
    <cellStyle name="40% - 강조색6 44 4 2 7" xfId="33586"/>
    <cellStyle name="40% - 강조색6 44 4 2 7 2" xfId="33587"/>
    <cellStyle name="40% - 강조색6 44 4 2 7 3" xfId="33588"/>
    <cellStyle name="40% - 강조색6 44 4 2 7 4" xfId="33589"/>
    <cellStyle name="40% - 강조색6 44 4 2 8" xfId="33590"/>
    <cellStyle name="40% - 강조색6 44 4 2 8 2" xfId="33591"/>
    <cellStyle name="40% - 강조색6 44 4 2 8 3" xfId="33592"/>
    <cellStyle name="40% - 강조색6 44 4 2 8 4" xfId="33593"/>
    <cellStyle name="40% - 강조색6 44 4 2 9" xfId="33594"/>
    <cellStyle name="40% - 강조색6 44 4 2 9 2" xfId="33595"/>
    <cellStyle name="40% - 강조색6 44 4 2 9 3" xfId="33596"/>
    <cellStyle name="40% - 강조색6 44 4 2 9 4" xfId="33597"/>
    <cellStyle name="40% - 강조색6 44 4 20" xfId="33598"/>
    <cellStyle name="40% - 강조색6 44 4 21" xfId="33599"/>
    <cellStyle name="40% - 강조색6 44 4 22" xfId="33600"/>
    <cellStyle name="40% - 강조색6 44 4 23" xfId="33601"/>
    <cellStyle name="40% - 강조색6 44 4 3" xfId="33602"/>
    <cellStyle name="40% - 강조색6 44 4 3 2" xfId="33603"/>
    <cellStyle name="40% - 강조색6 44 4 3 3" xfId="33604"/>
    <cellStyle name="40% - 강조색6 44 4 3 4" xfId="33605"/>
    <cellStyle name="40% - 강조색6 44 4 4" xfId="33606"/>
    <cellStyle name="40% - 강조색6 44 4 4 2" xfId="33607"/>
    <cellStyle name="40% - 강조색6 44 4 4 3" xfId="33608"/>
    <cellStyle name="40% - 강조색6 44 4 4 4" xfId="33609"/>
    <cellStyle name="40% - 강조색6 44 4 5" xfId="33610"/>
    <cellStyle name="40% - 강조색6 44 4 5 2" xfId="33611"/>
    <cellStyle name="40% - 강조색6 44 4 5 3" xfId="33612"/>
    <cellStyle name="40% - 강조색6 44 4 5 4" xfId="33613"/>
    <cellStyle name="40% - 강조색6 44 4 6" xfId="33614"/>
    <cellStyle name="40% - 강조색6 44 4 6 2" xfId="33615"/>
    <cellStyle name="40% - 강조색6 44 4 6 3" xfId="33616"/>
    <cellStyle name="40% - 강조색6 44 4 6 4" xfId="33617"/>
    <cellStyle name="40% - 강조색6 44 4 7" xfId="33618"/>
    <cellStyle name="40% - 강조색6 44 4 7 2" xfId="33619"/>
    <cellStyle name="40% - 강조색6 44 4 7 3" xfId="33620"/>
    <cellStyle name="40% - 강조색6 44 4 7 4" xfId="33621"/>
    <cellStyle name="40% - 강조색6 44 4 8" xfId="33622"/>
    <cellStyle name="40% - 강조색6 44 4 8 2" xfId="33623"/>
    <cellStyle name="40% - 강조색6 44 4 8 3" xfId="33624"/>
    <cellStyle name="40% - 강조색6 44 4 8 4" xfId="33625"/>
    <cellStyle name="40% - 강조색6 44 4 9" xfId="33626"/>
    <cellStyle name="40% - 강조색6 44 4 9 2" xfId="33627"/>
    <cellStyle name="40% - 강조색6 44 4 9 3" xfId="33628"/>
    <cellStyle name="40% - 강조색6 44 4 9 4" xfId="33629"/>
    <cellStyle name="40% - 강조색6 44 5" xfId="33630"/>
    <cellStyle name="40% - 강조색6 44 5 10" xfId="33631"/>
    <cellStyle name="40% - 강조색6 44 5 11" xfId="33632"/>
    <cellStyle name="40% - 강조색6 44 5 12" xfId="33633"/>
    <cellStyle name="40% - 강조색6 44 5 13" xfId="33634"/>
    <cellStyle name="40% - 강조색6 44 5 14" xfId="33635"/>
    <cellStyle name="40% - 강조색6 44 5 15" xfId="33636"/>
    <cellStyle name="40% - 강조색6 44 5 16" xfId="33637"/>
    <cellStyle name="40% - 강조색6 44 5 17" xfId="33638"/>
    <cellStyle name="40% - 강조색6 44 5 18" xfId="33639"/>
    <cellStyle name="40% - 강조색6 44 5 19" xfId="33640"/>
    <cellStyle name="40% - 강조색6 44 5 2" xfId="33641"/>
    <cellStyle name="40% - 강조색6 44 5 2 2" xfId="33642"/>
    <cellStyle name="40% - 강조색6 44 5 2 3" xfId="33643"/>
    <cellStyle name="40% - 강조색6 44 5 2 4" xfId="33644"/>
    <cellStyle name="40% - 강조색6 44 5 20" xfId="33645"/>
    <cellStyle name="40% - 강조색6 44 5 3" xfId="33646"/>
    <cellStyle name="40% - 강조색6 44 5 3 2" xfId="33647"/>
    <cellStyle name="40% - 강조색6 44 5 3 3" xfId="33648"/>
    <cellStyle name="40% - 강조색6 44 5 3 4" xfId="33649"/>
    <cellStyle name="40% - 강조색6 44 5 4" xfId="33650"/>
    <cellStyle name="40% - 강조색6 44 5 4 2" xfId="33651"/>
    <cellStyle name="40% - 강조색6 44 5 4 3" xfId="33652"/>
    <cellStyle name="40% - 강조색6 44 5 4 4" xfId="33653"/>
    <cellStyle name="40% - 강조색6 44 5 5" xfId="33654"/>
    <cellStyle name="40% - 강조색6 44 5 5 2" xfId="33655"/>
    <cellStyle name="40% - 강조색6 44 5 5 3" xfId="33656"/>
    <cellStyle name="40% - 강조색6 44 5 5 4" xfId="33657"/>
    <cellStyle name="40% - 강조색6 44 5 6" xfId="33658"/>
    <cellStyle name="40% - 강조색6 44 5 6 2" xfId="33659"/>
    <cellStyle name="40% - 강조색6 44 5 6 3" xfId="33660"/>
    <cellStyle name="40% - 강조색6 44 5 6 4" xfId="33661"/>
    <cellStyle name="40% - 강조색6 44 5 7" xfId="33662"/>
    <cellStyle name="40% - 강조색6 44 5 7 2" xfId="33663"/>
    <cellStyle name="40% - 강조색6 44 5 7 3" xfId="33664"/>
    <cellStyle name="40% - 강조색6 44 5 7 4" xfId="33665"/>
    <cellStyle name="40% - 강조색6 44 5 8" xfId="33666"/>
    <cellStyle name="40% - 강조색6 44 5 9" xfId="33667"/>
    <cellStyle name="40% - 강조색6 44 6" xfId="33668"/>
    <cellStyle name="40% - 강조색6 44 6 10" xfId="33669"/>
    <cellStyle name="40% - 강조색6 44 6 11" xfId="33670"/>
    <cellStyle name="40% - 강조색6 44 6 12" xfId="33671"/>
    <cellStyle name="40% - 강조색6 44 6 13" xfId="33672"/>
    <cellStyle name="40% - 강조색6 44 6 14" xfId="33673"/>
    <cellStyle name="40% - 강조색6 44 6 15" xfId="33674"/>
    <cellStyle name="40% - 강조색6 44 6 16" xfId="33675"/>
    <cellStyle name="40% - 강조색6 44 6 17" xfId="33676"/>
    <cellStyle name="40% - 강조색6 44 6 2" xfId="33677"/>
    <cellStyle name="40% - 강조색6 44 6 2 2" xfId="33678"/>
    <cellStyle name="40% - 강조색6 44 6 2 3" xfId="33679"/>
    <cellStyle name="40% - 강조색6 44 6 2 4" xfId="33680"/>
    <cellStyle name="40% - 강조색6 44 6 3" xfId="33681"/>
    <cellStyle name="40% - 강조색6 44 6 3 2" xfId="33682"/>
    <cellStyle name="40% - 강조색6 44 6 3 3" xfId="33683"/>
    <cellStyle name="40% - 강조색6 44 6 3 4" xfId="33684"/>
    <cellStyle name="40% - 강조색6 44 6 4" xfId="33685"/>
    <cellStyle name="40% - 강조색6 44 6 4 2" xfId="33686"/>
    <cellStyle name="40% - 강조색6 44 6 4 3" xfId="33687"/>
    <cellStyle name="40% - 강조색6 44 6 4 4" xfId="33688"/>
    <cellStyle name="40% - 강조색6 44 6 5" xfId="33689"/>
    <cellStyle name="40% - 강조색6 44 6 6" xfId="33690"/>
    <cellStyle name="40% - 강조색6 44 6 7" xfId="33691"/>
    <cellStyle name="40% - 강조색6 44 6 8" xfId="33692"/>
    <cellStyle name="40% - 강조색6 44 6 9" xfId="33693"/>
    <cellStyle name="40% - 강조색6 44 7" xfId="33694"/>
    <cellStyle name="40% - 강조색6 44 7 10" xfId="33695"/>
    <cellStyle name="40% - 강조색6 44 7 11" xfId="33696"/>
    <cellStyle name="40% - 강조색6 44 7 12" xfId="33697"/>
    <cellStyle name="40% - 강조색6 44 7 13" xfId="33698"/>
    <cellStyle name="40% - 강조색6 44 7 14" xfId="33699"/>
    <cellStyle name="40% - 강조색6 44 7 2" xfId="33700"/>
    <cellStyle name="40% - 강조색6 44 7 3" xfId="33701"/>
    <cellStyle name="40% - 강조색6 44 7 4" xfId="33702"/>
    <cellStyle name="40% - 강조색6 44 7 5" xfId="33703"/>
    <cellStyle name="40% - 강조색6 44 7 6" xfId="33704"/>
    <cellStyle name="40% - 강조색6 44 7 7" xfId="33705"/>
    <cellStyle name="40% - 강조색6 44 7 8" xfId="33706"/>
    <cellStyle name="40% - 강조색6 44 7 9" xfId="33707"/>
    <cellStyle name="40% - 강조색6 44 8" xfId="33708"/>
    <cellStyle name="40% - 강조색6 44 8 2" xfId="33709"/>
    <cellStyle name="40% - 강조색6 44 8 3" xfId="33710"/>
    <cellStyle name="40% - 강조색6 44 8 4" xfId="33711"/>
    <cellStyle name="40% - 강조색6 44 9" xfId="33712"/>
    <cellStyle name="40% - 강조색6 44 9 2" xfId="33713"/>
    <cellStyle name="40% - 강조색6 44 9 3" xfId="33714"/>
    <cellStyle name="40% - 강조색6 45" xfId="33715"/>
    <cellStyle name="40% - 강조색6 45 10" xfId="33716"/>
    <cellStyle name="40% - 강조색6 45 11" xfId="33717"/>
    <cellStyle name="40% - 강조색6 45 2" xfId="33718"/>
    <cellStyle name="40% - 강조색6 45 2 10" xfId="33719"/>
    <cellStyle name="40% - 강조색6 45 2 10 2" xfId="33720"/>
    <cellStyle name="40% - 강조색6 45 2 10 3" xfId="33721"/>
    <cellStyle name="40% - 강조색6 45 2 10 4" xfId="33722"/>
    <cellStyle name="40% - 강조색6 45 2 11" xfId="33723"/>
    <cellStyle name="40% - 강조색6 45 2 11 2" xfId="33724"/>
    <cellStyle name="40% - 강조색6 45 2 11 3" xfId="33725"/>
    <cellStyle name="40% - 강조색6 45 2 11 4" xfId="33726"/>
    <cellStyle name="40% - 강조색6 45 2 12" xfId="33727"/>
    <cellStyle name="40% - 강조색6 45 2 12 2" xfId="33728"/>
    <cellStyle name="40% - 강조색6 45 2 12 3" xfId="33729"/>
    <cellStyle name="40% - 강조색6 45 2 12 4" xfId="33730"/>
    <cellStyle name="40% - 강조색6 45 2 13" xfId="33731"/>
    <cellStyle name="40% - 강조색6 45 2 13 2" xfId="33732"/>
    <cellStyle name="40% - 강조색6 45 2 13 3" xfId="33733"/>
    <cellStyle name="40% - 강조색6 45 2 13 4" xfId="33734"/>
    <cellStyle name="40% - 강조색6 45 2 14" xfId="33735"/>
    <cellStyle name="40% - 강조색6 45 2 14 2" xfId="33736"/>
    <cellStyle name="40% - 강조색6 45 2 14 3" xfId="33737"/>
    <cellStyle name="40% - 강조색6 45 2 14 4" xfId="33738"/>
    <cellStyle name="40% - 강조색6 45 2 15" xfId="33739"/>
    <cellStyle name="40% - 강조색6 45 2 16" xfId="33740"/>
    <cellStyle name="40% - 강조색6 45 2 17" xfId="33741"/>
    <cellStyle name="40% - 강조색6 45 2 18" xfId="33742"/>
    <cellStyle name="40% - 강조색6 45 2 19" xfId="33743"/>
    <cellStyle name="40% - 강조색6 45 2 2" xfId="33744"/>
    <cellStyle name="40% - 강조색6 45 2 2 10" xfId="33745"/>
    <cellStyle name="40% - 강조색6 45 2 2 10 2" xfId="33746"/>
    <cellStyle name="40% - 강조색6 45 2 2 10 3" xfId="33747"/>
    <cellStyle name="40% - 강조색6 45 2 2 10 4" xfId="33748"/>
    <cellStyle name="40% - 강조색6 45 2 2 11" xfId="33749"/>
    <cellStyle name="40% - 강조색6 45 2 2 11 2" xfId="33750"/>
    <cellStyle name="40% - 강조색6 45 2 2 11 3" xfId="33751"/>
    <cellStyle name="40% - 강조색6 45 2 2 11 4" xfId="33752"/>
    <cellStyle name="40% - 강조색6 45 2 2 12" xfId="33753"/>
    <cellStyle name="40% - 강조색6 45 2 2 12 2" xfId="33754"/>
    <cellStyle name="40% - 강조색6 45 2 2 12 3" xfId="33755"/>
    <cellStyle name="40% - 강조색6 45 2 2 12 4" xfId="33756"/>
    <cellStyle name="40% - 강조색6 45 2 2 13" xfId="33757"/>
    <cellStyle name="40% - 강조색6 45 2 2 13 2" xfId="33758"/>
    <cellStyle name="40% - 강조색6 45 2 2 13 3" xfId="33759"/>
    <cellStyle name="40% - 강조색6 45 2 2 13 4" xfId="33760"/>
    <cellStyle name="40% - 강조색6 45 2 2 14" xfId="33761"/>
    <cellStyle name="40% - 강조색6 45 2 2 15" xfId="33762"/>
    <cellStyle name="40% - 강조색6 45 2 2 16" xfId="33763"/>
    <cellStyle name="40% - 강조색6 45 2 2 17" xfId="33764"/>
    <cellStyle name="40% - 강조색6 45 2 2 18" xfId="33765"/>
    <cellStyle name="40% - 강조색6 45 2 2 19" xfId="33766"/>
    <cellStyle name="40% - 강조색6 45 2 2 2" xfId="33767"/>
    <cellStyle name="40% - 강조색6 45 2 2 2 10" xfId="33768"/>
    <cellStyle name="40% - 강조색6 45 2 2 2 10 2" xfId="33769"/>
    <cellStyle name="40% - 강조색6 45 2 2 2 10 3" xfId="33770"/>
    <cellStyle name="40% - 강조색6 45 2 2 2 10 4" xfId="33771"/>
    <cellStyle name="40% - 강조색6 45 2 2 2 11" xfId="33772"/>
    <cellStyle name="40% - 강조색6 45 2 2 2 11 2" xfId="33773"/>
    <cellStyle name="40% - 강조색6 45 2 2 2 11 3" xfId="33774"/>
    <cellStyle name="40% - 강조색6 45 2 2 2 11 4" xfId="33775"/>
    <cellStyle name="40% - 강조색6 45 2 2 2 12" xfId="33776"/>
    <cellStyle name="40% - 강조색6 45 2 2 2 12 2" xfId="33777"/>
    <cellStyle name="40% - 강조색6 45 2 2 2 12 3" xfId="33778"/>
    <cellStyle name="40% - 강조색6 45 2 2 2 12 4" xfId="33779"/>
    <cellStyle name="40% - 강조색6 45 2 2 2 13" xfId="33780"/>
    <cellStyle name="40% - 강조색6 45 2 2 2 14" xfId="33781"/>
    <cellStyle name="40% - 강조색6 45 2 2 2 15" xfId="33782"/>
    <cellStyle name="40% - 강조색6 45 2 2 2 16" xfId="33783"/>
    <cellStyle name="40% - 강조색6 45 2 2 2 17" xfId="33784"/>
    <cellStyle name="40% - 강조색6 45 2 2 2 18" xfId="33785"/>
    <cellStyle name="40% - 강조색6 45 2 2 2 19" xfId="33786"/>
    <cellStyle name="40% - 강조색6 45 2 2 2 2" xfId="33787"/>
    <cellStyle name="40% - 강조색6 45 2 2 2 2 10" xfId="33788"/>
    <cellStyle name="40% - 강조색6 45 2 2 2 2 11" xfId="33789"/>
    <cellStyle name="40% - 강조색6 45 2 2 2 2 12" xfId="33790"/>
    <cellStyle name="40% - 강조색6 45 2 2 2 2 2" xfId="33791"/>
    <cellStyle name="40% - 강조색6 45 2 2 2 2 2 2" xfId="33792"/>
    <cellStyle name="40% - 강조색6 45 2 2 2 2 2 3" xfId="33793"/>
    <cellStyle name="40% - 강조색6 45 2 2 2 2 2 4" xfId="33794"/>
    <cellStyle name="40% - 강조색6 45 2 2 2 2 3" xfId="33795"/>
    <cellStyle name="40% - 강조색6 45 2 2 2 2 3 2" xfId="33796"/>
    <cellStyle name="40% - 강조색6 45 2 2 2 2 3 3" xfId="33797"/>
    <cellStyle name="40% - 강조색6 45 2 2 2 2 3 4" xfId="33798"/>
    <cellStyle name="40% - 강조색6 45 2 2 2 2 4" xfId="33799"/>
    <cellStyle name="40% - 강조색6 45 2 2 2 2 4 2" xfId="33800"/>
    <cellStyle name="40% - 강조색6 45 2 2 2 2 4 3" xfId="33801"/>
    <cellStyle name="40% - 강조색6 45 2 2 2 2 4 4" xfId="33802"/>
    <cellStyle name="40% - 강조색6 45 2 2 2 2 5" xfId="33803"/>
    <cellStyle name="40% - 강조색6 45 2 2 2 2 5 2" xfId="33804"/>
    <cellStyle name="40% - 강조색6 45 2 2 2 2 5 3" xfId="33805"/>
    <cellStyle name="40% - 강조색6 45 2 2 2 2 5 4" xfId="33806"/>
    <cellStyle name="40% - 강조색6 45 2 2 2 2 6" xfId="33807"/>
    <cellStyle name="40% - 강조색6 45 2 2 2 2 6 2" xfId="33808"/>
    <cellStyle name="40% - 강조색6 45 2 2 2 2 6 3" xfId="33809"/>
    <cellStyle name="40% - 강조색6 45 2 2 2 2 6 4" xfId="33810"/>
    <cellStyle name="40% - 강조색6 45 2 2 2 2 7" xfId="33811"/>
    <cellStyle name="40% - 강조색6 45 2 2 2 2 7 2" xfId="33812"/>
    <cellStyle name="40% - 강조색6 45 2 2 2 2 7 3" xfId="33813"/>
    <cellStyle name="40% - 강조색6 45 2 2 2 2 7 4" xfId="33814"/>
    <cellStyle name="40% - 강조색6 45 2 2 2 2 8" xfId="33815"/>
    <cellStyle name="40% - 강조색6 45 2 2 2 2 8 2" xfId="33816"/>
    <cellStyle name="40% - 강조색6 45 2 2 2 2 8 3" xfId="33817"/>
    <cellStyle name="40% - 강조색6 45 2 2 2 2 8 4" xfId="33818"/>
    <cellStyle name="40% - 강조색6 45 2 2 2 2 9" xfId="33819"/>
    <cellStyle name="40% - 강조색6 45 2 2 2 2 9 2" xfId="33820"/>
    <cellStyle name="40% - 강조색6 45 2 2 2 2 9 3" xfId="33821"/>
    <cellStyle name="40% - 강조색6 45 2 2 2 2 9 4" xfId="33822"/>
    <cellStyle name="40% - 강조색6 45 2 2 2 20" xfId="33823"/>
    <cellStyle name="40% - 강조색6 45 2 2 2 21" xfId="33824"/>
    <cellStyle name="40% - 강조색6 45 2 2 2 22" xfId="33825"/>
    <cellStyle name="40% - 강조색6 45 2 2 2 23" xfId="33826"/>
    <cellStyle name="40% - 강조색6 45 2 2 2 24" xfId="33827"/>
    <cellStyle name="40% - 강조색6 45 2 2 2 25" xfId="33828"/>
    <cellStyle name="40% - 강조색6 45 2 2 2 3" xfId="33829"/>
    <cellStyle name="40% - 강조색6 45 2 2 2 3 10" xfId="33830"/>
    <cellStyle name="40% - 강조색6 45 2 2 2 3 11" xfId="33831"/>
    <cellStyle name="40% - 강조색6 45 2 2 2 3 12" xfId="33832"/>
    <cellStyle name="40% - 강조색6 45 2 2 2 3 2" xfId="33833"/>
    <cellStyle name="40% - 강조색6 45 2 2 2 3 2 2" xfId="33834"/>
    <cellStyle name="40% - 강조색6 45 2 2 2 3 2 3" xfId="33835"/>
    <cellStyle name="40% - 강조색6 45 2 2 2 3 2 4" xfId="33836"/>
    <cellStyle name="40% - 강조색6 45 2 2 2 3 3" xfId="33837"/>
    <cellStyle name="40% - 강조색6 45 2 2 2 3 3 2" xfId="33838"/>
    <cellStyle name="40% - 강조색6 45 2 2 2 3 3 3" xfId="33839"/>
    <cellStyle name="40% - 강조색6 45 2 2 2 3 3 4" xfId="33840"/>
    <cellStyle name="40% - 강조색6 45 2 2 2 3 4" xfId="33841"/>
    <cellStyle name="40% - 강조색6 45 2 2 2 3 4 2" xfId="33842"/>
    <cellStyle name="40% - 강조색6 45 2 2 2 3 4 3" xfId="33843"/>
    <cellStyle name="40% - 강조색6 45 2 2 2 3 4 4" xfId="33844"/>
    <cellStyle name="40% - 강조색6 45 2 2 2 3 5" xfId="33845"/>
    <cellStyle name="40% - 강조색6 45 2 2 2 3 5 2" xfId="33846"/>
    <cellStyle name="40% - 강조색6 45 2 2 2 3 5 3" xfId="33847"/>
    <cellStyle name="40% - 강조색6 45 2 2 2 3 5 4" xfId="33848"/>
    <cellStyle name="40% - 강조색6 45 2 2 2 3 6" xfId="33849"/>
    <cellStyle name="40% - 강조색6 45 2 2 2 3 6 2" xfId="33850"/>
    <cellStyle name="40% - 강조색6 45 2 2 2 3 6 3" xfId="33851"/>
    <cellStyle name="40% - 강조색6 45 2 2 2 3 6 4" xfId="33852"/>
    <cellStyle name="40% - 강조색6 45 2 2 2 3 7" xfId="33853"/>
    <cellStyle name="40% - 강조색6 45 2 2 2 3 7 2" xfId="33854"/>
    <cellStyle name="40% - 강조색6 45 2 2 2 3 7 3" xfId="33855"/>
    <cellStyle name="40% - 강조색6 45 2 2 2 3 7 4" xfId="33856"/>
    <cellStyle name="40% - 강조색6 45 2 2 2 3 8" xfId="33857"/>
    <cellStyle name="40% - 강조색6 45 2 2 2 3 8 2" xfId="33858"/>
    <cellStyle name="40% - 강조색6 45 2 2 2 3 8 3" xfId="33859"/>
    <cellStyle name="40% - 강조색6 45 2 2 2 3 8 4" xfId="33860"/>
    <cellStyle name="40% - 강조색6 45 2 2 2 3 9" xfId="33861"/>
    <cellStyle name="40% - 강조색6 45 2 2 2 3 9 2" xfId="33862"/>
    <cellStyle name="40% - 강조색6 45 2 2 2 3 9 3" xfId="33863"/>
    <cellStyle name="40% - 강조색6 45 2 2 2 3 9 4" xfId="33864"/>
    <cellStyle name="40% - 강조색6 45 2 2 2 4" xfId="33865"/>
    <cellStyle name="40% - 강조색6 45 2 2 2 4 10" xfId="33866"/>
    <cellStyle name="40% - 강조색6 45 2 2 2 4 11" xfId="33867"/>
    <cellStyle name="40% - 강조색6 45 2 2 2 4 12" xfId="33868"/>
    <cellStyle name="40% - 강조색6 45 2 2 2 4 2" xfId="33869"/>
    <cellStyle name="40% - 강조색6 45 2 2 2 4 2 2" xfId="33870"/>
    <cellStyle name="40% - 강조색6 45 2 2 2 4 2 3" xfId="33871"/>
    <cellStyle name="40% - 강조색6 45 2 2 2 4 2 4" xfId="33872"/>
    <cellStyle name="40% - 강조색6 45 2 2 2 4 3" xfId="33873"/>
    <cellStyle name="40% - 강조색6 45 2 2 2 4 3 2" xfId="33874"/>
    <cellStyle name="40% - 강조색6 45 2 2 2 4 3 3" xfId="33875"/>
    <cellStyle name="40% - 강조색6 45 2 2 2 4 3 4" xfId="33876"/>
    <cellStyle name="40% - 강조색6 45 2 2 2 4 4" xfId="33877"/>
    <cellStyle name="40% - 강조색6 45 2 2 2 4 4 2" xfId="33878"/>
    <cellStyle name="40% - 강조색6 45 2 2 2 4 4 3" xfId="33879"/>
    <cellStyle name="40% - 강조색6 45 2 2 2 4 4 4" xfId="33880"/>
    <cellStyle name="40% - 강조색6 45 2 2 2 4 5" xfId="33881"/>
    <cellStyle name="40% - 강조색6 45 2 2 2 4 5 2" xfId="33882"/>
    <cellStyle name="40% - 강조색6 45 2 2 2 4 5 3" xfId="33883"/>
    <cellStyle name="40% - 강조색6 45 2 2 2 4 5 4" xfId="33884"/>
    <cellStyle name="40% - 강조색6 45 2 2 2 4 6" xfId="33885"/>
    <cellStyle name="40% - 강조색6 45 2 2 2 4 6 2" xfId="33886"/>
    <cellStyle name="40% - 강조색6 45 2 2 2 4 6 3" xfId="33887"/>
    <cellStyle name="40% - 강조색6 45 2 2 2 4 6 4" xfId="33888"/>
    <cellStyle name="40% - 강조색6 45 2 2 2 4 7" xfId="33889"/>
    <cellStyle name="40% - 강조색6 45 2 2 2 4 7 2" xfId="33890"/>
    <cellStyle name="40% - 강조색6 45 2 2 2 4 7 3" xfId="33891"/>
    <cellStyle name="40% - 강조색6 45 2 2 2 4 7 4" xfId="33892"/>
    <cellStyle name="40% - 강조색6 45 2 2 2 4 8" xfId="33893"/>
    <cellStyle name="40% - 강조색6 45 2 2 2 4 8 2" xfId="33894"/>
    <cellStyle name="40% - 강조색6 45 2 2 2 4 8 3" xfId="33895"/>
    <cellStyle name="40% - 강조색6 45 2 2 2 4 8 4" xfId="33896"/>
    <cellStyle name="40% - 강조색6 45 2 2 2 4 9" xfId="33897"/>
    <cellStyle name="40% - 강조색6 45 2 2 2 4 9 2" xfId="33898"/>
    <cellStyle name="40% - 강조색6 45 2 2 2 4 9 3" xfId="33899"/>
    <cellStyle name="40% - 강조색6 45 2 2 2 4 9 4" xfId="33900"/>
    <cellStyle name="40% - 강조색6 45 2 2 2 5" xfId="33901"/>
    <cellStyle name="40% - 강조색6 45 2 2 2 5 2" xfId="33902"/>
    <cellStyle name="40% - 강조색6 45 2 2 2 5 3" xfId="33903"/>
    <cellStyle name="40% - 강조색6 45 2 2 2 5 4" xfId="33904"/>
    <cellStyle name="40% - 강조색6 45 2 2 2 6" xfId="33905"/>
    <cellStyle name="40% - 강조색6 45 2 2 2 6 2" xfId="33906"/>
    <cellStyle name="40% - 강조색6 45 2 2 2 6 3" xfId="33907"/>
    <cellStyle name="40% - 강조색6 45 2 2 2 6 4" xfId="33908"/>
    <cellStyle name="40% - 강조색6 45 2 2 2 7" xfId="33909"/>
    <cellStyle name="40% - 강조색6 45 2 2 2 7 2" xfId="33910"/>
    <cellStyle name="40% - 강조색6 45 2 2 2 7 3" xfId="33911"/>
    <cellStyle name="40% - 강조색6 45 2 2 2 7 4" xfId="33912"/>
    <cellStyle name="40% - 강조색6 45 2 2 2 8" xfId="33913"/>
    <cellStyle name="40% - 강조색6 45 2 2 2 8 2" xfId="33914"/>
    <cellStyle name="40% - 강조색6 45 2 2 2 8 3" xfId="33915"/>
    <cellStyle name="40% - 강조색6 45 2 2 2 8 4" xfId="33916"/>
    <cellStyle name="40% - 강조색6 45 2 2 2 9" xfId="33917"/>
    <cellStyle name="40% - 강조색6 45 2 2 2 9 2" xfId="33918"/>
    <cellStyle name="40% - 강조색6 45 2 2 2 9 3" xfId="33919"/>
    <cellStyle name="40% - 강조색6 45 2 2 2 9 4" xfId="33920"/>
    <cellStyle name="40% - 강조색6 45 2 2 20" xfId="33921"/>
    <cellStyle name="40% - 강조색6 45 2 2 21" xfId="33922"/>
    <cellStyle name="40% - 강조색6 45 2 2 22" xfId="33923"/>
    <cellStyle name="40% - 강조색6 45 2 2 23" xfId="33924"/>
    <cellStyle name="40% - 강조색6 45 2 2 24" xfId="33925"/>
    <cellStyle name="40% - 강조색6 45 2 2 25" xfId="33926"/>
    <cellStyle name="40% - 강조색6 45 2 2 26" xfId="33927"/>
    <cellStyle name="40% - 강조색6 45 2 2 3" xfId="33928"/>
    <cellStyle name="40% - 강조색6 45 2 2 3 10" xfId="33929"/>
    <cellStyle name="40% - 강조색6 45 2 2 3 11" xfId="33930"/>
    <cellStyle name="40% - 강조색6 45 2 2 3 12" xfId="33931"/>
    <cellStyle name="40% - 강조색6 45 2 2 3 2" xfId="33932"/>
    <cellStyle name="40% - 강조색6 45 2 2 3 2 2" xfId="33933"/>
    <cellStyle name="40% - 강조색6 45 2 2 3 2 3" xfId="33934"/>
    <cellStyle name="40% - 강조색6 45 2 2 3 2 4" xfId="33935"/>
    <cellStyle name="40% - 강조색6 45 2 2 3 3" xfId="33936"/>
    <cellStyle name="40% - 강조색6 45 2 2 3 3 2" xfId="33937"/>
    <cellStyle name="40% - 강조색6 45 2 2 3 3 3" xfId="33938"/>
    <cellStyle name="40% - 강조색6 45 2 2 3 3 4" xfId="33939"/>
    <cellStyle name="40% - 강조색6 45 2 2 3 4" xfId="33940"/>
    <cellStyle name="40% - 강조색6 45 2 2 3 4 2" xfId="33941"/>
    <cellStyle name="40% - 강조색6 45 2 2 3 4 3" xfId="33942"/>
    <cellStyle name="40% - 강조색6 45 2 2 3 4 4" xfId="33943"/>
    <cellStyle name="40% - 강조색6 45 2 2 3 5" xfId="33944"/>
    <cellStyle name="40% - 강조색6 45 2 2 3 5 2" xfId="33945"/>
    <cellStyle name="40% - 강조색6 45 2 2 3 5 3" xfId="33946"/>
    <cellStyle name="40% - 강조색6 45 2 2 3 5 4" xfId="33947"/>
    <cellStyle name="40% - 강조색6 45 2 2 3 6" xfId="33948"/>
    <cellStyle name="40% - 강조색6 45 2 2 3 6 2" xfId="33949"/>
    <cellStyle name="40% - 강조색6 45 2 2 3 6 3" xfId="33950"/>
    <cellStyle name="40% - 강조색6 45 2 2 3 6 4" xfId="33951"/>
    <cellStyle name="40% - 강조색6 45 2 2 3 7" xfId="33952"/>
    <cellStyle name="40% - 강조색6 45 2 2 3 7 2" xfId="33953"/>
    <cellStyle name="40% - 강조색6 45 2 2 3 7 3" xfId="33954"/>
    <cellStyle name="40% - 강조색6 45 2 2 3 7 4" xfId="33955"/>
    <cellStyle name="40% - 강조색6 45 2 2 3 8" xfId="33956"/>
    <cellStyle name="40% - 강조색6 45 2 2 3 8 2" xfId="33957"/>
    <cellStyle name="40% - 강조색6 45 2 2 3 8 3" xfId="33958"/>
    <cellStyle name="40% - 강조색6 45 2 2 3 8 4" xfId="33959"/>
    <cellStyle name="40% - 강조색6 45 2 2 3 9" xfId="33960"/>
    <cellStyle name="40% - 강조색6 45 2 2 3 9 2" xfId="33961"/>
    <cellStyle name="40% - 강조색6 45 2 2 3 9 3" xfId="33962"/>
    <cellStyle name="40% - 강조색6 45 2 2 3 9 4" xfId="33963"/>
    <cellStyle name="40% - 강조색6 45 2 2 4" xfId="33964"/>
    <cellStyle name="40% - 강조색6 45 2 2 4 10" xfId="33965"/>
    <cellStyle name="40% - 강조색6 45 2 2 4 11" xfId="33966"/>
    <cellStyle name="40% - 강조색6 45 2 2 4 12" xfId="33967"/>
    <cellStyle name="40% - 강조색6 45 2 2 4 2" xfId="33968"/>
    <cellStyle name="40% - 강조색6 45 2 2 4 2 2" xfId="33969"/>
    <cellStyle name="40% - 강조색6 45 2 2 4 2 3" xfId="33970"/>
    <cellStyle name="40% - 강조색6 45 2 2 4 2 4" xfId="33971"/>
    <cellStyle name="40% - 강조색6 45 2 2 4 3" xfId="33972"/>
    <cellStyle name="40% - 강조색6 45 2 2 4 3 2" xfId="33973"/>
    <cellStyle name="40% - 강조색6 45 2 2 4 3 3" xfId="33974"/>
    <cellStyle name="40% - 강조색6 45 2 2 4 3 4" xfId="33975"/>
    <cellStyle name="40% - 강조색6 45 2 2 4 4" xfId="33976"/>
    <cellStyle name="40% - 강조색6 45 2 2 4 4 2" xfId="33977"/>
    <cellStyle name="40% - 강조색6 45 2 2 4 4 3" xfId="33978"/>
    <cellStyle name="40% - 강조색6 45 2 2 4 4 4" xfId="33979"/>
    <cellStyle name="40% - 강조색6 45 2 2 4 5" xfId="33980"/>
    <cellStyle name="40% - 강조색6 45 2 2 4 5 2" xfId="33981"/>
    <cellStyle name="40% - 강조색6 45 2 2 4 5 3" xfId="33982"/>
    <cellStyle name="40% - 강조색6 45 2 2 4 5 4" xfId="33983"/>
    <cellStyle name="40% - 강조색6 45 2 2 4 6" xfId="33984"/>
    <cellStyle name="40% - 강조색6 45 2 2 4 6 2" xfId="33985"/>
    <cellStyle name="40% - 강조색6 45 2 2 4 6 3" xfId="33986"/>
    <cellStyle name="40% - 강조색6 45 2 2 4 6 4" xfId="33987"/>
    <cellStyle name="40% - 강조색6 45 2 2 4 7" xfId="33988"/>
    <cellStyle name="40% - 강조색6 45 2 2 4 7 2" xfId="33989"/>
    <cellStyle name="40% - 강조색6 45 2 2 4 7 3" xfId="33990"/>
    <cellStyle name="40% - 강조색6 45 2 2 4 7 4" xfId="33991"/>
    <cellStyle name="40% - 강조색6 45 2 2 4 8" xfId="33992"/>
    <cellStyle name="40% - 강조색6 45 2 2 4 8 2" xfId="33993"/>
    <cellStyle name="40% - 강조색6 45 2 2 4 8 3" xfId="33994"/>
    <cellStyle name="40% - 강조색6 45 2 2 4 8 4" xfId="33995"/>
    <cellStyle name="40% - 강조색6 45 2 2 4 9" xfId="33996"/>
    <cellStyle name="40% - 강조색6 45 2 2 4 9 2" xfId="33997"/>
    <cellStyle name="40% - 강조색6 45 2 2 4 9 3" xfId="33998"/>
    <cellStyle name="40% - 강조색6 45 2 2 4 9 4" xfId="33999"/>
    <cellStyle name="40% - 강조색6 45 2 2 5" xfId="34000"/>
    <cellStyle name="40% - 강조색6 45 2 2 5 10" xfId="34001"/>
    <cellStyle name="40% - 강조색6 45 2 2 5 11" xfId="34002"/>
    <cellStyle name="40% - 강조색6 45 2 2 5 12" xfId="34003"/>
    <cellStyle name="40% - 강조색6 45 2 2 5 2" xfId="34004"/>
    <cellStyle name="40% - 강조색6 45 2 2 5 2 2" xfId="34005"/>
    <cellStyle name="40% - 강조색6 45 2 2 5 2 3" xfId="34006"/>
    <cellStyle name="40% - 강조색6 45 2 2 5 2 4" xfId="34007"/>
    <cellStyle name="40% - 강조색6 45 2 2 5 3" xfId="34008"/>
    <cellStyle name="40% - 강조색6 45 2 2 5 3 2" xfId="34009"/>
    <cellStyle name="40% - 강조색6 45 2 2 5 3 3" xfId="34010"/>
    <cellStyle name="40% - 강조색6 45 2 2 5 3 4" xfId="34011"/>
    <cellStyle name="40% - 강조색6 45 2 2 5 4" xfId="34012"/>
    <cellStyle name="40% - 강조색6 45 2 2 5 4 2" xfId="34013"/>
    <cellStyle name="40% - 강조색6 45 2 2 5 4 3" xfId="34014"/>
    <cellStyle name="40% - 강조색6 45 2 2 5 4 4" xfId="34015"/>
    <cellStyle name="40% - 강조색6 45 2 2 5 5" xfId="34016"/>
    <cellStyle name="40% - 강조색6 45 2 2 5 5 2" xfId="34017"/>
    <cellStyle name="40% - 강조색6 45 2 2 5 5 3" xfId="34018"/>
    <cellStyle name="40% - 강조색6 45 2 2 5 5 4" xfId="34019"/>
    <cellStyle name="40% - 강조색6 45 2 2 5 6" xfId="34020"/>
    <cellStyle name="40% - 강조색6 45 2 2 5 6 2" xfId="34021"/>
    <cellStyle name="40% - 강조색6 45 2 2 5 6 3" xfId="34022"/>
    <cellStyle name="40% - 강조색6 45 2 2 5 6 4" xfId="34023"/>
    <cellStyle name="40% - 강조색6 45 2 2 5 7" xfId="34024"/>
    <cellStyle name="40% - 강조색6 45 2 2 5 7 2" xfId="34025"/>
    <cellStyle name="40% - 강조색6 45 2 2 5 7 3" xfId="34026"/>
    <cellStyle name="40% - 강조색6 45 2 2 5 7 4" xfId="34027"/>
    <cellStyle name="40% - 강조색6 45 2 2 5 8" xfId="34028"/>
    <cellStyle name="40% - 강조색6 45 2 2 5 8 2" xfId="34029"/>
    <cellStyle name="40% - 강조색6 45 2 2 5 8 3" xfId="34030"/>
    <cellStyle name="40% - 강조색6 45 2 2 5 8 4" xfId="34031"/>
    <cellStyle name="40% - 강조색6 45 2 2 5 9" xfId="34032"/>
    <cellStyle name="40% - 강조색6 45 2 2 5 9 2" xfId="34033"/>
    <cellStyle name="40% - 강조색6 45 2 2 5 9 3" xfId="34034"/>
    <cellStyle name="40% - 강조색6 45 2 2 5 9 4" xfId="34035"/>
    <cellStyle name="40% - 강조색6 45 2 2 6" xfId="34036"/>
    <cellStyle name="40% - 강조색6 45 2 2 6 2" xfId="34037"/>
    <cellStyle name="40% - 강조색6 45 2 2 6 3" xfId="34038"/>
    <cellStyle name="40% - 강조색6 45 2 2 6 4" xfId="34039"/>
    <cellStyle name="40% - 강조색6 45 2 2 7" xfId="34040"/>
    <cellStyle name="40% - 강조색6 45 2 2 7 2" xfId="34041"/>
    <cellStyle name="40% - 강조색6 45 2 2 7 3" xfId="34042"/>
    <cellStyle name="40% - 강조색6 45 2 2 7 4" xfId="34043"/>
    <cellStyle name="40% - 강조색6 45 2 2 8" xfId="34044"/>
    <cellStyle name="40% - 강조색6 45 2 2 8 2" xfId="34045"/>
    <cellStyle name="40% - 강조색6 45 2 2 8 3" xfId="34046"/>
    <cellStyle name="40% - 강조색6 45 2 2 8 4" xfId="34047"/>
    <cellStyle name="40% - 강조색6 45 2 2 9" xfId="34048"/>
    <cellStyle name="40% - 강조색6 45 2 2 9 2" xfId="34049"/>
    <cellStyle name="40% - 강조색6 45 2 2 9 3" xfId="34050"/>
    <cellStyle name="40% - 강조색6 45 2 2 9 4" xfId="34051"/>
    <cellStyle name="40% - 강조색6 45 2 20" xfId="34052"/>
    <cellStyle name="40% - 강조색6 45 2 21" xfId="34053"/>
    <cellStyle name="40% - 강조색6 45 2 22" xfId="34054"/>
    <cellStyle name="40% - 강조색6 45 2 23" xfId="34055"/>
    <cellStyle name="40% - 강조색6 45 2 24" xfId="34056"/>
    <cellStyle name="40% - 강조색6 45 2 25" xfId="34057"/>
    <cellStyle name="40% - 강조색6 45 2 26" xfId="34058"/>
    <cellStyle name="40% - 강조색6 45 2 3" xfId="34059"/>
    <cellStyle name="40% - 강조색6 45 2 3 10" xfId="34060"/>
    <cellStyle name="40% - 강조색6 45 2 3 10 2" xfId="34061"/>
    <cellStyle name="40% - 강조색6 45 2 3 10 3" xfId="34062"/>
    <cellStyle name="40% - 강조색6 45 2 3 10 4" xfId="34063"/>
    <cellStyle name="40% - 강조색6 45 2 3 11" xfId="34064"/>
    <cellStyle name="40% - 강조색6 45 2 3 11 2" xfId="34065"/>
    <cellStyle name="40% - 강조색6 45 2 3 11 3" xfId="34066"/>
    <cellStyle name="40% - 강조색6 45 2 3 11 4" xfId="34067"/>
    <cellStyle name="40% - 강조색6 45 2 3 12" xfId="34068"/>
    <cellStyle name="40% - 강조색6 45 2 3 12 2" xfId="34069"/>
    <cellStyle name="40% - 강조색6 45 2 3 12 3" xfId="34070"/>
    <cellStyle name="40% - 강조색6 45 2 3 12 4" xfId="34071"/>
    <cellStyle name="40% - 강조색6 45 2 3 13" xfId="34072"/>
    <cellStyle name="40% - 강조색6 45 2 3 14" xfId="34073"/>
    <cellStyle name="40% - 강조색6 45 2 3 15" xfId="34074"/>
    <cellStyle name="40% - 강조색6 45 2 3 16" xfId="34075"/>
    <cellStyle name="40% - 강조색6 45 2 3 17" xfId="34076"/>
    <cellStyle name="40% - 강조색6 45 2 3 18" xfId="34077"/>
    <cellStyle name="40% - 강조색6 45 2 3 19" xfId="34078"/>
    <cellStyle name="40% - 강조색6 45 2 3 2" xfId="34079"/>
    <cellStyle name="40% - 강조색6 45 2 3 2 10" xfId="34080"/>
    <cellStyle name="40% - 강조색6 45 2 3 2 11" xfId="34081"/>
    <cellStyle name="40% - 강조색6 45 2 3 2 12" xfId="34082"/>
    <cellStyle name="40% - 강조색6 45 2 3 2 2" xfId="34083"/>
    <cellStyle name="40% - 강조색6 45 2 3 2 2 2" xfId="34084"/>
    <cellStyle name="40% - 강조색6 45 2 3 2 2 3" xfId="34085"/>
    <cellStyle name="40% - 강조색6 45 2 3 2 2 4" xfId="34086"/>
    <cellStyle name="40% - 강조색6 45 2 3 2 3" xfId="34087"/>
    <cellStyle name="40% - 강조색6 45 2 3 2 3 2" xfId="34088"/>
    <cellStyle name="40% - 강조색6 45 2 3 2 3 3" xfId="34089"/>
    <cellStyle name="40% - 강조색6 45 2 3 2 3 4" xfId="34090"/>
    <cellStyle name="40% - 강조색6 45 2 3 2 4" xfId="34091"/>
    <cellStyle name="40% - 강조색6 45 2 3 2 4 2" xfId="34092"/>
    <cellStyle name="40% - 강조색6 45 2 3 2 4 3" xfId="34093"/>
    <cellStyle name="40% - 강조색6 45 2 3 2 4 4" xfId="34094"/>
    <cellStyle name="40% - 강조색6 45 2 3 2 5" xfId="34095"/>
    <cellStyle name="40% - 강조색6 45 2 3 2 5 2" xfId="34096"/>
    <cellStyle name="40% - 강조색6 45 2 3 2 5 3" xfId="34097"/>
    <cellStyle name="40% - 강조색6 45 2 3 2 5 4" xfId="34098"/>
    <cellStyle name="40% - 강조색6 45 2 3 2 6" xfId="34099"/>
    <cellStyle name="40% - 강조색6 45 2 3 2 6 2" xfId="34100"/>
    <cellStyle name="40% - 강조색6 45 2 3 2 6 3" xfId="34101"/>
    <cellStyle name="40% - 강조색6 45 2 3 2 6 4" xfId="34102"/>
    <cellStyle name="40% - 강조색6 45 2 3 2 7" xfId="34103"/>
    <cellStyle name="40% - 강조색6 45 2 3 2 7 2" xfId="34104"/>
    <cellStyle name="40% - 강조색6 45 2 3 2 7 3" xfId="34105"/>
    <cellStyle name="40% - 강조색6 45 2 3 2 7 4" xfId="34106"/>
    <cellStyle name="40% - 강조색6 45 2 3 2 8" xfId="34107"/>
    <cellStyle name="40% - 강조색6 45 2 3 2 8 2" xfId="34108"/>
    <cellStyle name="40% - 강조색6 45 2 3 2 8 3" xfId="34109"/>
    <cellStyle name="40% - 강조색6 45 2 3 2 8 4" xfId="34110"/>
    <cellStyle name="40% - 강조색6 45 2 3 2 9" xfId="34111"/>
    <cellStyle name="40% - 강조색6 45 2 3 2 9 2" xfId="34112"/>
    <cellStyle name="40% - 강조색6 45 2 3 2 9 3" xfId="34113"/>
    <cellStyle name="40% - 강조색6 45 2 3 2 9 4" xfId="34114"/>
    <cellStyle name="40% - 강조색6 45 2 3 20" xfId="34115"/>
    <cellStyle name="40% - 강조색6 45 2 3 21" xfId="34116"/>
    <cellStyle name="40% - 강조색6 45 2 3 22" xfId="34117"/>
    <cellStyle name="40% - 강조색6 45 2 3 23" xfId="34118"/>
    <cellStyle name="40% - 강조색6 45 2 3 24" xfId="34119"/>
    <cellStyle name="40% - 강조색6 45 2 3 25" xfId="34120"/>
    <cellStyle name="40% - 강조색6 45 2 3 3" xfId="34121"/>
    <cellStyle name="40% - 강조색6 45 2 3 3 10" xfId="34122"/>
    <cellStyle name="40% - 강조색6 45 2 3 3 11" xfId="34123"/>
    <cellStyle name="40% - 강조색6 45 2 3 3 12" xfId="34124"/>
    <cellStyle name="40% - 강조색6 45 2 3 3 2" xfId="34125"/>
    <cellStyle name="40% - 강조색6 45 2 3 3 2 2" xfId="34126"/>
    <cellStyle name="40% - 강조색6 45 2 3 3 2 3" xfId="34127"/>
    <cellStyle name="40% - 강조색6 45 2 3 3 2 4" xfId="34128"/>
    <cellStyle name="40% - 강조색6 45 2 3 3 3" xfId="34129"/>
    <cellStyle name="40% - 강조색6 45 2 3 3 3 2" xfId="34130"/>
    <cellStyle name="40% - 강조색6 45 2 3 3 3 3" xfId="34131"/>
    <cellStyle name="40% - 강조색6 45 2 3 3 3 4" xfId="34132"/>
    <cellStyle name="40% - 강조색6 45 2 3 3 4" xfId="34133"/>
    <cellStyle name="40% - 강조색6 45 2 3 3 4 2" xfId="34134"/>
    <cellStyle name="40% - 강조색6 45 2 3 3 4 3" xfId="34135"/>
    <cellStyle name="40% - 강조색6 45 2 3 3 4 4" xfId="34136"/>
    <cellStyle name="40% - 강조색6 45 2 3 3 5" xfId="34137"/>
    <cellStyle name="40% - 강조색6 45 2 3 3 5 2" xfId="34138"/>
    <cellStyle name="40% - 강조색6 45 2 3 3 5 3" xfId="34139"/>
    <cellStyle name="40% - 강조색6 45 2 3 3 5 4" xfId="34140"/>
    <cellStyle name="40% - 강조색6 45 2 3 3 6" xfId="34141"/>
    <cellStyle name="40% - 강조색6 45 2 3 3 6 2" xfId="34142"/>
    <cellStyle name="40% - 강조색6 45 2 3 3 6 3" xfId="34143"/>
    <cellStyle name="40% - 강조색6 45 2 3 3 6 4" xfId="34144"/>
    <cellStyle name="40% - 강조색6 45 2 3 3 7" xfId="34145"/>
    <cellStyle name="40% - 강조색6 45 2 3 3 7 2" xfId="34146"/>
    <cellStyle name="40% - 강조색6 45 2 3 3 7 3" xfId="34147"/>
    <cellStyle name="40% - 강조색6 45 2 3 3 7 4" xfId="34148"/>
    <cellStyle name="40% - 강조색6 45 2 3 3 8" xfId="34149"/>
    <cellStyle name="40% - 강조색6 45 2 3 3 8 2" xfId="34150"/>
    <cellStyle name="40% - 강조색6 45 2 3 3 8 3" xfId="34151"/>
    <cellStyle name="40% - 강조색6 45 2 3 3 8 4" xfId="34152"/>
    <cellStyle name="40% - 강조색6 45 2 3 3 9" xfId="34153"/>
    <cellStyle name="40% - 강조색6 45 2 3 3 9 2" xfId="34154"/>
    <cellStyle name="40% - 강조색6 45 2 3 3 9 3" xfId="34155"/>
    <cellStyle name="40% - 강조색6 45 2 3 3 9 4" xfId="34156"/>
    <cellStyle name="40% - 강조색6 45 2 3 4" xfId="34157"/>
    <cellStyle name="40% - 강조색6 45 2 3 4 10" xfId="34158"/>
    <cellStyle name="40% - 강조색6 45 2 3 4 11" xfId="34159"/>
    <cellStyle name="40% - 강조색6 45 2 3 4 12" xfId="34160"/>
    <cellStyle name="40% - 강조색6 45 2 3 4 2" xfId="34161"/>
    <cellStyle name="40% - 강조색6 45 2 3 4 2 2" xfId="34162"/>
    <cellStyle name="40% - 강조색6 45 2 3 4 2 3" xfId="34163"/>
    <cellStyle name="40% - 강조색6 45 2 3 4 2 4" xfId="34164"/>
    <cellStyle name="40% - 강조색6 45 2 3 4 3" xfId="34165"/>
    <cellStyle name="40% - 강조색6 45 2 3 4 3 2" xfId="34166"/>
    <cellStyle name="40% - 강조색6 45 2 3 4 3 3" xfId="34167"/>
    <cellStyle name="40% - 강조색6 45 2 3 4 3 4" xfId="34168"/>
    <cellStyle name="40% - 강조색6 45 2 3 4 4" xfId="34169"/>
    <cellStyle name="40% - 강조색6 45 2 3 4 4 2" xfId="34170"/>
    <cellStyle name="40% - 강조색6 45 2 3 4 4 3" xfId="34171"/>
    <cellStyle name="40% - 강조색6 45 2 3 4 4 4" xfId="34172"/>
    <cellStyle name="40% - 강조색6 45 2 3 4 5" xfId="34173"/>
    <cellStyle name="40% - 강조색6 45 2 3 4 5 2" xfId="34174"/>
    <cellStyle name="40% - 강조색6 45 2 3 4 5 3" xfId="34175"/>
    <cellStyle name="40% - 강조색6 45 2 3 4 5 4" xfId="34176"/>
    <cellStyle name="40% - 강조색6 45 2 3 4 6" xfId="34177"/>
    <cellStyle name="40% - 강조색6 45 2 3 4 6 2" xfId="34178"/>
    <cellStyle name="40% - 강조색6 45 2 3 4 6 3" xfId="34179"/>
    <cellStyle name="40% - 강조색6 45 2 3 4 6 4" xfId="34180"/>
    <cellStyle name="40% - 강조색6 45 2 3 4 7" xfId="34181"/>
    <cellStyle name="40% - 강조색6 45 2 3 4 7 2" xfId="34182"/>
    <cellStyle name="40% - 강조색6 45 2 3 4 7 3" xfId="34183"/>
    <cellStyle name="40% - 강조색6 45 2 3 4 7 4" xfId="34184"/>
    <cellStyle name="40% - 강조색6 45 2 3 4 8" xfId="34185"/>
    <cellStyle name="40% - 강조색6 45 2 3 4 8 2" xfId="34186"/>
    <cellStyle name="40% - 강조색6 45 2 3 4 8 3" xfId="34187"/>
    <cellStyle name="40% - 강조색6 45 2 3 4 8 4" xfId="34188"/>
    <cellStyle name="40% - 강조색6 45 2 3 4 9" xfId="34189"/>
    <cellStyle name="40% - 강조색6 45 2 3 4 9 2" xfId="34190"/>
    <cellStyle name="40% - 강조색6 45 2 3 4 9 3" xfId="34191"/>
    <cellStyle name="40% - 강조색6 45 2 3 4 9 4" xfId="34192"/>
    <cellStyle name="40% - 강조색6 45 2 3 5" xfId="34193"/>
    <cellStyle name="40% - 강조색6 45 2 3 5 2" xfId="34194"/>
    <cellStyle name="40% - 강조색6 45 2 3 5 3" xfId="34195"/>
    <cellStyle name="40% - 강조색6 45 2 3 5 4" xfId="34196"/>
    <cellStyle name="40% - 강조색6 45 2 3 6" xfId="34197"/>
    <cellStyle name="40% - 강조색6 45 2 3 6 2" xfId="34198"/>
    <cellStyle name="40% - 강조색6 45 2 3 6 3" xfId="34199"/>
    <cellStyle name="40% - 강조색6 45 2 3 6 4" xfId="34200"/>
    <cellStyle name="40% - 강조색6 45 2 3 7" xfId="34201"/>
    <cellStyle name="40% - 강조색6 45 2 3 7 2" xfId="34202"/>
    <cellStyle name="40% - 강조색6 45 2 3 7 3" xfId="34203"/>
    <cellStyle name="40% - 강조색6 45 2 3 7 4" xfId="34204"/>
    <cellStyle name="40% - 강조색6 45 2 3 8" xfId="34205"/>
    <cellStyle name="40% - 강조색6 45 2 3 8 2" xfId="34206"/>
    <cellStyle name="40% - 강조색6 45 2 3 8 3" xfId="34207"/>
    <cellStyle name="40% - 강조색6 45 2 3 8 4" xfId="34208"/>
    <cellStyle name="40% - 강조색6 45 2 3 9" xfId="34209"/>
    <cellStyle name="40% - 강조색6 45 2 3 9 2" xfId="34210"/>
    <cellStyle name="40% - 강조색6 45 2 3 9 3" xfId="34211"/>
    <cellStyle name="40% - 강조색6 45 2 3 9 4" xfId="34212"/>
    <cellStyle name="40% - 강조색6 45 2 4" xfId="34213"/>
    <cellStyle name="40% - 강조색6 45 2 4 10" xfId="34214"/>
    <cellStyle name="40% - 강조색6 45 2 4 11" xfId="34215"/>
    <cellStyle name="40% - 강조색6 45 2 4 12" xfId="34216"/>
    <cellStyle name="40% - 강조색6 45 2 4 2" xfId="34217"/>
    <cellStyle name="40% - 강조색6 45 2 4 2 2" xfId="34218"/>
    <cellStyle name="40% - 강조색6 45 2 4 2 3" xfId="34219"/>
    <cellStyle name="40% - 강조색6 45 2 4 2 4" xfId="34220"/>
    <cellStyle name="40% - 강조색6 45 2 4 3" xfId="34221"/>
    <cellStyle name="40% - 강조색6 45 2 4 3 2" xfId="34222"/>
    <cellStyle name="40% - 강조색6 45 2 4 3 3" xfId="34223"/>
    <cellStyle name="40% - 강조색6 45 2 4 3 4" xfId="34224"/>
    <cellStyle name="40% - 강조색6 45 2 4 4" xfId="34225"/>
    <cellStyle name="40% - 강조색6 45 2 4 4 2" xfId="34226"/>
    <cellStyle name="40% - 강조색6 45 2 4 4 3" xfId="34227"/>
    <cellStyle name="40% - 강조색6 45 2 4 4 4" xfId="34228"/>
    <cellStyle name="40% - 강조색6 45 2 4 5" xfId="34229"/>
    <cellStyle name="40% - 강조색6 45 2 4 5 2" xfId="34230"/>
    <cellStyle name="40% - 강조색6 45 2 4 5 3" xfId="34231"/>
    <cellStyle name="40% - 강조색6 45 2 4 5 4" xfId="34232"/>
    <cellStyle name="40% - 강조색6 45 2 4 6" xfId="34233"/>
    <cellStyle name="40% - 강조색6 45 2 4 6 2" xfId="34234"/>
    <cellStyle name="40% - 강조색6 45 2 4 6 3" xfId="34235"/>
    <cellStyle name="40% - 강조색6 45 2 4 6 4" xfId="34236"/>
    <cellStyle name="40% - 강조색6 45 2 4 7" xfId="34237"/>
    <cellStyle name="40% - 강조색6 45 2 4 7 2" xfId="34238"/>
    <cellStyle name="40% - 강조색6 45 2 4 7 3" xfId="34239"/>
    <cellStyle name="40% - 강조색6 45 2 4 7 4" xfId="34240"/>
    <cellStyle name="40% - 강조색6 45 2 4 8" xfId="34241"/>
    <cellStyle name="40% - 강조색6 45 2 4 8 2" xfId="34242"/>
    <cellStyle name="40% - 강조색6 45 2 4 8 3" xfId="34243"/>
    <cellStyle name="40% - 강조색6 45 2 4 8 4" xfId="34244"/>
    <cellStyle name="40% - 강조색6 45 2 4 9" xfId="34245"/>
    <cellStyle name="40% - 강조색6 45 2 4 9 2" xfId="34246"/>
    <cellStyle name="40% - 강조색6 45 2 4 9 3" xfId="34247"/>
    <cellStyle name="40% - 강조색6 45 2 4 9 4" xfId="34248"/>
    <cellStyle name="40% - 강조색6 45 2 5" xfId="34249"/>
    <cellStyle name="40% - 강조색6 45 2 5 10" xfId="34250"/>
    <cellStyle name="40% - 강조색6 45 2 5 11" xfId="34251"/>
    <cellStyle name="40% - 강조색6 45 2 5 12" xfId="34252"/>
    <cellStyle name="40% - 강조색6 45 2 5 2" xfId="34253"/>
    <cellStyle name="40% - 강조색6 45 2 5 2 2" xfId="34254"/>
    <cellStyle name="40% - 강조색6 45 2 5 2 3" xfId="34255"/>
    <cellStyle name="40% - 강조색6 45 2 5 2 4" xfId="34256"/>
    <cellStyle name="40% - 강조색6 45 2 5 3" xfId="34257"/>
    <cellStyle name="40% - 강조색6 45 2 5 3 2" xfId="34258"/>
    <cellStyle name="40% - 강조색6 45 2 5 3 3" xfId="34259"/>
    <cellStyle name="40% - 강조색6 45 2 5 3 4" xfId="34260"/>
    <cellStyle name="40% - 강조색6 45 2 5 4" xfId="34261"/>
    <cellStyle name="40% - 강조색6 45 2 5 4 2" xfId="34262"/>
    <cellStyle name="40% - 강조색6 45 2 5 4 3" xfId="34263"/>
    <cellStyle name="40% - 강조색6 45 2 5 4 4" xfId="34264"/>
    <cellStyle name="40% - 강조색6 45 2 5 5" xfId="34265"/>
    <cellStyle name="40% - 강조색6 45 2 5 5 2" xfId="34266"/>
    <cellStyle name="40% - 강조색6 45 2 5 5 3" xfId="34267"/>
    <cellStyle name="40% - 강조색6 45 2 5 5 4" xfId="34268"/>
    <cellStyle name="40% - 강조색6 45 2 5 6" xfId="34269"/>
    <cellStyle name="40% - 강조색6 45 2 5 6 2" xfId="34270"/>
    <cellStyle name="40% - 강조색6 45 2 5 6 3" xfId="34271"/>
    <cellStyle name="40% - 강조색6 45 2 5 6 4" xfId="34272"/>
    <cellStyle name="40% - 강조색6 45 2 5 7" xfId="34273"/>
    <cellStyle name="40% - 강조색6 45 2 5 7 2" xfId="34274"/>
    <cellStyle name="40% - 강조색6 45 2 5 7 3" xfId="34275"/>
    <cellStyle name="40% - 강조색6 45 2 5 7 4" xfId="34276"/>
    <cellStyle name="40% - 강조색6 45 2 5 8" xfId="34277"/>
    <cellStyle name="40% - 강조색6 45 2 5 8 2" xfId="34278"/>
    <cellStyle name="40% - 강조색6 45 2 5 8 3" xfId="34279"/>
    <cellStyle name="40% - 강조색6 45 2 5 8 4" xfId="34280"/>
    <cellStyle name="40% - 강조색6 45 2 5 9" xfId="34281"/>
    <cellStyle name="40% - 강조색6 45 2 5 9 2" xfId="34282"/>
    <cellStyle name="40% - 강조색6 45 2 5 9 3" xfId="34283"/>
    <cellStyle name="40% - 강조색6 45 2 5 9 4" xfId="34284"/>
    <cellStyle name="40% - 강조색6 45 2 6" xfId="34285"/>
    <cellStyle name="40% - 강조색6 45 2 6 10" xfId="34286"/>
    <cellStyle name="40% - 강조색6 45 2 6 11" xfId="34287"/>
    <cellStyle name="40% - 강조색6 45 2 6 12" xfId="34288"/>
    <cellStyle name="40% - 강조색6 45 2 6 2" xfId="34289"/>
    <cellStyle name="40% - 강조색6 45 2 6 2 2" xfId="34290"/>
    <cellStyle name="40% - 강조색6 45 2 6 2 3" xfId="34291"/>
    <cellStyle name="40% - 강조색6 45 2 6 2 4" xfId="34292"/>
    <cellStyle name="40% - 강조색6 45 2 6 3" xfId="34293"/>
    <cellStyle name="40% - 강조색6 45 2 6 3 2" xfId="34294"/>
    <cellStyle name="40% - 강조색6 45 2 6 3 3" xfId="34295"/>
    <cellStyle name="40% - 강조색6 45 2 6 3 4" xfId="34296"/>
    <cellStyle name="40% - 강조색6 45 2 6 4" xfId="34297"/>
    <cellStyle name="40% - 강조색6 45 2 6 4 2" xfId="34298"/>
    <cellStyle name="40% - 강조색6 45 2 6 4 3" xfId="34299"/>
    <cellStyle name="40% - 강조색6 45 2 6 4 4" xfId="34300"/>
    <cellStyle name="40% - 강조색6 45 2 6 5" xfId="34301"/>
    <cellStyle name="40% - 강조색6 45 2 6 5 2" xfId="34302"/>
    <cellStyle name="40% - 강조색6 45 2 6 5 3" xfId="34303"/>
    <cellStyle name="40% - 강조색6 45 2 6 5 4" xfId="34304"/>
    <cellStyle name="40% - 강조색6 45 2 6 6" xfId="34305"/>
    <cellStyle name="40% - 강조색6 45 2 6 6 2" xfId="34306"/>
    <cellStyle name="40% - 강조색6 45 2 6 6 3" xfId="34307"/>
    <cellStyle name="40% - 강조색6 45 2 6 6 4" xfId="34308"/>
    <cellStyle name="40% - 강조색6 45 2 6 7" xfId="34309"/>
    <cellStyle name="40% - 강조색6 45 2 6 7 2" xfId="34310"/>
    <cellStyle name="40% - 강조색6 45 2 6 7 3" xfId="34311"/>
    <cellStyle name="40% - 강조색6 45 2 6 7 4" xfId="34312"/>
    <cellStyle name="40% - 강조색6 45 2 6 8" xfId="34313"/>
    <cellStyle name="40% - 강조색6 45 2 6 8 2" xfId="34314"/>
    <cellStyle name="40% - 강조색6 45 2 6 8 3" xfId="34315"/>
    <cellStyle name="40% - 강조색6 45 2 6 8 4" xfId="34316"/>
    <cellStyle name="40% - 강조색6 45 2 6 9" xfId="34317"/>
    <cellStyle name="40% - 강조색6 45 2 6 9 2" xfId="34318"/>
    <cellStyle name="40% - 강조색6 45 2 6 9 3" xfId="34319"/>
    <cellStyle name="40% - 강조색6 45 2 6 9 4" xfId="34320"/>
    <cellStyle name="40% - 강조색6 45 2 7" xfId="34321"/>
    <cellStyle name="40% - 강조색6 45 2 7 2" xfId="34322"/>
    <cellStyle name="40% - 강조색6 45 2 7 3" xfId="34323"/>
    <cellStyle name="40% - 강조색6 45 2 7 4" xfId="34324"/>
    <cellStyle name="40% - 강조색6 45 2 8" xfId="34325"/>
    <cellStyle name="40% - 강조색6 45 2 8 2" xfId="34326"/>
    <cellStyle name="40% - 강조색6 45 2 8 3" xfId="34327"/>
    <cellStyle name="40% - 강조색6 45 2 8 4" xfId="34328"/>
    <cellStyle name="40% - 강조색6 45 2 9" xfId="34329"/>
    <cellStyle name="40% - 강조색6 45 2 9 2" xfId="34330"/>
    <cellStyle name="40% - 강조색6 45 2 9 3" xfId="34331"/>
    <cellStyle name="40% - 강조색6 45 2 9 4" xfId="34332"/>
    <cellStyle name="40% - 강조색6 45 3" xfId="34333"/>
    <cellStyle name="40% - 강조색6 45 3 10" xfId="34334"/>
    <cellStyle name="40% - 강조색6 45 3 10 2" xfId="34335"/>
    <cellStyle name="40% - 강조색6 45 3 10 3" xfId="34336"/>
    <cellStyle name="40% - 강조색6 45 3 10 4" xfId="34337"/>
    <cellStyle name="40% - 강조색6 45 3 11" xfId="34338"/>
    <cellStyle name="40% - 강조색6 45 3 11 2" xfId="34339"/>
    <cellStyle name="40% - 강조색6 45 3 11 3" xfId="34340"/>
    <cellStyle name="40% - 강조색6 45 3 11 4" xfId="34341"/>
    <cellStyle name="40% - 강조색6 45 3 12" xfId="34342"/>
    <cellStyle name="40% - 강조색6 45 3 12 2" xfId="34343"/>
    <cellStyle name="40% - 강조색6 45 3 12 3" xfId="34344"/>
    <cellStyle name="40% - 강조색6 45 3 12 4" xfId="34345"/>
    <cellStyle name="40% - 강조색6 45 3 13" xfId="34346"/>
    <cellStyle name="40% - 강조색6 45 3 14" xfId="34347"/>
    <cellStyle name="40% - 강조색6 45 3 15" xfId="34348"/>
    <cellStyle name="40% - 강조색6 45 3 16" xfId="34349"/>
    <cellStyle name="40% - 강조색6 45 3 17" xfId="34350"/>
    <cellStyle name="40% - 강조색6 45 3 18" xfId="34351"/>
    <cellStyle name="40% - 강조색6 45 3 19" xfId="34352"/>
    <cellStyle name="40% - 강조색6 45 3 2" xfId="34353"/>
    <cellStyle name="40% - 강조색6 45 3 2 10" xfId="34354"/>
    <cellStyle name="40% - 강조색6 45 3 2 11" xfId="34355"/>
    <cellStyle name="40% - 강조색6 45 3 2 12" xfId="34356"/>
    <cellStyle name="40% - 강조색6 45 3 2 2" xfId="34357"/>
    <cellStyle name="40% - 강조색6 45 3 2 2 2" xfId="34358"/>
    <cellStyle name="40% - 강조색6 45 3 2 2 3" xfId="34359"/>
    <cellStyle name="40% - 강조색6 45 3 2 2 4" xfId="34360"/>
    <cellStyle name="40% - 강조색6 45 3 2 3" xfId="34361"/>
    <cellStyle name="40% - 강조색6 45 3 2 3 2" xfId="34362"/>
    <cellStyle name="40% - 강조색6 45 3 2 3 3" xfId="34363"/>
    <cellStyle name="40% - 강조색6 45 3 2 3 4" xfId="34364"/>
    <cellStyle name="40% - 강조색6 45 3 2 4" xfId="34365"/>
    <cellStyle name="40% - 강조색6 45 3 2 4 2" xfId="34366"/>
    <cellStyle name="40% - 강조색6 45 3 2 4 3" xfId="34367"/>
    <cellStyle name="40% - 강조색6 45 3 2 4 4" xfId="34368"/>
    <cellStyle name="40% - 강조색6 45 3 2 5" xfId="34369"/>
    <cellStyle name="40% - 강조색6 45 3 2 5 2" xfId="34370"/>
    <cellStyle name="40% - 강조색6 45 3 2 5 3" xfId="34371"/>
    <cellStyle name="40% - 강조색6 45 3 2 5 4" xfId="34372"/>
    <cellStyle name="40% - 강조색6 45 3 2 6" xfId="34373"/>
    <cellStyle name="40% - 강조색6 45 3 2 6 2" xfId="34374"/>
    <cellStyle name="40% - 강조색6 45 3 2 6 3" xfId="34375"/>
    <cellStyle name="40% - 강조색6 45 3 2 6 4" xfId="34376"/>
    <cellStyle name="40% - 강조색6 45 3 2 7" xfId="34377"/>
    <cellStyle name="40% - 강조색6 45 3 2 7 2" xfId="34378"/>
    <cellStyle name="40% - 강조색6 45 3 2 7 3" xfId="34379"/>
    <cellStyle name="40% - 강조색6 45 3 2 7 4" xfId="34380"/>
    <cellStyle name="40% - 강조색6 45 3 2 8" xfId="34381"/>
    <cellStyle name="40% - 강조색6 45 3 2 8 2" xfId="34382"/>
    <cellStyle name="40% - 강조색6 45 3 2 8 3" xfId="34383"/>
    <cellStyle name="40% - 강조색6 45 3 2 8 4" xfId="34384"/>
    <cellStyle name="40% - 강조색6 45 3 2 9" xfId="34385"/>
    <cellStyle name="40% - 강조색6 45 3 2 9 2" xfId="34386"/>
    <cellStyle name="40% - 강조색6 45 3 2 9 3" xfId="34387"/>
    <cellStyle name="40% - 강조색6 45 3 2 9 4" xfId="34388"/>
    <cellStyle name="40% - 강조색6 45 3 20" xfId="34389"/>
    <cellStyle name="40% - 강조색6 45 3 21" xfId="34390"/>
    <cellStyle name="40% - 강조색6 45 3 22" xfId="34391"/>
    <cellStyle name="40% - 강조색6 45 3 23" xfId="34392"/>
    <cellStyle name="40% - 강조색6 45 3 24" xfId="34393"/>
    <cellStyle name="40% - 강조색6 45 3 25" xfId="34394"/>
    <cellStyle name="40% - 강조색6 45 3 3" xfId="34395"/>
    <cellStyle name="40% - 강조색6 45 3 3 10" xfId="34396"/>
    <cellStyle name="40% - 강조색6 45 3 3 11" xfId="34397"/>
    <cellStyle name="40% - 강조색6 45 3 3 12" xfId="34398"/>
    <cellStyle name="40% - 강조색6 45 3 3 2" xfId="34399"/>
    <cellStyle name="40% - 강조색6 45 3 3 2 2" xfId="34400"/>
    <cellStyle name="40% - 강조색6 45 3 3 2 3" xfId="34401"/>
    <cellStyle name="40% - 강조색6 45 3 3 2 4" xfId="34402"/>
    <cellStyle name="40% - 강조색6 45 3 3 3" xfId="34403"/>
    <cellStyle name="40% - 강조색6 45 3 3 3 2" xfId="34404"/>
    <cellStyle name="40% - 강조색6 45 3 3 3 3" xfId="34405"/>
    <cellStyle name="40% - 강조색6 45 3 3 3 4" xfId="34406"/>
    <cellStyle name="40% - 강조색6 45 3 3 4" xfId="34407"/>
    <cellStyle name="40% - 강조색6 45 3 3 4 2" xfId="34408"/>
    <cellStyle name="40% - 강조색6 45 3 3 4 3" xfId="34409"/>
    <cellStyle name="40% - 강조색6 45 3 3 4 4" xfId="34410"/>
    <cellStyle name="40% - 강조색6 45 3 3 5" xfId="34411"/>
    <cellStyle name="40% - 강조색6 45 3 3 5 2" xfId="34412"/>
    <cellStyle name="40% - 강조색6 45 3 3 5 3" xfId="34413"/>
    <cellStyle name="40% - 강조색6 45 3 3 5 4" xfId="34414"/>
    <cellStyle name="40% - 강조색6 45 3 3 6" xfId="34415"/>
    <cellStyle name="40% - 강조색6 45 3 3 6 2" xfId="34416"/>
    <cellStyle name="40% - 강조색6 45 3 3 6 3" xfId="34417"/>
    <cellStyle name="40% - 강조색6 45 3 3 6 4" xfId="34418"/>
    <cellStyle name="40% - 강조색6 45 3 3 7" xfId="34419"/>
    <cellStyle name="40% - 강조색6 45 3 3 7 2" xfId="34420"/>
    <cellStyle name="40% - 강조색6 45 3 3 7 3" xfId="34421"/>
    <cellStyle name="40% - 강조색6 45 3 3 7 4" xfId="34422"/>
    <cellStyle name="40% - 강조색6 45 3 3 8" xfId="34423"/>
    <cellStyle name="40% - 강조색6 45 3 3 8 2" xfId="34424"/>
    <cellStyle name="40% - 강조색6 45 3 3 8 3" xfId="34425"/>
    <cellStyle name="40% - 강조색6 45 3 3 8 4" xfId="34426"/>
    <cellStyle name="40% - 강조색6 45 3 3 9" xfId="34427"/>
    <cellStyle name="40% - 강조색6 45 3 3 9 2" xfId="34428"/>
    <cellStyle name="40% - 강조색6 45 3 3 9 3" xfId="34429"/>
    <cellStyle name="40% - 강조색6 45 3 3 9 4" xfId="34430"/>
    <cellStyle name="40% - 강조색6 45 3 4" xfId="34431"/>
    <cellStyle name="40% - 강조색6 45 3 4 10" xfId="34432"/>
    <cellStyle name="40% - 강조색6 45 3 4 11" xfId="34433"/>
    <cellStyle name="40% - 강조색6 45 3 4 12" xfId="34434"/>
    <cellStyle name="40% - 강조색6 45 3 4 2" xfId="34435"/>
    <cellStyle name="40% - 강조색6 45 3 4 2 2" xfId="34436"/>
    <cellStyle name="40% - 강조색6 45 3 4 2 3" xfId="34437"/>
    <cellStyle name="40% - 강조색6 45 3 4 2 4" xfId="34438"/>
    <cellStyle name="40% - 강조색6 45 3 4 3" xfId="34439"/>
    <cellStyle name="40% - 강조색6 45 3 4 3 2" xfId="34440"/>
    <cellStyle name="40% - 강조색6 45 3 4 3 3" xfId="34441"/>
    <cellStyle name="40% - 강조색6 45 3 4 3 4" xfId="34442"/>
    <cellStyle name="40% - 강조색6 45 3 4 4" xfId="34443"/>
    <cellStyle name="40% - 강조색6 45 3 4 4 2" xfId="34444"/>
    <cellStyle name="40% - 강조색6 45 3 4 4 3" xfId="34445"/>
    <cellStyle name="40% - 강조색6 45 3 4 4 4" xfId="34446"/>
    <cellStyle name="40% - 강조색6 45 3 4 5" xfId="34447"/>
    <cellStyle name="40% - 강조색6 45 3 4 5 2" xfId="34448"/>
    <cellStyle name="40% - 강조색6 45 3 4 5 3" xfId="34449"/>
    <cellStyle name="40% - 강조색6 45 3 4 5 4" xfId="34450"/>
    <cellStyle name="40% - 강조색6 45 3 4 6" xfId="34451"/>
    <cellStyle name="40% - 강조색6 45 3 4 6 2" xfId="34452"/>
    <cellStyle name="40% - 강조색6 45 3 4 6 3" xfId="34453"/>
    <cellStyle name="40% - 강조색6 45 3 4 6 4" xfId="34454"/>
    <cellStyle name="40% - 강조색6 45 3 4 7" xfId="34455"/>
    <cellStyle name="40% - 강조색6 45 3 4 7 2" xfId="34456"/>
    <cellStyle name="40% - 강조색6 45 3 4 7 3" xfId="34457"/>
    <cellStyle name="40% - 강조색6 45 3 4 7 4" xfId="34458"/>
    <cellStyle name="40% - 강조색6 45 3 4 8" xfId="34459"/>
    <cellStyle name="40% - 강조색6 45 3 4 8 2" xfId="34460"/>
    <cellStyle name="40% - 강조색6 45 3 4 8 3" xfId="34461"/>
    <cellStyle name="40% - 강조색6 45 3 4 8 4" xfId="34462"/>
    <cellStyle name="40% - 강조색6 45 3 4 9" xfId="34463"/>
    <cellStyle name="40% - 강조색6 45 3 4 9 2" xfId="34464"/>
    <cellStyle name="40% - 강조색6 45 3 4 9 3" xfId="34465"/>
    <cellStyle name="40% - 강조색6 45 3 4 9 4" xfId="34466"/>
    <cellStyle name="40% - 강조색6 45 3 5" xfId="34467"/>
    <cellStyle name="40% - 강조색6 45 3 5 2" xfId="34468"/>
    <cellStyle name="40% - 강조색6 45 3 5 3" xfId="34469"/>
    <cellStyle name="40% - 강조색6 45 3 5 4" xfId="34470"/>
    <cellStyle name="40% - 강조색6 45 3 6" xfId="34471"/>
    <cellStyle name="40% - 강조색6 45 3 6 2" xfId="34472"/>
    <cellStyle name="40% - 강조색6 45 3 6 3" xfId="34473"/>
    <cellStyle name="40% - 강조색6 45 3 6 4" xfId="34474"/>
    <cellStyle name="40% - 강조색6 45 3 7" xfId="34475"/>
    <cellStyle name="40% - 강조색6 45 3 7 2" xfId="34476"/>
    <cellStyle name="40% - 강조색6 45 3 7 3" xfId="34477"/>
    <cellStyle name="40% - 강조색6 45 3 7 4" xfId="34478"/>
    <cellStyle name="40% - 강조색6 45 3 8" xfId="34479"/>
    <cellStyle name="40% - 강조색6 45 3 8 2" xfId="34480"/>
    <cellStyle name="40% - 강조색6 45 3 8 3" xfId="34481"/>
    <cellStyle name="40% - 강조색6 45 3 8 4" xfId="34482"/>
    <cellStyle name="40% - 강조색6 45 3 9" xfId="34483"/>
    <cellStyle name="40% - 강조색6 45 3 9 2" xfId="34484"/>
    <cellStyle name="40% - 강조색6 45 3 9 3" xfId="34485"/>
    <cellStyle name="40% - 강조색6 45 3 9 4" xfId="34486"/>
    <cellStyle name="40% - 강조색6 45 4" xfId="34487"/>
    <cellStyle name="40% - 강조색6 45 4 10" xfId="34488"/>
    <cellStyle name="40% - 강조색6 45 4 10 2" xfId="34489"/>
    <cellStyle name="40% - 강조색6 45 4 10 3" xfId="34490"/>
    <cellStyle name="40% - 강조색6 45 4 10 4" xfId="34491"/>
    <cellStyle name="40% - 강조색6 45 4 11" xfId="34492"/>
    <cellStyle name="40% - 강조색6 45 4 12" xfId="34493"/>
    <cellStyle name="40% - 강조색6 45 4 13" xfId="34494"/>
    <cellStyle name="40% - 강조색6 45 4 14" xfId="34495"/>
    <cellStyle name="40% - 강조색6 45 4 15" xfId="34496"/>
    <cellStyle name="40% - 강조색6 45 4 16" xfId="34497"/>
    <cellStyle name="40% - 강조색6 45 4 17" xfId="34498"/>
    <cellStyle name="40% - 강조색6 45 4 18" xfId="34499"/>
    <cellStyle name="40% - 강조색6 45 4 19" xfId="34500"/>
    <cellStyle name="40% - 강조색6 45 4 2" xfId="34501"/>
    <cellStyle name="40% - 강조색6 45 4 2 10" xfId="34502"/>
    <cellStyle name="40% - 강조색6 45 4 2 11" xfId="34503"/>
    <cellStyle name="40% - 강조색6 45 4 2 12" xfId="34504"/>
    <cellStyle name="40% - 강조색6 45 4 2 2" xfId="34505"/>
    <cellStyle name="40% - 강조색6 45 4 2 2 2" xfId="34506"/>
    <cellStyle name="40% - 강조색6 45 4 2 2 3" xfId="34507"/>
    <cellStyle name="40% - 강조색6 45 4 2 2 4" xfId="34508"/>
    <cellStyle name="40% - 강조색6 45 4 2 3" xfId="34509"/>
    <cellStyle name="40% - 강조색6 45 4 2 3 2" xfId="34510"/>
    <cellStyle name="40% - 강조색6 45 4 2 3 3" xfId="34511"/>
    <cellStyle name="40% - 강조색6 45 4 2 3 4" xfId="34512"/>
    <cellStyle name="40% - 강조색6 45 4 2 4" xfId="34513"/>
    <cellStyle name="40% - 강조색6 45 4 2 4 2" xfId="34514"/>
    <cellStyle name="40% - 강조색6 45 4 2 4 3" xfId="34515"/>
    <cellStyle name="40% - 강조색6 45 4 2 4 4" xfId="34516"/>
    <cellStyle name="40% - 강조색6 45 4 2 5" xfId="34517"/>
    <cellStyle name="40% - 강조색6 45 4 2 5 2" xfId="34518"/>
    <cellStyle name="40% - 강조색6 45 4 2 5 3" xfId="34519"/>
    <cellStyle name="40% - 강조색6 45 4 2 5 4" xfId="34520"/>
    <cellStyle name="40% - 강조색6 45 4 2 6" xfId="34521"/>
    <cellStyle name="40% - 강조색6 45 4 2 6 2" xfId="34522"/>
    <cellStyle name="40% - 강조색6 45 4 2 6 3" xfId="34523"/>
    <cellStyle name="40% - 강조색6 45 4 2 6 4" xfId="34524"/>
    <cellStyle name="40% - 강조색6 45 4 2 7" xfId="34525"/>
    <cellStyle name="40% - 강조색6 45 4 2 7 2" xfId="34526"/>
    <cellStyle name="40% - 강조색6 45 4 2 7 3" xfId="34527"/>
    <cellStyle name="40% - 강조색6 45 4 2 7 4" xfId="34528"/>
    <cellStyle name="40% - 강조색6 45 4 2 8" xfId="34529"/>
    <cellStyle name="40% - 강조색6 45 4 2 8 2" xfId="34530"/>
    <cellStyle name="40% - 강조색6 45 4 2 8 3" xfId="34531"/>
    <cellStyle name="40% - 강조색6 45 4 2 8 4" xfId="34532"/>
    <cellStyle name="40% - 강조색6 45 4 2 9" xfId="34533"/>
    <cellStyle name="40% - 강조색6 45 4 2 9 2" xfId="34534"/>
    <cellStyle name="40% - 강조색6 45 4 2 9 3" xfId="34535"/>
    <cellStyle name="40% - 강조색6 45 4 2 9 4" xfId="34536"/>
    <cellStyle name="40% - 강조색6 45 4 20" xfId="34537"/>
    <cellStyle name="40% - 강조색6 45 4 21" xfId="34538"/>
    <cellStyle name="40% - 강조색6 45 4 22" xfId="34539"/>
    <cellStyle name="40% - 강조색6 45 4 23" xfId="34540"/>
    <cellStyle name="40% - 강조색6 45 4 3" xfId="34541"/>
    <cellStyle name="40% - 강조색6 45 4 3 2" xfId="34542"/>
    <cellStyle name="40% - 강조색6 45 4 3 3" xfId="34543"/>
    <cellStyle name="40% - 강조색6 45 4 3 4" xfId="34544"/>
    <cellStyle name="40% - 강조색6 45 4 4" xfId="34545"/>
    <cellStyle name="40% - 강조색6 45 4 4 2" xfId="34546"/>
    <cellStyle name="40% - 강조색6 45 4 4 3" xfId="34547"/>
    <cellStyle name="40% - 강조색6 45 4 4 4" xfId="34548"/>
    <cellStyle name="40% - 강조색6 45 4 5" xfId="34549"/>
    <cellStyle name="40% - 강조색6 45 4 5 2" xfId="34550"/>
    <cellStyle name="40% - 강조색6 45 4 5 3" xfId="34551"/>
    <cellStyle name="40% - 강조색6 45 4 5 4" xfId="34552"/>
    <cellStyle name="40% - 강조색6 45 4 6" xfId="34553"/>
    <cellStyle name="40% - 강조색6 45 4 6 2" xfId="34554"/>
    <cellStyle name="40% - 강조색6 45 4 6 3" xfId="34555"/>
    <cellStyle name="40% - 강조색6 45 4 6 4" xfId="34556"/>
    <cellStyle name="40% - 강조색6 45 4 7" xfId="34557"/>
    <cellStyle name="40% - 강조색6 45 4 7 2" xfId="34558"/>
    <cellStyle name="40% - 강조색6 45 4 7 3" xfId="34559"/>
    <cellStyle name="40% - 강조색6 45 4 7 4" xfId="34560"/>
    <cellStyle name="40% - 강조색6 45 4 8" xfId="34561"/>
    <cellStyle name="40% - 강조색6 45 4 8 2" xfId="34562"/>
    <cellStyle name="40% - 강조색6 45 4 8 3" xfId="34563"/>
    <cellStyle name="40% - 강조색6 45 4 8 4" xfId="34564"/>
    <cellStyle name="40% - 강조색6 45 4 9" xfId="34565"/>
    <cellStyle name="40% - 강조색6 45 4 9 2" xfId="34566"/>
    <cellStyle name="40% - 강조색6 45 4 9 3" xfId="34567"/>
    <cellStyle name="40% - 강조색6 45 4 9 4" xfId="34568"/>
    <cellStyle name="40% - 강조색6 45 5" xfId="34569"/>
    <cellStyle name="40% - 강조색6 45 5 10" xfId="34570"/>
    <cellStyle name="40% - 강조색6 45 5 11" xfId="34571"/>
    <cellStyle name="40% - 강조색6 45 5 12" xfId="34572"/>
    <cellStyle name="40% - 강조색6 45 5 13" xfId="34573"/>
    <cellStyle name="40% - 강조색6 45 5 14" xfId="34574"/>
    <cellStyle name="40% - 강조색6 45 5 15" xfId="34575"/>
    <cellStyle name="40% - 강조색6 45 5 16" xfId="34576"/>
    <cellStyle name="40% - 강조색6 45 5 17" xfId="34577"/>
    <cellStyle name="40% - 강조색6 45 5 18" xfId="34578"/>
    <cellStyle name="40% - 강조색6 45 5 19" xfId="34579"/>
    <cellStyle name="40% - 강조색6 45 5 2" xfId="34580"/>
    <cellStyle name="40% - 강조색6 45 5 2 2" xfId="34581"/>
    <cellStyle name="40% - 강조색6 45 5 2 3" xfId="34582"/>
    <cellStyle name="40% - 강조색6 45 5 2 4" xfId="34583"/>
    <cellStyle name="40% - 강조색6 45 5 20" xfId="34584"/>
    <cellStyle name="40% - 강조색6 45 5 3" xfId="34585"/>
    <cellStyle name="40% - 강조색6 45 5 3 2" xfId="34586"/>
    <cellStyle name="40% - 강조색6 45 5 3 3" xfId="34587"/>
    <cellStyle name="40% - 강조색6 45 5 3 4" xfId="34588"/>
    <cellStyle name="40% - 강조색6 45 5 4" xfId="34589"/>
    <cellStyle name="40% - 강조색6 45 5 4 2" xfId="34590"/>
    <cellStyle name="40% - 강조색6 45 5 4 3" xfId="34591"/>
    <cellStyle name="40% - 강조색6 45 5 4 4" xfId="34592"/>
    <cellStyle name="40% - 강조색6 45 5 5" xfId="34593"/>
    <cellStyle name="40% - 강조색6 45 5 5 2" xfId="34594"/>
    <cellStyle name="40% - 강조색6 45 5 5 3" xfId="34595"/>
    <cellStyle name="40% - 강조색6 45 5 5 4" xfId="34596"/>
    <cellStyle name="40% - 강조색6 45 5 6" xfId="34597"/>
    <cellStyle name="40% - 강조색6 45 5 6 2" xfId="34598"/>
    <cellStyle name="40% - 강조색6 45 5 6 3" xfId="34599"/>
    <cellStyle name="40% - 강조색6 45 5 6 4" xfId="34600"/>
    <cellStyle name="40% - 강조색6 45 5 7" xfId="34601"/>
    <cellStyle name="40% - 강조색6 45 5 7 2" xfId="34602"/>
    <cellStyle name="40% - 강조색6 45 5 7 3" xfId="34603"/>
    <cellStyle name="40% - 강조색6 45 5 7 4" xfId="34604"/>
    <cellStyle name="40% - 강조색6 45 5 8" xfId="34605"/>
    <cellStyle name="40% - 강조색6 45 5 9" xfId="34606"/>
    <cellStyle name="40% - 강조색6 45 6" xfId="34607"/>
    <cellStyle name="40% - 강조색6 45 6 10" xfId="34608"/>
    <cellStyle name="40% - 강조색6 45 6 11" xfId="34609"/>
    <cellStyle name="40% - 강조색6 45 6 12" xfId="34610"/>
    <cellStyle name="40% - 강조색6 45 6 13" xfId="34611"/>
    <cellStyle name="40% - 강조색6 45 6 14" xfId="34612"/>
    <cellStyle name="40% - 강조색6 45 6 15" xfId="34613"/>
    <cellStyle name="40% - 강조색6 45 6 16" xfId="34614"/>
    <cellStyle name="40% - 강조색6 45 6 17" xfId="34615"/>
    <cellStyle name="40% - 강조색6 45 6 2" xfId="34616"/>
    <cellStyle name="40% - 강조색6 45 6 2 2" xfId="34617"/>
    <cellStyle name="40% - 강조색6 45 6 2 3" xfId="34618"/>
    <cellStyle name="40% - 강조색6 45 6 2 4" xfId="34619"/>
    <cellStyle name="40% - 강조색6 45 6 3" xfId="34620"/>
    <cellStyle name="40% - 강조색6 45 6 3 2" xfId="34621"/>
    <cellStyle name="40% - 강조색6 45 6 3 3" xfId="34622"/>
    <cellStyle name="40% - 강조색6 45 6 3 4" xfId="34623"/>
    <cellStyle name="40% - 강조색6 45 6 4" xfId="34624"/>
    <cellStyle name="40% - 강조색6 45 6 4 2" xfId="34625"/>
    <cellStyle name="40% - 강조색6 45 6 4 3" xfId="34626"/>
    <cellStyle name="40% - 강조색6 45 6 4 4" xfId="34627"/>
    <cellStyle name="40% - 강조색6 45 6 5" xfId="34628"/>
    <cellStyle name="40% - 강조색6 45 6 6" xfId="34629"/>
    <cellStyle name="40% - 강조색6 45 6 7" xfId="34630"/>
    <cellStyle name="40% - 강조색6 45 6 8" xfId="34631"/>
    <cellStyle name="40% - 강조색6 45 6 9" xfId="34632"/>
    <cellStyle name="40% - 강조색6 45 7" xfId="34633"/>
    <cellStyle name="40% - 강조색6 45 7 10" xfId="34634"/>
    <cellStyle name="40% - 강조색6 45 7 11" xfId="34635"/>
    <cellStyle name="40% - 강조색6 45 7 12" xfId="34636"/>
    <cellStyle name="40% - 강조색6 45 7 13" xfId="34637"/>
    <cellStyle name="40% - 강조색6 45 7 14" xfId="34638"/>
    <cellStyle name="40% - 강조색6 45 7 2" xfId="34639"/>
    <cellStyle name="40% - 강조색6 45 7 3" xfId="34640"/>
    <cellStyle name="40% - 강조색6 45 7 4" xfId="34641"/>
    <cellStyle name="40% - 강조색6 45 7 5" xfId="34642"/>
    <cellStyle name="40% - 강조색6 45 7 6" xfId="34643"/>
    <cellStyle name="40% - 강조색6 45 7 7" xfId="34644"/>
    <cellStyle name="40% - 강조색6 45 7 8" xfId="34645"/>
    <cellStyle name="40% - 강조색6 45 7 9" xfId="34646"/>
    <cellStyle name="40% - 강조색6 45 8" xfId="34647"/>
    <cellStyle name="40% - 강조색6 45 8 2" xfId="34648"/>
    <cellStyle name="40% - 강조색6 45 8 3" xfId="34649"/>
    <cellStyle name="40% - 강조색6 45 8 4" xfId="34650"/>
    <cellStyle name="40% - 강조색6 45 9" xfId="34651"/>
    <cellStyle name="40% - 강조색6 45 9 2" xfId="34652"/>
    <cellStyle name="40% - 강조색6 45 9 3" xfId="34653"/>
    <cellStyle name="40% - 강조색6 46" xfId="34654"/>
    <cellStyle name="40% - 강조색6 46 10" xfId="34655"/>
    <cellStyle name="40% - 강조색6 46 10 2" xfId="34656"/>
    <cellStyle name="40% - 강조색6 46 10 3" xfId="34657"/>
    <cellStyle name="40% - 강조색6 46 10 4" xfId="34658"/>
    <cellStyle name="40% - 강조색6 46 11" xfId="34659"/>
    <cellStyle name="40% - 강조색6 46 11 2" xfId="34660"/>
    <cellStyle name="40% - 강조색6 46 11 3" xfId="34661"/>
    <cellStyle name="40% - 강조색6 46 11 4" xfId="34662"/>
    <cellStyle name="40% - 강조색6 46 12" xfId="34663"/>
    <cellStyle name="40% - 강조색6 46 12 2" xfId="34664"/>
    <cellStyle name="40% - 강조색6 46 12 3" xfId="34665"/>
    <cellStyle name="40% - 강조색6 46 12 4" xfId="34666"/>
    <cellStyle name="40% - 강조색6 46 13" xfId="34667"/>
    <cellStyle name="40% - 강조색6 46 13 2" xfId="34668"/>
    <cellStyle name="40% - 강조색6 46 13 3" xfId="34669"/>
    <cellStyle name="40% - 강조색6 46 13 4" xfId="34670"/>
    <cellStyle name="40% - 강조색6 46 14" xfId="34671"/>
    <cellStyle name="40% - 강조색6 46 14 2" xfId="34672"/>
    <cellStyle name="40% - 강조색6 46 14 3" xfId="34673"/>
    <cellStyle name="40% - 강조색6 46 14 4" xfId="34674"/>
    <cellStyle name="40% - 강조색6 46 15" xfId="34675"/>
    <cellStyle name="40% - 강조색6 46 16" xfId="34676"/>
    <cellStyle name="40% - 강조색6 46 17" xfId="34677"/>
    <cellStyle name="40% - 강조색6 46 18" xfId="34678"/>
    <cellStyle name="40% - 강조색6 46 19" xfId="34679"/>
    <cellStyle name="40% - 강조색6 46 2" xfId="34680"/>
    <cellStyle name="40% - 강조색6 46 2 10" xfId="34681"/>
    <cellStyle name="40% - 강조색6 46 2 10 2" xfId="34682"/>
    <cellStyle name="40% - 강조색6 46 2 10 3" xfId="34683"/>
    <cellStyle name="40% - 강조색6 46 2 10 4" xfId="34684"/>
    <cellStyle name="40% - 강조색6 46 2 11" xfId="34685"/>
    <cellStyle name="40% - 강조색6 46 2 11 2" xfId="34686"/>
    <cellStyle name="40% - 강조색6 46 2 11 3" xfId="34687"/>
    <cellStyle name="40% - 강조색6 46 2 11 4" xfId="34688"/>
    <cellStyle name="40% - 강조색6 46 2 12" xfId="34689"/>
    <cellStyle name="40% - 강조색6 46 2 12 2" xfId="34690"/>
    <cellStyle name="40% - 강조색6 46 2 12 3" xfId="34691"/>
    <cellStyle name="40% - 강조색6 46 2 12 4" xfId="34692"/>
    <cellStyle name="40% - 강조색6 46 2 13" xfId="34693"/>
    <cellStyle name="40% - 강조색6 46 2 13 2" xfId="34694"/>
    <cellStyle name="40% - 강조색6 46 2 13 3" xfId="34695"/>
    <cellStyle name="40% - 강조색6 46 2 13 4" xfId="34696"/>
    <cellStyle name="40% - 강조색6 46 2 14" xfId="34697"/>
    <cellStyle name="40% - 강조색6 46 2 15" xfId="34698"/>
    <cellStyle name="40% - 강조색6 46 2 16" xfId="34699"/>
    <cellStyle name="40% - 강조색6 46 2 17" xfId="34700"/>
    <cellStyle name="40% - 강조색6 46 2 18" xfId="34701"/>
    <cellStyle name="40% - 강조색6 46 2 19" xfId="34702"/>
    <cellStyle name="40% - 강조색6 46 2 2" xfId="34703"/>
    <cellStyle name="40% - 강조색6 46 2 2 10" xfId="34704"/>
    <cellStyle name="40% - 강조색6 46 2 2 10 2" xfId="34705"/>
    <cellStyle name="40% - 강조색6 46 2 2 10 3" xfId="34706"/>
    <cellStyle name="40% - 강조색6 46 2 2 10 4" xfId="34707"/>
    <cellStyle name="40% - 강조색6 46 2 2 11" xfId="34708"/>
    <cellStyle name="40% - 강조색6 46 2 2 11 2" xfId="34709"/>
    <cellStyle name="40% - 강조색6 46 2 2 11 3" xfId="34710"/>
    <cellStyle name="40% - 강조색6 46 2 2 11 4" xfId="34711"/>
    <cellStyle name="40% - 강조색6 46 2 2 12" xfId="34712"/>
    <cellStyle name="40% - 강조색6 46 2 2 12 2" xfId="34713"/>
    <cellStyle name="40% - 강조색6 46 2 2 12 3" xfId="34714"/>
    <cellStyle name="40% - 강조색6 46 2 2 12 4" xfId="34715"/>
    <cellStyle name="40% - 강조색6 46 2 2 13" xfId="34716"/>
    <cellStyle name="40% - 강조색6 46 2 2 14" xfId="34717"/>
    <cellStyle name="40% - 강조색6 46 2 2 15" xfId="34718"/>
    <cellStyle name="40% - 강조색6 46 2 2 16" xfId="34719"/>
    <cellStyle name="40% - 강조색6 46 2 2 17" xfId="34720"/>
    <cellStyle name="40% - 강조색6 46 2 2 18" xfId="34721"/>
    <cellStyle name="40% - 강조색6 46 2 2 19" xfId="34722"/>
    <cellStyle name="40% - 강조색6 46 2 2 2" xfId="34723"/>
    <cellStyle name="40% - 강조색6 46 2 2 2 10" xfId="34724"/>
    <cellStyle name="40% - 강조색6 46 2 2 2 11" xfId="34725"/>
    <cellStyle name="40% - 강조색6 46 2 2 2 12" xfId="34726"/>
    <cellStyle name="40% - 강조색6 46 2 2 2 2" xfId="34727"/>
    <cellStyle name="40% - 강조색6 46 2 2 2 2 2" xfId="34728"/>
    <cellStyle name="40% - 강조색6 46 2 2 2 2 3" xfId="34729"/>
    <cellStyle name="40% - 강조색6 46 2 2 2 2 4" xfId="34730"/>
    <cellStyle name="40% - 강조색6 46 2 2 2 3" xfId="34731"/>
    <cellStyle name="40% - 강조색6 46 2 2 2 3 2" xfId="34732"/>
    <cellStyle name="40% - 강조색6 46 2 2 2 3 3" xfId="34733"/>
    <cellStyle name="40% - 강조색6 46 2 2 2 3 4" xfId="34734"/>
    <cellStyle name="40% - 강조색6 46 2 2 2 4" xfId="34735"/>
    <cellStyle name="40% - 강조색6 46 2 2 2 4 2" xfId="34736"/>
    <cellStyle name="40% - 강조색6 46 2 2 2 4 3" xfId="34737"/>
    <cellStyle name="40% - 강조색6 46 2 2 2 4 4" xfId="34738"/>
    <cellStyle name="40% - 강조색6 46 2 2 2 5" xfId="34739"/>
    <cellStyle name="40% - 강조색6 46 2 2 2 5 2" xfId="34740"/>
    <cellStyle name="40% - 강조색6 46 2 2 2 5 3" xfId="34741"/>
    <cellStyle name="40% - 강조색6 46 2 2 2 5 4" xfId="34742"/>
    <cellStyle name="40% - 강조색6 46 2 2 2 6" xfId="34743"/>
    <cellStyle name="40% - 강조색6 46 2 2 2 6 2" xfId="34744"/>
    <cellStyle name="40% - 강조색6 46 2 2 2 6 3" xfId="34745"/>
    <cellStyle name="40% - 강조색6 46 2 2 2 6 4" xfId="34746"/>
    <cellStyle name="40% - 강조색6 46 2 2 2 7" xfId="34747"/>
    <cellStyle name="40% - 강조색6 46 2 2 2 7 2" xfId="34748"/>
    <cellStyle name="40% - 강조색6 46 2 2 2 7 3" xfId="34749"/>
    <cellStyle name="40% - 강조색6 46 2 2 2 7 4" xfId="34750"/>
    <cellStyle name="40% - 강조색6 46 2 2 2 8" xfId="34751"/>
    <cellStyle name="40% - 강조색6 46 2 2 2 8 2" xfId="34752"/>
    <cellStyle name="40% - 강조색6 46 2 2 2 8 3" xfId="34753"/>
    <cellStyle name="40% - 강조색6 46 2 2 2 8 4" xfId="34754"/>
    <cellStyle name="40% - 강조색6 46 2 2 2 9" xfId="34755"/>
    <cellStyle name="40% - 강조색6 46 2 2 2 9 2" xfId="34756"/>
    <cellStyle name="40% - 강조색6 46 2 2 2 9 3" xfId="34757"/>
    <cellStyle name="40% - 강조색6 46 2 2 2 9 4" xfId="34758"/>
    <cellStyle name="40% - 강조색6 46 2 2 20" xfId="34759"/>
    <cellStyle name="40% - 강조색6 46 2 2 21" xfId="34760"/>
    <cellStyle name="40% - 강조색6 46 2 2 22" xfId="34761"/>
    <cellStyle name="40% - 강조색6 46 2 2 23" xfId="34762"/>
    <cellStyle name="40% - 강조색6 46 2 2 24" xfId="34763"/>
    <cellStyle name="40% - 강조색6 46 2 2 25" xfId="34764"/>
    <cellStyle name="40% - 강조색6 46 2 2 3" xfId="34765"/>
    <cellStyle name="40% - 강조색6 46 2 2 3 10" xfId="34766"/>
    <cellStyle name="40% - 강조색6 46 2 2 3 11" xfId="34767"/>
    <cellStyle name="40% - 강조색6 46 2 2 3 12" xfId="34768"/>
    <cellStyle name="40% - 강조색6 46 2 2 3 2" xfId="34769"/>
    <cellStyle name="40% - 강조색6 46 2 2 3 2 2" xfId="34770"/>
    <cellStyle name="40% - 강조색6 46 2 2 3 2 3" xfId="34771"/>
    <cellStyle name="40% - 강조색6 46 2 2 3 2 4" xfId="34772"/>
    <cellStyle name="40% - 강조색6 46 2 2 3 3" xfId="34773"/>
    <cellStyle name="40% - 강조색6 46 2 2 3 3 2" xfId="34774"/>
    <cellStyle name="40% - 강조색6 46 2 2 3 3 3" xfId="34775"/>
    <cellStyle name="40% - 강조색6 46 2 2 3 3 4" xfId="34776"/>
    <cellStyle name="40% - 강조색6 46 2 2 3 4" xfId="34777"/>
    <cellStyle name="40% - 강조색6 46 2 2 3 4 2" xfId="34778"/>
    <cellStyle name="40% - 강조색6 46 2 2 3 4 3" xfId="34779"/>
    <cellStyle name="40% - 강조색6 46 2 2 3 4 4" xfId="34780"/>
    <cellStyle name="40% - 강조색6 46 2 2 3 5" xfId="34781"/>
    <cellStyle name="40% - 강조색6 46 2 2 3 5 2" xfId="34782"/>
    <cellStyle name="40% - 강조색6 46 2 2 3 5 3" xfId="34783"/>
    <cellStyle name="40% - 강조색6 46 2 2 3 5 4" xfId="34784"/>
    <cellStyle name="40% - 강조색6 46 2 2 3 6" xfId="34785"/>
    <cellStyle name="40% - 강조색6 46 2 2 3 6 2" xfId="34786"/>
    <cellStyle name="40% - 강조색6 46 2 2 3 6 3" xfId="34787"/>
    <cellStyle name="40% - 강조색6 46 2 2 3 6 4" xfId="34788"/>
    <cellStyle name="40% - 강조색6 46 2 2 3 7" xfId="34789"/>
    <cellStyle name="40% - 강조색6 46 2 2 3 7 2" xfId="34790"/>
    <cellStyle name="40% - 강조색6 46 2 2 3 7 3" xfId="34791"/>
    <cellStyle name="40% - 강조색6 46 2 2 3 7 4" xfId="34792"/>
    <cellStyle name="40% - 강조색6 46 2 2 3 8" xfId="34793"/>
    <cellStyle name="40% - 강조색6 46 2 2 3 8 2" xfId="34794"/>
    <cellStyle name="40% - 강조색6 46 2 2 3 8 3" xfId="34795"/>
    <cellStyle name="40% - 강조색6 46 2 2 3 8 4" xfId="34796"/>
    <cellStyle name="40% - 강조색6 46 2 2 3 9" xfId="34797"/>
    <cellStyle name="40% - 강조색6 46 2 2 3 9 2" xfId="34798"/>
    <cellStyle name="40% - 강조색6 46 2 2 3 9 3" xfId="34799"/>
    <cellStyle name="40% - 강조색6 46 2 2 3 9 4" xfId="34800"/>
    <cellStyle name="40% - 강조색6 46 2 2 4" xfId="34801"/>
    <cellStyle name="40% - 강조색6 46 2 2 4 10" xfId="34802"/>
    <cellStyle name="40% - 강조색6 46 2 2 4 11" xfId="34803"/>
    <cellStyle name="40% - 강조색6 46 2 2 4 12" xfId="34804"/>
    <cellStyle name="40% - 강조색6 46 2 2 4 2" xfId="34805"/>
    <cellStyle name="40% - 강조색6 46 2 2 4 2 2" xfId="34806"/>
    <cellStyle name="40% - 강조색6 46 2 2 4 2 3" xfId="34807"/>
    <cellStyle name="40% - 강조색6 46 2 2 4 2 4" xfId="34808"/>
    <cellStyle name="40% - 강조색6 46 2 2 4 3" xfId="34809"/>
    <cellStyle name="40% - 강조색6 46 2 2 4 3 2" xfId="34810"/>
    <cellStyle name="40% - 강조색6 46 2 2 4 3 3" xfId="34811"/>
    <cellStyle name="40% - 강조색6 46 2 2 4 3 4" xfId="34812"/>
    <cellStyle name="40% - 강조색6 46 2 2 4 4" xfId="34813"/>
    <cellStyle name="40% - 강조색6 46 2 2 4 4 2" xfId="34814"/>
    <cellStyle name="40% - 강조색6 46 2 2 4 4 3" xfId="34815"/>
    <cellStyle name="40% - 강조색6 46 2 2 4 4 4" xfId="34816"/>
    <cellStyle name="40% - 강조색6 46 2 2 4 5" xfId="34817"/>
    <cellStyle name="40% - 강조색6 46 2 2 4 5 2" xfId="34818"/>
    <cellStyle name="40% - 강조색6 46 2 2 4 5 3" xfId="34819"/>
    <cellStyle name="40% - 강조색6 46 2 2 4 5 4" xfId="34820"/>
    <cellStyle name="40% - 강조색6 46 2 2 4 6" xfId="34821"/>
    <cellStyle name="40% - 강조색6 46 2 2 4 6 2" xfId="34822"/>
    <cellStyle name="40% - 강조색6 46 2 2 4 6 3" xfId="34823"/>
    <cellStyle name="40% - 강조색6 46 2 2 4 6 4" xfId="34824"/>
    <cellStyle name="40% - 강조색6 46 2 2 4 7" xfId="34825"/>
    <cellStyle name="40% - 강조색6 46 2 2 4 7 2" xfId="34826"/>
    <cellStyle name="40% - 강조색6 46 2 2 4 7 3" xfId="34827"/>
    <cellStyle name="40% - 강조색6 46 2 2 4 7 4" xfId="34828"/>
    <cellStyle name="40% - 강조색6 46 2 2 4 8" xfId="34829"/>
    <cellStyle name="40% - 강조색6 46 2 2 4 8 2" xfId="34830"/>
    <cellStyle name="40% - 강조색6 46 2 2 4 8 3" xfId="34831"/>
    <cellStyle name="40% - 강조색6 46 2 2 4 8 4" xfId="34832"/>
    <cellStyle name="40% - 강조색6 46 2 2 4 9" xfId="34833"/>
    <cellStyle name="40% - 강조색6 46 2 2 4 9 2" xfId="34834"/>
    <cellStyle name="40% - 강조색6 46 2 2 4 9 3" xfId="34835"/>
    <cellStyle name="40% - 강조색6 46 2 2 4 9 4" xfId="34836"/>
    <cellStyle name="40% - 강조색6 46 2 2 5" xfId="34837"/>
    <cellStyle name="40% - 강조색6 46 2 2 5 2" xfId="34838"/>
    <cellStyle name="40% - 강조색6 46 2 2 5 3" xfId="34839"/>
    <cellStyle name="40% - 강조색6 46 2 2 5 4" xfId="34840"/>
    <cellStyle name="40% - 강조색6 46 2 2 6" xfId="34841"/>
    <cellStyle name="40% - 강조색6 46 2 2 6 2" xfId="34842"/>
    <cellStyle name="40% - 강조색6 46 2 2 6 3" xfId="34843"/>
    <cellStyle name="40% - 강조색6 46 2 2 6 4" xfId="34844"/>
    <cellStyle name="40% - 강조색6 46 2 2 7" xfId="34845"/>
    <cellStyle name="40% - 강조색6 46 2 2 7 2" xfId="34846"/>
    <cellStyle name="40% - 강조색6 46 2 2 7 3" xfId="34847"/>
    <cellStyle name="40% - 강조색6 46 2 2 7 4" xfId="34848"/>
    <cellStyle name="40% - 강조색6 46 2 2 8" xfId="34849"/>
    <cellStyle name="40% - 강조색6 46 2 2 8 2" xfId="34850"/>
    <cellStyle name="40% - 강조색6 46 2 2 8 3" xfId="34851"/>
    <cellStyle name="40% - 강조색6 46 2 2 8 4" xfId="34852"/>
    <cellStyle name="40% - 강조색6 46 2 2 9" xfId="34853"/>
    <cellStyle name="40% - 강조색6 46 2 2 9 2" xfId="34854"/>
    <cellStyle name="40% - 강조색6 46 2 2 9 3" xfId="34855"/>
    <cellStyle name="40% - 강조색6 46 2 2 9 4" xfId="34856"/>
    <cellStyle name="40% - 강조색6 46 2 20" xfId="34857"/>
    <cellStyle name="40% - 강조색6 46 2 21" xfId="34858"/>
    <cellStyle name="40% - 강조색6 46 2 22" xfId="34859"/>
    <cellStyle name="40% - 강조색6 46 2 23" xfId="34860"/>
    <cellStyle name="40% - 강조색6 46 2 24" xfId="34861"/>
    <cellStyle name="40% - 강조색6 46 2 25" xfId="34862"/>
    <cellStyle name="40% - 강조색6 46 2 26" xfId="34863"/>
    <cellStyle name="40% - 강조색6 46 2 3" xfId="34864"/>
    <cellStyle name="40% - 강조색6 46 2 3 10" xfId="34865"/>
    <cellStyle name="40% - 강조색6 46 2 3 11" xfId="34866"/>
    <cellStyle name="40% - 강조색6 46 2 3 12" xfId="34867"/>
    <cellStyle name="40% - 강조색6 46 2 3 2" xfId="34868"/>
    <cellStyle name="40% - 강조색6 46 2 3 2 2" xfId="34869"/>
    <cellStyle name="40% - 강조색6 46 2 3 2 3" xfId="34870"/>
    <cellStyle name="40% - 강조색6 46 2 3 2 4" xfId="34871"/>
    <cellStyle name="40% - 강조색6 46 2 3 3" xfId="34872"/>
    <cellStyle name="40% - 강조색6 46 2 3 3 2" xfId="34873"/>
    <cellStyle name="40% - 강조색6 46 2 3 3 3" xfId="34874"/>
    <cellStyle name="40% - 강조색6 46 2 3 3 4" xfId="34875"/>
    <cellStyle name="40% - 강조색6 46 2 3 4" xfId="34876"/>
    <cellStyle name="40% - 강조색6 46 2 3 4 2" xfId="34877"/>
    <cellStyle name="40% - 강조색6 46 2 3 4 3" xfId="34878"/>
    <cellStyle name="40% - 강조색6 46 2 3 4 4" xfId="34879"/>
    <cellStyle name="40% - 강조색6 46 2 3 5" xfId="34880"/>
    <cellStyle name="40% - 강조색6 46 2 3 5 2" xfId="34881"/>
    <cellStyle name="40% - 강조색6 46 2 3 5 3" xfId="34882"/>
    <cellStyle name="40% - 강조색6 46 2 3 5 4" xfId="34883"/>
    <cellStyle name="40% - 강조색6 46 2 3 6" xfId="34884"/>
    <cellStyle name="40% - 강조색6 46 2 3 6 2" xfId="34885"/>
    <cellStyle name="40% - 강조색6 46 2 3 6 3" xfId="34886"/>
    <cellStyle name="40% - 강조색6 46 2 3 6 4" xfId="34887"/>
    <cellStyle name="40% - 강조색6 46 2 3 7" xfId="34888"/>
    <cellStyle name="40% - 강조색6 46 2 3 7 2" xfId="34889"/>
    <cellStyle name="40% - 강조색6 46 2 3 7 3" xfId="34890"/>
    <cellStyle name="40% - 강조색6 46 2 3 7 4" xfId="34891"/>
    <cellStyle name="40% - 강조색6 46 2 3 8" xfId="34892"/>
    <cellStyle name="40% - 강조색6 46 2 3 8 2" xfId="34893"/>
    <cellStyle name="40% - 강조색6 46 2 3 8 3" xfId="34894"/>
    <cellStyle name="40% - 강조색6 46 2 3 8 4" xfId="34895"/>
    <cellStyle name="40% - 강조색6 46 2 3 9" xfId="34896"/>
    <cellStyle name="40% - 강조색6 46 2 3 9 2" xfId="34897"/>
    <cellStyle name="40% - 강조색6 46 2 3 9 3" xfId="34898"/>
    <cellStyle name="40% - 강조색6 46 2 3 9 4" xfId="34899"/>
    <cellStyle name="40% - 강조색6 46 2 4" xfId="34900"/>
    <cellStyle name="40% - 강조색6 46 2 4 10" xfId="34901"/>
    <cellStyle name="40% - 강조색6 46 2 4 11" xfId="34902"/>
    <cellStyle name="40% - 강조색6 46 2 4 12" xfId="34903"/>
    <cellStyle name="40% - 강조색6 46 2 4 2" xfId="34904"/>
    <cellStyle name="40% - 강조색6 46 2 4 2 2" xfId="34905"/>
    <cellStyle name="40% - 강조색6 46 2 4 2 3" xfId="34906"/>
    <cellStyle name="40% - 강조색6 46 2 4 2 4" xfId="34907"/>
    <cellStyle name="40% - 강조색6 46 2 4 3" xfId="34908"/>
    <cellStyle name="40% - 강조색6 46 2 4 3 2" xfId="34909"/>
    <cellStyle name="40% - 강조색6 46 2 4 3 3" xfId="34910"/>
    <cellStyle name="40% - 강조색6 46 2 4 3 4" xfId="34911"/>
    <cellStyle name="40% - 강조색6 46 2 4 4" xfId="34912"/>
    <cellStyle name="40% - 강조색6 46 2 4 4 2" xfId="34913"/>
    <cellStyle name="40% - 강조색6 46 2 4 4 3" xfId="34914"/>
    <cellStyle name="40% - 강조색6 46 2 4 4 4" xfId="34915"/>
    <cellStyle name="40% - 강조색6 46 2 4 5" xfId="34916"/>
    <cellStyle name="40% - 강조색6 46 2 4 5 2" xfId="34917"/>
    <cellStyle name="40% - 강조색6 46 2 4 5 3" xfId="34918"/>
    <cellStyle name="40% - 강조색6 46 2 4 5 4" xfId="34919"/>
    <cellStyle name="40% - 강조색6 46 2 4 6" xfId="34920"/>
    <cellStyle name="40% - 강조색6 46 2 4 6 2" xfId="34921"/>
    <cellStyle name="40% - 강조색6 46 2 4 6 3" xfId="34922"/>
    <cellStyle name="40% - 강조색6 46 2 4 6 4" xfId="34923"/>
    <cellStyle name="40% - 강조색6 46 2 4 7" xfId="34924"/>
    <cellStyle name="40% - 강조색6 46 2 4 7 2" xfId="34925"/>
    <cellStyle name="40% - 강조색6 46 2 4 7 3" xfId="34926"/>
    <cellStyle name="40% - 강조색6 46 2 4 7 4" xfId="34927"/>
    <cellStyle name="40% - 강조색6 46 2 4 8" xfId="34928"/>
    <cellStyle name="40% - 강조색6 46 2 4 8 2" xfId="34929"/>
    <cellStyle name="40% - 강조색6 46 2 4 8 3" xfId="34930"/>
    <cellStyle name="40% - 강조색6 46 2 4 8 4" xfId="34931"/>
    <cellStyle name="40% - 강조색6 46 2 4 9" xfId="34932"/>
    <cellStyle name="40% - 강조색6 46 2 4 9 2" xfId="34933"/>
    <cellStyle name="40% - 강조색6 46 2 4 9 3" xfId="34934"/>
    <cellStyle name="40% - 강조색6 46 2 4 9 4" xfId="34935"/>
    <cellStyle name="40% - 강조색6 46 2 5" xfId="34936"/>
    <cellStyle name="40% - 강조색6 46 2 5 10" xfId="34937"/>
    <cellStyle name="40% - 강조색6 46 2 5 11" xfId="34938"/>
    <cellStyle name="40% - 강조색6 46 2 5 12" xfId="34939"/>
    <cellStyle name="40% - 강조색6 46 2 5 2" xfId="34940"/>
    <cellStyle name="40% - 강조색6 46 2 5 2 2" xfId="34941"/>
    <cellStyle name="40% - 강조색6 46 2 5 2 3" xfId="34942"/>
    <cellStyle name="40% - 강조색6 46 2 5 2 4" xfId="34943"/>
    <cellStyle name="40% - 강조색6 46 2 5 3" xfId="34944"/>
    <cellStyle name="40% - 강조색6 46 2 5 3 2" xfId="34945"/>
    <cellStyle name="40% - 강조색6 46 2 5 3 3" xfId="34946"/>
    <cellStyle name="40% - 강조색6 46 2 5 3 4" xfId="34947"/>
    <cellStyle name="40% - 강조색6 46 2 5 4" xfId="34948"/>
    <cellStyle name="40% - 강조색6 46 2 5 4 2" xfId="34949"/>
    <cellStyle name="40% - 강조색6 46 2 5 4 3" xfId="34950"/>
    <cellStyle name="40% - 강조색6 46 2 5 4 4" xfId="34951"/>
    <cellStyle name="40% - 강조색6 46 2 5 5" xfId="34952"/>
    <cellStyle name="40% - 강조색6 46 2 5 5 2" xfId="34953"/>
    <cellStyle name="40% - 강조색6 46 2 5 5 3" xfId="34954"/>
    <cellStyle name="40% - 강조색6 46 2 5 5 4" xfId="34955"/>
    <cellStyle name="40% - 강조색6 46 2 5 6" xfId="34956"/>
    <cellStyle name="40% - 강조색6 46 2 5 6 2" xfId="34957"/>
    <cellStyle name="40% - 강조색6 46 2 5 6 3" xfId="34958"/>
    <cellStyle name="40% - 강조색6 46 2 5 6 4" xfId="34959"/>
    <cellStyle name="40% - 강조색6 46 2 5 7" xfId="34960"/>
    <cellStyle name="40% - 강조색6 46 2 5 7 2" xfId="34961"/>
    <cellStyle name="40% - 강조색6 46 2 5 7 3" xfId="34962"/>
    <cellStyle name="40% - 강조색6 46 2 5 7 4" xfId="34963"/>
    <cellStyle name="40% - 강조색6 46 2 5 8" xfId="34964"/>
    <cellStyle name="40% - 강조색6 46 2 5 8 2" xfId="34965"/>
    <cellStyle name="40% - 강조색6 46 2 5 8 3" xfId="34966"/>
    <cellStyle name="40% - 강조색6 46 2 5 8 4" xfId="34967"/>
    <cellStyle name="40% - 강조색6 46 2 5 9" xfId="34968"/>
    <cellStyle name="40% - 강조색6 46 2 5 9 2" xfId="34969"/>
    <cellStyle name="40% - 강조색6 46 2 5 9 3" xfId="34970"/>
    <cellStyle name="40% - 강조색6 46 2 5 9 4" xfId="34971"/>
    <cellStyle name="40% - 강조색6 46 2 6" xfId="34972"/>
    <cellStyle name="40% - 강조색6 46 2 6 2" xfId="34973"/>
    <cellStyle name="40% - 강조색6 46 2 6 3" xfId="34974"/>
    <cellStyle name="40% - 강조색6 46 2 6 4" xfId="34975"/>
    <cellStyle name="40% - 강조색6 46 2 7" xfId="34976"/>
    <cellStyle name="40% - 강조색6 46 2 7 2" xfId="34977"/>
    <cellStyle name="40% - 강조색6 46 2 7 3" xfId="34978"/>
    <cellStyle name="40% - 강조색6 46 2 7 4" xfId="34979"/>
    <cellStyle name="40% - 강조색6 46 2 8" xfId="34980"/>
    <cellStyle name="40% - 강조색6 46 2 8 2" xfId="34981"/>
    <cellStyle name="40% - 강조색6 46 2 8 3" xfId="34982"/>
    <cellStyle name="40% - 강조색6 46 2 8 4" xfId="34983"/>
    <cellStyle name="40% - 강조색6 46 2 9" xfId="34984"/>
    <cellStyle name="40% - 강조색6 46 2 9 2" xfId="34985"/>
    <cellStyle name="40% - 강조색6 46 2 9 3" xfId="34986"/>
    <cellStyle name="40% - 강조색6 46 2 9 4" xfId="34987"/>
    <cellStyle name="40% - 강조색6 46 20" xfId="34988"/>
    <cellStyle name="40% - 강조색6 46 21" xfId="34989"/>
    <cellStyle name="40% - 강조색6 46 22" xfId="34990"/>
    <cellStyle name="40% - 강조색6 46 23" xfId="34991"/>
    <cellStyle name="40% - 강조색6 46 24" xfId="34992"/>
    <cellStyle name="40% - 강조색6 46 25" xfId="34993"/>
    <cellStyle name="40% - 강조색6 46 26" xfId="34994"/>
    <cellStyle name="40% - 강조색6 46 27" xfId="34995"/>
    <cellStyle name="40% - 강조색6 46 3" xfId="34996"/>
    <cellStyle name="40% - 강조색6 46 3 10" xfId="34997"/>
    <cellStyle name="40% - 강조색6 46 3 10 2" xfId="34998"/>
    <cellStyle name="40% - 강조색6 46 3 10 3" xfId="34999"/>
    <cellStyle name="40% - 강조색6 46 3 10 4" xfId="35000"/>
    <cellStyle name="40% - 강조색6 46 3 11" xfId="35001"/>
    <cellStyle name="40% - 강조색6 46 3 11 2" xfId="35002"/>
    <cellStyle name="40% - 강조색6 46 3 11 3" xfId="35003"/>
    <cellStyle name="40% - 강조색6 46 3 11 4" xfId="35004"/>
    <cellStyle name="40% - 강조색6 46 3 12" xfId="35005"/>
    <cellStyle name="40% - 강조색6 46 3 12 2" xfId="35006"/>
    <cellStyle name="40% - 강조색6 46 3 12 3" xfId="35007"/>
    <cellStyle name="40% - 강조색6 46 3 12 4" xfId="35008"/>
    <cellStyle name="40% - 강조색6 46 3 13" xfId="35009"/>
    <cellStyle name="40% - 강조색6 46 3 14" xfId="35010"/>
    <cellStyle name="40% - 강조색6 46 3 15" xfId="35011"/>
    <cellStyle name="40% - 강조색6 46 3 16" xfId="35012"/>
    <cellStyle name="40% - 강조색6 46 3 17" xfId="35013"/>
    <cellStyle name="40% - 강조색6 46 3 18" xfId="35014"/>
    <cellStyle name="40% - 강조색6 46 3 19" xfId="35015"/>
    <cellStyle name="40% - 강조색6 46 3 2" xfId="35016"/>
    <cellStyle name="40% - 강조색6 46 3 2 10" xfId="35017"/>
    <cellStyle name="40% - 강조색6 46 3 2 11" xfId="35018"/>
    <cellStyle name="40% - 강조색6 46 3 2 12" xfId="35019"/>
    <cellStyle name="40% - 강조색6 46 3 2 2" xfId="35020"/>
    <cellStyle name="40% - 강조색6 46 3 2 2 2" xfId="35021"/>
    <cellStyle name="40% - 강조색6 46 3 2 2 3" xfId="35022"/>
    <cellStyle name="40% - 강조색6 46 3 2 2 4" xfId="35023"/>
    <cellStyle name="40% - 강조색6 46 3 2 3" xfId="35024"/>
    <cellStyle name="40% - 강조색6 46 3 2 3 2" xfId="35025"/>
    <cellStyle name="40% - 강조색6 46 3 2 3 3" xfId="35026"/>
    <cellStyle name="40% - 강조색6 46 3 2 3 4" xfId="35027"/>
    <cellStyle name="40% - 강조색6 46 3 2 4" xfId="35028"/>
    <cellStyle name="40% - 강조색6 46 3 2 4 2" xfId="35029"/>
    <cellStyle name="40% - 강조색6 46 3 2 4 3" xfId="35030"/>
    <cellStyle name="40% - 강조색6 46 3 2 4 4" xfId="35031"/>
    <cellStyle name="40% - 강조색6 46 3 2 5" xfId="35032"/>
    <cellStyle name="40% - 강조색6 46 3 2 5 2" xfId="35033"/>
    <cellStyle name="40% - 강조색6 46 3 2 5 3" xfId="35034"/>
    <cellStyle name="40% - 강조색6 46 3 2 5 4" xfId="35035"/>
    <cellStyle name="40% - 강조색6 46 3 2 6" xfId="35036"/>
    <cellStyle name="40% - 강조색6 46 3 2 6 2" xfId="35037"/>
    <cellStyle name="40% - 강조색6 46 3 2 6 3" xfId="35038"/>
    <cellStyle name="40% - 강조색6 46 3 2 6 4" xfId="35039"/>
    <cellStyle name="40% - 강조색6 46 3 2 7" xfId="35040"/>
    <cellStyle name="40% - 강조색6 46 3 2 7 2" xfId="35041"/>
    <cellStyle name="40% - 강조색6 46 3 2 7 3" xfId="35042"/>
    <cellStyle name="40% - 강조색6 46 3 2 7 4" xfId="35043"/>
    <cellStyle name="40% - 강조색6 46 3 2 8" xfId="35044"/>
    <cellStyle name="40% - 강조색6 46 3 2 8 2" xfId="35045"/>
    <cellStyle name="40% - 강조색6 46 3 2 8 3" xfId="35046"/>
    <cellStyle name="40% - 강조색6 46 3 2 8 4" xfId="35047"/>
    <cellStyle name="40% - 강조색6 46 3 2 9" xfId="35048"/>
    <cellStyle name="40% - 강조색6 46 3 2 9 2" xfId="35049"/>
    <cellStyle name="40% - 강조색6 46 3 2 9 3" xfId="35050"/>
    <cellStyle name="40% - 강조색6 46 3 2 9 4" xfId="35051"/>
    <cellStyle name="40% - 강조색6 46 3 20" xfId="35052"/>
    <cellStyle name="40% - 강조색6 46 3 21" xfId="35053"/>
    <cellStyle name="40% - 강조색6 46 3 22" xfId="35054"/>
    <cellStyle name="40% - 강조색6 46 3 23" xfId="35055"/>
    <cellStyle name="40% - 강조색6 46 3 24" xfId="35056"/>
    <cellStyle name="40% - 강조색6 46 3 25" xfId="35057"/>
    <cellStyle name="40% - 강조색6 46 3 3" xfId="35058"/>
    <cellStyle name="40% - 강조색6 46 3 3 10" xfId="35059"/>
    <cellStyle name="40% - 강조색6 46 3 3 11" xfId="35060"/>
    <cellStyle name="40% - 강조색6 46 3 3 12" xfId="35061"/>
    <cellStyle name="40% - 강조색6 46 3 3 2" xfId="35062"/>
    <cellStyle name="40% - 강조색6 46 3 3 2 2" xfId="35063"/>
    <cellStyle name="40% - 강조색6 46 3 3 2 3" xfId="35064"/>
    <cellStyle name="40% - 강조색6 46 3 3 2 4" xfId="35065"/>
    <cellStyle name="40% - 강조색6 46 3 3 3" xfId="35066"/>
    <cellStyle name="40% - 강조색6 46 3 3 3 2" xfId="35067"/>
    <cellStyle name="40% - 강조색6 46 3 3 3 3" xfId="35068"/>
    <cellStyle name="40% - 강조색6 46 3 3 3 4" xfId="35069"/>
    <cellStyle name="40% - 강조색6 46 3 3 4" xfId="35070"/>
    <cellStyle name="40% - 강조색6 46 3 3 4 2" xfId="35071"/>
    <cellStyle name="40% - 강조색6 46 3 3 4 3" xfId="35072"/>
    <cellStyle name="40% - 강조색6 46 3 3 4 4" xfId="35073"/>
    <cellStyle name="40% - 강조색6 46 3 3 5" xfId="35074"/>
    <cellStyle name="40% - 강조색6 46 3 3 5 2" xfId="35075"/>
    <cellStyle name="40% - 강조색6 46 3 3 5 3" xfId="35076"/>
    <cellStyle name="40% - 강조색6 46 3 3 5 4" xfId="35077"/>
    <cellStyle name="40% - 강조색6 46 3 3 6" xfId="35078"/>
    <cellStyle name="40% - 강조색6 46 3 3 6 2" xfId="35079"/>
    <cellStyle name="40% - 강조색6 46 3 3 6 3" xfId="35080"/>
    <cellStyle name="40% - 강조색6 46 3 3 6 4" xfId="35081"/>
    <cellStyle name="40% - 강조색6 46 3 3 7" xfId="35082"/>
    <cellStyle name="40% - 강조색6 46 3 3 7 2" xfId="35083"/>
    <cellStyle name="40% - 강조색6 46 3 3 7 3" xfId="35084"/>
    <cellStyle name="40% - 강조색6 46 3 3 7 4" xfId="35085"/>
    <cellStyle name="40% - 강조색6 46 3 3 8" xfId="35086"/>
    <cellStyle name="40% - 강조색6 46 3 3 8 2" xfId="35087"/>
    <cellStyle name="40% - 강조색6 46 3 3 8 3" xfId="35088"/>
    <cellStyle name="40% - 강조색6 46 3 3 8 4" xfId="35089"/>
    <cellStyle name="40% - 강조색6 46 3 3 9" xfId="35090"/>
    <cellStyle name="40% - 강조색6 46 3 3 9 2" xfId="35091"/>
    <cellStyle name="40% - 강조색6 46 3 3 9 3" xfId="35092"/>
    <cellStyle name="40% - 강조색6 46 3 3 9 4" xfId="35093"/>
    <cellStyle name="40% - 강조색6 46 3 4" xfId="35094"/>
    <cellStyle name="40% - 강조색6 46 3 4 10" xfId="35095"/>
    <cellStyle name="40% - 강조색6 46 3 4 11" xfId="35096"/>
    <cellStyle name="40% - 강조색6 46 3 4 12" xfId="35097"/>
    <cellStyle name="40% - 강조색6 46 3 4 2" xfId="35098"/>
    <cellStyle name="40% - 강조색6 46 3 4 2 2" xfId="35099"/>
    <cellStyle name="40% - 강조색6 46 3 4 2 3" xfId="35100"/>
    <cellStyle name="40% - 강조색6 46 3 4 2 4" xfId="35101"/>
    <cellStyle name="40% - 강조색6 46 3 4 3" xfId="35102"/>
    <cellStyle name="40% - 강조색6 46 3 4 3 2" xfId="35103"/>
    <cellStyle name="40% - 강조색6 46 3 4 3 3" xfId="35104"/>
    <cellStyle name="40% - 강조색6 46 3 4 3 4" xfId="35105"/>
    <cellStyle name="40% - 강조색6 46 3 4 4" xfId="35106"/>
    <cellStyle name="40% - 강조색6 46 3 4 4 2" xfId="35107"/>
    <cellStyle name="40% - 강조색6 46 3 4 4 3" xfId="35108"/>
    <cellStyle name="40% - 강조색6 46 3 4 4 4" xfId="35109"/>
    <cellStyle name="40% - 강조색6 46 3 4 5" xfId="35110"/>
    <cellStyle name="40% - 강조색6 46 3 4 5 2" xfId="35111"/>
    <cellStyle name="40% - 강조색6 46 3 4 5 3" xfId="35112"/>
    <cellStyle name="40% - 강조색6 46 3 4 5 4" xfId="35113"/>
    <cellStyle name="40% - 강조색6 46 3 4 6" xfId="35114"/>
    <cellStyle name="40% - 강조색6 46 3 4 6 2" xfId="35115"/>
    <cellStyle name="40% - 강조색6 46 3 4 6 3" xfId="35116"/>
    <cellStyle name="40% - 강조색6 46 3 4 6 4" xfId="35117"/>
    <cellStyle name="40% - 강조색6 46 3 4 7" xfId="35118"/>
    <cellStyle name="40% - 강조색6 46 3 4 7 2" xfId="35119"/>
    <cellStyle name="40% - 강조색6 46 3 4 7 3" xfId="35120"/>
    <cellStyle name="40% - 강조색6 46 3 4 7 4" xfId="35121"/>
    <cellStyle name="40% - 강조색6 46 3 4 8" xfId="35122"/>
    <cellStyle name="40% - 강조색6 46 3 4 8 2" xfId="35123"/>
    <cellStyle name="40% - 강조색6 46 3 4 8 3" xfId="35124"/>
    <cellStyle name="40% - 강조색6 46 3 4 8 4" xfId="35125"/>
    <cellStyle name="40% - 강조색6 46 3 4 9" xfId="35126"/>
    <cellStyle name="40% - 강조색6 46 3 4 9 2" xfId="35127"/>
    <cellStyle name="40% - 강조색6 46 3 4 9 3" xfId="35128"/>
    <cellStyle name="40% - 강조색6 46 3 4 9 4" xfId="35129"/>
    <cellStyle name="40% - 강조색6 46 3 5" xfId="35130"/>
    <cellStyle name="40% - 강조색6 46 3 5 2" xfId="35131"/>
    <cellStyle name="40% - 강조색6 46 3 5 3" xfId="35132"/>
    <cellStyle name="40% - 강조색6 46 3 5 4" xfId="35133"/>
    <cellStyle name="40% - 강조색6 46 3 6" xfId="35134"/>
    <cellStyle name="40% - 강조색6 46 3 6 2" xfId="35135"/>
    <cellStyle name="40% - 강조색6 46 3 6 3" xfId="35136"/>
    <cellStyle name="40% - 강조색6 46 3 6 4" xfId="35137"/>
    <cellStyle name="40% - 강조색6 46 3 7" xfId="35138"/>
    <cellStyle name="40% - 강조색6 46 3 7 2" xfId="35139"/>
    <cellStyle name="40% - 강조색6 46 3 7 3" xfId="35140"/>
    <cellStyle name="40% - 강조색6 46 3 7 4" xfId="35141"/>
    <cellStyle name="40% - 강조색6 46 3 8" xfId="35142"/>
    <cellStyle name="40% - 강조색6 46 3 8 2" xfId="35143"/>
    <cellStyle name="40% - 강조색6 46 3 8 3" xfId="35144"/>
    <cellStyle name="40% - 강조색6 46 3 8 4" xfId="35145"/>
    <cellStyle name="40% - 강조색6 46 3 9" xfId="35146"/>
    <cellStyle name="40% - 강조색6 46 3 9 2" xfId="35147"/>
    <cellStyle name="40% - 강조색6 46 3 9 3" xfId="35148"/>
    <cellStyle name="40% - 강조색6 46 3 9 4" xfId="35149"/>
    <cellStyle name="40% - 강조색6 46 4" xfId="35150"/>
    <cellStyle name="40% - 강조색6 46 4 10" xfId="35151"/>
    <cellStyle name="40% - 강조색6 46 4 11" xfId="35152"/>
    <cellStyle name="40% - 강조색6 46 4 12" xfId="35153"/>
    <cellStyle name="40% - 강조색6 46 4 2" xfId="35154"/>
    <cellStyle name="40% - 강조색6 46 4 2 2" xfId="35155"/>
    <cellStyle name="40% - 강조색6 46 4 2 3" xfId="35156"/>
    <cellStyle name="40% - 강조색6 46 4 2 4" xfId="35157"/>
    <cellStyle name="40% - 강조색6 46 4 3" xfId="35158"/>
    <cellStyle name="40% - 강조색6 46 4 3 2" xfId="35159"/>
    <cellStyle name="40% - 강조색6 46 4 3 3" xfId="35160"/>
    <cellStyle name="40% - 강조색6 46 4 3 4" xfId="35161"/>
    <cellStyle name="40% - 강조색6 46 4 4" xfId="35162"/>
    <cellStyle name="40% - 강조색6 46 4 4 2" xfId="35163"/>
    <cellStyle name="40% - 강조색6 46 4 4 3" xfId="35164"/>
    <cellStyle name="40% - 강조색6 46 4 4 4" xfId="35165"/>
    <cellStyle name="40% - 강조색6 46 4 5" xfId="35166"/>
    <cellStyle name="40% - 강조색6 46 4 5 2" xfId="35167"/>
    <cellStyle name="40% - 강조색6 46 4 5 3" xfId="35168"/>
    <cellStyle name="40% - 강조색6 46 4 5 4" xfId="35169"/>
    <cellStyle name="40% - 강조색6 46 4 6" xfId="35170"/>
    <cellStyle name="40% - 강조색6 46 4 6 2" xfId="35171"/>
    <cellStyle name="40% - 강조색6 46 4 6 3" xfId="35172"/>
    <cellStyle name="40% - 강조색6 46 4 6 4" xfId="35173"/>
    <cellStyle name="40% - 강조색6 46 4 7" xfId="35174"/>
    <cellStyle name="40% - 강조색6 46 4 7 2" xfId="35175"/>
    <cellStyle name="40% - 강조색6 46 4 7 3" xfId="35176"/>
    <cellStyle name="40% - 강조색6 46 4 7 4" xfId="35177"/>
    <cellStyle name="40% - 강조색6 46 4 8" xfId="35178"/>
    <cellStyle name="40% - 강조색6 46 4 8 2" xfId="35179"/>
    <cellStyle name="40% - 강조색6 46 4 8 3" xfId="35180"/>
    <cellStyle name="40% - 강조색6 46 4 8 4" xfId="35181"/>
    <cellStyle name="40% - 강조색6 46 4 9" xfId="35182"/>
    <cellStyle name="40% - 강조색6 46 4 9 2" xfId="35183"/>
    <cellStyle name="40% - 강조색6 46 4 9 3" xfId="35184"/>
    <cellStyle name="40% - 강조색6 46 4 9 4" xfId="35185"/>
    <cellStyle name="40% - 강조색6 46 5" xfId="35186"/>
    <cellStyle name="40% - 강조색6 46 5 10" xfId="35187"/>
    <cellStyle name="40% - 강조색6 46 5 11" xfId="35188"/>
    <cellStyle name="40% - 강조색6 46 5 12" xfId="35189"/>
    <cellStyle name="40% - 강조색6 46 5 2" xfId="35190"/>
    <cellStyle name="40% - 강조색6 46 5 2 2" xfId="35191"/>
    <cellStyle name="40% - 강조색6 46 5 2 3" xfId="35192"/>
    <cellStyle name="40% - 강조색6 46 5 2 4" xfId="35193"/>
    <cellStyle name="40% - 강조색6 46 5 3" xfId="35194"/>
    <cellStyle name="40% - 강조색6 46 5 3 2" xfId="35195"/>
    <cellStyle name="40% - 강조색6 46 5 3 3" xfId="35196"/>
    <cellStyle name="40% - 강조색6 46 5 3 4" xfId="35197"/>
    <cellStyle name="40% - 강조색6 46 5 4" xfId="35198"/>
    <cellStyle name="40% - 강조색6 46 5 4 2" xfId="35199"/>
    <cellStyle name="40% - 강조색6 46 5 4 3" xfId="35200"/>
    <cellStyle name="40% - 강조색6 46 5 4 4" xfId="35201"/>
    <cellStyle name="40% - 강조색6 46 5 5" xfId="35202"/>
    <cellStyle name="40% - 강조색6 46 5 5 2" xfId="35203"/>
    <cellStyle name="40% - 강조색6 46 5 5 3" xfId="35204"/>
    <cellStyle name="40% - 강조색6 46 5 5 4" xfId="35205"/>
    <cellStyle name="40% - 강조색6 46 5 6" xfId="35206"/>
    <cellStyle name="40% - 강조색6 46 5 6 2" xfId="35207"/>
    <cellStyle name="40% - 강조색6 46 5 6 3" xfId="35208"/>
    <cellStyle name="40% - 강조색6 46 5 6 4" xfId="35209"/>
    <cellStyle name="40% - 강조색6 46 5 7" xfId="35210"/>
    <cellStyle name="40% - 강조색6 46 5 7 2" xfId="35211"/>
    <cellStyle name="40% - 강조색6 46 5 7 3" xfId="35212"/>
    <cellStyle name="40% - 강조색6 46 5 7 4" xfId="35213"/>
    <cellStyle name="40% - 강조색6 46 5 8" xfId="35214"/>
    <cellStyle name="40% - 강조색6 46 5 8 2" xfId="35215"/>
    <cellStyle name="40% - 강조색6 46 5 8 3" xfId="35216"/>
    <cellStyle name="40% - 강조색6 46 5 8 4" xfId="35217"/>
    <cellStyle name="40% - 강조색6 46 5 9" xfId="35218"/>
    <cellStyle name="40% - 강조색6 46 5 9 2" xfId="35219"/>
    <cellStyle name="40% - 강조색6 46 5 9 3" xfId="35220"/>
    <cellStyle name="40% - 강조색6 46 5 9 4" xfId="35221"/>
    <cellStyle name="40% - 강조색6 46 6" xfId="35222"/>
    <cellStyle name="40% - 강조색6 46 6 10" xfId="35223"/>
    <cellStyle name="40% - 강조색6 46 6 11" xfId="35224"/>
    <cellStyle name="40% - 강조색6 46 6 12" xfId="35225"/>
    <cellStyle name="40% - 강조색6 46 6 2" xfId="35226"/>
    <cellStyle name="40% - 강조색6 46 6 2 2" xfId="35227"/>
    <cellStyle name="40% - 강조색6 46 6 2 3" xfId="35228"/>
    <cellStyle name="40% - 강조색6 46 6 2 4" xfId="35229"/>
    <cellStyle name="40% - 강조색6 46 6 3" xfId="35230"/>
    <cellStyle name="40% - 강조색6 46 6 3 2" xfId="35231"/>
    <cellStyle name="40% - 강조색6 46 6 3 3" xfId="35232"/>
    <cellStyle name="40% - 강조색6 46 6 3 4" xfId="35233"/>
    <cellStyle name="40% - 강조색6 46 6 4" xfId="35234"/>
    <cellStyle name="40% - 강조색6 46 6 4 2" xfId="35235"/>
    <cellStyle name="40% - 강조색6 46 6 4 3" xfId="35236"/>
    <cellStyle name="40% - 강조색6 46 6 4 4" xfId="35237"/>
    <cellStyle name="40% - 강조색6 46 6 5" xfId="35238"/>
    <cellStyle name="40% - 강조색6 46 6 5 2" xfId="35239"/>
    <cellStyle name="40% - 강조색6 46 6 5 3" xfId="35240"/>
    <cellStyle name="40% - 강조색6 46 6 5 4" xfId="35241"/>
    <cellStyle name="40% - 강조색6 46 6 6" xfId="35242"/>
    <cellStyle name="40% - 강조색6 46 6 6 2" xfId="35243"/>
    <cellStyle name="40% - 강조색6 46 6 6 3" xfId="35244"/>
    <cellStyle name="40% - 강조색6 46 6 6 4" xfId="35245"/>
    <cellStyle name="40% - 강조색6 46 6 7" xfId="35246"/>
    <cellStyle name="40% - 강조색6 46 6 7 2" xfId="35247"/>
    <cellStyle name="40% - 강조색6 46 6 7 3" xfId="35248"/>
    <cellStyle name="40% - 강조색6 46 6 7 4" xfId="35249"/>
    <cellStyle name="40% - 강조색6 46 6 8" xfId="35250"/>
    <cellStyle name="40% - 강조색6 46 6 8 2" xfId="35251"/>
    <cellStyle name="40% - 강조색6 46 6 8 3" xfId="35252"/>
    <cellStyle name="40% - 강조색6 46 6 8 4" xfId="35253"/>
    <cellStyle name="40% - 강조색6 46 6 9" xfId="35254"/>
    <cellStyle name="40% - 강조색6 46 6 9 2" xfId="35255"/>
    <cellStyle name="40% - 강조색6 46 6 9 3" xfId="35256"/>
    <cellStyle name="40% - 강조색6 46 6 9 4" xfId="35257"/>
    <cellStyle name="40% - 강조색6 46 7" xfId="35258"/>
    <cellStyle name="40% - 강조색6 46 7 2" xfId="35259"/>
    <cellStyle name="40% - 강조색6 46 7 3" xfId="35260"/>
    <cellStyle name="40% - 강조색6 46 7 4" xfId="35261"/>
    <cellStyle name="40% - 강조색6 46 8" xfId="35262"/>
    <cellStyle name="40% - 강조색6 46 8 2" xfId="35263"/>
    <cellStyle name="40% - 강조색6 46 8 3" xfId="35264"/>
    <cellStyle name="40% - 강조색6 46 8 4" xfId="35265"/>
    <cellStyle name="40% - 강조색6 46 9" xfId="35266"/>
    <cellStyle name="40% - 강조색6 46 9 2" xfId="35267"/>
    <cellStyle name="40% - 강조색6 46 9 3" xfId="35268"/>
    <cellStyle name="40% - 강조색6 46 9 4" xfId="35269"/>
    <cellStyle name="40% - 강조색6 47" xfId="35270"/>
    <cellStyle name="40% - 강조색6 47 10" xfId="35271"/>
    <cellStyle name="40% - 강조색6 47 10 2" xfId="35272"/>
    <cellStyle name="40% - 강조색6 47 10 3" xfId="35273"/>
    <cellStyle name="40% - 강조색6 47 10 4" xfId="35274"/>
    <cellStyle name="40% - 강조색6 47 11" xfId="35275"/>
    <cellStyle name="40% - 강조색6 47 11 2" xfId="35276"/>
    <cellStyle name="40% - 강조색6 47 11 3" xfId="35277"/>
    <cellStyle name="40% - 강조색6 47 11 4" xfId="35278"/>
    <cellStyle name="40% - 강조색6 47 12" xfId="35279"/>
    <cellStyle name="40% - 강조색6 47 12 2" xfId="35280"/>
    <cellStyle name="40% - 강조색6 47 12 3" xfId="35281"/>
    <cellStyle name="40% - 강조색6 47 12 4" xfId="35282"/>
    <cellStyle name="40% - 강조색6 47 13" xfId="35283"/>
    <cellStyle name="40% - 강조색6 47 14" xfId="35284"/>
    <cellStyle name="40% - 강조색6 47 15" xfId="35285"/>
    <cellStyle name="40% - 강조색6 47 16" xfId="35286"/>
    <cellStyle name="40% - 강조색6 47 17" xfId="35287"/>
    <cellStyle name="40% - 강조색6 47 18" xfId="35288"/>
    <cellStyle name="40% - 강조색6 47 19" xfId="35289"/>
    <cellStyle name="40% - 강조색6 47 2" xfId="35290"/>
    <cellStyle name="40% - 강조색6 47 2 10" xfId="35291"/>
    <cellStyle name="40% - 강조색6 47 2 11" xfId="35292"/>
    <cellStyle name="40% - 강조색6 47 2 12" xfId="35293"/>
    <cellStyle name="40% - 강조색6 47 2 2" xfId="35294"/>
    <cellStyle name="40% - 강조색6 47 2 2 2" xfId="35295"/>
    <cellStyle name="40% - 강조색6 47 2 2 3" xfId="35296"/>
    <cellStyle name="40% - 강조색6 47 2 2 4" xfId="35297"/>
    <cellStyle name="40% - 강조색6 47 2 3" xfId="35298"/>
    <cellStyle name="40% - 강조색6 47 2 3 2" xfId="35299"/>
    <cellStyle name="40% - 강조색6 47 2 3 3" xfId="35300"/>
    <cellStyle name="40% - 강조색6 47 2 3 4" xfId="35301"/>
    <cellStyle name="40% - 강조색6 47 2 4" xfId="35302"/>
    <cellStyle name="40% - 강조색6 47 2 4 2" xfId="35303"/>
    <cellStyle name="40% - 강조색6 47 2 4 3" xfId="35304"/>
    <cellStyle name="40% - 강조색6 47 2 4 4" xfId="35305"/>
    <cellStyle name="40% - 강조색6 47 2 5" xfId="35306"/>
    <cellStyle name="40% - 강조색6 47 2 5 2" xfId="35307"/>
    <cellStyle name="40% - 강조색6 47 2 5 3" xfId="35308"/>
    <cellStyle name="40% - 강조색6 47 2 5 4" xfId="35309"/>
    <cellStyle name="40% - 강조색6 47 2 6" xfId="35310"/>
    <cellStyle name="40% - 강조색6 47 2 6 2" xfId="35311"/>
    <cellStyle name="40% - 강조색6 47 2 6 3" xfId="35312"/>
    <cellStyle name="40% - 강조색6 47 2 6 4" xfId="35313"/>
    <cellStyle name="40% - 강조색6 47 2 7" xfId="35314"/>
    <cellStyle name="40% - 강조색6 47 2 7 2" xfId="35315"/>
    <cellStyle name="40% - 강조색6 47 2 7 3" xfId="35316"/>
    <cellStyle name="40% - 강조색6 47 2 7 4" xfId="35317"/>
    <cellStyle name="40% - 강조색6 47 2 8" xfId="35318"/>
    <cellStyle name="40% - 강조색6 47 2 8 2" xfId="35319"/>
    <cellStyle name="40% - 강조색6 47 2 8 3" xfId="35320"/>
    <cellStyle name="40% - 강조색6 47 2 8 4" xfId="35321"/>
    <cellStyle name="40% - 강조색6 47 2 9" xfId="35322"/>
    <cellStyle name="40% - 강조색6 47 2 9 2" xfId="35323"/>
    <cellStyle name="40% - 강조색6 47 2 9 3" xfId="35324"/>
    <cellStyle name="40% - 강조색6 47 2 9 4" xfId="35325"/>
    <cellStyle name="40% - 강조색6 47 20" xfId="35326"/>
    <cellStyle name="40% - 강조색6 47 21" xfId="35327"/>
    <cellStyle name="40% - 강조색6 47 22" xfId="35328"/>
    <cellStyle name="40% - 강조색6 47 23" xfId="35329"/>
    <cellStyle name="40% - 강조색6 47 24" xfId="35330"/>
    <cellStyle name="40% - 강조색6 47 25" xfId="35331"/>
    <cellStyle name="40% - 강조색6 47 3" xfId="35332"/>
    <cellStyle name="40% - 강조색6 47 3 10" xfId="35333"/>
    <cellStyle name="40% - 강조색6 47 3 11" xfId="35334"/>
    <cellStyle name="40% - 강조색6 47 3 12" xfId="35335"/>
    <cellStyle name="40% - 강조색6 47 3 2" xfId="35336"/>
    <cellStyle name="40% - 강조색6 47 3 2 2" xfId="35337"/>
    <cellStyle name="40% - 강조색6 47 3 2 3" xfId="35338"/>
    <cellStyle name="40% - 강조색6 47 3 2 4" xfId="35339"/>
    <cellStyle name="40% - 강조색6 47 3 3" xfId="35340"/>
    <cellStyle name="40% - 강조색6 47 3 3 2" xfId="35341"/>
    <cellStyle name="40% - 강조색6 47 3 3 3" xfId="35342"/>
    <cellStyle name="40% - 강조색6 47 3 3 4" xfId="35343"/>
    <cellStyle name="40% - 강조색6 47 3 4" xfId="35344"/>
    <cellStyle name="40% - 강조색6 47 3 4 2" xfId="35345"/>
    <cellStyle name="40% - 강조색6 47 3 4 3" xfId="35346"/>
    <cellStyle name="40% - 강조색6 47 3 4 4" xfId="35347"/>
    <cellStyle name="40% - 강조색6 47 3 5" xfId="35348"/>
    <cellStyle name="40% - 강조색6 47 3 5 2" xfId="35349"/>
    <cellStyle name="40% - 강조색6 47 3 5 3" xfId="35350"/>
    <cellStyle name="40% - 강조색6 47 3 5 4" xfId="35351"/>
    <cellStyle name="40% - 강조색6 47 3 6" xfId="35352"/>
    <cellStyle name="40% - 강조색6 47 3 6 2" xfId="35353"/>
    <cellStyle name="40% - 강조색6 47 3 6 3" xfId="35354"/>
    <cellStyle name="40% - 강조색6 47 3 6 4" xfId="35355"/>
    <cellStyle name="40% - 강조색6 47 3 7" xfId="35356"/>
    <cellStyle name="40% - 강조색6 47 3 7 2" xfId="35357"/>
    <cellStyle name="40% - 강조색6 47 3 7 3" xfId="35358"/>
    <cellStyle name="40% - 강조색6 47 3 7 4" xfId="35359"/>
    <cellStyle name="40% - 강조색6 47 3 8" xfId="35360"/>
    <cellStyle name="40% - 강조색6 47 3 8 2" xfId="35361"/>
    <cellStyle name="40% - 강조색6 47 3 8 3" xfId="35362"/>
    <cellStyle name="40% - 강조색6 47 3 8 4" xfId="35363"/>
    <cellStyle name="40% - 강조색6 47 3 9" xfId="35364"/>
    <cellStyle name="40% - 강조색6 47 3 9 2" xfId="35365"/>
    <cellStyle name="40% - 강조색6 47 3 9 3" xfId="35366"/>
    <cellStyle name="40% - 강조색6 47 3 9 4" xfId="35367"/>
    <cellStyle name="40% - 강조색6 47 4" xfId="35368"/>
    <cellStyle name="40% - 강조색6 47 4 10" xfId="35369"/>
    <cellStyle name="40% - 강조색6 47 4 11" xfId="35370"/>
    <cellStyle name="40% - 강조색6 47 4 12" xfId="35371"/>
    <cellStyle name="40% - 강조색6 47 4 2" xfId="35372"/>
    <cellStyle name="40% - 강조색6 47 4 2 2" xfId="35373"/>
    <cellStyle name="40% - 강조색6 47 4 2 3" xfId="35374"/>
    <cellStyle name="40% - 강조색6 47 4 2 4" xfId="35375"/>
    <cellStyle name="40% - 강조색6 47 4 3" xfId="35376"/>
    <cellStyle name="40% - 강조색6 47 4 3 2" xfId="35377"/>
    <cellStyle name="40% - 강조색6 47 4 3 3" xfId="35378"/>
    <cellStyle name="40% - 강조색6 47 4 3 4" xfId="35379"/>
    <cellStyle name="40% - 강조색6 47 4 4" xfId="35380"/>
    <cellStyle name="40% - 강조색6 47 4 4 2" xfId="35381"/>
    <cellStyle name="40% - 강조색6 47 4 4 3" xfId="35382"/>
    <cellStyle name="40% - 강조색6 47 4 4 4" xfId="35383"/>
    <cellStyle name="40% - 강조색6 47 4 5" xfId="35384"/>
    <cellStyle name="40% - 강조색6 47 4 5 2" xfId="35385"/>
    <cellStyle name="40% - 강조색6 47 4 5 3" xfId="35386"/>
    <cellStyle name="40% - 강조색6 47 4 5 4" xfId="35387"/>
    <cellStyle name="40% - 강조색6 47 4 6" xfId="35388"/>
    <cellStyle name="40% - 강조색6 47 4 6 2" xfId="35389"/>
    <cellStyle name="40% - 강조색6 47 4 6 3" xfId="35390"/>
    <cellStyle name="40% - 강조색6 47 4 6 4" xfId="35391"/>
    <cellStyle name="40% - 강조색6 47 4 7" xfId="35392"/>
    <cellStyle name="40% - 강조색6 47 4 7 2" xfId="35393"/>
    <cellStyle name="40% - 강조색6 47 4 7 3" xfId="35394"/>
    <cellStyle name="40% - 강조색6 47 4 7 4" xfId="35395"/>
    <cellStyle name="40% - 강조색6 47 4 8" xfId="35396"/>
    <cellStyle name="40% - 강조색6 47 4 8 2" xfId="35397"/>
    <cellStyle name="40% - 강조색6 47 4 8 3" xfId="35398"/>
    <cellStyle name="40% - 강조색6 47 4 8 4" xfId="35399"/>
    <cellStyle name="40% - 강조색6 47 4 9" xfId="35400"/>
    <cellStyle name="40% - 강조색6 47 4 9 2" xfId="35401"/>
    <cellStyle name="40% - 강조색6 47 4 9 3" xfId="35402"/>
    <cellStyle name="40% - 강조색6 47 4 9 4" xfId="35403"/>
    <cellStyle name="40% - 강조색6 47 5" xfId="35404"/>
    <cellStyle name="40% - 강조색6 47 5 2" xfId="35405"/>
    <cellStyle name="40% - 강조색6 47 5 3" xfId="35406"/>
    <cellStyle name="40% - 강조색6 47 5 4" xfId="35407"/>
    <cellStyle name="40% - 강조색6 47 6" xfId="35408"/>
    <cellStyle name="40% - 강조색6 47 6 2" xfId="35409"/>
    <cellStyle name="40% - 강조색6 47 6 3" xfId="35410"/>
    <cellStyle name="40% - 강조색6 47 6 4" xfId="35411"/>
    <cellStyle name="40% - 강조색6 47 7" xfId="35412"/>
    <cellStyle name="40% - 강조색6 47 7 2" xfId="35413"/>
    <cellStyle name="40% - 강조색6 47 7 3" xfId="35414"/>
    <cellStyle name="40% - 강조색6 47 7 4" xfId="35415"/>
    <cellStyle name="40% - 강조색6 47 8" xfId="35416"/>
    <cellStyle name="40% - 강조색6 47 8 2" xfId="35417"/>
    <cellStyle name="40% - 강조색6 47 8 3" xfId="35418"/>
    <cellStyle name="40% - 강조색6 47 8 4" xfId="35419"/>
    <cellStyle name="40% - 강조색6 47 9" xfId="35420"/>
    <cellStyle name="40% - 강조색6 47 9 2" xfId="35421"/>
    <cellStyle name="40% - 강조색6 47 9 3" xfId="35422"/>
    <cellStyle name="40% - 강조색6 47 9 4" xfId="35423"/>
    <cellStyle name="40% - 강조색6 48" xfId="35424"/>
    <cellStyle name="40% - 강조색6 48 10" xfId="35425"/>
    <cellStyle name="40% - 강조색6 48 10 2" xfId="35426"/>
    <cellStyle name="40% - 강조색6 48 10 3" xfId="35427"/>
    <cellStyle name="40% - 강조색6 48 10 4" xfId="35428"/>
    <cellStyle name="40% - 강조색6 48 11" xfId="35429"/>
    <cellStyle name="40% - 강조색6 48 12" xfId="35430"/>
    <cellStyle name="40% - 강조색6 48 13" xfId="35431"/>
    <cellStyle name="40% - 강조색6 48 14" xfId="35432"/>
    <cellStyle name="40% - 강조색6 48 15" xfId="35433"/>
    <cellStyle name="40% - 강조색6 48 16" xfId="35434"/>
    <cellStyle name="40% - 강조색6 48 17" xfId="35435"/>
    <cellStyle name="40% - 강조색6 48 18" xfId="35436"/>
    <cellStyle name="40% - 강조색6 48 19" xfId="35437"/>
    <cellStyle name="40% - 강조색6 48 2" xfId="35438"/>
    <cellStyle name="40% - 강조색6 48 2 10" xfId="35439"/>
    <cellStyle name="40% - 강조색6 48 2 11" xfId="35440"/>
    <cellStyle name="40% - 강조색6 48 2 12" xfId="35441"/>
    <cellStyle name="40% - 강조색6 48 2 2" xfId="35442"/>
    <cellStyle name="40% - 강조색6 48 2 2 2" xfId="35443"/>
    <cellStyle name="40% - 강조색6 48 2 2 3" xfId="35444"/>
    <cellStyle name="40% - 강조색6 48 2 2 4" xfId="35445"/>
    <cellStyle name="40% - 강조색6 48 2 3" xfId="35446"/>
    <cellStyle name="40% - 강조색6 48 2 3 2" xfId="35447"/>
    <cellStyle name="40% - 강조색6 48 2 3 3" xfId="35448"/>
    <cellStyle name="40% - 강조색6 48 2 3 4" xfId="35449"/>
    <cellStyle name="40% - 강조색6 48 2 4" xfId="35450"/>
    <cellStyle name="40% - 강조색6 48 2 4 2" xfId="35451"/>
    <cellStyle name="40% - 강조색6 48 2 4 3" xfId="35452"/>
    <cellStyle name="40% - 강조색6 48 2 4 4" xfId="35453"/>
    <cellStyle name="40% - 강조색6 48 2 5" xfId="35454"/>
    <cellStyle name="40% - 강조색6 48 2 5 2" xfId="35455"/>
    <cellStyle name="40% - 강조색6 48 2 5 3" xfId="35456"/>
    <cellStyle name="40% - 강조색6 48 2 5 4" xfId="35457"/>
    <cellStyle name="40% - 강조색6 48 2 6" xfId="35458"/>
    <cellStyle name="40% - 강조색6 48 2 6 2" xfId="35459"/>
    <cellStyle name="40% - 강조색6 48 2 6 3" xfId="35460"/>
    <cellStyle name="40% - 강조색6 48 2 6 4" xfId="35461"/>
    <cellStyle name="40% - 강조색6 48 2 7" xfId="35462"/>
    <cellStyle name="40% - 강조색6 48 2 7 2" xfId="35463"/>
    <cellStyle name="40% - 강조색6 48 2 7 3" xfId="35464"/>
    <cellStyle name="40% - 강조색6 48 2 7 4" xfId="35465"/>
    <cellStyle name="40% - 강조색6 48 2 8" xfId="35466"/>
    <cellStyle name="40% - 강조색6 48 2 8 2" xfId="35467"/>
    <cellStyle name="40% - 강조색6 48 2 8 3" xfId="35468"/>
    <cellStyle name="40% - 강조색6 48 2 8 4" xfId="35469"/>
    <cellStyle name="40% - 강조색6 48 2 9" xfId="35470"/>
    <cellStyle name="40% - 강조색6 48 2 9 2" xfId="35471"/>
    <cellStyle name="40% - 강조색6 48 2 9 3" xfId="35472"/>
    <cellStyle name="40% - 강조색6 48 2 9 4" xfId="35473"/>
    <cellStyle name="40% - 강조색6 48 20" xfId="35474"/>
    <cellStyle name="40% - 강조색6 48 21" xfId="35475"/>
    <cellStyle name="40% - 강조색6 48 22" xfId="35476"/>
    <cellStyle name="40% - 강조색6 48 23" xfId="35477"/>
    <cellStyle name="40% - 강조색6 48 3" xfId="35478"/>
    <cellStyle name="40% - 강조색6 48 3 2" xfId="35479"/>
    <cellStyle name="40% - 강조색6 48 3 3" xfId="35480"/>
    <cellStyle name="40% - 강조색6 48 3 4" xfId="35481"/>
    <cellStyle name="40% - 강조색6 48 4" xfId="35482"/>
    <cellStyle name="40% - 강조색6 48 4 2" xfId="35483"/>
    <cellStyle name="40% - 강조색6 48 4 3" xfId="35484"/>
    <cellStyle name="40% - 강조색6 48 4 4" xfId="35485"/>
    <cellStyle name="40% - 강조색6 48 5" xfId="35486"/>
    <cellStyle name="40% - 강조색6 48 5 2" xfId="35487"/>
    <cellStyle name="40% - 강조색6 48 5 3" xfId="35488"/>
    <cellStyle name="40% - 강조색6 48 5 4" xfId="35489"/>
    <cellStyle name="40% - 강조색6 48 6" xfId="35490"/>
    <cellStyle name="40% - 강조색6 48 6 2" xfId="35491"/>
    <cellStyle name="40% - 강조색6 48 6 3" xfId="35492"/>
    <cellStyle name="40% - 강조색6 48 6 4" xfId="35493"/>
    <cellStyle name="40% - 강조색6 48 7" xfId="35494"/>
    <cellStyle name="40% - 강조색6 48 7 2" xfId="35495"/>
    <cellStyle name="40% - 강조색6 48 7 3" xfId="35496"/>
    <cellStyle name="40% - 강조색6 48 7 4" xfId="35497"/>
    <cellStyle name="40% - 강조색6 48 8" xfId="35498"/>
    <cellStyle name="40% - 강조색6 48 8 2" xfId="35499"/>
    <cellStyle name="40% - 강조색6 48 8 3" xfId="35500"/>
    <cellStyle name="40% - 강조색6 48 8 4" xfId="35501"/>
    <cellStyle name="40% - 강조색6 48 9" xfId="35502"/>
    <cellStyle name="40% - 강조색6 48 9 2" xfId="35503"/>
    <cellStyle name="40% - 강조색6 48 9 3" xfId="35504"/>
    <cellStyle name="40% - 강조색6 48 9 4" xfId="35505"/>
    <cellStyle name="40% - 강조색6 49" xfId="35506"/>
    <cellStyle name="40% - 강조색6 49 10" xfId="35507"/>
    <cellStyle name="40% - 강조색6 49 11" xfId="35508"/>
    <cellStyle name="40% - 강조색6 49 12" xfId="35509"/>
    <cellStyle name="40% - 강조색6 49 13" xfId="35510"/>
    <cellStyle name="40% - 강조색6 49 14" xfId="35511"/>
    <cellStyle name="40% - 강조색6 49 15" xfId="35512"/>
    <cellStyle name="40% - 강조색6 49 16" xfId="35513"/>
    <cellStyle name="40% - 강조색6 49 17" xfId="35514"/>
    <cellStyle name="40% - 강조색6 49 18" xfId="35515"/>
    <cellStyle name="40% - 강조색6 49 19" xfId="35516"/>
    <cellStyle name="40% - 강조색6 49 2" xfId="35517"/>
    <cellStyle name="40% - 강조색6 49 2 2" xfId="35518"/>
    <cellStyle name="40% - 강조색6 49 2 3" xfId="35519"/>
    <cellStyle name="40% - 강조색6 49 2 4" xfId="35520"/>
    <cellStyle name="40% - 강조색6 49 20" xfId="35521"/>
    <cellStyle name="40% - 강조색6 49 3" xfId="35522"/>
    <cellStyle name="40% - 강조색6 49 3 2" xfId="35523"/>
    <cellStyle name="40% - 강조색6 49 3 3" xfId="35524"/>
    <cellStyle name="40% - 강조색6 49 3 4" xfId="35525"/>
    <cellStyle name="40% - 강조색6 49 4" xfId="35526"/>
    <cellStyle name="40% - 강조색6 49 4 2" xfId="35527"/>
    <cellStyle name="40% - 강조색6 49 4 3" xfId="35528"/>
    <cellStyle name="40% - 강조색6 49 4 4" xfId="35529"/>
    <cellStyle name="40% - 강조색6 49 5" xfId="35530"/>
    <cellStyle name="40% - 강조색6 49 5 2" xfId="35531"/>
    <cellStyle name="40% - 강조색6 49 5 3" xfId="35532"/>
    <cellStyle name="40% - 강조색6 49 5 4" xfId="35533"/>
    <cellStyle name="40% - 강조색6 49 6" xfId="35534"/>
    <cellStyle name="40% - 강조색6 49 6 2" xfId="35535"/>
    <cellStyle name="40% - 강조색6 49 6 3" xfId="35536"/>
    <cellStyle name="40% - 강조색6 49 6 4" xfId="35537"/>
    <cellStyle name="40% - 강조색6 49 7" xfId="35538"/>
    <cellStyle name="40% - 강조색6 49 7 2" xfId="35539"/>
    <cellStyle name="40% - 강조색6 49 7 3" xfId="35540"/>
    <cellStyle name="40% - 강조색6 49 7 4" xfId="35541"/>
    <cellStyle name="40% - 강조색6 49 8" xfId="35542"/>
    <cellStyle name="40% - 강조색6 49 9" xfId="35543"/>
    <cellStyle name="40% - 강조색6 5" xfId="641"/>
    <cellStyle name="40% - 강조색6 50" xfId="35544"/>
    <cellStyle name="40% - 강조색6 50 10" xfId="35545"/>
    <cellStyle name="40% - 강조색6 50 11" xfId="35546"/>
    <cellStyle name="40% - 강조색6 50 12" xfId="35547"/>
    <cellStyle name="40% - 강조색6 50 13" xfId="35548"/>
    <cellStyle name="40% - 강조색6 50 14" xfId="35549"/>
    <cellStyle name="40% - 강조색6 50 15" xfId="35550"/>
    <cellStyle name="40% - 강조색6 50 16" xfId="35551"/>
    <cellStyle name="40% - 강조색6 50 17" xfId="35552"/>
    <cellStyle name="40% - 강조색6 50 2" xfId="35553"/>
    <cellStyle name="40% - 강조색6 50 2 2" xfId="35554"/>
    <cellStyle name="40% - 강조색6 50 2 3" xfId="35555"/>
    <cellStyle name="40% - 강조색6 50 2 4" xfId="35556"/>
    <cellStyle name="40% - 강조색6 50 3" xfId="35557"/>
    <cellStyle name="40% - 강조색6 50 3 2" xfId="35558"/>
    <cellStyle name="40% - 강조색6 50 3 3" xfId="35559"/>
    <cellStyle name="40% - 강조색6 50 3 4" xfId="35560"/>
    <cellStyle name="40% - 강조색6 50 4" xfId="35561"/>
    <cellStyle name="40% - 강조색6 50 4 2" xfId="35562"/>
    <cellStyle name="40% - 강조색6 50 4 3" xfId="35563"/>
    <cellStyle name="40% - 강조색6 50 4 4" xfId="35564"/>
    <cellStyle name="40% - 강조색6 50 5" xfId="35565"/>
    <cellStyle name="40% - 강조색6 50 6" xfId="35566"/>
    <cellStyle name="40% - 강조색6 50 7" xfId="35567"/>
    <cellStyle name="40% - 강조색6 50 8" xfId="35568"/>
    <cellStyle name="40% - 강조색6 50 9" xfId="35569"/>
    <cellStyle name="40% - 강조색6 51" xfId="35570"/>
    <cellStyle name="40% - 강조색6 51 10" xfId="35571"/>
    <cellStyle name="40% - 강조색6 51 11" xfId="35572"/>
    <cellStyle name="40% - 강조색6 51 12" xfId="35573"/>
    <cellStyle name="40% - 강조색6 51 13" xfId="35574"/>
    <cellStyle name="40% - 강조색6 51 14" xfId="35575"/>
    <cellStyle name="40% - 강조색6 51 2" xfId="35576"/>
    <cellStyle name="40% - 강조색6 51 3" xfId="35577"/>
    <cellStyle name="40% - 강조색6 51 4" xfId="35578"/>
    <cellStyle name="40% - 강조색6 51 5" xfId="35579"/>
    <cellStyle name="40% - 강조색6 51 6" xfId="35580"/>
    <cellStyle name="40% - 강조색6 51 7" xfId="35581"/>
    <cellStyle name="40% - 강조색6 51 8" xfId="35582"/>
    <cellStyle name="40% - 강조색6 51 9" xfId="35583"/>
    <cellStyle name="40% - 강조색6 52" xfId="35584"/>
    <cellStyle name="40% - 강조색6 52 2" xfId="35585"/>
    <cellStyle name="40% - 강조색6 52 3" xfId="35586"/>
    <cellStyle name="40% - 강조색6 52 4" xfId="35587"/>
    <cellStyle name="40% - 강조색6 53" xfId="35588"/>
    <cellStyle name="40% - 강조색6 53 2" xfId="35589"/>
    <cellStyle name="40% - 강조색6 53 3" xfId="35590"/>
    <cellStyle name="40% - 강조색6 54" xfId="35591"/>
    <cellStyle name="40% - 강조색6 55" xfId="35592"/>
    <cellStyle name="40% - 강조색6 56" xfId="35593"/>
    <cellStyle name="40% - 강조색6 6" xfId="642"/>
    <cellStyle name="40% - 강조색6 7" xfId="643"/>
    <cellStyle name="40% - 강조색6 8" xfId="644"/>
    <cellStyle name="40% - 강조색6 9" xfId="645"/>
    <cellStyle name="60% - 강조색1" xfId="19" builtinId="32" customBuiltin="1"/>
    <cellStyle name="60% - 강조색1 10" xfId="646"/>
    <cellStyle name="60% - 강조색1 11" xfId="647"/>
    <cellStyle name="60% - 강조색1 12" xfId="648"/>
    <cellStyle name="60% - 강조색1 13" xfId="649"/>
    <cellStyle name="60% - 강조색1 14" xfId="650"/>
    <cellStyle name="60% - 강조색1 15" xfId="651"/>
    <cellStyle name="60% - 강조색1 16" xfId="652"/>
    <cellStyle name="60% - 강조색1 17" xfId="653"/>
    <cellStyle name="60% - 강조색1 18" xfId="654"/>
    <cellStyle name="60% - 강조색1 19" xfId="655"/>
    <cellStyle name="60% - 강조색1 2" xfId="83"/>
    <cellStyle name="60% - 강조색1 20" xfId="656"/>
    <cellStyle name="60% - 강조색1 21" xfId="657"/>
    <cellStyle name="60% - 강조색1 22" xfId="658"/>
    <cellStyle name="60% - 강조색1 23" xfId="659"/>
    <cellStyle name="60% - 강조색1 24" xfId="660"/>
    <cellStyle name="60% - 강조색1 25" xfId="661"/>
    <cellStyle name="60% - 강조색1 26" xfId="662"/>
    <cellStyle name="60% - 강조색1 27" xfId="663"/>
    <cellStyle name="60% - 강조색1 28" xfId="664"/>
    <cellStyle name="60% - 강조색1 29" xfId="665"/>
    <cellStyle name="60% - 강조색1 3" xfId="84"/>
    <cellStyle name="60% - 강조색1 30" xfId="666"/>
    <cellStyle name="60% - 강조색1 31" xfId="667"/>
    <cellStyle name="60% - 강조색1 32" xfId="668"/>
    <cellStyle name="60% - 강조색1 33" xfId="669"/>
    <cellStyle name="60% - 강조색1 34" xfId="670"/>
    <cellStyle name="60% - 강조색1 35" xfId="671"/>
    <cellStyle name="60% - 강조색1 36" xfId="672"/>
    <cellStyle name="60% - 강조색1 37" xfId="673"/>
    <cellStyle name="60% - 강조색1 38" xfId="674"/>
    <cellStyle name="60% - 강조색1 39" xfId="675"/>
    <cellStyle name="60% - 강조색1 4" xfId="85"/>
    <cellStyle name="60% - 강조색1 40" xfId="676"/>
    <cellStyle name="60% - 강조색1 41" xfId="677"/>
    <cellStyle name="60% - 강조색1 42" xfId="678"/>
    <cellStyle name="60% - 강조색1 43" xfId="679"/>
    <cellStyle name="60% - 강조색1 44" xfId="1829"/>
    <cellStyle name="60% - 강조색1 44 2" xfId="35594"/>
    <cellStyle name="60% - 강조색1 44 2 2" xfId="35595"/>
    <cellStyle name="60% - 강조색1 44 2 3" xfId="35596"/>
    <cellStyle name="60% - 강조색1 44 2 4" xfId="35597"/>
    <cellStyle name="60% - 강조색1 45" xfId="35598"/>
    <cellStyle name="60% - 강조색1 5" xfId="680"/>
    <cellStyle name="60% - 강조색1 6" xfId="681"/>
    <cellStyle name="60% - 강조색1 7" xfId="682"/>
    <cellStyle name="60% - 강조색1 8" xfId="683"/>
    <cellStyle name="60% - 강조색1 9" xfId="684"/>
    <cellStyle name="60% - 강조색2" xfId="23" builtinId="36" customBuiltin="1"/>
    <cellStyle name="60% - 강조색2 10" xfId="685"/>
    <cellStyle name="60% - 강조색2 11" xfId="686"/>
    <cellStyle name="60% - 강조색2 12" xfId="687"/>
    <cellStyle name="60% - 강조색2 13" xfId="688"/>
    <cellStyle name="60% - 강조색2 14" xfId="689"/>
    <cellStyle name="60% - 강조색2 15" xfId="690"/>
    <cellStyle name="60% - 강조색2 16" xfId="691"/>
    <cellStyle name="60% - 강조색2 17" xfId="692"/>
    <cellStyle name="60% - 강조색2 18" xfId="693"/>
    <cellStyle name="60% - 강조색2 19" xfId="694"/>
    <cellStyle name="60% - 강조색2 2" xfId="86"/>
    <cellStyle name="60% - 강조색2 20" xfId="695"/>
    <cellStyle name="60% - 강조색2 21" xfId="696"/>
    <cellStyle name="60% - 강조색2 22" xfId="697"/>
    <cellStyle name="60% - 강조색2 23" xfId="698"/>
    <cellStyle name="60% - 강조색2 24" xfId="699"/>
    <cellStyle name="60% - 강조색2 25" xfId="700"/>
    <cellStyle name="60% - 강조색2 26" xfId="701"/>
    <cellStyle name="60% - 강조색2 27" xfId="702"/>
    <cellStyle name="60% - 강조색2 28" xfId="703"/>
    <cellStyle name="60% - 강조색2 29" xfId="704"/>
    <cellStyle name="60% - 강조색2 3" xfId="87"/>
    <cellStyle name="60% - 강조색2 30" xfId="705"/>
    <cellStyle name="60% - 강조색2 31" xfId="706"/>
    <cellStyle name="60% - 강조색2 32" xfId="707"/>
    <cellStyle name="60% - 강조색2 33" xfId="708"/>
    <cellStyle name="60% - 강조색2 34" xfId="709"/>
    <cellStyle name="60% - 강조색2 35" xfId="710"/>
    <cellStyle name="60% - 강조색2 36" xfId="711"/>
    <cellStyle name="60% - 강조색2 37" xfId="712"/>
    <cellStyle name="60% - 강조색2 38" xfId="713"/>
    <cellStyle name="60% - 강조색2 39" xfId="714"/>
    <cellStyle name="60% - 강조색2 4" xfId="88"/>
    <cellStyle name="60% - 강조색2 40" xfId="715"/>
    <cellStyle name="60% - 강조색2 41" xfId="716"/>
    <cellStyle name="60% - 강조색2 42" xfId="717"/>
    <cellStyle name="60% - 강조색2 43" xfId="718"/>
    <cellStyle name="60% - 강조색2 44" xfId="1830"/>
    <cellStyle name="60% - 강조색2 44 2" xfId="35599"/>
    <cellStyle name="60% - 강조색2 44 2 2" xfId="35600"/>
    <cellStyle name="60% - 강조색2 44 2 3" xfId="35601"/>
    <cellStyle name="60% - 강조색2 44 2 4" xfId="35602"/>
    <cellStyle name="60% - 강조색2 45" xfId="35603"/>
    <cellStyle name="60% - 강조색2 5" xfId="719"/>
    <cellStyle name="60% - 강조색2 6" xfId="720"/>
    <cellStyle name="60% - 강조색2 7" xfId="721"/>
    <cellStyle name="60% - 강조색2 8" xfId="722"/>
    <cellStyle name="60% - 강조색2 9" xfId="723"/>
    <cellStyle name="60% - 강조색3" xfId="27" builtinId="40" customBuiltin="1"/>
    <cellStyle name="60% - 강조색3 10" xfId="724"/>
    <cellStyle name="60% - 강조색3 11" xfId="725"/>
    <cellStyle name="60% - 강조색3 12" xfId="726"/>
    <cellStyle name="60% - 강조색3 13" xfId="727"/>
    <cellStyle name="60% - 강조색3 14" xfId="728"/>
    <cellStyle name="60% - 강조색3 15" xfId="729"/>
    <cellStyle name="60% - 강조색3 16" xfId="730"/>
    <cellStyle name="60% - 강조색3 17" xfId="731"/>
    <cellStyle name="60% - 강조색3 18" xfId="732"/>
    <cellStyle name="60% - 강조색3 19" xfId="733"/>
    <cellStyle name="60% - 강조색3 2" xfId="89"/>
    <cellStyle name="60% - 강조색3 20" xfId="734"/>
    <cellStyle name="60% - 강조색3 21" xfId="735"/>
    <cellStyle name="60% - 강조색3 22" xfId="736"/>
    <cellStyle name="60% - 강조색3 23" xfId="737"/>
    <cellStyle name="60% - 강조색3 24" xfId="738"/>
    <cellStyle name="60% - 강조색3 25" xfId="739"/>
    <cellStyle name="60% - 강조색3 26" xfId="740"/>
    <cellStyle name="60% - 강조색3 27" xfId="741"/>
    <cellStyle name="60% - 강조색3 28" xfId="742"/>
    <cellStyle name="60% - 강조색3 29" xfId="743"/>
    <cellStyle name="60% - 강조색3 3" xfId="90"/>
    <cellStyle name="60% - 강조색3 30" xfId="744"/>
    <cellStyle name="60% - 강조색3 31" xfId="745"/>
    <cellStyle name="60% - 강조색3 32" xfId="746"/>
    <cellStyle name="60% - 강조색3 33" xfId="747"/>
    <cellStyle name="60% - 강조색3 34" xfId="748"/>
    <cellStyle name="60% - 강조색3 35" xfId="749"/>
    <cellStyle name="60% - 강조색3 36" xfId="750"/>
    <cellStyle name="60% - 강조색3 37" xfId="751"/>
    <cellStyle name="60% - 강조색3 38" xfId="752"/>
    <cellStyle name="60% - 강조색3 39" xfId="753"/>
    <cellStyle name="60% - 강조색3 4" xfId="91"/>
    <cellStyle name="60% - 강조색3 40" xfId="754"/>
    <cellStyle name="60% - 강조색3 41" xfId="755"/>
    <cellStyle name="60% - 강조색3 42" xfId="756"/>
    <cellStyle name="60% - 강조색3 43" xfId="757"/>
    <cellStyle name="60% - 강조색3 44" xfId="1831"/>
    <cellStyle name="60% - 강조색3 44 2" xfId="35604"/>
    <cellStyle name="60% - 강조색3 44 2 2" xfId="35605"/>
    <cellStyle name="60% - 강조색3 44 2 3" xfId="35606"/>
    <cellStyle name="60% - 강조색3 44 2 4" xfId="35607"/>
    <cellStyle name="60% - 강조색3 45" xfId="35608"/>
    <cellStyle name="60% - 강조색3 5" xfId="758"/>
    <cellStyle name="60% - 강조색3 6" xfId="759"/>
    <cellStyle name="60% - 강조색3 7" xfId="760"/>
    <cellStyle name="60% - 강조색3 8" xfId="761"/>
    <cellStyle name="60% - 강조색3 9" xfId="762"/>
    <cellStyle name="60% - 강조색4" xfId="31" builtinId="44" customBuiltin="1"/>
    <cellStyle name="60% - 강조색4 10" xfId="763"/>
    <cellStyle name="60% - 강조색4 11" xfId="764"/>
    <cellStyle name="60% - 강조색4 12" xfId="765"/>
    <cellStyle name="60% - 강조색4 13" xfId="766"/>
    <cellStyle name="60% - 강조색4 14" xfId="767"/>
    <cellStyle name="60% - 강조색4 15" xfId="768"/>
    <cellStyle name="60% - 강조색4 16" xfId="769"/>
    <cellStyle name="60% - 강조색4 17" xfId="770"/>
    <cellStyle name="60% - 강조색4 18" xfId="771"/>
    <cellStyle name="60% - 강조색4 19" xfId="772"/>
    <cellStyle name="60% - 강조색4 2" xfId="92"/>
    <cellStyle name="60% - 강조색4 20" xfId="773"/>
    <cellStyle name="60% - 강조색4 21" xfId="774"/>
    <cellStyle name="60% - 강조색4 22" xfId="775"/>
    <cellStyle name="60% - 강조색4 23" xfId="776"/>
    <cellStyle name="60% - 강조색4 24" xfId="777"/>
    <cellStyle name="60% - 강조색4 25" xfId="778"/>
    <cellStyle name="60% - 강조색4 26" xfId="779"/>
    <cellStyle name="60% - 강조색4 27" xfId="780"/>
    <cellStyle name="60% - 강조색4 28" xfId="781"/>
    <cellStyle name="60% - 강조색4 29" xfId="782"/>
    <cellStyle name="60% - 강조색4 3" xfId="93"/>
    <cellStyle name="60% - 강조색4 30" xfId="783"/>
    <cellStyle name="60% - 강조색4 31" xfId="784"/>
    <cellStyle name="60% - 강조색4 32" xfId="785"/>
    <cellStyle name="60% - 강조색4 33" xfId="786"/>
    <cellStyle name="60% - 강조색4 34" xfId="787"/>
    <cellStyle name="60% - 강조색4 35" xfId="788"/>
    <cellStyle name="60% - 강조색4 36" xfId="789"/>
    <cellStyle name="60% - 강조색4 37" xfId="790"/>
    <cellStyle name="60% - 강조색4 38" xfId="791"/>
    <cellStyle name="60% - 강조색4 39" xfId="792"/>
    <cellStyle name="60% - 강조색4 4" xfId="94"/>
    <cellStyle name="60% - 강조색4 40" xfId="793"/>
    <cellStyle name="60% - 강조색4 41" xfId="794"/>
    <cellStyle name="60% - 강조색4 42" xfId="795"/>
    <cellStyle name="60% - 강조색4 43" xfId="796"/>
    <cellStyle name="60% - 강조색4 44" xfId="1832"/>
    <cellStyle name="60% - 강조색4 44 2" xfId="35609"/>
    <cellStyle name="60% - 강조색4 44 2 2" xfId="35610"/>
    <cellStyle name="60% - 강조색4 44 2 3" xfId="35611"/>
    <cellStyle name="60% - 강조색4 44 2 4" xfId="35612"/>
    <cellStyle name="60% - 강조색4 45" xfId="35613"/>
    <cellStyle name="60% - 강조색4 5" xfId="797"/>
    <cellStyle name="60% - 강조색4 6" xfId="798"/>
    <cellStyle name="60% - 강조색4 7" xfId="799"/>
    <cellStyle name="60% - 강조색4 8" xfId="800"/>
    <cellStyle name="60% - 강조색4 9" xfId="801"/>
    <cellStyle name="60% - 강조색5" xfId="35" builtinId="48" customBuiltin="1"/>
    <cellStyle name="60% - 강조색5 10" xfId="802"/>
    <cellStyle name="60% - 강조색5 11" xfId="803"/>
    <cellStyle name="60% - 강조색5 12" xfId="804"/>
    <cellStyle name="60% - 강조색5 13" xfId="805"/>
    <cellStyle name="60% - 강조색5 14" xfId="806"/>
    <cellStyle name="60% - 강조색5 15" xfId="807"/>
    <cellStyle name="60% - 강조색5 16" xfId="808"/>
    <cellStyle name="60% - 강조색5 17" xfId="809"/>
    <cellStyle name="60% - 강조색5 18" xfId="810"/>
    <cellStyle name="60% - 강조색5 19" xfId="811"/>
    <cellStyle name="60% - 강조색5 2" xfId="95"/>
    <cellStyle name="60% - 강조색5 20" xfId="812"/>
    <cellStyle name="60% - 강조색5 21" xfId="813"/>
    <cellStyle name="60% - 강조색5 22" xfId="814"/>
    <cellStyle name="60% - 강조색5 23" xfId="815"/>
    <cellStyle name="60% - 강조색5 24" xfId="816"/>
    <cellStyle name="60% - 강조색5 25" xfId="817"/>
    <cellStyle name="60% - 강조색5 26" xfId="818"/>
    <cellStyle name="60% - 강조색5 27" xfId="819"/>
    <cellStyle name="60% - 강조색5 28" xfId="820"/>
    <cellStyle name="60% - 강조색5 29" xfId="821"/>
    <cellStyle name="60% - 강조색5 3" xfId="96"/>
    <cellStyle name="60% - 강조색5 30" xfId="822"/>
    <cellStyle name="60% - 강조색5 31" xfId="823"/>
    <cellStyle name="60% - 강조색5 32" xfId="824"/>
    <cellStyle name="60% - 강조색5 33" xfId="825"/>
    <cellStyle name="60% - 강조색5 34" xfId="826"/>
    <cellStyle name="60% - 강조색5 35" xfId="827"/>
    <cellStyle name="60% - 강조색5 36" xfId="828"/>
    <cellStyle name="60% - 강조색5 37" xfId="829"/>
    <cellStyle name="60% - 강조색5 38" xfId="830"/>
    <cellStyle name="60% - 강조색5 39" xfId="831"/>
    <cellStyle name="60% - 강조색5 4" xfId="97"/>
    <cellStyle name="60% - 강조색5 40" xfId="832"/>
    <cellStyle name="60% - 강조색5 41" xfId="833"/>
    <cellStyle name="60% - 강조색5 42" xfId="834"/>
    <cellStyle name="60% - 강조색5 43" xfId="835"/>
    <cellStyle name="60% - 강조색5 44" xfId="1833"/>
    <cellStyle name="60% - 강조색5 44 2" xfId="35614"/>
    <cellStyle name="60% - 강조색5 44 2 2" xfId="35615"/>
    <cellStyle name="60% - 강조색5 44 2 3" xfId="35616"/>
    <cellStyle name="60% - 강조색5 44 2 4" xfId="35617"/>
    <cellStyle name="60% - 강조색5 45" xfId="35618"/>
    <cellStyle name="60% - 강조색5 5" xfId="836"/>
    <cellStyle name="60% - 강조색5 6" xfId="837"/>
    <cellStyle name="60% - 강조색5 7" xfId="838"/>
    <cellStyle name="60% - 강조색5 8" xfId="839"/>
    <cellStyle name="60% - 강조색5 9" xfId="840"/>
    <cellStyle name="60% - 강조색6" xfId="39" builtinId="52" customBuiltin="1"/>
    <cellStyle name="60% - 강조색6 10" xfId="841"/>
    <cellStyle name="60% - 강조색6 11" xfId="842"/>
    <cellStyle name="60% - 강조색6 12" xfId="843"/>
    <cellStyle name="60% - 강조색6 13" xfId="844"/>
    <cellStyle name="60% - 강조색6 14" xfId="845"/>
    <cellStyle name="60% - 강조색6 15" xfId="846"/>
    <cellStyle name="60% - 강조색6 16" xfId="847"/>
    <cellStyle name="60% - 강조색6 17" xfId="848"/>
    <cellStyle name="60% - 강조색6 18" xfId="849"/>
    <cellStyle name="60% - 강조색6 19" xfId="850"/>
    <cellStyle name="60% - 강조색6 2" xfId="98"/>
    <cellStyle name="60% - 강조색6 20" xfId="851"/>
    <cellStyle name="60% - 강조색6 21" xfId="852"/>
    <cellStyle name="60% - 강조색6 22" xfId="853"/>
    <cellStyle name="60% - 강조색6 23" xfId="854"/>
    <cellStyle name="60% - 강조색6 24" xfId="855"/>
    <cellStyle name="60% - 강조색6 25" xfId="856"/>
    <cellStyle name="60% - 강조색6 26" xfId="857"/>
    <cellStyle name="60% - 강조색6 27" xfId="858"/>
    <cellStyle name="60% - 강조색6 28" xfId="859"/>
    <cellStyle name="60% - 강조색6 29" xfId="860"/>
    <cellStyle name="60% - 강조색6 3" xfId="99"/>
    <cellStyle name="60% - 강조색6 30" xfId="861"/>
    <cellStyle name="60% - 강조색6 31" xfId="862"/>
    <cellStyle name="60% - 강조색6 32" xfId="863"/>
    <cellStyle name="60% - 강조색6 33" xfId="864"/>
    <cellStyle name="60% - 강조색6 34" xfId="865"/>
    <cellStyle name="60% - 강조색6 35" xfId="866"/>
    <cellStyle name="60% - 강조색6 36" xfId="867"/>
    <cellStyle name="60% - 강조색6 37" xfId="868"/>
    <cellStyle name="60% - 강조색6 38" xfId="869"/>
    <cellStyle name="60% - 강조색6 39" xfId="870"/>
    <cellStyle name="60% - 강조색6 4" xfId="100"/>
    <cellStyle name="60% - 강조색6 40" xfId="871"/>
    <cellStyle name="60% - 강조색6 41" xfId="872"/>
    <cellStyle name="60% - 강조색6 42" xfId="873"/>
    <cellStyle name="60% - 강조색6 43" xfId="874"/>
    <cellStyle name="60% - 강조색6 44" xfId="1834"/>
    <cellStyle name="60% - 강조색6 44 2" xfId="35619"/>
    <cellStyle name="60% - 강조색6 44 2 2" xfId="35620"/>
    <cellStyle name="60% - 강조색6 44 2 3" xfId="35621"/>
    <cellStyle name="60% - 강조색6 44 2 4" xfId="35622"/>
    <cellStyle name="60% - 강조색6 45" xfId="35623"/>
    <cellStyle name="60% - 강조색6 5" xfId="875"/>
    <cellStyle name="60% - 강조색6 6" xfId="876"/>
    <cellStyle name="60% - 강조색6 7" xfId="877"/>
    <cellStyle name="60% - 강조색6 8" xfId="878"/>
    <cellStyle name="60% - 강조색6 9" xfId="879"/>
    <cellStyle name="강조색1" xfId="16" builtinId="29" customBuiltin="1"/>
    <cellStyle name="강조색1 10" xfId="880"/>
    <cellStyle name="강조색1 11" xfId="881"/>
    <cellStyle name="강조색1 12" xfId="882"/>
    <cellStyle name="강조색1 13" xfId="883"/>
    <cellStyle name="강조색1 14" xfId="884"/>
    <cellStyle name="강조색1 15" xfId="885"/>
    <cellStyle name="강조색1 16" xfId="886"/>
    <cellStyle name="강조색1 17" xfId="887"/>
    <cellStyle name="강조색1 18" xfId="888"/>
    <cellStyle name="강조색1 19" xfId="889"/>
    <cellStyle name="강조색1 2" xfId="101"/>
    <cellStyle name="강조색1 20" xfId="890"/>
    <cellStyle name="강조색1 21" xfId="891"/>
    <cellStyle name="강조색1 22" xfId="892"/>
    <cellStyle name="강조색1 23" xfId="893"/>
    <cellStyle name="강조색1 24" xfId="894"/>
    <cellStyle name="강조색1 25" xfId="895"/>
    <cellStyle name="강조색1 26" xfId="896"/>
    <cellStyle name="강조색1 27" xfId="897"/>
    <cellStyle name="강조색1 28" xfId="898"/>
    <cellStyle name="강조색1 29" xfId="899"/>
    <cellStyle name="강조색1 3" xfId="102"/>
    <cellStyle name="강조색1 30" xfId="900"/>
    <cellStyle name="강조색1 31" xfId="901"/>
    <cellStyle name="강조색1 32" xfId="902"/>
    <cellStyle name="강조색1 33" xfId="903"/>
    <cellStyle name="강조색1 34" xfId="904"/>
    <cellStyle name="강조색1 35" xfId="905"/>
    <cellStyle name="강조색1 36" xfId="906"/>
    <cellStyle name="강조색1 37" xfId="907"/>
    <cellStyle name="강조색1 38" xfId="908"/>
    <cellStyle name="강조색1 39" xfId="909"/>
    <cellStyle name="강조색1 4" xfId="103"/>
    <cellStyle name="강조색1 40" xfId="910"/>
    <cellStyle name="강조색1 41" xfId="911"/>
    <cellStyle name="강조색1 42" xfId="912"/>
    <cellStyle name="강조색1 43" xfId="913"/>
    <cellStyle name="강조색1 44" xfId="1835"/>
    <cellStyle name="강조색1 44 2" xfId="35624"/>
    <cellStyle name="강조색1 44 2 2" xfId="35625"/>
    <cellStyle name="강조색1 44 2 3" xfId="35626"/>
    <cellStyle name="강조색1 44 2 4" xfId="35627"/>
    <cellStyle name="강조색1 45" xfId="35628"/>
    <cellStyle name="강조색1 5" xfId="914"/>
    <cellStyle name="강조색1 6" xfId="915"/>
    <cellStyle name="강조색1 7" xfId="916"/>
    <cellStyle name="강조색1 8" xfId="917"/>
    <cellStyle name="강조색1 9" xfId="918"/>
    <cellStyle name="강조색2" xfId="20" builtinId="33" customBuiltin="1"/>
    <cellStyle name="강조색2 10" xfId="919"/>
    <cellStyle name="강조색2 11" xfId="920"/>
    <cellStyle name="강조색2 12" xfId="921"/>
    <cellStyle name="강조색2 13" xfId="922"/>
    <cellStyle name="강조색2 14" xfId="923"/>
    <cellStyle name="강조색2 15" xfId="924"/>
    <cellStyle name="강조색2 16" xfId="925"/>
    <cellStyle name="강조색2 17" xfId="926"/>
    <cellStyle name="강조색2 18" xfId="927"/>
    <cellStyle name="강조색2 19" xfId="928"/>
    <cellStyle name="강조색2 2" xfId="104"/>
    <cellStyle name="강조색2 20" xfId="929"/>
    <cellStyle name="강조색2 21" xfId="930"/>
    <cellStyle name="강조색2 22" xfId="931"/>
    <cellStyle name="강조색2 23" xfId="932"/>
    <cellStyle name="강조색2 24" xfId="933"/>
    <cellStyle name="강조색2 25" xfId="934"/>
    <cellStyle name="강조색2 26" xfId="935"/>
    <cellStyle name="강조색2 27" xfId="936"/>
    <cellStyle name="강조색2 28" xfId="937"/>
    <cellStyle name="강조색2 29" xfId="938"/>
    <cellStyle name="강조색2 3" xfId="105"/>
    <cellStyle name="강조색2 30" xfId="939"/>
    <cellStyle name="강조색2 31" xfId="940"/>
    <cellStyle name="강조색2 32" xfId="941"/>
    <cellStyle name="강조색2 33" xfId="942"/>
    <cellStyle name="강조색2 34" xfId="943"/>
    <cellStyle name="강조색2 35" xfId="944"/>
    <cellStyle name="강조색2 36" xfId="945"/>
    <cellStyle name="강조색2 37" xfId="946"/>
    <cellStyle name="강조색2 38" xfId="947"/>
    <cellStyle name="강조색2 39" xfId="948"/>
    <cellStyle name="강조색2 4" xfId="106"/>
    <cellStyle name="강조색2 40" xfId="949"/>
    <cellStyle name="강조색2 41" xfId="950"/>
    <cellStyle name="강조색2 42" xfId="951"/>
    <cellStyle name="강조색2 43" xfId="952"/>
    <cellStyle name="강조색2 44" xfId="1836"/>
    <cellStyle name="강조색2 44 2" xfId="35629"/>
    <cellStyle name="강조색2 44 2 2" xfId="35630"/>
    <cellStyle name="강조색2 44 2 3" xfId="35631"/>
    <cellStyle name="강조색2 44 2 4" xfId="35632"/>
    <cellStyle name="강조색2 45" xfId="35633"/>
    <cellStyle name="강조색2 5" xfId="953"/>
    <cellStyle name="강조색2 6" xfId="954"/>
    <cellStyle name="강조색2 7" xfId="955"/>
    <cellStyle name="강조색2 8" xfId="956"/>
    <cellStyle name="강조색2 9" xfId="957"/>
    <cellStyle name="강조색3" xfId="24" builtinId="37" customBuiltin="1"/>
    <cellStyle name="강조색3 10" xfId="958"/>
    <cellStyle name="강조색3 11" xfId="959"/>
    <cellStyle name="강조색3 12" xfId="960"/>
    <cellStyle name="강조색3 13" xfId="961"/>
    <cellStyle name="강조색3 14" xfId="962"/>
    <cellStyle name="강조색3 15" xfId="963"/>
    <cellStyle name="강조색3 16" xfId="964"/>
    <cellStyle name="강조색3 17" xfId="965"/>
    <cellStyle name="강조색3 18" xfId="966"/>
    <cellStyle name="강조색3 19" xfId="967"/>
    <cellStyle name="강조색3 2" xfId="107"/>
    <cellStyle name="강조색3 20" xfId="968"/>
    <cellStyle name="강조색3 21" xfId="969"/>
    <cellStyle name="강조색3 22" xfId="970"/>
    <cellStyle name="강조색3 23" xfId="971"/>
    <cellStyle name="강조색3 24" xfId="972"/>
    <cellStyle name="강조색3 25" xfId="973"/>
    <cellStyle name="강조색3 26" xfId="974"/>
    <cellStyle name="강조색3 27" xfId="975"/>
    <cellStyle name="강조색3 28" xfId="976"/>
    <cellStyle name="강조색3 29" xfId="977"/>
    <cellStyle name="강조색3 3" xfId="108"/>
    <cellStyle name="강조색3 30" xfId="978"/>
    <cellStyle name="강조색3 31" xfId="979"/>
    <cellStyle name="강조색3 32" xfId="980"/>
    <cellStyle name="강조색3 33" xfId="981"/>
    <cellStyle name="강조색3 34" xfId="982"/>
    <cellStyle name="강조색3 35" xfId="983"/>
    <cellStyle name="강조색3 36" xfId="984"/>
    <cellStyle name="강조색3 37" xfId="985"/>
    <cellStyle name="강조색3 38" xfId="986"/>
    <cellStyle name="강조색3 39" xfId="987"/>
    <cellStyle name="강조색3 4" xfId="109"/>
    <cellStyle name="강조색3 40" xfId="988"/>
    <cellStyle name="강조색3 41" xfId="989"/>
    <cellStyle name="강조색3 42" xfId="990"/>
    <cellStyle name="강조색3 43" xfId="991"/>
    <cellStyle name="강조색3 44" xfId="1837"/>
    <cellStyle name="강조색3 44 2" xfId="35634"/>
    <cellStyle name="강조색3 44 2 2" xfId="35635"/>
    <cellStyle name="강조색3 44 2 3" xfId="35636"/>
    <cellStyle name="강조색3 44 2 4" xfId="35637"/>
    <cellStyle name="강조색3 45" xfId="35638"/>
    <cellStyle name="강조색3 5" xfId="992"/>
    <cellStyle name="강조색3 6" xfId="993"/>
    <cellStyle name="강조색3 7" xfId="994"/>
    <cellStyle name="강조색3 8" xfId="995"/>
    <cellStyle name="강조색3 9" xfId="996"/>
    <cellStyle name="강조색4" xfId="28" builtinId="41" customBuiltin="1"/>
    <cellStyle name="강조색4 10" xfId="997"/>
    <cellStyle name="강조색4 11" xfId="998"/>
    <cellStyle name="강조색4 12" xfId="999"/>
    <cellStyle name="강조색4 13" xfId="1000"/>
    <cellStyle name="강조색4 14" xfId="1001"/>
    <cellStyle name="강조색4 15" xfId="1002"/>
    <cellStyle name="강조색4 16" xfId="1003"/>
    <cellStyle name="강조색4 17" xfId="1004"/>
    <cellStyle name="강조색4 18" xfId="1005"/>
    <cellStyle name="강조색4 19" xfId="1006"/>
    <cellStyle name="강조색4 2" xfId="110"/>
    <cellStyle name="강조색4 20" xfId="1007"/>
    <cellStyle name="강조색4 21" xfId="1008"/>
    <cellStyle name="강조색4 22" xfId="1009"/>
    <cellStyle name="강조색4 23" xfId="1010"/>
    <cellStyle name="강조색4 24" xfId="1011"/>
    <cellStyle name="강조색4 25" xfId="1012"/>
    <cellStyle name="강조색4 26" xfId="1013"/>
    <cellStyle name="강조색4 27" xfId="1014"/>
    <cellStyle name="강조색4 28" xfId="1015"/>
    <cellStyle name="강조색4 29" xfId="1016"/>
    <cellStyle name="강조색4 3" xfId="111"/>
    <cellStyle name="강조색4 30" xfId="1017"/>
    <cellStyle name="강조색4 31" xfId="1018"/>
    <cellStyle name="강조색4 32" xfId="1019"/>
    <cellStyle name="강조색4 33" xfId="1020"/>
    <cellStyle name="강조색4 34" xfId="1021"/>
    <cellStyle name="강조색4 35" xfId="1022"/>
    <cellStyle name="강조색4 36" xfId="1023"/>
    <cellStyle name="강조색4 37" xfId="1024"/>
    <cellStyle name="강조색4 38" xfId="1025"/>
    <cellStyle name="강조색4 39" xfId="1026"/>
    <cellStyle name="강조색4 4" xfId="112"/>
    <cellStyle name="강조색4 40" xfId="1027"/>
    <cellStyle name="강조색4 41" xfId="1028"/>
    <cellStyle name="강조색4 42" xfId="1029"/>
    <cellStyle name="강조색4 43" xfId="1030"/>
    <cellStyle name="강조색4 44" xfId="1838"/>
    <cellStyle name="강조색4 44 2" xfId="35639"/>
    <cellStyle name="강조색4 44 2 2" xfId="35640"/>
    <cellStyle name="강조색4 44 2 3" xfId="35641"/>
    <cellStyle name="강조색4 44 2 4" xfId="35642"/>
    <cellStyle name="강조색4 45" xfId="35643"/>
    <cellStyle name="강조색4 5" xfId="1031"/>
    <cellStyle name="강조색4 6" xfId="1032"/>
    <cellStyle name="강조색4 7" xfId="1033"/>
    <cellStyle name="강조색4 8" xfId="1034"/>
    <cellStyle name="강조색4 9" xfId="1035"/>
    <cellStyle name="강조색5" xfId="32" builtinId="45" customBuiltin="1"/>
    <cellStyle name="강조색5 10" xfId="1036"/>
    <cellStyle name="강조색5 11" xfId="1037"/>
    <cellStyle name="강조색5 12" xfId="1038"/>
    <cellStyle name="강조색5 13" xfId="1039"/>
    <cellStyle name="강조색5 14" xfId="1040"/>
    <cellStyle name="강조색5 15" xfId="1041"/>
    <cellStyle name="강조색5 16" xfId="1042"/>
    <cellStyle name="강조색5 17" xfId="1043"/>
    <cellStyle name="강조색5 18" xfId="1044"/>
    <cellStyle name="강조색5 19" xfId="1045"/>
    <cellStyle name="강조색5 2" xfId="113"/>
    <cellStyle name="강조색5 20" xfId="1046"/>
    <cellStyle name="강조색5 21" xfId="1047"/>
    <cellStyle name="강조색5 22" xfId="1048"/>
    <cellStyle name="강조색5 23" xfId="1049"/>
    <cellStyle name="강조색5 24" xfId="1050"/>
    <cellStyle name="강조색5 25" xfId="1051"/>
    <cellStyle name="강조색5 26" xfId="1052"/>
    <cellStyle name="강조색5 27" xfId="1053"/>
    <cellStyle name="강조색5 28" xfId="1054"/>
    <cellStyle name="강조색5 29" xfId="1055"/>
    <cellStyle name="강조색5 3" xfId="114"/>
    <cellStyle name="강조색5 30" xfId="1056"/>
    <cellStyle name="강조색5 31" xfId="1057"/>
    <cellStyle name="강조색5 32" xfId="1058"/>
    <cellStyle name="강조색5 33" xfId="1059"/>
    <cellStyle name="강조색5 34" xfId="1060"/>
    <cellStyle name="강조색5 35" xfId="1061"/>
    <cellStyle name="강조색5 36" xfId="1062"/>
    <cellStyle name="강조색5 37" xfId="1063"/>
    <cellStyle name="강조색5 38" xfId="1064"/>
    <cellStyle name="강조색5 39" xfId="1065"/>
    <cellStyle name="강조색5 4" xfId="115"/>
    <cellStyle name="강조색5 40" xfId="1066"/>
    <cellStyle name="강조색5 41" xfId="1067"/>
    <cellStyle name="강조색5 42" xfId="1068"/>
    <cellStyle name="강조색5 43" xfId="1069"/>
    <cellStyle name="강조색5 44" xfId="1839"/>
    <cellStyle name="강조색5 44 2" xfId="35644"/>
    <cellStyle name="강조색5 44 2 2" xfId="35645"/>
    <cellStyle name="강조색5 44 2 3" xfId="35646"/>
    <cellStyle name="강조색5 44 2 4" xfId="35647"/>
    <cellStyle name="강조색5 45" xfId="35648"/>
    <cellStyle name="강조색5 5" xfId="1070"/>
    <cellStyle name="강조색5 6" xfId="1071"/>
    <cellStyle name="강조색5 7" xfId="1072"/>
    <cellStyle name="강조색5 8" xfId="1073"/>
    <cellStyle name="강조색5 9" xfId="1074"/>
    <cellStyle name="강조색6" xfId="36" builtinId="49" customBuiltin="1"/>
    <cellStyle name="강조색6 10" xfId="1075"/>
    <cellStyle name="강조색6 11" xfId="1076"/>
    <cellStyle name="강조색6 12" xfId="1077"/>
    <cellStyle name="강조색6 13" xfId="1078"/>
    <cellStyle name="강조색6 14" xfId="1079"/>
    <cellStyle name="강조색6 15" xfId="1080"/>
    <cellStyle name="강조색6 16" xfId="1081"/>
    <cellStyle name="강조색6 17" xfId="1082"/>
    <cellStyle name="강조색6 18" xfId="1083"/>
    <cellStyle name="강조색6 19" xfId="1084"/>
    <cellStyle name="강조색6 2" xfId="116"/>
    <cellStyle name="강조색6 20" xfId="1085"/>
    <cellStyle name="강조색6 21" xfId="1086"/>
    <cellStyle name="강조색6 22" xfId="1087"/>
    <cellStyle name="강조색6 23" xfId="1088"/>
    <cellStyle name="강조색6 24" xfId="1089"/>
    <cellStyle name="강조색6 25" xfId="1090"/>
    <cellStyle name="강조색6 26" xfId="1091"/>
    <cellStyle name="강조색6 27" xfId="1092"/>
    <cellStyle name="강조색6 28" xfId="1093"/>
    <cellStyle name="강조색6 29" xfId="1094"/>
    <cellStyle name="강조색6 3" xfId="117"/>
    <cellStyle name="강조색6 30" xfId="1095"/>
    <cellStyle name="강조색6 31" xfId="1096"/>
    <cellStyle name="강조색6 32" xfId="1097"/>
    <cellStyle name="강조색6 33" xfId="1098"/>
    <cellStyle name="강조색6 34" xfId="1099"/>
    <cellStyle name="강조색6 35" xfId="1100"/>
    <cellStyle name="강조색6 36" xfId="1101"/>
    <cellStyle name="강조색6 37" xfId="1102"/>
    <cellStyle name="강조색6 38" xfId="1103"/>
    <cellStyle name="강조색6 39" xfId="1104"/>
    <cellStyle name="강조색6 4" xfId="118"/>
    <cellStyle name="강조색6 40" xfId="1105"/>
    <cellStyle name="강조색6 41" xfId="1106"/>
    <cellStyle name="강조색6 42" xfId="1107"/>
    <cellStyle name="강조색6 43" xfId="1108"/>
    <cellStyle name="강조색6 44" xfId="1840"/>
    <cellStyle name="강조색6 44 2" xfId="35649"/>
    <cellStyle name="강조색6 44 2 2" xfId="35650"/>
    <cellStyle name="강조색6 44 2 3" xfId="35651"/>
    <cellStyle name="강조색6 44 2 4" xfId="35652"/>
    <cellStyle name="강조색6 45" xfId="35653"/>
    <cellStyle name="강조색6 46" xfId="35654"/>
    <cellStyle name="강조색6 46 2" xfId="35655"/>
    <cellStyle name="강조색6 46 2 2" xfId="35656"/>
    <cellStyle name="강조색6 46 2 3" xfId="35657"/>
    <cellStyle name="강조색6 46 2 4" xfId="35658"/>
    <cellStyle name="강조색6 47" xfId="35659"/>
    <cellStyle name="강조색6 5" xfId="1109"/>
    <cellStyle name="강조색6 6" xfId="1110"/>
    <cellStyle name="강조색6 7" xfId="1111"/>
    <cellStyle name="강조색6 8" xfId="1112"/>
    <cellStyle name="강조색6 9" xfId="1113"/>
    <cellStyle name="경고문" xfId="13" builtinId="11" customBuiltin="1"/>
    <cellStyle name="경고문 10" xfId="1114"/>
    <cellStyle name="경고문 11" xfId="1115"/>
    <cellStyle name="경고문 12" xfId="1116"/>
    <cellStyle name="경고문 13" xfId="1117"/>
    <cellStyle name="경고문 14" xfId="1118"/>
    <cellStyle name="경고문 15" xfId="1119"/>
    <cellStyle name="경고문 16" xfId="1120"/>
    <cellStyle name="경고문 17" xfId="1121"/>
    <cellStyle name="경고문 18" xfId="1122"/>
    <cellStyle name="경고문 19" xfId="1123"/>
    <cellStyle name="경고문 2" xfId="119"/>
    <cellStyle name="경고문 20" xfId="1124"/>
    <cellStyle name="경고문 21" xfId="1125"/>
    <cellStyle name="경고문 22" xfId="1126"/>
    <cellStyle name="경고문 23" xfId="1127"/>
    <cellStyle name="경고문 24" xfId="1128"/>
    <cellStyle name="경고문 25" xfId="1129"/>
    <cellStyle name="경고문 26" xfId="1130"/>
    <cellStyle name="경고문 27" xfId="1131"/>
    <cellStyle name="경고문 28" xfId="1132"/>
    <cellStyle name="경고문 29" xfId="1133"/>
    <cellStyle name="경고문 3" xfId="120"/>
    <cellStyle name="경고문 30" xfId="1134"/>
    <cellStyle name="경고문 31" xfId="1135"/>
    <cellStyle name="경고문 32" xfId="1136"/>
    <cellStyle name="경고문 33" xfId="1137"/>
    <cellStyle name="경고문 34" xfId="1138"/>
    <cellStyle name="경고문 35" xfId="1139"/>
    <cellStyle name="경고문 36" xfId="1140"/>
    <cellStyle name="경고문 37" xfId="1141"/>
    <cellStyle name="경고문 38" xfId="1142"/>
    <cellStyle name="경고문 39" xfId="1143"/>
    <cellStyle name="경고문 4" xfId="121"/>
    <cellStyle name="경고문 40" xfId="1144"/>
    <cellStyle name="경고문 41" xfId="1145"/>
    <cellStyle name="경고문 42" xfId="1146"/>
    <cellStyle name="경고문 43" xfId="1147"/>
    <cellStyle name="경고문 44" xfId="1841"/>
    <cellStyle name="경고문 44 2" xfId="35660"/>
    <cellStyle name="경고문 44 2 2" xfId="35661"/>
    <cellStyle name="경고문 44 2 3" xfId="35662"/>
    <cellStyle name="경고문 44 2 4" xfId="35663"/>
    <cellStyle name="경고문 45" xfId="35664"/>
    <cellStyle name="경고문 5" xfId="1148"/>
    <cellStyle name="경고문 6" xfId="1149"/>
    <cellStyle name="경고문 7" xfId="1150"/>
    <cellStyle name="경고문 8" xfId="1151"/>
    <cellStyle name="경고문 9" xfId="1152"/>
    <cellStyle name="계산" xfId="10" builtinId="22" customBuiltin="1"/>
    <cellStyle name="계산 10" xfId="1153"/>
    <cellStyle name="계산 11" xfId="1154"/>
    <cellStyle name="계산 12" xfId="1155"/>
    <cellStyle name="계산 13" xfId="1156"/>
    <cellStyle name="계산 14" xfId="1157"/>
    <cellStyle name="계산 15" xfId="1158"/>
    <cellStyle name="계산 16" xfId="1159"/>
    <cellStyle name="계산 17" xfId="1160"/>
    <cellStyle name="계산 18" xfId="1161"/>
    <cellStyle name="계산 19" xfId="1162"/>
    <cellStyle name="계산 2" xfId="122"/>
    <cellStyle name="계산 20" xfId="1163"/>
    <cellStyle name="계산 21" xfId="1164"/>
    <cellStyle name="계산 22" xfId="1165"/>
    <cellStyle name="계산 23" xfId="1166"/>
    <cellStyle name="계산 24" xfId="1167"/>
    <cellStyle name="계산 25" xfId="1168"/>
    <cellStyle name="계산 26" xfId="1169"/>
    <cellStyle name="계산 27" xfId="1170"/>
    <cellStyle name="계산 28" xfId="1171"/>
    <cellStyle name="계산 29" xfId="1172"/>
    <cellStyle name="계산 3" xfId="123"/>
    <cellStyle name="계산 30" xfId="1173"/>
    <cellStyle name="계산 31" xfId="1174"/>
    <cellStyle name="계산 32" xfId="1175"/>
    <cellStyle name="계산 33" xfId="1176"/>
    <cellStyle name="계산 34" xfId="1177"/>
    <cellStyle name="계산 35" xfId="1178"/>
    <cellStyle name="계산 36" xfId="1179"/>
    <cellStyle name="계산 37" xfId="1180"/>
    <cellStyle name="계산 38" xfId="1181"/>
    <cellStyle name="계산 39" xfId="1182"/>
    <cellStyle name="계산 4" xfId="124"/>
    <cellStyle name="계산 40" xfId="1183"/>
    <cellStyle name="계산 41" xfId="1184"/>
    <cellStyle name="계산 42" xfId="1185"/>
    <cellStyle name="계산 43" xfId="1186"/>
    <cellStyle name="계산 44" xfId="1842"/>
    <cellStyle name="계산 44 2" xfId="35665"/>
    <cellStyle name="계산 44 2 2" xfId="35666"/>
    <cellStyle name="계산 44 2 3" xfId="35667"/>
    <cellStyle name="계산 44 2 4" xfId="35668"/>
    <cellStyle name="계산 45" xfId="35669"/>
    <cellStyle name="계산 5" xfId="1187"/>
    <cellStyle name="계산 6" xfId="1188"/>
    <cellStyle name="계산 7" xfId="1189"/>
    <cellStyle name="계산 8" xfId="1190"/>
    <cellStyle name="계산 9" xfId="1191"/>
    <cellStyle name="나쁨" xfId="6" builtinId="27" customBuiltin="1"/>
    <cellStyle name="나쁨 10" xfId="1192"/>
    <cellStyle name="나쁨 11" xfId="1193"/>
    <cellStyle name="나쁨 12" xfId="1194"/>
    <cellStyle name="나쁨 13" xfId="1195"/>
    <cellStyle name="나쁨 14" xfId="1196"/>
    <cellStyle name="나쁨 15" xfId="1197"/>
    <cellStyle name="나쁨 16" xfId="1198"/>
    <cellStyle name="나쁨 17" xfId="1199"/>
    <cellStyle name="나쁨 18" xfId="1200"/>
    <cellStyle name="나쁨 19" xfId="1201"/>
    <cellStyle name="나쁨 2" xfId="125"/>
    <cellStyle name="나쁨 20" xfId="1202"/>
    <cellStyle name="나쁨 21" xfId="1203"/>
    <cellStyle name="나쁨 22" xfId="1204"/>
    <cellStyle name="나쁨 23" xfId="1205"/>
    <cellStyle name="나쁨 24" xfId="1206"/>
    <cellStyle name="나쁨 25" xfId="1207"/>
    <cellStyle name="나쁨 26" xfId="1208"/>
    <cellStyle name="나쁨 27" xfId="1209"/>
    <cellStyle name="나쁨 28" xfId="1210"/>
    <cellStyle name="나쁨 29" xfId="1211"/>
    <cellStyle name="나쁨 3" xfId="126"/>
    <cellStyle name="나쁨 30" xfId="1212"/>
    <cellStyle name="나쁨 31" xfId="1213"/>
    <cellStyle name="나쁨 32" xfId="1214"/>
    <cellStyle name="나쁨 33" xfId="1215"/>
    <cellStyle name="나쁨 34" xfId="1216"/>
    <cellStyle name="나쁨 35" xfId="1217"/>
    <cellStyle name="나쁨 36" xfId="1218"/>
    <cellStyle name="나쁨 37" xfId="1219"/>
    <cellStyle name="나쁨 38" xfId="1220"/>
    <cellStyle name="나쁨 39" xfId="1221"/>
    <cellStyle name="나쁨 4" xfId="127"/>
    <cellStyle name="나쁨 40" xfId="1222"/>
    <cellStyle name="나쁨 41" xfId="1223"/>
    <cellStyle name="나쁨 42" xfId="1224"/>
    <cellStyle name="나쁨 43" xfId="1225"/>
    <cellStyle name="나쁨 44" xfId="1843"/>
    <cellStyle name="나쁨 44 2" xfId="35670"/>
    <cellStyle name="나쁨 44 2 2" xfId="35671"/>
    <cellStyle name="나쁨 44 2 3" xfId="35672"/>
    <cellStyle name="나쁨 44 2 4" xfId="35673"/>
    <cellStyle name="나쁨 45" xfId="35674"/>
    <cellStyle name="나쁨 5" xfId="1226"/>
    <cellStyle name="나쁨 6" xfId="1227"/>
    <cellStyle name="나쁨 7" xfId="1228"/>
    <cellStyle name="나쁨 8" xfId="1229"/>
    <cellStyle name="나쁨 9" xfId="1230"/>
    <cellStyle name="메모 10" xfId="1231"/>
    <cellStyle name="메모 11" xfId="1232"/>
    <cellStyle name="메모 12" xfId="1233"/>
    <cellStyle name="메모 13" xfId="1234"/>
    <cellStyle name="메모 14" xfId="1235"/>
    <cellStyle name="메모 15" xfId="1236"/>
    <cellStyle name="메모 16" xfId="1237"/>
    <cellStyle name="메모 17" xfId="1238"/>
    <cellStyle name="메모 18" xfId="1239"/>
    <cellStyle name="메모 19" xfId="1240"/>
    <cellStyle name="메모 2" xfId="128"/>
    <cellStyle name="메모 2 2" xfId="1241"/>
    <cellStyle name="메모 2 3" xfId="35675"/>
    <cellStyle name="메모 20" xfId="1242"/>
    <cellStyle name="메모 21" xfId="1243"/>
    <cellStyle name="메모 22" xfId="1244"/>
    <cellStyle name="메모 23" xfId="1245"/>
    <cellStyle name="메모 24" xfId="1246"/>
    <cellStyle name="메모 25" xfId="1247"/>
    <cellStyle name="메모 26" xfId="1248"/>
    <cellStyle name="메모 27" xfId="1249"/>
    <cellStyle name="메모 28" xfId="1250"/>
    <cellStyle name="메모 29" xfId="1251"/>
    <cellStyle name="메모 3" xfId="129"/>
    <cellStyle name="메모 3 2" xfId="1252"/>
    <cellStyle name="메모 3 3" xfId="35676"/>
    <cellStyle name="메모 30" xfId="1253"/>
    <cellStyle name="메모 31" xfId="1254"/>
    <cellStyle name="메모 32" xfId="1255"/>
    <cellStyle name="메모 33" xfId="1256"/>
    <cellStyle name="메모 34" xfId="1257"/>
    <cellStyle name="메모 35" xfId="1258"/>
    <cellStyle name="메모 36" xfId="1259"/>
    <cellStyle name="메모 37" xfId="1260"/>
    <cellStyle name="메모 38" xfId="1261"/>
    <cellStyle name="메모 39" xfId="1262"/>
    <cellStyle name="메모 4" xfId="130"/>
    <cellStyle name="메모 4 2" xfId="1263"/>
    <cellStyle name="메모 4 3" xfId="35677"/>
    <cellStyle name="메모 40" xfId="1264"/>
    <cellStyle name="메모 41" xfId="1265"/>
    <cellStyle name="메모 42" xfId="1266"/>
    <cellStyle name="메모 43" xfId="1267"/>
    <cellStyle name="메모 44" xfId="1844"/>
    <cellStyle name="메모 44 10" xfId="35678"/>
    <cellStyle name="메모 44 11" xfId="35679"/>
    <cellStyle name="메모 44 2" xfId="35680"/>
    <cellStyle name="메모 44 2 10" xfId="35681"/>
    <cellStyle name="메모 44 2 10 2" xfId="35682"/>
    <cellStyle name="메모 44 2 10 3" xfId="35683"/>
    <cellStyle name="메모 44 2 10 4" xfId="35684"/>
    <cellStyle name="메모 44 2 11" xfId="35685"/>
    <cellStyle name="메모 44 2 11 2" xfId="35686"/>
    <cellStyle name="메모 44 2 11 3" xfId="35687"/>
    <cellStyle name="메모 44 2 11 4" xfId="35688"/>
    <cellStyle name="메모 44 2 12" xfId="35689"/>
    <cellStyle name="메모 44 2 12 2" xfId="35690"/>
    <cellStyle name="메모 44 2 12 3" xfId="35691"/>
    <cellStyle name="메모 44 2 12 4" xfId="35692"/>
    <cellStyle name="메모 44 2 13" xfId="35693"/>
    <cellStyle name="메모 44 2 13 2" xfId="35694"/>
    <cellStyle name="메모 44 2 13 3" xfId="35695"/>
    <cellStyle name="메모 44 2 13 4" xfId="35696"/>
    <cellStyle name="메모 44 2 14" xfId="35697"/>
    <cellStyle name="메모 44 2 14 2" xfId="35698"/>
    <cellStyle name="메모 44 2 14 3" xfId="35699"/>
    <cellStyle name="메모 44 2 14 4" xfId="35700"/>
    <cellStyle name="메모 44 2 15" xfId="35701"/>
    <cellStyle name="메모 44 2 16" xfId="35702"/>
    <cellStyle name="메모 44 2 17" xfId="35703"/>
    <cellStyle name="메모 44 2 18" xfId="35704"/>
    <cellStyle name="메모 44 2 19" xfId="35705"/>
    <cellStyle name="메모 44 2 2" xfId="35706"/>
    <cellStyle name="메모 44 2 2 10" xfId="35707"/>
    <cellStyle name="메모 44 2 2 10 2" xfId="35708"/>
    <cellStyle name="메모 44 2 2 10 3" xfId="35709"/>
    <cellStyle name="메모 44 2 2 10 4" xfId="35710"/>
    <cellStyle name="메모 44 2 2 11" xfId="35711"/>
    <cellStyle name="메모 44 2 2 11 2" xfId="35712"/>
    <cellStyle name="메모 44 2 2 11 3" xfId="35713"/>
    <cellStyle name="메모 44 2 2 11 4" xfId="35714"/>
    <cellStyle name="메모 44 2 2 12" xfId="35715"/>
    <cellStyle name="메모 44 2 2 12 2" xfId="35716"/>
    <cellStyle name="메모 44 2 2 12 3" xfId="35717"/>
    <cellStyle name="메모 44 2 2 12 4" xfId="35718"/>
    <cellStyle name="메모 44 2 2 13" xfId="35719"/>
    <cellStyle name="메모 44 2 2 13 2" xfId="35720"/>
    <cellStyle name="메모 44 2 2 13 3" xfId="35721"/>
    <cellStyle name="메모 44 2 2 13 4" xfId="35722"/>
    <cellStyle name="메모 44 2 2 14" xfId="35723"/>
    <cellStyle name="메모 44 2 2 15" xfId="35724"/>
    <cellStyle name="메모 44 2 2 16" xfId="35725"/>
    <cellStyle name="메모 44 2 2 17" xfId="35726"/>
    <cellStyle name="메모 44 2 2 18" xfId="35727"/>
    <cellStyle name="메모 44 2 2 19" xfId="35728"/>
    <cellStyle name="메모 44 2 2 2" xfId="35729"/>
    <cellStyle name="메모 44 2 2 2 10" xfId="35730"/>
    <cellStyle name="메모 44 2 2 2 10 2" xfId="35731"/>
    <cellStyle name="메모 44 2 2 2 10 3" xfId="35732"/>
    <cellStyle name="메모 44 2 2 2 10 4" xfId="35733"/>
    <cellStyle name="메모 44 2 2 2 11" xfId="35734"/>
    <cellStyle name="메모 44 2 2 2 11 2" xfId="35735"/>
    <cellStyle name="메모 44 2 2 2 11 3" xfId="35736"/>
    <cellStyle name="메모 44 2 2 2 11 4" xfId="35737"/>
    <cellStyle name="메모 44 2 2 2 12" xfId="35738"/>
    <cellStyle name="메모 44 2 2 2 12 2" xfId="35739"/>
    <cellStyle name="메모 44 2 2 2 12 3" xfId="35740"/>
    <cellStyle name="메모 44 2 2 2 12 4" xfId="35741"/>
    <cellStyle name="메모 44 2 2 2 13" xfId="35742"/>
    <cellStyle name="메모 44 2 2 2 14" xfId="35743"/>
    <cellStyle name="메모 44 2 2 2 15" xfId="35744"/>
    <cellStyle name="메모 44 2 2 2 16" xfId="35745"/>
    <cellStyle name="메모 44 2 2 2 17" xfId="35746"/>
    <cellStyle name="메모 44 2 2 2 18" xfId="35747"/>
    <cellStyle name="메모 44 2 2 2 19" xfId="35748"/>
    <cellStyle name="메모 44 2 2 2 2" xfId="35749"/>
    <cellStyle name="메모 44 2 2 2 2 10" xfId="35750"/>
    <cellStyle name="메모 44 2 2 2 2 11" xfId="35751"/>
    <cellStyle name="메모 44 2 2 2 2 12" xfId="35752"/>
    <cellStyle name="메모 44 2 2 2 2 2" xfId="35753"/>
    <cellStyle name="메모 44 2 2 2 2 2 2" xfId="35754"/>
    <cellStyle name="메모 44 2 2 2 2 2 3" xfId="35755"/>
    <cellStyle name="메모 44 2 2 2 2 2 4" xfId="35756"/>
    <cellStyle name="메모 44 2 2 2 2 3" xfId="35757"/>
    <cellStyle name="메모 44 2 2 2 2 3 2" xfId="35758"/>
    <cellStyle name="메모 44 2 2 2 2 3 3" xfId="35759"/>
    <cellStyle name="메모 44 2 2 2 2 3 4" xfId="35760"/>
    <cellStyle name="메모 44 2 2 2 2 4" xfId="35761"/>
    <cellStyle name="메모 44 2 2 2 2 4 2" xfId="35762"/>
    <cellStyle name="메모 44 2 2 2 2 4 3" xfId="35763"/>
    <cellStyle name="메모 44 2 2 2 2 4 4" xfId="35764"/>
    <cellStyle name="메모 44 2 2 2 2 5" xfId="35765"/>
    <cellStyle name="메모 44 2 2 2 2 5 2" xfId="35766"/>
    <cellStyle name="메모 44 2 2 2 2 5 3" xfId="35767"/>
    <cellStyle name="메모 44 2 2 2 2 5 4" xfId="35768"/>
    <cellStyle name="메모 44 2 2 2 2 6" xfId="35769"/>
    <cellStyle name="메모 44 2 2 2 2 6 2" xfId="35770"/>
    <cellStyle name="메모 44 2 2 2 2 6 3" xfId="35771"/>
    <cellStyle name="메모 44 2 2 2 2 6 4" xfId="35772"/>
    <cellStyle name="메모 44 2 2 2 2 7" xfId="35773"/>
    <cellStyle name="메모 44 2 2 2 2 7 2" xfId="35774"/>
    <cellStyle name="메모 44 2 2 2 2 7 3" xfId="35775"/>
    <cellStyle name="메모 44 2 2 2 2 7 4" xfId="35776"/>
    <cellStyle name="메모 44 2 2 2 2 8" xfId="35777"/>
    <cellStyle name="메모 44 2 2 2 2 8 2" xfId="35778"/>
    <cellStyle name="메모 44 2 2 2 2 8 3" xfId="35779"/>
    <cellStyle name="메모 44 2 2 2 2 8 4" xfId="35780"/>
    <cellStyle name="메모 44 2 2 2 2 9" xfId="35781"/>
    <cellStyle name="메모 44 2 2 2 2 9 2" xfId="35782"/>
    <cellStyle name="메모 44 2 2 2 2 9 3" xfId="35783"/>
    <cellStyle name="메모 44 2 2 2 2 9 4" xfId="35784"/>
    <cellStyle name="메모 44 2 2 2 20" xfId="35785"/>
    <cellStyle name="메모 44 2 2 2 21" xfId="35786"/>
    <cellStyle name="메모 44 2 2 2 22" xfId="35787"/>
    <cellStyle name="메모 44 2 2 2 23" xfId="35788"/>
    <cellStyle name="메모 44 2 2 2 24" xfId="35789"/>
    <cellStyle name="메모 44 2 2 2 25" xfId="35790"/>
    <cellStyle name="메모 44 2 2 2 3" xfId="35791"/>
    <cellStyle name="메모 44 2 2 2 3 10" xfId="35792"/>
    <cellStyle name="메모 44 2 2 2 3 11" xfId="35793"/>
    <cellStyle name="메모 44 2 2 2 3 12" xfId="35794"/>
    <cellStyle name="메모 44 2 2 2 3 2" xfId="35795"/>
    <cellStyle name="메모 44 2 2 2 3 2 2" xfId="35796"/>
    <cellStyle name="메모 44 2 2 2 3 2 3" xfId="35797"/>
    <cellStyle name="메모 44 2 2 2 3 2 4" xfId="35798"/>
    <cellStyle name="메모 44 2 2 2 3 3" xfId="35799"/>
    <cellStyle name="메모 44 2 2 2 3 3 2" xfId="35800"/>
    <cellStyle name="메모 44 2 2 2 3 3 3" xfId="35801"/>
    <cellStyle name="메모 44 2 2 2 3 3 4" xfId="35802"/>
    <cellStyle name="메모 44 2 2 2 3 4" xfId="35803"/>
    <cellStyle name="메모 44 2 2 2 3 4 2" xfId="35804"/>
    <cellStyle name="메모 44 2 2 2 3 4 3" xfId="35805"/>
    <cellStyle name="메모 44 2 2 2 3 4 4" xfId="35806"/>
    <cellStyle name="메모 44 2 2 2 3 5" xfId="35807"/>
    <cellStyle name="메모 44 2 2 2 3 5 2" xfId="35808"/>
    <cellStyle name="메모 44 2 2 2 3 5 3" xfId="35809"/>
    <cellStyle name="메모 44 2 2 2 3 5 4" xfId="35810"/>
    <cellStyle name="메모 44 2 2 2 3 6" xfId="35811"/>
    <cellStyle name="메모 44 2 2 2 3 6 2" xfId="35812"/>
    <cellStyle name="메모 44 2 2 2 3 6 3" xfId="35813"/>
    <cellStyle name="메모 44 2 2 2 3 6 4" xfId="35814"/>
    <cellStyle name="메모 44 2 2 2 3 7" xfId="35815"/>
    <cellStyle name="메모 44 2 2 2 3 7 2" xfId="35816"/>
    <cellStyle name="메모 44 2 2 2 3 7 3" xfId="35817"/>
    <cellStyle name="메모 44 2 2 2 3 7 4" xfId="35818"/>
    <cellStyle name="메모 44 2 2 2 3 8" xfId="35819"/>
    <cellStyle name="메모 44 2 2 2 3 8 2" xfId="35820"/>
    <cellStyle name="메모 44 2 2 2 3 8 3" xfId="35821"/>
    <cellStyle name="메모 44 2 2 2 3 8 4" xfId="35822"/>
    <cellStyle name="메모 44 2 2 2 3 9" xfId="35823"/>
    <cellStyle name="메모 44 2 2 2 3 9 2" xfId="35824"/>
    <cellStyle name="메모 44 2 2 2 3 9 3" xfId="35825"/>
    <cellStyle name="메모 44 2 2 2 3 9 4" xfId="35826"/>
    <cellStyle name="메모 44 2 2 2 4" xfId="35827"/>
    <cellStyle name="메모 44 2 2 2 4 10" xfId="35828"/>
    <cellStyle name="메모 44 2 2 2 4 11" xfId="35829"/>
    <cellStyle name="메모 44 2 2 2 4 12" xfId="35830"/>
    <cellStyle name="메모 44 2 2 2 4 2" xfId="35831"/>
    <cellStyle name="메모 44 2 2 2 4 2 2" xfId="35832"/>
    <cellStyle name="메모 44 2 2 2 4 2 3" xfId="35833"/>
    <cellStyle name="메모 44 2 2 2 4 2 4" xfId="35834"/>
    <cellStyle name="메모 44 2 2 2 4 3" xfId="35835"/>
    <cellStyle name="메모 44 2 2 2 4 3 2" xfId="35836"/>
    <cellStyle name="메모 44 2 2 2 4 3 3" xfId="35837"/>
    <cellStyle name="메모 44 2 2 2 4 3 4" xfId="35838"/>
    <cellStyle name="메모 44 2 2 2 4 4" xfId="35839"/>
    <cellStyle name="메모 44 2 2 2 4 4 2" xfId="35840"/>
    <cellStyle name="메모 44 2 2 2 4 4 3" xfId="35841"/>
    <cellStyle name="메모 44 2 2 2 4 4 4" xfId="35842"/>
    <cellStyle name="메모 44 2 2 2 4 5" xfId="35843"/>
    <cellStyle name="메모 44 2 2 2 4 5 2" xfId="35844"/>
    <cellStyle name="메모 44 2 2 2 4 5 3" xfId="35845"/>
    <cellStyle name="메모 44 2 2 2 4 5 4" xfId="35846"/>
    <cellStyle name="메모 44 2 2 2 4 6" xfId="35847"/>
    <cellStyle name="메모 44 2 2 2 4 6 2" xfId="35848"/>
    <cellStyle name="메모 44 2 2 2 4 6 3" xfId="35849"/>
    <cellStyle name="메모 44 2 2 2 4 6 4" xfId="35850"/>
    <cellStyle name="메모 44 2 2 2 4 7" xfId="35851"/>
    <cellStyle name="메모 44 2 2 2 4 7 2" xfId="35852"/>
    <cellStyle name="메모 44 2 2 2 4 7 3" xfId="35853"/>
    <cellStyle name="메모 44 2 2 2 4 7 4" xfId="35854"/>
    <cellStyle name="메모 44 2 2 2 4 8" xfId="35855"/>
    <cellStyle name="메모 44 2 2 2 4 8 2" xfId="35856"/>
    <cellStyle name="메모 44 2 2 2 4 8 3" xfId="35857"/>
    <cellStyle name="메모 44 2 2 2 4 8 4" xfId="35858"/>
    <cellStyle name="메모 44 2 2 2 4 9" xfId="35859"/>
    <cellStyle name="메모 44 2 2 2 4 9 2" xfId="35860"/>
    <cellStyle name="메모 44 2 2 2 4 9 3" xfId="35861"/>
    <cellStyle name="메모 44 2 2 2 4 9 4" xfId="35862"/>
    <cellStyle name="메모 44 2 2 2 5" xfId="35863"/>
    <cellStyle name="메모 44 2 2 2 5 2" xfId="35864"/>
    <cellStyle name="메모 44 2 2 2 5 3" xfId="35865"/>
    <cellStyle name="메모 44 2 2 2 5 4" xfId="35866"/>
    <cellStyle name="메모 44 2 2 2 6" xfId="35867"/>
    <cellStyle name="메모 44 2 2 2 6 2" xfId="35868"/>
    <cellStyle name="메모 44 2 2 2 6 3" xfId="35869"/>
    <cellStyle name="메모 44 2 2 2 6 4" xfId="35870"/>
    <cellStyle name="메모 44 2 2 2 7" xfId="35871"/>
    <cellStyle name="메모 44 2 2 2 7 2" xfId="35872"/>
    <cellStyle name="메모 44 2 2 2 7 3" xfId="35873"/>
    <cellStyle name="메모 44 2 2 2 7 4" xfId="35874"/>
    <cellStyle name="메모 44 2 2 2 8" xfId="35875"/>
    <cellStyle name="메모 44 2 2 2 8 2" xfId="35876"/>
    <cellStyle name="메모 44 2 2 2 8 3" xfId="35877"/>
    <cellStyle name="메모 44 2 2 2 8 4" xfId="35878"/>
    <cellStyle name="메모 44 2 2 2 9" xfId="35879"/>
    <cellStyle name="메모 44 2 2 2 9 2" xfId="35880"/>
    <cellStyle name="메모 44 2 2 2 9 3" xfId="35881"/>
    <cellStyle name="메모 44 2 2 2 9 4" xfId="35882"/>
    <cellStyle name="메모 44 2 2 20" xfId="35883"/>
    <cellStyle name="메모 44 2 2 21" xfId="35884"/>
    <cellStyle name="메모 44 2 2 22" xfId="35885"/>
    <cellStyle name="메모 44 2 2 23" xfId="35886"/>
    <cellStyle name="메모 44 2 2 24" xfId="35887"/>
    <cellStyle name="메모 44 2 2 25" xfId="35888"/>
    <cellStyle name="메모 44 2 2 26" xfId="35889"/>
    <cellStyle name="메모 44 2 2 3" xfId="35890"/>
    <cellStyle name="메모 44 2 2 3 10" xfId="35891"/>
    <cellStyle name="메모 44 2 2 3 11" xfId="35892"/>
    <cellStyle name="메모 44 2 2 3 12" xfId="35893"/>
    <cellStyle name="메모 44 2 2 3 2" xfId="35894"/>
    <cellStyle name="메모 44 2 2 3 2 2" xfId="35895"/>
    <cellStyle name="메모 44 2 2 3 2 3" xfId="35896"/>
    <cellStyle name="메모 44 2 2 3 2 4" xfId="35897"/>
    <cellStyle name="메모 44 2 2 3 3" xfId="35898"/>
    <cellStyle name="메모 44 2 2 3 3 2" xfId="35899"/>
    <cellStyle name="메모 44 2 2 3 3 3" xfId="35900"/>
    <cellStyle name="메모 44 2 2 3 3 4" xfId="35901"/>
    <cellStyle name="메모 44 2 2 3 4" xfId="35902"/>
    <cellStyle name="메모 44 2 2 3 4 2" xfId="35903"/>
    <cellStyle name="메모 44 2 2 3 4 3" xfId="35904"/>
    <cellStyle name="메모 44 2 2 3 4 4" xfId="35905"/>
    <cellStyle name="메모 44 2 2 3 5" xfId="35906"/>
    <cellStyle name="메모 44 2 2 3 5 2" xfId="35907"/>
    <cellStyle name="메모 44 2 2 3 5 3" xfId="35908"/>
    <cellStyle name="메모 44 2 2 3 5 4" xfId="35909"/>
    <cellStyle name="메모 44 2 2 3 6" xfId="35910"/>
    <cellStyle name="메모 44 2 2 3 6 2" xfId="35911"/>
    <cellStyle name="메모 44 2 2 3 6 3" xfId="35912"/>
    <cellStyle name="메모 44 2 2 3 6 4" xfId="35913"/>
    <cellStyle name="메모 44 2 2 3 7" xfId="35914"/>
    <cellStyle name="메모 44 2 2 3 7 2" xfId="35915"/>
    <cellStyle name="메모 44 2 2 3 7 3" xfId="35916"/>
    <cellStyle name="메모 44 2 2 3 7 4" xfId="35917"/>
    <cellStyle name="메모 44 2 2 3 8" xfId="35918"/>
    <cellStyle name="메모 44 2 2 3 8 2" xfId="35919"/>
    <cellStyle name="메모 44 2 2 3 8 3" xfId="35920"/>
    <cellStyle name="메모 44 2 2 3 8 4" xfId="35921"/>
    <cellStyle name="메모 44 2 2 3 9" xfId="35922"/>
    <cellStyle name="메모 44 2 2 3 9 2" xfId="35923"/>
    <cellStyle name="메모 44 2 2 3 9 3" xfId="35924"/>
    <cellStyle name="메모 44 2 2 3 9 4" xfId="35925"/>
    <cellStyle name="메모 44 2 2 4" xfId="35926"/>
    <cellStyle name="메모 44 2 2 4 10" xfId="35927"/>
    <cellStyle name="메모 44 2 2 4 11" xfId="35928"/>
    <cellStyle name="메모 44 2 2 4 12" xfId="35929"/>
    <cellStyle name="메모 44 2 2 4 2" xfId="35930"/>
    <cellStyle name="메모 44 2 2 4 2 2" xfId="35931"/>
    <cellStyle name="메모 44 2 2 4 2 3" xfId="35932"/>
    <cellStyle name="메모 44 2 2 4 2 4" xfId="35933"/>
    <cellStyle name="메모 44 2 2 4 3" xfId="35934"/>
    <cellStyle name="메모 44 2 2 4 3 2" xfId="35935"/>
    <cellStyle name="메모 44 2 2 4 3 3" xfId="35936"/>
    <cellStyle name="메모 44 2 2 4 3 4" xfId="35937"/>
    <cellStyle name="메모 44 2 2 4 4" xfId="35938"/>
    <cellStyle name="메모 44 2 2 4 4 2" xfId="35939"/>
    <cellStyle name="메모 44 2 2 4 4 3" xfId="35940"/>
    <cellStyle name="메모 44 2 2 4 4 4" xfId="35941"/>
    <cellStyle name="메모 44 2 2 4 5" xfId="35942"/>
    <cellStyle name="메모 44 2 2 4 5 2" xfId="35943"/>
    <cellStyle name="메모 44 2 2 4 5 3" xfId="35944"/>
    <cellStyle name="메모 44 2 2 4 5 4" xfId="35945"/>
    <cellStyle name="메모 44 2 2 4 6" xfId="35946"/>
    <cellStyle name="메모 44 2 2 4 6 2" xfId="35947"/>
    <cellStyle name="메모 44 2 2 4 6 3" xfId="35948"/>
    <cellStyle name="메모 44 2 2 4 6 4" xfId="35949"/>
    <cellStyle name="메모 44 2 2 4 7" xfId="35950"/>
    <cellStyle name="메모 44 2 2 4 7 2" xfId="35951"/>
    <cellStyle name="메모 44 2 2 4 7 3" xfId="35952"/>
    <cellStyle name="메모 44 2 2 4 7 4" xfId="35953"/>
    <cellStyle name="메모 44 2 2 4 8" xfId="35954"/>
    <cellStyle name="메모 44 2 2 4 8 2" xfId="35955"/>
    <cellStyle name="메모 44 2 2 4 8 3" xfId="35956"/>
    <cellStyle name="메모 44 2 2 4 8 4" xfId="35957"/>
    <cellStyle name="메모 44 2 2 4 9" xfId="35958"/>
    <cellStyle name="메모 44 2 2 4 9 2" xfId="35959"/>
    <cellStyle name="메모 44 2 2 4 9 3" xfId="35960"/>
    <cellStyle name="메모 44 2 2 4 9 4" xfId="35961"/>
    <cellStyle name="메모 44 2 2 5" xfId="35962"/>
    <cellStyle name="메모 44 2 2 5 10" xfId="35963"/>
    <cellStyle name="메모 44 2 2 5 11" xfId="35964"/>
    <cellStyle name="메모 44 2 2 5 12" xfId="35965"/>
    <cellStyle name="메모 44 2 2 5 2" xfId="35966"/>
    <cellStyle name="메모 44 2 2 5 2 2" xfId="35967"/>
    <cellStyle name="메모 44 2 2 5 2 3" xfId="35968"/>
    <cellStyle name="메모 44 2 2 5 2 4" xfId="35969"/>
    <cellStyle name="메모 44 2 2 5 3" xfId="35970"/>
    <cellStyle name="메모 44 2 2 5 3 2" xfId="35971"/>
    <cellStyle name="메모 44 2 2 5 3 3" xfId="35972"/>
    <cellStyle name="메모 44 2 2 5 3 4" xfId="35973"/>
    <cellStyle name="메모 44 2 2 5 4" xfId="35974"/>
    <cellStyle name="메모 44 2 2 5 4 2" xfId="35975"/>
    <cellStyle name="메모 44 2 2 5 4 3" xfId="35976"/>
    <cellStyle name="메모 44 2 2 5 4 4" xfId="35977"/>
    <cellStyle name="메모 44 2 2 5 5" xfId="35978"/>
    <cellStyle name="메모 44 2 2 5 5 2" xfId="35979"/>
    <cellStyle name="메모 44 2 2 5 5 3" xfId="35980"/>
    <cellStyle name="메모 44 2 2 5 5 4" xfId="35981"/>
    <cellStyle name="메모 44 2 2 5 6" xfId="35982"/>
    <cellStyle name="메모 44 2 2 5 6 2" xfId="35983"/>
    <cellStyle name="메모 44 2 2 5 6 3" xfId="35984"/>
    <cellStyle name="메모 44 2 2 5 6 4" xfId="35985"/>
    <cellStyle name="메모 44 2 2 5 7" xfId="35986"/>
    <cellStyle name="메모 44 2 2 5 7 2" xfId="35987"/>
    <cellStyle name="메모 44 2 2 5 7 3" xfId="35988"/>
    <cellStyle name="메모 44 2 2 5 7 4" xfId="35989"/>
    <cellStyle name="메모 44 2 2 5 8" xfId="35990"/>
    <cellStyle name="메모 44 2 2 5 8 2" xfId="35991"/>
    <cellStyle name="메모 44 2 2 5 8 3" xfId="35992"/>
    <cellStyle name="메모 44 2 2 5 8 4" xfId="35993"/>
    <cellStyle name="메모 44 2 2 5 9" xfId="35994"/>
    <cellStyle name="메모 44 2 2 5 9 2" xfId="35995"/>
    <cellStyle name="메모 44 2 2 5 9 3" xfId="35996"/>
    <cellStyle name="메모 44 2 2 5 9 4" xfId="35997"/>
    <cellStyle name="메모 44 2 2 6" xfId="35998"/>
    <cellStyle name="메모 44 2 2 6 2" xfId="35999"/>
    <cellStyle name="메모 44 2 2 6 3" xfId="36000"/>
    <cellStyle name="메모 44 2 2 6 4" xfId="36001"/>
    <cellStyle name="메모 44 2 2 7" xfId="36002"/>
    <cellStyle name="메모 44 2 2 7 2" xfId="36003"/>
    <cellStyle name="메모 44 2 2 7 3" xfId="36004"/>
    <cellStyle name="메모 44 2 2 7 4" xfId="36005"/>
    <cellStyle name="메모 44 2 2 8" xfId="36006"/>
    <cellStyle name="메모 44 2 2 8 2" xfId="36007"/>
    <cellStyle name="메모 44 2 2 8 3" xfId="36008"/>
    <cellStyle name="메모 44 2 2 8 4" xfId="36009"/>
    <cellStyle name="메모 44 2 2 9" xfId="36010"/>
    <cellStyle name="메모 44 2 2 9 2" xfId="36011"/>
    <cellStyle name="메모 44 2 2 9 3" xfId="36012"/>
    <cellStyle name="메모 44 2 2 9 4" xfId="36013"/>
    <cellStyle name="메모 44 2 20" xfId="36014"/>
    <cellStyle name="메모 44 2 21" xfId="36015"/>
    <cellStyle name="메모 44 2 22" xfId="36016"/>
    <cellStyle name="메모 44 2 23" xfId="36017"/>
    <cellStyle name="메모 44 2 24" xfId="36018"/>
    <cellStyle name="메모 44 2 25" xfId="36019"/>
    <cellStyle name="메모 44 2 26" xfId="36020"/>
    <cellStyle name="메모 44 2 3" xfId="36021"/>
    <cellStyle name="메모 44 2 3 10" xfId="36022"/>
    <cellStyle name="메모 44 2 3 10 2" xfId="36023"/>
    <cellStyle name="메모 44 2 3 10 3" xfId="36024"/>
    <cellStyle name="메모 44 2 3 10 4" xfId="36025"/>
    <cellStyle name="메모 44 2 3 11" xfId="36026"/>
    <cellStyle name="메모 44 2 3 11 2" xfId="36027"/>
    <cellStyle name="메모 44 2 3 11 3" xfId="36028"/>
    <cellStyle name="메모 44 2 3 11 4" xfId="36029"/>
    <cellStyle name="메모 44 2 3 12" xfId="36030"/>
    <cellStyle name="메모 44 2 3 12 2" xfId="36031"/>
    <cellStyle name="메모 44 2 3 12 3" xfId="36032"/>
    <cellStyle name="메모 44 2 3 12 4" xfId="36033"/>
    <cellStyle name="메모 44 2 3 13" xfId="36034"/>
    <cellStyle name="메모 44 2 3 14" xfId="36035"/>
    <cellStyle name="메모 44 2 3 15" xfId="36036"/>
    <cellStyle name="메모 44 2 3 16" xfId="36037"/>
    <cellStyle name="메모 44 2 3 17" xfId="36038"/>
    <cellStyle name="메모 44 2 3 18" xfId="36039"/>
    <cellStyle name="메모 44 2 3 19" xfId="36040"/>
    <cellStyle name="메모 44 2 3 2" xfId="36041"/>
    <cellStyle name="메모 44 2 3 2 10" xfId="36042"/>
    <cellStyle name="메모 44 2 3 2 11" xfId="36043"/>
    <cellStyle name="메모 44 2 3 2 12" xfId="36044"/>
    <cellStyle name="메모 44 2 3 2 2" xfId="36045"/>
    <cellStyle name="메모 44 2 3 2 2 2" xfId="36046"/>
    <cellStyle name="메모 44 2 3 2 2 3" xfId="36047"/>
    <cellStyle name="메모 44 2 3 2 2 4" xfId="36048"/>
    <cellStyle name="메모 44 2 3 2 3" xfId="36049"/>
    <cellStyle name="메모 44 2 3 2 3 2" xfId="36050"/>
    <cellStyle name="메모 44 2 3 2 3 3" xfId="36051"/>
    <cellStyle name="메모 44 2 3 2 3 4" xfId="36052"/>
    <cellStyle name="메모 44 2 3 2 4" xfId="36053"/>
    <cellStyle name="메모 44 2 3 2 4 2" xfId="36054"/>
    <cellStyle name="메모 44 2 3 2 4 3" xfId="36055"/>
    <cellStyle name="메모 44 2 3 2 4 4" xfId="36056"/>
    <cellStyle name="메모 44 2 3 2 5" xfId="36057"/>
    <cellStyle name="메모 44 2 3 2 5 2" xfId="36058"/>
    <cellStyle name="메모 44 2 3 2 5 3" xfId="36059"/>
    <cellStyle name="메모 44 2 3 2 5 4" xfId="36060"/>
    <cellStyle name="메모 44 2 3 2 6" xfId="36061"/>
    <cellStyle name="메모 44 2 3 2 6 2" xfId="36062"/>
    <cellStyle name="메모 44 2 3 2 6 3" xfId="36063"/>
    <cellStyle name="메모 44 2 3 2 6 4" xfId="36064"/>
    <cellStyle name="메모 44 2 3 2 7" xfId="36065"/>
    <cellStyle name="메모 44 2 3 2 7 2" xfId="36066"/>
    <cellStyle name="메모 44 2 3 2 7 3" xfId="36067"/>
    <cellStyle name="메모 44 2 3 2 7 4" xfId="36068"/>
    <cellStyle name="메모 44 2 3 2 8" xfId="36069"/>
    <cellStyle name="메모 44 2 3 2 8 2" xfId="36070"/>
    <cellStyle name="메모 44 2 3 2 8 3" xfId="36071"/>
    <cellStyle name="메모 44 2 3 2 8 4" xfId="36072"/>
    <cellStyle name="메모 44 2 3 2 9" xfId="36073"/>
    <cellStyle name="메모 44 2 3 2 9 2" xfId="36074"/>
    <cellStyle name="메모 44 2 3 2 9 3" xfId="36075"/>
    <cellStyle name="메모 44 2 3 2 9 4" xfId="36076"/>
    <cellStyle name="메모 44 2 3 20" xfId="36077"/>
    <cellStyle name="메모 44 2 3 21" xfId="36078"/>
    <cellStyle name="메모 44 2 3 22" xfId="36079"/>
    <cellStyle name="메모 44 2 3 23" xfId="36080"/>
    <cellStyle name="메모 44 2 3 24" xfId="36081"/>
    <cellStyle name="메모 44 2 3 25" xfId="36082"/>
    <cellStyle name="메모 44 2 3 3" xfId="36083"/>
    <cellStyle name="메모 44 2 3 3 10" xfId="36084"/>
    <cellStyle name="메모 44 2 3 3 11" xfId="36085"/>
    <cellStyle name="메모 44 2 3 3 12" xfId="36086"/>
    <cellStyle name="메모 44 2 3 3 2" xfId="36087"/>
    <cellStyle name="메모 44 2 3 3 2 2" xfId="36088"/>
    <cellStyle name="메모 44 2 3 3 2 3" xfId="36089"/>
    <cellStyle name="메모 44 2 3 3 2 4" xfId="36090"/>
    <cellStyle name="메모 44 2 3 3 3" xfId="36091"/>
    <cellStyle name="메모 44 2 3 3 3 2" xfId="36092"/>
    <cellStyle name="메모 44 2 3 3 3 3" xfId="36093"/>
    <cellStyle name="메모 44 2 3 3 3 4" xfId="36094"/>
    <cellStyle name="메모 44 2 3 3 4" xfId="36095"/>
    <cellStyle name="메모 44 2 3 3 4 2" xfId="36096"/>
    <cellStyle name="메모 44 2 3 3 4 3" xfId="36097"/>
    <cellStyle name="메모 44 2 3 3 4 4" xfId="36098"/>
    <cellStyle name="메모 44 2 3 3 5" xfId="36099"/>
    <cellStyle name="메모 44 2 3 3 5 2" xfId="36100"/>
    <cellStyle name="메모 44 2 3 3 5 3" xfId="36101"/>
    <cellStyle name="메모 44 2 3 3 5 4" xfId="36102"/>
    <cellStyle name="메모 44 2 3 3 6" xfId="36103"/>
    <cellStyle name="메모 44 2 3 3 6 2" xfId="36104"/>
    <cellStyle name="메모 44 2 3 3 6 3" xfId="36105"/>
    <cellStyle name="메모 44 2 3 3 6 4" xfId="36106"/>
    <cellStyle name="메모 44 2 3 3 7" xfId="36107"/>
    <cellStyle name="메모 44 2 3 3 7 2" xfId="36108"/>
    <cellStyle name="메모 44 2 3 3 7 3" xfId="36109"/>
    <cellStyle name="메모 44 2 3 3 7 4" xfId="36110"/>
    <cellStyle name="메모 44 2 3 3 8" xfId="36111"/>
    <cellStyle name="메모 44 2 3 3 8 2" xfId="36112"/>
    <cellStyle name="메모 44 2 3 3 8 3" xfId="36113"/>
    <cellStyle name="메모 44 2 3 3 8 4" xfId="36114"/>
    <cellStyle name="메모 44 2 3 3 9" xfId="36115"/>
    <cellStyle name="메모 44 2 3 3 9 2" xfId="36116"/>
    <cellStyle name="메모 44 2 3 3 9 3" xfId="36117"/>
    <cellStyle name="메모 44 2 3 3 9 4" xfId="36118"/>
    <cellStyle name="메모 44 2 3 4" xfId="36119"/>
    <cellStyle name="메모 44 2 3 4 10" xfId="36120"/>
    <cellStyle name="메모 44 2 3 4 11" xfId="36121"/>
    <cellStyle name="메모 44 2 3 4 12" xfId="36122"/>
    <cellStyle name="메모 44 2 3 4 2" xfId="36123"/>
    <cellStyle name="메모 44 2 3 4 2 2" xfId="36124"/>
    <cellStyle name="메모 44 2 3 4 2 3" xfId="36125"/>
    <cellStyle name="메모 44 2 3 4 2 4" xfId="36126"/>
    <cellStyle name="메모 44 2 3 4 3" xfId="36127"/>
    <cellStyle name="메모 44 2 3 4 3 2" xfId="36128"/>
    <cellStyle name="메모 44 2 3 4 3 3" xfId="36129"/>
    <cellStyle name="메모 44 2 3 4 3 4" xfId="36130"/>
    <cellStyle name="메모 44 2 3 4 4" xfId="36131"/>
    <cellStyle name="메모 44 2 3 4 4 2" xfId="36132"/>
    <cellStyle name="메모 44 2 3 4 4 3" xfId="36133"/>
    <cellStyle name="메모 44 2 3 4 4 4" xfId="36134"/>
    <cellStyle name="메모 44 2 3 4 5" xfId="36135"/>
    <cellStyle name="메모 44 2 3 4 5 2" xfId="36136"/>
    <cellStyle name="메모 44 2 3 4 5 3" xfId="36137"/>
    <cellStyle name="메모 44 2 3 4 5 4" xfId="36138"/>
    <cellStyle name="메모 44 2 3 4 6" xfId="36139"/>
    <cellStyle name="메모 44 2 3 4 6 2" xfId="36140"/>
    <cellStyle name="메모 44 2 3 4 6 3" xfId="36141"/>
    <cellStyle name="메모 44 2 3 4 6 4" xfId="36142"/>
    <cellStyle name="메모 44 2 3 4 7" xfId="36143"/>
    <cellStyle name="메모 44 2 3 4 7 2" xfId="36144"/>
    <cellStyle name="메모 44 2 3 4 7 3" xfId="36145"/>
    <cellStyle name="메모 44 2 3 4 7 4" xfId="36146"/>
    <cellStyle name="메모 44 2 3 4 8" xfId="36147"/>
    <cellStyle name="메모 44 2 3 4 8 2" xfId="36148"/>
    <cellStyle name="메모 44 2 3 4 8 3" xfId="36149"/>
    <cellStyle name="메모 44 2 3 4 8 4" xfId="36150"/>
    <cellStyle name="메모 44 2 3 4 9" xfId="36151"/>
    <cellStyle name="메모 44 2 3 4 9 2" xfId="36152"/>
    <cellStyle name="메모 44 2 3 4 9 3" xfId="36153"/>
    <cellStyle name="메모 44 2 3 4 9 4" xfId="36154"/>
    <cellStyle name="메모 44 2 3 5" xfId="36155"/>
    <cellStyle name="메모 44 2 3 5 2" xfId="36156"/>
    <cellStyle name="메모 44 2 3 5 3" xfId="36157"/>
    <cellStyle name="메모 44 2 3 5 4" xfId="36158"/>
    <cellStyle name="메모 44 2 3 6" xfId="36159"/>
    <cellStyle name="메모 44 2 3 6 2" xfId="36160"/>
    <cellStyle name="메모 44 2 3 6 3" xfId="36161"/>
    <cellStyle name="메모 44 2 3 6 4" xfId="36162"/>
    <cellStyle name="메모 44 2 3 7" xfId="36163"/>
    <cellStyle name="메모 44 2 3 7 2" xfId="36164"/>
    <cellStyle name="메모 44 2 3 7 3" xfId="36165"/>
    <cellStyle name="메모 44 2 3 7 4" xfId="36166"/>
    <cellStyle name="메모 44 2 3 8" xfId="36167"/>
    <cellStyle name="메모 44 2 3 8 2" xfId="36168"/>
    <cellStyle name="메모 44 2 3 8 3" xfId="36169"/>
    <cellStyle name="메모 44 2 3 8 4" xfId="36170"/>
    <cellStyle name="메모 44 2 3 9" xfId="36171"/>
    <cellStyle name="메모 44 2 3 9 2" xfId="36172"/>
    <cellStyle name="메모 44 2 3 9 3" xfId="36173"/>
    <cellStyle name="메모 44 2 3 9 4" xfId="36174"/>
    <cellStyle name="메모 44 2 4" xfId="36175"/>
    <cellStyle name="메모 44 2 4 10" xfId="36176"/>
    <cellStyle name="메모 44 2 4 11" xfId="36177"/>
    <cellStyle name="메모 44 2 4 12" xfId="36178"/>
    <cellStyle name="메모 44 2 4 2" xfId="36179"/>
    <cellStyle name="메모 44 2 4 2 2" xfId="36180"/>
    <cellStyle name="메모 44 2 4 2 3" xfId="36181"/>
    <cellStyle name="메모 44 2 4 2 4" xfId="36182"/>
    <cellStyle name="메모 44 2 4 3" xfId="36183"/>
    <cellStyle name="메모 44 2 4 3 2" xfId="36184"/>
    <cellStyle name="메모 44 2 4 3 3" xfId="36185"/>
    <cellStyle name="메모 44 2 4 3 4" xfId="36186"/>
    <cellStyle name="메모 44 2 4 4" xfId="36187"/>
    <cellStyle name="메모 44 2 4 4 2" xfId="36188"/>
    <cellStyle name="메모 44 2 4 4 3" xfId="36189"/>
    <cellStyle name="메모 44 2 4 4 4" xfId="36190"/>
    <cellStyle name="메모 44 2 4 5" xfId="36191"/>
    <cellStyle name="메모 44 2 4 5 2" xfId="36192"/>
    <cellStyle name="메모 44 2 4 5 3" xfId="36193"/>
    <cellStyle name="메모 44 2 4 5 4" xfId="36194"/>
    <cellStyle name="메모 44 2 4 6" xfId="36195"/>
    <cellStyle name="메모 44 2 4 6 2" xfId="36196"/>
    <cellStyle name="메모 44 2 4 6 3" xfId="36197"/>
    <cellStyle name="메모 44 2 4 6 4" xfId="36198"/>
    <cellStyle name="메모 44 2 4 7" xfId="36199"/>
    <cellStyle name="메모 44 2 4 7 2" xfId="36200"/>
    <cellStyle name="메모 44 2 4 7 3" xfId="36201"/>
    <cellStyle name="메모 44 2 4 7 4" xfId="36202"/>
    <cellStyle name="메모 44 2 4 8" xfId="36203"/>
    <cellStyle name="메모 44 2 4 8 2" xfId="36204"/>
    <cellStyle name="메모 44 2 4 8 3" xfId="36205"/>
    <cellStyle name="메모 44 2 4 8 4" xfId="36206"/>
    <cellStyle name="메모 44 2 4 9" xfId="36207"/>
    <cellStyle name="메모 44 2 4 9 2" xfId="36208"/>
    <cellStyle name="메모 44 2 4 9 3" xfId="36209"/>
    <cellStyle name="메모 44 2 4 9 4" xfId="36210"/>
    <cellStyle name="메모 44 2 5" xfId="36211"/>
    <cellStyle name="메모 44 2 5 10" xfId="36212"/>
    <cellStyle name="메모 44 2 5 11" xfId="36213"/>
    <cellStyle name="메모 44 2 5 12" xfId="36214"/>
    <cellStyle name="메모 44 2 5 2" xfId="36215"/>
    <cellStyle name="메모 44 2 5 2 2" xfId="36216"/>
    <cellStyle name="메모 44 2 5 2 3" xfId="36217"/>
    <cellStyle name="메모 44 2 5 2 4" xfId="36218"/>
    <cellStyle name="메모 44 2 5 3" xfId="36219"/>
    <cellStyle name="메모 44 2 5 3 2" xfId="36220"/>
    <cellStyle name="메모 44 2 5 3 3" xfId="36221"/>
    <cellStyle name="메모 44 2 5 3 4" xfId="36222"/>
    <cellStyle name="메모 44 2 5 4" xfId="36223"/>
    <cellStyle name="메모 44 2 5 4 2" xfId="36224"/>
    <cellStyle name="메모 44 2 5 4 3" xfId="36225"/>
    <cellStyle name="메모 44 2 5 4 4" xfId="36226"/>
    <cellStyle name="메모 44 2 5 5" xfId="36227"/>
    <cellStyle name="메모 44 2 5 5 2" xfId="36228"/>
    <cellStyle name="메모 44 2 5 5 3" xfId="36229"/>
    <cellStyle name="메모 44 2 5 5 4" xfId="36230"/>
    <cellStyle name="메모 44 2 5 6" xfId="36231"/>
    <cellStyle name="메모 44 2 5 6 2" xfId="36232"/>
    <cellStyle name="메모 44 2 5 6 3" xfId="36233"/>
    <cellStyle name="메모 44 2 5 6 4" xfId="36234"/>
    <cellStyle name="메모 44 2 5 7" xfId="36235"/>
    <cellStyle name="메모 44 2 5 7 2" xfId="36236"/>
    <cellStyle name="메모 44 2 5 7 3" xfId="36237"/>
    <cellStyle name="메모 44 2 5 7 4" xfId="36238"/>
    <cellStyle name="메모 44 2 5 8" xfId="36239"/>
    <cellStyle name="메모 44 2 5 8 2" xfId="36240"/>
    <cellStyle name="메모 44 2 5 8 3" xfId="36241"/>
    <cellStyle name="메모 44 2 5 8 4" xfId="36242"/>
    <cellStyle name="메모 44 2 5 9" xfId="36243"/>
    <cellStyle name="메모 44 2 5 9 2" xfId="36244"/>
    <cellStyle name="메모 44 2 5 9 3" xfId="36245"/>
    <cellStyle name="메모 44 2 5 9 4" xfId="36246"/>
    <cellStyle name="메모 44 2 6" xfId="36247"/>
    <cellStyle name="메모 44 2 6 10" xfId="36248"/>
    <cellStyle name="메모 44 2 6 11" xfId="36249"/>
    <cellStyle name="메모 44 2 6 12" xfId="36250"/>
    <cellStyle name="메모 44 2 6 2" xfId="36251"/>
    <cellStyle name="메모 44 2 6 2 2" xfId="36252"/>
    <cellStyle name="메모 44 2 6 2 3" xfId="36253"/>
    <cellStyle name="메모 44 2 6 2 4" xfId="36254"/>
    <cellStyle name="메모 44 2 6 3" xfId="36255"/>
    <cellStyle name="메모 44 2 6 3 2" xfId="36256"/>
    <cellStyle name="메모 44 2 6 3 3" xfId="36257"/>
    <cellStyle name="메모 44 2 6 3 4" xfId="36258"/>
    <cellStyle name="메모 44 2 6 4" xfId="36259"/>
    <cellStyle name="메모 44 2 6 4 2" xfId="36260"/>
    <cellStyle name="메모 44 2 6 4 3" xfId="36261"/>
    <cellStyle name="메모 44 2 6 4 4" xfId="36262"/>
    <cellStyle name="메모 44 2 6 5" xfId="36263"/>
    <cellStyle name="메모 44 2 6 5 2" xfId="36264"/>
    <cellStyle name="메모 44 2 6 5 3" xfId="36265"/>
    <cellStyle name="메모 44 2 6 5 4" xfId="36266"/>
    <cellStyle name="메모 44 2 6 6" xfId="36267"/>
    <cellStyle name="메모 44 2 6 6 2" xfId="36268"/>
    <cellStyle name="메모 44 2 6 6 3" xfId="36269"/>
    <cellStyle name="메모 44 2 6 6 4" xfId="36270"/>
    <cellStyle name="메모 44 2 6 7" xfId="36271"/>
    <cellStyle name="메모 44 2 6 7 2" xfId="36272"/>
    <cellStyle name="메모 44 2 6 7 3" xfId="36273"/>
    <cellStyle name="메모 44 2 6 7 4" xfId="36274"/>
    <cellStyle name="메모 44 2 6 8" xfId="36275"/>
    <cellStyle name="메모 44 2 6 8 2" xfId="36276"/>
    <cellStyle name="메모 44 2 6 8 3" xfId="36277"/>
    <cellStyle name="메모 44 2 6 8 4" xfId="36278"/>
    <cellStyle name="메모 44 2 6 9" xfId="36279"/>
    <cellStyle name="메모 44 2 6 9 2" xfId="36280"/>
    <cellStyle name="메모 44 2 6 9 3" xfId="36281"/>
    <cellStyle name="메모 44 2 6 9 4" xfId="36282"/>
    <cellStyle name="메모 44 2 7" xfId="36283"/>
    <cellStyle name="메모 44 2 7 2" xfId="36284"/>
    <cellStyle name="메모 44 2 7 3" xfId="36285"/>
    <cellStyle name="메모 44 2 7 4" xfId="36286"/>
    <cellStyle name="메모 44 2 8" xfId="36287"/>
    <cellStyle name="메모 44 2 8 2" xfId="36288"/>
    <cellStyle name="메모 44 2 8 3" xfId="36289"/>
    <cellStyle name="메모 44 2 8 4" xfId="36290"/>
    <cellStyle name="메모 44 2 9" xfId="36291"/>
    <cellStyle name="메모 44 2 9 2" xfId="36292"/>
    <cellStyle name="메모 44 2 9 3" xfId="36293"/>
    <cellStyle name="메모 44 2 9 4" xfId="36294"/>
    <cellStyle name="메모 44 3" xfId="36295"/>
    <cellStyle name="메모 44 3 10" xfId="36296"/>
    <cellStyle name="메모 44 3 10 2" xfId="36297"/>
    <cellStyle name="메모 44 3 10 3" xfId="36298"/>
    <cellStyle name="메모 44 3 10 4" xfId="36299"/>
    <cellStyle name="메모 44 3 11" xfId="36300"/>
    <cellStyle name="메모 44 3 11 2" xfId="36301"/>
    <cellStyle name="메모 44 3 11 3" xfId="36302"/>
    <cellStyle name="메모 44 3 11 4" xfId="36303"/>
    <cellStyle name="메모 44 3 12" xfId="36304"/>
    <cellStyle name="메모 44 3 12 2" xfId="36305"/>
    <cellStyle name="메모 44 3 12 3" xfId="36306"/>
    <cellStyle name="메모 44 3 12 4" xfId="36307"/>
    <cellStyle name="메모 44 3 13" xfId="36308"/>
    <cellStyle name="메모 44 3 14" xfId="36309"/>
    <cellStyle name="메모 44 3 15" xfId="36310"/>
    <cellStyle name="메모 44 3 16" xfId="36311"/>
    <cellStyle name="메모 44 3 17" xfId="36312"/>
    <cellStyle name="메모 44 3 18" xfId="36313"/>
    <cellStyle name="메모 44 3 19" xfId="36314"/>
    <cellStyle name="메모 44 3 2" xfId="36315"/>
    <cellStyle name="메모 44 3 2 10" xfId="36316"/>
    <cellStyle name="메모 44 3 2 11" xfId="36317"/>
    <cellStyle name="메모 44 3 2 12" xfId="36318"/>
    <cellStyle name="메모 44 3 2 2" xfId="36319"/>
    <cellStyle name="메모 44 3 2 2 2" xfId="36320"/>
    <cellStyle name="메모 44 3 2 2 3" xfId="36321"/>
    <cellStyle name="메모 44 3 2 2 4" xfId="36322"/>
    <cellStyle name="메모 44 3 2 3" xfId="36323"/>
    <cellStyle name="메모 44 3 2 3 2" xfId="36324"/>
    <cellStyle name="메모 44 3 2 3 3" xfId="36325"/>
    <cellStyle name="메모 44 3 2 3 4" xfId="36326"/>
    <cellStyle name="메모 44 3 2 4" xfId="36327"/>
    <cellStyle name="메모 44 3 2 4 2" xfId="36328"/>
    <cellStyle name="메모 44 3 2 4 3" xfId="36329"/>
    <cellStyle name="메모 44 3 2 4 4" xfId="36330"/>
    <cellStyle name="메모 44 3 2 5" xfId="36331"/>
    <cellStyle name="메모 44 3 2 5 2" xfId="36332"/>
    <cellStyle name="메모 44 3 2 5 3" xfId="36333"/>
    <cellStyle name="메모 44 3 2 5 4" xfId="36334"/>
    <cellStyle name="메모 44 3 2 6" xfId="36335"/>
    <cellStyle name="메모 44 3 2 6 2" xfId="36336"/>
    <cellStyle name="메모 44 3 2 6 3" xfId="36337"/>
    <cellStyle name="메모 44 3 2 6 4" xfId="36338"/>
    <cellStyle name="메모 44 3 2 7" xfId="36339"/>
    <cellStyle name="메모 44 3 2 7 2" xfId="36340"/>
    <cellStyle name="메모 44 3 2 7 3" xfId="36341"/>
    <cellStyle name="메모 44 3 2 7 4" xfId="36342"/>
    <cellStyle name="메모 44 3 2 8" xfId="36343"/>
    <cellStyle name="메모 44 3 2 8 2" xfId="36344"/>
    <cellStyle name="메모 44 3 2 8 3" xfId="36345"/>
    <cellStyle name="메모 44 3 2 8 4" xfId="36346"/>
    <cellStyle name="메모 44 3 2 9" xfId="36347"/>
    <cellStyle name="메모 44 3 2 9 2" xfId="36348"/>
    <cellStyle name="메모 44 3 2 9 3" xfId="36349"/>
    <cellStyle name="메모 44 3 2 9 4" xfId="36350"/>
    <cellStyle name="메모 44 3 20" xfId="36351"/>
    <cellStyle name="메모 44 3 21" xfId="36352"/>
    <cellStyle name="메모 44 3 22" xfId="36353"/>
    <cellStyle name="메모 44 3 23" xfId="36354"/>
    <cellStyle name="메모 44 3 24" xfId="36355"/>
    <cellStyle name="메모 44 3 25" xfId="36356"/>
    <cellStyle name="메모 44 3 3" xfId="36357"/>
    <cellStyle name="메모 44 3 3 10" xfId="36358"/>
    <cellStyle name="메모 44 3 3 11" xfId="36359"/>
    <cellStyle name="메모 44 3 3 12" xfId="36360"/>
    <cellStyle name="메모 44 3 3 2" xfId="36361"/>
    <cellStyle name="메모 44 3 3 2 2" xfId="36362"/>
    <cellStyle name="메모 44 3 3 2 3" xfId="36363"/>
    <cellStyle name="메모 44 3 3 2 4" xfId="36364"/>
    <cellStyle name="메모 44 3 3 3" xfId="36365"/>
    <cellStyle name="메모 44 3 3 3 2" xfId="36366"/>
    <cellStyle name="메모 44 3 3 3 3" xfId="36367"/>
    <cellStyle name="메모 44 3 3 3 4" xfId="36368"/>
    <cellStyle name="메모 44 3 3 4" xfId="36369"/>
    <cellStyle name="메모 44 3 3 4 2" xfId="36370"/>
    <cellStyle name="메모 44 3 3 4 3" xfId="36371"/>
    <cellStyle name="메모 44 3 3 4 4" xfId="36372"/>
    <cellStyle name="메모 44 3 3 5" xfId="36373"/>
    <cellStyle name="메모 44 3 3 5 2" xfId="36374"/>
    <cellStyle name="메모 44 3 3 5 3" xfId="36375"/>
    <cellStyle name="메모 44 3 3 5 4" xfId="36376"/>
    <cellStyle name="메모 44 3 3 6" xfId="36377"/>
    <cellStyle name="메모 44 3 3 6 2" xfId="36378"/>
    <cellStyle name="메모 44 3 3 6 3" xfId="36379"/>
    <cellStyle name="메모 44 3 3 6 4" xfId="36380"/>
    <cellStyle name="메모 44 3 3 7" xfId="36381"/>
    <cellStyle name="메모 44 3 3 7 2" xfId="36382"/>
    <cellStyle name="메모 44 3 3 7 3" xfId="36383"/>
    <cellStyle name="메모 44 3 3 7 4" xfId="36384"/>
    <cellStyle name="메모 44 3 3 8" xfId="36385"/>
    <cellStyle name="메모 44 3 3 8 2" xfId="36386"/>
    <cellStyle name="메모 44 3 3 8 3" xfId="36387"/>
    <cellStyle name="메모 44 3 3 8 4" xfId="36388"/>
    <cellStyle name="메모 44 3 3 9" xfId="36389"/>
    <cellStyle name="메모 44 3 3 9 2" xfId="36390"/>
    <cellStyle name="메모 44 3 3 9 3" xfId="36391"/>
    <cellStyle name="메모 44 3 3 9 4" xfId="36392"/>
    <cellStyle name="메모 44 3 4" xfId="36393"/>
    <cellStyle name="메모 44 3 4 10" xfId="36394"/>
    <cellStyle name="메모 44 3 4 11" xfId="36395"/>
    <cellStyle name="메모 44 3 4 12" xfId="36396"/>
    <cellStyle name="메모 44 3 4 2" xfId="36397"/>
    <cellStyle name="메모 44 3 4 2 2" xfId="36398"/>
    <cellStyle name="메모 44 3 4 2 3" xfId="36399"/>
    <cellStyle name="메모 44 3 4 2 4" xfId="36400"/>
    <cellStyle name="메모 44 3 4 3" xfId="36401"/>
    <cellStyle name="메모 44 3 4 3 2" xfId="36402"/>
    <cellStyle name="메모 44 3 4 3 3" xfId="36403"/>
    <cellStyle name="메모 44 3 4 3 4" xfId="36404"/>
    <cellStyle name="메모 44 3 4 4" xfId="36405"/>
    <cellStyle name="메모 44 3 4 4 2" xfId="36406"/>
    <cellStyle name="메모 44 3 4 4 3" xfId="36407"/>
    <cellStyle name="메모 44 3 4 4 4" xfId="36408"/>
    <cellStyle name="메모 44 3 4 5" xfId="36409"/>
    <cellStyle name="메모 44 3 4 5 2" xfId="36410"/>
    <cellStyle name="메모 44 3 4 5 3" xfId="36411"/>
    <cellStyle name="메모 44 3 4 5 4" xfId="36412"/>
    <cellStyle name="메모 44 3 4 6" xfId="36413"/>
    <cellStyle name="메모 44 3 4 6 2" xfId="36414"/>
    <cellStyle name="메모 44 3 4 6 3" xfId="36415"/>
    <cellStyle name="메모 44 3 4 6 4" xfId="36416"/>
    <cellStyle name="메모 44 3 4 7" xfId="36417"/>
    <cellStyle name="메모 44 3 4 7 2" xfId="36418"/>
    <cellStyle name="메모 44 3 4 7 3" xfId="36419"/>
    <cellStyle name="메모 44 3 4 7 4" xfId="36420"/>
    <cellStyle name="메모 44 3 4 8" xfId="36421"/>
    <cellStyle name="메모 44 3 4 8 2" xfId="36422"/>
    <cellStyle name="메모 44 3 4 8 3" xfId="36423"/>
    <cellStyle name="메모 44 3 4 8 4" xfId="36424"/>
    <cellStyle name="메모 44 3 4 9" xfId="36425"/>
    <cellStyle name="메모 44 3 4 9 2" xfId="36426"/>
    <cellStyle name="메모 44 3 4 9 3" xfId="36427"/>
    <cellStyle name="메모 44 3 4 9 4" xfId="36428"/>
    <cellStyle name="메모 44 3 5" xfId="36429"/>
    <cellStyle name="메모 44 3 5 2" xfId="36430"/>
    <cellStyle name="메모 44 3 5 3" xfId="36431"/>
    <cellStyle name="메모 44 3 5 4" xfId="36432"/>
    <cellStyle name="메모 44 3 6" xfId="36433"/>
    <cellStyle name="메모 44 3 6 2" xfId="36434"/>
    <cellStyle name="메모 44 3 6 3" xfId="36435"/>
    <cellStyle name="메모 44 3 6 4" xfId="36436"/>
    <cellStyle name="메모 44 3 7" xfId="36437"/>
    <cellStyle name="메모 44 3 7 2" xfId="36438"/>
    <cellStyle name="메모 44 3 7 3" xfId="36439"/>
    <cellStyle name="메모 44 3 7 4" xfId="36440"/>
    <cellStyle name="메모 44 3 8" xfId="36441"/>
    <cellStyle name="메모 44 3 8 2" xfId="36442"/>
    <cellStyle name="메모 44 3 8 3" xfId="36443"/>
    <cellStyle name="메모 44 3 8 4" xfId="36444"/>
    <cellStyle name="메모 44 3 9" xfId="36445"/>
    <cellStyle name="메모 44 3 9 2" xfId="36446"/>
    <cellStyle name="메모 44 3 9 3" xfId="36447"/>
    <cellStyle name="메모 44 3 9 4" xfId="36448"/>
    <cellStyle name="메모 44 4" xfId="36449"/>
    <cellStyle name="메모 44 4 10" xfId="36450"/>
    <cellStyle name="메모 44 4 10 2" xfId="36451"/>
    <cellStyle name="메모 44 4 10 3" xfId="36452"/>
    <cellStyle name="메모 44 4 10 4" xfId="36453"/>
    <cellStyle name="메모 44 4 11" xfId="36454"/>
    <cellStyle name="메모 44 4 12" xfId="36455"/>
    <cellStyle name="메모 44 4 13" xfId="36456"/>
    <cellStyle name="메모 44 4 14" xfId="36457"/>
    <cellStyle name="메모 44 4 15" xfId="36458"/>
    <cellStyle name="메모 44 4 16" xfId="36459"/>
    <cellStyle name="메모 44 4 17" xfId="36460"/>
    <cellStyle name="메모 44 4 18" xfId="36461"/>
    <cellStyle name="메모 44 4 19" xfId="36462"/>
    <cellStyle name="메모 44 4 2" xfId="36463"/>
    <cellStyle name="메모 44 4 2 10" xfId="36464"/>
    <cellStyle name="메모 44 4 2 11" xfId="36465"/>
    <cellStyle name="메모 44 4 2 12" xfId="36466"/>
    <cellStyle name="메모 44 4 2 2" xfId="36467"/>
    <cellStyle name="메모 44 4 2 2 2" xfId="36468"/>
    <cellStyle name="메모 44 4 2 2 3" xfId="36469"/>
    <cellStyle name="메모 44 4 2 2 4" xfId="36470"/>
    <cellStyle name="메모 44 4 2 3" xfId="36471"/>
    <cellStyle name="메모 44 4 2 3 2" xfId="36472"/>
    <cellStyle name="메모 44 4 2 3 3" xfId="36473"/>
    <cellStyle name="메모 44 4 2 3 4" xfId="36474"/>
    <cellStyle name="메모 44 4 2 4" xfId="36475"/>
    <cellStyle name="메모 44 4 2 4 2" xfId="36476"/>
    <cellStyle name="메모 44 4 2 4 3" xfId="36477"/>
    <cellStyle name="메모 44 4 2 4 4" xfId="36478"/>
    <cellStyle name="메모 44 4 2 5" xfId="36479"/>
    <cellStyle name="메모 44 4 2 5 2" xfId="36480"/>
    <cellStyle name="메모 44 4 2 5 3" xfId="36481"/>
    <cellStyle name="메모 44 4 2 5 4" xfId="36482"/>
    <cellStyle name="메모 44 4 2 6" xfId="36483"/>
    <cellStyle name="메모 44 4 2 6 2" xfId="36484"/>
    <cellStyle name="메모 44 4 2 6 3" xfId="36485"/>
    <cellStyle name="메모 44 4 2 6 4" xfId="36486"/>
    <cellStyle name="메모 44 4 2 7" xfId="36487"/>
    <cellStyle name="메모 44 4 2 7 2" xfId="36488"/>
    <cellStyle name="메모 44 4 2 7 3" xfId="36489"/>
    <cellStyle name="메모 44 4 2 7 4" xfId="36490"/>
    <cellStyle name="메모 44 4 2 8" xfId="36491"/>
    <cellStyle name="메모 44 4 2 8 2" xfId="36492"/>
    <cellStyle name="메모 44 4 2 8 3" xfId="36493"/>
    <cellStyle name="메모 44 4 2 8 4" xfId="36494"/>
    <cellStyle name="메모 44 4 2 9" xfId="36495"/>
    <cellStyle name="메모 44 4 2 9 2" xfId="36496"/>
    <cellStyle name="메모 44 4 2 9 3" xfId="36497"/>
    <cellStyle name="메모 44 4 2 9 4" xfId="36498"/>
    <cellStyle name="메모 44 4 20" xfId="36499"/>
    <cellStyle name="메모 44 4 21" xfId="36500"/>
    <cellStyle name="메모 44 4 22" xfId="36501"/>
    <cellStyle name="메모 44 4 23" xfId="36502"/>
    <cellStyle name="메모 44 4 3" xfId="36503"/>
    <cellStyle name="메모 44 4 3 2" xfId="36504"/>
    <cellStyle name="메모 44 4 3 3" xfId="36505"/>
    <cellStyle name="메모 44 4 3 4" xfId="36506"/>
    <cellStyle name="메모 44 4 4" xfId="36507"/>
    <cellStyle name="메모 44 4 4 2" xfId="36508"/>
    <cellStyle name="메모 44 4 4 3" xfId="36509"/>
    <cellStyle name="메모 44 4 4 4" xfId="36510"/>
    <cellStyle name="메모 44 4 5" xfId="36511"/>
    <cellStyle name="메모 44 4 5 2" xfId="36512"/>
    <cellStyle name="메모 44 4 5 3" xfId="36513"/>
    <cellStyle name="메모 44 4 5 4" xfId="36514"/>
    <cellStyle name="메모 44 4 6" xfId="36515"/>
    <cellStyle name="메모 44 4 6 2" xfId="36516"/>
    <cellStyle name="메모 44 4 6 3" xfId="36517"/>
    <cellStyle name="메모 44 4 6 4" xfId="36518"/>
    <cellStyle name="메모 44 4 7" xfId="36519"/>
    <cellStyle name="메모 44 4 7 2" xfId="36520"/>
    <cellStyle name="메모 44 4 7 3" xfId="36521"/>
    <cellStyle name="메모 44 4 7 4" xfId="36522"/>
    <cellStyle name="메모 44 4 8" xfId="36523"/>
    <cellStyle name="메모 44 4 8 2" xfId="36524"/>
    <cellStyle name="메모 44 4 8 3" xfId="36525"/>
    <cellStyle name="메모 44 4 8 4" xfId="36526"/>
    <cellStyle name="메모 44 4 9" xfId="36527"/>
    <cellStyle name="메모 44 4 9 2" xfId="36528"/>
    <cellStyle name="메모 44 4 9 3" xfId="36529"/>
    <cellStyle name="메모 44 4 9 4" xfId="36530"/>
    <cellStyle name="메모 44 5" xfId="36531"/>
    <cellStyle name="메모 44 5 10" xfId="36532"/>
    <cellStyle name="메모 44 5 11" xfId="36533"/>
    <cellStyle name="메모 44 5 12" xfId="36534"/>
    <cellStyle name="메모 44 5 13" xfId="36535"/>
    <cellStyle name="메모 44 5 14" xfId="36536"/>
    <cellStyle name="메모 44 5 15" xfId="36537"/>
    <cellStyle name="메모 44 5 16" xfId="36538"/>
    <cellStyle name="메모 44 5 17" xfId="36539"/>
    <cellStyle name="메모 44 5 18" xfId="36540"/>
    <cellStyle name="메모 44 5 19" xfId="36541"/>
    <cellStyle name="메모 44 5 2" xfId="36542"/>
    <cellStyle name="메모 44 5 2 2" xfId="36543"/>
    <cellStyle name="메모 44 5 2 3" xfId="36544"/>
    <cellStyle name="메모 44 5 2 4" xfId="36545"/>
    <cellStyle name="메모 44 5 20" xfId="36546"/>
    <cellStyle name="메모 44 5 3" xfId="36547"/>
    <cellStyle name="메모 44 5 3 2" xfId="36548"/>
    <cellStyle name="메모 44 5 3 3" xfId="36549"/>
    <cellStyle name="메모 44 5 3 4" xfId="36550"/>
    <cellStyle name="메모 44 5 4" xfId="36551"/>
    <cellStyle name="메모 44 5 4 2" xfId="36552"/>
    <cellStyle name="메모 44 5 4 3" xfId="36553"/>
    <cellStyle name="메모 44 5 4 4" xfId="36554"/>
    <cellStyle name="메모 44 5 5" xfId="36555"/>
    <cellStyle name="메모 44 5 5 2" xfId="36556"/>
    <cellStyle name="메모 44 5 5 3" xfId="36557"/>
    <cellStyle name="메모 44 5 5 4" xfId="36558"/>
    <cellStyle name="메모 44 5 6" xfId="36559"/>
    <cellStyle name="메모 44 5 6 2" xfId="36560"/>
    <cellStyle name="메모 44 5 6 3" xfId="36561"/>
    <cellStyle name="메모 44 5 6 4" xfId="36562"/>
    <cellStyle name="메모 44 5 7" xfId="36563"/>
    <cellStyle name="메모 44 5 7 2" xfId="36564"/>
    <cellStyle name="메모 44 5 7 3" xfId="36565"/>
    <cellStyle name="메모 44 5 7 4" xfId="36566"/>
    <cellStyle name="메모 44 5 8" xfId="36567"/>
    <cellStyle name="메모 44 5 9" xfId="36568"/>
    <cellStyle name="메모 44 6" xfId="36569"/>
    <cellStyle name="메모 44 6 10" xfId="36570"/>
    <cellStyle name="메모 44 6 11" xfId="36571"/>
    <cellStyle name="메모 44 6 12" xfId="36572"/>
    <cellStyle name="메모 44 6 13" xfId="36573"/>
    <cellStyle name="메모 44 6 14" xfId="36574"/>
    <cellStyle name="메모 44 6 15" xfId="36575"/>
    <cellStyle name="메모 44 6 16" xfId="36576"/>
    <cellStyle name="메모 44 6 17" xfId="36577"/>
    <cellStyle name="메모 44 6 2" xfId="36578"/>
    <cellStyle name="메모 44 6 2 2" xfId="36579"/>
    <cellStyle name="메모 44 6 2 3" xfId="36580"/>
    <cellStyle name="메모 44 6 2 4" xfId="36581"/>
    <cellStyle name="메모 44 6 3" xfId="36582"/>
    <cellStyle name="메모 44 6 3 2" xfId="36583"/>
    <cellStyle name="메모 44 6 3 3" xfId="36584"/>
    <cellStyle name="메모 44 6 3 4" xfId="36585"/>
    <cellStyle name="메모 44 6 4" xfId="36586"/>
    <cellStyle name="메모 44 6 4 2" xfId="36587"/>
    <cellStyle name="메모 44 6 4 3" xfId="36588"/>
    <cellStyle name="메모 44 6 4 4" xfId="36589"/>
    <cellStyle name="메모 44 6 5" xfId="36590"/>
    <cellStyle name="메모 44 6 6" xfId="36591"/>
    <cellStyle name="메모 44 6 7" xfId="36592"/>
    <cellStyle name="메모 44 6 8" xfId="36593"/>
    <cellStyle name="메모 44 6 9" xfId="36594"/>
    <cellStyle name="메모 44 7" xfId="36595"/>
    <cellStyle name="메모 44 7 10" xfId="36596"/>
    <cellStyle name="메모 44 7 11" xfId="36597"/>
    <cellStyle name="메모 44 7 12" xfId="36598"/>
    <cellStyle name="메모 44 7 13" xfId="36599"/>
    <cellStyle name="메모 44 7 14" xfId="36600"/>
    <cellStyle name="메모 44 7 2" xfId="36601"/>
    <cellStyle name="메모 44 7 3" xfId="36602"/>
    <cellStyle name="메모 44 7 4" xfId="36603"/>
    <cellStyle name="메모 44 7 5" xfId="36604"/>
    <cellStyle name="메모 44 7 6" xfId="36605"/>
    <cellStyle name="메모 44 7 7" xfId="36606"/>
    <cellStyle name="메모 44 7 8" xfId="36607"/>
    <cellStyle name="메모 44 7 9" xfId="36608"/>
    <cellStyle name="메모 44 8" xfId="36609"/>
    <cellStyle name="메모 44 8 2" xfId="36610"/>
    <cellStyle name="메모 44 8 3" xfId="36611"/>
    <cellStyle name="메모 44 8 4" xfId="36612"/>
    <cellStyle name="메모 44 9" xfId="36613"/>
    <cellStyle name="메모 44 9 2" xfId="36614"/>
    <cellStyle name="메모 44 9 3" xfId="36615"/>
    <cellStyle name="메모 45" xfId="36616"/>
    <cellStyle name="메모 45 10" xfId="36617"/>
    <cellStyle name="메모 45 11" xfId="36618"/>
    <cellStyle name="메모 45 2" xfId="36619"/>
    <cellStyle name="메모 45 2 10" xfId="36620"/>
    <cellStyle name="메모 45 2 10 2" xfId="36621"/>
    <cellStyle name="메모 45 2 10 3" xfId="36622"/>
    <cellStyle name="메모 45 2 10 4" xfId="36623"/>
    <cellStyle name="메모 45 2 11" xfId="36624"/>
    <cellStyle name="메모 45 2 11 2" xfId="36625"/>
    <cellStyle name="메모 45 2 11 3" xfId="36626"/>
    <cellStyle name="메모 45 2 11 4" xfId="36627"/>
    <cellStyle name="메모 45 2 12" xfId="36628"/>
    <cellStyle name="메모 45 2 12 2" xfId="36629"/>
    <cellStyle name="메모 45 2 12 3" xfId="36630"/>
    <cellStyle name="메모 45 2 12 4" xfId="36631"/>
    <cellStyle name="메모 45 2 13" xfId="36632"/>
    <cellStyle name="메모 45 2 13 2" xfId="36633"/>
    <cellStyle name="메모 45 2 13 3" xfId="36634"/>
    <cellStyle name="메모 45 2 13 4" xfId="36635"/>
    <cellStyle name="메모 45 2 14" xfId="36636"/>
    <cellStyle name="메모 45 2 14 2" xfId="36637"/>
    <cellStyle name="메모 45 2 14 3" xfId="36638"/>
    <cellStyle name="메모 45 2 14 4" xfId="36639"/>
    <cellStyle name="메모 45 2 15" xfId="36640"/>
    <cellStyle name="메모 45 2 16" xfId="36641"/>
    <cellStyle name="메모 45 2 17" xfId="36642"/>
    <cellStyle name="메모 45 2 18" xfId="36643"/>
    <cellStyle name="메모 45 2 19" xfId="36644"/>
    <cellStyle name="메모 45 2 2" xfId="36645"/>
    <cellStyle name="메모 45 2 2 10" xfId="36646"/>
    <cellStyle name="메모 45 2 2 10 2" xfId="36647"/>
    <cellStyle name="메모 45 2 2 10 3" xfId="36648"/>
    <cellStyle name="메모 45 2 2 10 4" xfId="36649"/>
    <cellStyle name="메모 45 2 2 11" xfId="36650"/>
    <cellStyle name="메모 45 2 2 11 2" xfId="36651"/>
    <cellStyle name="메모 45 2 2 11 3" xfId="36652"/>
    <cellStyle name="메모 45 2 2 11 4" xfId="36653"/>
    <cellStyle name="메모 45 2 2 12" xfId="36654"/>
    <cellStyle name="메모 45 2 2 12 2" xfId="36655"/>
    <cellStyle name="메모 45 2 2 12 3" xfId="36656"/>
    <cellStyle name="메모 45 2 2 12 4" xfId="36657"/>
    <cellStyle name="메모 45 2 2 13" xfId="36658"/>
    <cellStyle name="메모 45 2 2 13 2" xfId="36659"/>
    <cellStyle name="메모 45 2 2 13 3" xfId="36660"/>
    <cellStyle name="메모 45 2 2 13 4" xfId="36661"/>
    <cellStyle name="메모 45 2 2 14" xfId="36662"/>
    <cellStyle name="메모 45 2 2 15" xfId="36663"/>
    <cellStyle name="메모 45 2 2 16" xfId="36664"/>
    <cellStyle name="메모 45 2 2 17" xfId="36665"/>
    <cellStyle name="메모 45 2 2 18" xfId="36666"/>
    <cellStyle name="메모 45 2 2 19" xfId="36667"/>
    <cellStyle name="메모 45 2 2 2" xfId="36668"/>
    <cellStyle name="메모 45 2 2 2 10" xfId="36669"/>
    <cellStyle name="메모 45 2 2 2 10 2" xfId="36670"/>
    <cellStyle name="메모 45 2 2 2 10 3" xfId="36671"/>
    <cellStyle name="메모 45 2 2 2 10 4" xfId="36672"/>
    <cellStyle name="메모 45 2 2 2 11" xfId="36673"/>
    <cellStyle name="메모 45 2 2 2 11 2" xfId="36674"/>
    <cellStyle name="메모 45 2 2 2 11 3" xfId="36675"/>
    <cellStyle name="메모 45 2 2 2 11 4" xfId="36676"/>
    <cellStyle name="메모 45 2 2 2 12" xfId="36677"/>
    <cellStyle name="메모 45 2 2 2 12 2" xfId="36678"/>
    <cellStyle name="메모 45 2 2 2 12 3" xfId="36679"/>
    <cellStyle name="메모 45 2 2 2 12 4" xfId="36680"/>
    <cellStyle name="메모 45 2 2 2 13" xfId="36681"/>
    <cellStyle name="메모 45 2 2 2 14" xfId="36682"/>
    <cellStyle name="메모 45 2 2 2 15" xfId="36683"/>
    <cellStyle name="메모 45 2 2 2 16" xfId="36684"/>
    <cellStyle name="메모 45 2 2 2 17" xfId="36685"/>
    <cellStyle name="메모 45 2 2 2 18" xfId="36686"/>
    <cellStyle name="메모 45 2 2 2 19" xfId="36687"/>
    <cellStyle name="메모 45 2 2 2 2" xfId="36688"/>
    <cellStyle name="메모 45 2 2 2 2 10" xfId="36689"/>
    <cellStyle name="메모 45 2 2 2 2 11" xfId="36690"/>
    <cellStyle name="메모 45 2 2 2 2 12" xfId="36691"/>
    <cellStyle name="메모 45 2 2 2 2 2" xfId="36692"/>
    <cellStyle name="메모 45 2 2 2 2 2 2" xfId="36693"/>
    <cellStyle name="메모 45 2 2 2 2 2 3" xfId="36694"/>
    <cellStyle name="메모 45 2 2 2 2 2 4" xfId="36695"/>
    <cellStyle name="메모 45 2 2 2 2 3" xfId="36696"/>
    <cellStyle name="메모 45 2 2 2 2 3 2" xfId="36697"/>
    <cellStyle name="메모 45 2 2 2 2 3 3" xfId="36698"/>
    <cellStyle name="메모 45 2 2 2 2 3 4" xfId="36699"/>
    <cellStyle name="메모 45 2 2 2 2 4" xfId="36700"/>
    <cellStyle name="메모 45 2 2 2 2 4 2" xfId="36701"/>
    <cellStyle name="메모 45 2 2 2 2 4 3" xfId="36702"/>
    <cellStyle name="메모 45 2 2 2 2 4 4" xfId="36703"/>
    <cellStyle name="메모 45 2 2 2 2 5" xfId="36704"/>
    <cellStyle name="메모 45 2 2 2 2 5 2" xfId="36705"/>
    <cellStyle name="메모 45 2 2 2 2 5 3" xfId="36706"/>
    <cellStyle name="메모 45 2 2 2 2 5 4" xfId="36707"/>
    <cellStyle name="메모 45 2 2 2 2 6" xfId="36708"/>
    <cellStyle name="메모 45 2 2 2 2 6 2" xfId="36709"/>
    <cellStyle name="메모 45 2 2 2 2 6 3" xfId="36710"/>
    <cellStyle name="메모 45 2 2 2 2 6 4" xfId="36711"/>
    <cellStyle name="메모 45 2 2 2 2 7" xfId="36712"/>
    <cellStyle name="메모 45 2 2 2 2 7 2" xfId="36713"/>
    <cellStyle name="메모 45 2 2 2 2 7 3" xfId="36714"/>
    <cellStyle name="메모 45 2 2 2 2 7 4" xfId="36715"/>
    <cellStyle name="메모 45 2 2 2 2 8" xfId="36716"/>
    <cellStyle name="메모 45 2 2 2 2 8 2" xfId="36717"/>
    <cellStyle name="메모 45 2 2 2 2 8 3" xfId="36718"/>
    <cellStyle name="메모 45 2 2 2 2 8 4" xfId="36719"/>
    <cellStyle name="메모 45 2 2 2 2 9" xfId="36720"/>
    <cellStyle name="메모 45 2 2 2 2 9 2" xfId="36721"/>
    <cellStyle name="메모 45 2 2 2 2 9 3" xfId="36722"/>
    <cellStyle name="메모 45 2 2 2 2 9 4" xfId="36723"/>
    <cellStyle name="메모 45 2 2 2 20" xfId="36724"/>
    <cellStyle name="메모 45 2 2 2 21" xfId="36725"/>
    <cellStyle name="메모 45 2 2 2 22" xfId="36726"/>
    <cellStyle name="메모 45 2 2 2 23" xfId="36727"/>
    <cellStyle name="메모 45 2 2 2 24" xfId="36728"/>
    <cellStyle name="메모 45 2 2 2 25" xfId="36729"/>
    <cellStyle name="메모 45 2 2 2 3" xfId="36730"/>
    <cellStyle name="메모 45 2 2 2 3 10" xfId="36731"/>
    <cellStyle name="메모 45 2 2 2 3 11" xfId="36732"/>
    <cellStyle name="메모 45 2 2 2 3 12" xfId="36733"/>
    <cellStyle name="메모 45 2 2 2 3 2" xfId="36734"/>
    <cellStyle name="메모 45 2 2 2 3 2 2" xfId="36735"/>
    <cellStyle name="메모 45 2 2 2 3 2 3" xfId="36736"/>
    <cellStyle name="메모 45 2 2 2 3 2 4" xfId="36737"/>
    <cellStyle name="메모 45 2 2 2 3 3" xfId="36738"/>
    <cellStyle name="메모 45 2 2 2 3 3 2" xfId="36739"/>
    <cellStyle name="메모 45 2 2 2 3 3 3" xfId="36740"/>
    <cellStyle name="메모 45 2 2 2 3 3 4" xfId="36741"/>
    <cellStyle name="메모 45 2 2 2 3 4" xfId="36742"/>
    <cellStyle name="메모 45 2 2 2 3 4 2" xfId="36743"/>
    <cellStyle name="메모 45 2 2 2 3 4 3" xfId="36744"/>
    <cellStyle name="메모 45 2 2 2 3 4 4" xfId="36745"/>
    <cellStyle name="메모 45 2 2 2 3 5" xfId="36746"/>
    <cellStyle name="메모 45 2 2 2 3 5 2" xfId="36747"/>
    <cellStyle name="메모 45 2 2 2 3 5 3" xfId="36748"/>
    <cellStyle name="메모 45 2 2 2 3 5 4" xfId="36749"/>
    <cellStyle name="메모 45 2 2 2 3 6" xfId="36750"/>
    <cellStyle name="메모 45 2 2 2 3 6 2" xfId="36751"/>
    <cellStyle name="메모 45 2 2 2 3 6 3" xfId="36752"/>
    <cellStyle name="메모 45 2 2 2 3 6 4" xfId="36753"/>
    <cellStyle name="메모 45 2 2 2 3 7" xfId="36754"/>
    <cellStyle name="메모 45 2 2 2 3 7 2" xfId="36755"/>
    <cellStyle name="메모 45 2 2 2 3 7 3" xfId="36756"/>
    <cellStyle name="메모 45 2 2 2 3 7 4" xfId="36757"/>
    <cellStyle name="메모 45 2 2 2 3 8" xfId="36758"/>
    <cellStyle name="메모 45 2 2 2 3 8 2" xfId="36759"/>
    <cellStyle name="메모 45 2 2 2 3 8 3" xfId="36760"/>
    <cellStyle name="메모 45 2 2 2 3 8 4" xfId="36761"/>
    <cellStyle name="메모 45 2 2 2 3 9" xfId="36762"/>
    <cellStyle name="메모 45 2 2 2 3 9 2" xfId="36763"/>
    <cellStyle name="메모 45 2 2 2 3 9 3" xfId="36764"/>
    <cellStyle name="메모 45 2 2 2 3 9 4" xfId="36765"/>
    <cellStyle name="메모 45 2 2 2 4" xfId="36766"/>
    <cellStyle name="메모 45 2 2 2 4 10" xfId="36767"/>
    <cellStyle name="메모 45 2 2 2 4 11" xfId="36768"/>
    <cellStyle name="메모 45 2 2 2 4 12" xfId="36769"/>
    <cellStyle name="메모 45 2 2 2 4 2" xfId="36770"/>
    <cellStyle name="메모 45 2 2 2 4 2 2" xfId="36771"/>
    <cellStyle name="메모 45 2 2 2 4 2 3" xfId="36772"/>
    <cellStyle name="메모 45 2 2 2 4 2 4" xfId="36773"/>
    <cellStyle name="메모 45 2 2 2 4 3" xfId="36774"/>
    <cellStyle name="메모 45 2 2 2 4 3 2" xfId="36775"/>
    <cellStyle name="메모 45 2 2 2 4 3 3" xfId="36776"/>
    <cellStyle name="메모 45 2 2 2 4 3 4" xfId="36777"/>
    <cellStyle name="메모 45 2 2 2 4 4" xfId="36778"/>
    <cellStyle name="메모 45 2 2 2 4 4 2" xfId="36779"/>
    <cellStyle name="메모 45 2 2 2 4 4 3" xfId="36780"/>
    <cellStyle name="메모 45 2 2 2 4 4 4" xfId="36781"/>
    <cellStyle name="메모 45 2 2 2 4 5" xfId="36782"/>
    <cellStyle name="메모 45 2 2 2 4 5 2" xfId="36783"/>
    <cellStyle name="메모 45 2 2 2 4 5 3" xfId="36784"/>
    <cellStyle name="메모 45 2 2 2 4 5 4" xfId="36785"/>
    <cellStyle name="메모 45 2 2 2 4 6" xfId="36786"/>
    <cellStyle name="메모 45 2 2 2 4 6 2" xfId="36787"/>
    <cellStyle name="메모 45 2 2 2 4 6 3" xfId="36788"/>
    <cellStyle name="메모 45 2 2 2 4 6 4" xfId="36789"/>
    <cellStyle name="메모 45 2 2 2 4 7" xfId="36790"/>
    <cellStyle name="메모 45 2 2 2 4 7 2" xfId="36791"/>
    <cellStyle name="메모 45 2 2 2 4 7 3" xfId="36792"/>
    <cellStyle name="메모 45 2 2 2 4 7 4" xfId="36793"/>
    <cellStyle name="메모 45 2 2 2 4 8" xfId="36794"/>
    <cellStyle name="메모 45 2 2 2 4 8 2" xfId="36795"/>
    <cellStyle name="메모 45 2 2 2 4 8 3" xfId="36796"/>
    <cellStyle name="메모 45 2 2 2 4 8 4" xfId="36797"/>
    <cellStyle name="메모 45 2 2 2 4 9" xfId="36798"/>
    <cellStyle name="메모 45 2 2 2 4 9 2" xfId="36799"/>
    <cellStyle name="메모 45 2 2 2 4 9 3" xfId="36800"/>
    <cellStyle name="메모 45 2 2 2 4 9 4" xfId="36801"/>
    <cellStyle name="메모 45 2 2 2 5" xfId="36802"/>
    <cellStyle name="메모 45 2 2 2 5 2" xfId="36803"/>
    <cellStyle name="메모 45 2 2 2 5 3" xfId="36804"/>
    <cellStyle name="메모 45 2 2 2 5 4" xfId="36805"/>
    <cellStyle name="메모 45 2 2 2 6" xfId="36806"/>
    <cellStyle name="메모 45 2 2 2 6 2" xfId="36807"/>
    <cellStyle name="메모 45 2 2 2 6 3" xfId="36808"/>
    <cellStyle name="메모 45 2 2 2 6 4" xfId="36809"/>
    <cellStyle name="메모 45 2 2 2 7" xfId="36810"/>
    <cellStyle name="메모 45 2 2 2 7 2" xfId="36811"/>
    <cellStyle name="메모 45 2 2 2 7 3" xfId="36812"/>
    <cellStyle name="메모 45 2 2 2 7 4" xfId="36813"/>
    <cellStyle name="메모 45 2 2 2 8" xfId="36814"/>
    <cellStyle name="메모 45 2 2 2 8 2" xfId="36815"/>
    <cellStyle name="메모 45 2 2 2 8 3" xfId="36816"/>
    <cellStyle name="메모 45 2 2 2 8 4" xfId="36817"/>
    <cellStyle name="메모 45 2 2 2 9" xfId="36818"/>
    <cellStyle name="메모 45 2 2 2 9 2" xfId="36819"/>
    <cellStyle name="메모 45 2 2 2 9 3" xfId="36820"/>
    <cellStyle name="메모 45 2 2 2 9 4" xfId="36821"/>
    <cellStyle name="메모 45 2 2 20" xfId="36822"/>
    <cellStyle name="메모 45 2 2 21" xfId="36823"/>
    <cellStyle name="메모 45 2 2 22" xfId="36824"/>
    <cellStyle name="메모 45 2 2 23" xfId="36825"/>
    <cellStyle name="메모 45 2 2 24" xfId="36826"/>
    <cellStyle name="메모 45 2 2 25" xfId="36827"/>
    <cellStyle name="메모 45 2 2 26" xfId="36828"/>
    <cellStyle name="메모 45 2 2 3" xfId="36829"/>
    <cellStyle name="메모 45 2 2 3 10" xfId="36830"/>
    <cellStyle name="메모 45 2 2 3 11" xfId="36831"/>
    <cellStyle name="메모 45 2 2 3 12" xfId="36832"/>
    <cellStyle name="메모 45 2 2 3 2" xfId="36833"/>
    <cellStyle name="메모 45 2 2 3 2 2" xfId="36834"/>
    <cellStyle name="메모 45 2 2 3 2 3" xfId="36835"/>
    <cellStyle name="메모 45 2 2 3 2 4" xfId="36836"/>
    <cellStyle name="메모 45 2 2 3 3" xfId="36837"/>
    <cellStyle name="메모 45 2 2 3 3 2" xfId="36838"/>
    <cellStyle name="메모 45 2 2 3 3 3" xfId="36839"/>
    <cellStyle name="메모 45 2 2 3 3 4" xfId="36840"/>
    <cellStyle name="메모 45 2 2 3 4" xfId="36841"/>
    <cellStyle name="메모 45 2 2 3 4 2" xfId="36842"/>
    <cellStyle name="메모 45 2 2 3 4 3" xfId="36843"/>
    <cellStyle name="메모 45 2 2 3 4 4" xfId="36844"/>
    <cellStyle name="메모 45 2 2 3 5" xfId="36845"/>
    <cellStyle name="메모 45 2 2 3 5 2" xfId="36846"/>
    <cellStyle name="메모 45 2 2 3 5 3" xfId="36847"/>
    <cellStyle name="메모 45 2 2 3 5 4" xfId="36848"/>
    <cellStyle name="메모 45 2 2 3 6" xfId="36849"/>
    <cellStyle name="메모 45 2 2 3 6 2" xfId="36850"/>
    <cellStyle name="메모 45 2 2 3 6 3" xfId="36851"/>
    <cellStyle name="메모 45 2 2 3 6 4" xfId="36852"/>
    <cellStyle name="메모 45 2 2 3 7" xfId="36853"/>
    <cellStyle name="메모 45 2 2 3 7 2" xfId="36854"/>
    <cellStyle name="메모 45 2 2 3 7 3" xfId="36855"/>
    <cellStyle name="메모 45 2 2 3 7 4" xfId="36856"/>
    <cellStyle name="메모 45 2 2 3 8" xfId="36857"/>
    <cellStyle name="메모 45 2 2 3 8 2" xfId="36858"/>
    <cellStyle name="메모 45 2 2 3 8 3" xfId="36859"/>
    <cellStyle name="메모 45 2 2 3 8 4" xfId="36860"/>
    <cellStyle name="메모 45 2 2 3 9" xfId="36861"/>
    <cellStyle name="메모 45 2 2 3 9 2" xfId="36862"/>
    <cellStyle name="메모 45 2 2 3 9 3" xfId="36863"/>
    <cellStyle name="메모 45 2 2 3 9 4" xfId="36864"/>
    <cellStyle name="메모 45 2 2 4" xfId="36865"/>
    <cellStyle name="메모 45 2 2 4 10" xfId="36866"/>
    <cellStyle name="메모 45 2 2 4 11" xfId="36867"/>
    <cellStyle name="메모 45 2 2 4 12" xfId="36868"/>
    <cellStyle name="메모 45 2 2 4 2" xfId="36869"/>
    <cellStyle name="메모 45 2 2 4 2 2" xfId="36870"/>
    <cellStyle name="메모 45 2 2 4 2 3" xfId="36871"/>
    <cellStyle name="메모 45 2 2 4 2 4" xfId="36872"/>
    <cellStyle name="메모 45 2 2 4 3" xfId="36873"/>
    <cellStyle name="메모 45 2 2 4 3 2" xfId="36874"/>
    <cellStyle name="메모 45 2 2 4 3 3" xfId="36875"/>
    <cellStyle name="메모 45 2 2 4 3 4" xfId="36876"/>
    <cellStyle name="메모 45 2 2 4 4" xfId="36877"/>
    <cellStyle name="메모 45 2 2 4 4 2" xfId="36878"/>
    <cellStyle name="메모 45 2 2 4 4 3" xfId="36879"/>
    <cellStyle name="메모 45 2 2 4 4 4" xfId="36880"/>
    <cellStyle name="메모 45 2 2 4 5" xfId="36881"/>
    <cellStyle name="메모 45 2 2 4 5 2" xfId="36882"/>
    <cellStyle name="메모 45 2 2 4 5 3" xfId="36883"/>
    <cellStyle name="메모 45 2 2 4 5 4" xfId="36884"/>
    <cellStyle name="메모 45 2 2 4 6" xfId="36885"/>
    <cellStyle name="메모 45 2 2 4 6 2" xfId="36886"/>
    <cellStyle name="메모 45 2 2 4 6 3" xfId="36887"/>
    <cellStyle name="메모 45 2 2 4 6 4" xfId="36888"/>
    <cellStyle name="메모 45 2 2 4 7" xfId="36889"/>
    <cellStyle name="메모 45 2 2 4 7 2" xfId="36890"/>
    <cellStyle name="메모 45 2 2 4 7 3" xfId="36891"/>
    <cellStyle name="메모 45 2 2 4 7 4" xfId="36892"/>
    <cellStyle name="메모 45 2 2 4 8" xfId="36893"/>
    <cellStyle name="메모 45 2 2 4 8 2" xfId="36894"/>
    <cellStyle name="메모 45 2 2 4 8 3" xfId="36895"/>
    <cellStyle name="메모 45 2 2 4 8 4" xfId="36896"/>
    <cellStyle name="메모 45 2 2 4 9" xfId="36897"/>
    <cellStyle name="메모 45 2 2 4 9 2" xfId="36898"/>
    <cellStyle name="메모 45 2 2 4 9 3" xfId="36899"/>
    <cellStyle name="메모 45 2 2 4 9 4" xfId="36900"/>
    <cellStyle name="메모 45 2 2 5" xfId="36901"/>
    <cellStyle name="메모 45 2 2 5 10" xfId="36902"/>
    <cellStyle name="메모 45 2 2 5 11" xfId="36903"/>
    <cellStyle name="메모 45 2 2 5 12" xfId="36904"/>
    <cellStyle name="메모 45 2 2 5 2" xfId="36905"/>
    <cellStyle name="메모 45 2 2 5 2 2" xfId="36906"/>
    <cellStyle name="메모 45 2 2 5 2 3" xfId="36907"/>
    <cellStyle name="메모 45 2 2 5 2 4" xfId="36908"/>
    <cellStyle name="메모 45 2 2 5 3" xfId="36909"/>
    <cellStyle name="메모 45 2 2 5 3 2" xfId="36910"/>
    <cellStyle name="메모 45 2 2 5 3 3" xfId="36911"/>
    <cellStyle name="메모 45 2 2 5 3 4" xfId="36912"/>
    <cellStyle name="메모 45 2 2 5 4" xfId="36913"/>
    <cellStyle name="메모 45 2 2 5 4 2" xfId="36914"/>
    <cellStyle name="메모 45 2 2 5 4 3" xfId="36915"/>
    <cellStyle name="메모 45 2 2 5 4 4" xfId="36916"/>
    <cellStyle name="메모 45 2 2 5 5" xfId="36917"/>
    <cellStyle name="메모 45 2 2 5 5 2" xfId="36918"/>
    <cellStyle name="메모 45 2 2 5 5 3" xfId="36919"/>
    <cellStyle name="메모 45 2 2 5 5 4" xfId="36920"/>
    <cellStyle name="메모 45 2 2 5 6" xfId="36921"/>
    <cellStyle name="메모 45 2 2 5 6 2" xfId="36922"/>
    <cellStyle name="메모 45 2 2 5 6 3" xfId="36923"/>
    <cellStyle name="메모 45 2 2 5 6 4" xfId="36924"/>
    <cellStyle name="메모 45 2 2 5 7" xfId="36925"/>
    <cellStyle name="메모 45 2 2 5 7 2" xfId="36926"/>
    <cellStyle name="메모 45 2 2 5 7 3" xfId="36927"/>
    <cellStyle name="메모 45 2 2 5 7 4" xfId="36928"/>
    <cellStyle name="메모 45 2 2 5 8" xfId="36929"/>
    <cellStyle name="메모 45 2 2 5 8 2" xfId="36930"/>
    <cellStyle name="메모 45 2 2 5 8 3" xfId="36931"/>
    <cellStyle name="메모 45 2 2 5 8 4" xfId="36932"/>
    <cellStyle name="메모 45 2 2 5 9" xfId="36933"/>
    <cellStyle name="메모 45 2 2 5 9 2" xfId="36934"/>
    <cellStyle name="메모 45 2 2 5 9 3" xfId="36935"/>
    <cellStyle name="메모 45 2 2 5 9 4" xfId="36936"/>
    <cellStyle name="메모 45 2 2 6" xfId="36937"/>
    <cellStyle name="메모 45 2 2 6 2" xfId="36938"/>
    <cellStyle name="메모 45 2 2 6 3" xfId="36939"/>
    <cellStyle name="메모 45 2 2 6 4" xfId="36940"/>
    <cellStyle name="메모 45 2 2 7" xfId="36941"/>
    <cellStyle name="메모 45 2 2 7 2" xfId="36942"/>
    <cellStyle name="메모 45 2 2 7 3" xfId="36943"/>
    <cellStyle name="메모 45 2 2 7 4" xfId="36944"/>
    <cellStyle name="메모 45 2 2 8" xfId="36945"/>
    <cellStyle name="메모 45 2 2 8 2" xfId="36946"/>
    <cellStyle name="메모 45 2 2 8 3" xfId="36947"/>
    <cellStyle name="메모 45 2 2 8 4" xfId="36948"/>
    <cellStyle name="메모 45 2 2 9" xfId="36949"/>
    <cellStyle name="메모 45 2 2 9 2" xfId="36950"/>
    <cellStyle name="메모 45 2 2 9 3" xfId="36951"/>
    <cellStyle name="메모 45 2 2 9 4" xfId="36952"/>
    <cellStyle name="메모 45 2 20" xfId="36953"/>
    <cellStyle name="메모 45 2 21" xfId="36954"/>
    <cellStyle name="메모 45 2 22" xfId="36955"/>
    <cellStyle name="메모 45 2 23" xfId="36956"/>
    <cellStyle name="메모 45 2 24" xfId="36957"/>
    <cellStyle name="메모 45 2 25" xfId="36958"/>
    <cellStyle name="메모 45 2 26" xfId="36959"/>
    <cellStyle name="메모 45 2 3" xfId="36960"/>
    <cellStyle name="메모 45 2 3 10" xfId="36961"/>
    <cellStyle name="메모 45 2 3 10 2" xfId="36962"/>
    <cellStyle name="메모 45 2 3 10 3" xfId="36963"/>
    <cellStyle name="메모 45 2 3 10 4" xfId="36964"/>
    <cellStyle name="메모 45 2 3 11" xfId="36965"/>
    <cellStyle name="메모 45 2 3 11 2" xfId="36966"/>
    <cellStyle name="메모 45 2 3 11 3" xfId="36967"/>
    <cellStyle name="메모 45 2 3 11 4" xfId="36968"/>
    <cellStyle name="메모 45 2 3 12" xfId="36969"/>
    <cellStyle name="메모 45 2 3 12 2" xfId="36970"/>
    <cellStyle name="메모 45 2 3 12 3" xfId="36971"/>
    <cellStyle name="메모 45 2 3 12 4" xfId="36972"/>
    <cellStyle name="메모 45 2 3 13" xfId="36973"/>
    <cellStyle name="메모 45 2 3 14" xfId="36974"/>
    <cellStyle name="메모 45 2 3 15" xfId="36975"/>
    <cellStyle name="메모 45 2 3 16" xfId="36976"/>
    <cellStyle name="메모 45 2 3 17" xfId="36977"/>
    <cellStyle name="메모 45 2 3 18" xfId="36978"/>
    <cellStyle name="메모 45 2 3 19" xfId="36979"/>
    <cellStyle name="메모 45 2 3 2" xfId="36980"/>
    <cellStyle name="메모 45 2 3 2 10" xfId="36981"/>
    <cellStyle name="메모 45 2 3 2 11" xfId="36982"/>
    <cellStyle name="메모 45 2 3 2 12" xfId="36983"/>
    <cellStyle name="메모 45 2 3 2 2" xfId="36984"/>
    <cellStyle name="메모 45 2 3 2 2 2" xfId="36985"/>
    <cellStyle name="메모 45 2 3 2 2 3" xfId="36986"/>
    <cellStyle name="메모 45 2 3 2 2 4" xfId="36987"/>
    <cellStyle name="메모 45 2 3 2 3" xfId="36988"/>
    <cellStyle name="메모 45 2 3 2 3 2" xfId="36989"/>
    <cellStyle name="메모 45 2 3 2 3 3" xfId="36990"/>
    <cellStyle name="메모 45 2 3 2 3 4" xfId="36991"/>
    <cellStyle name="메모 45 2 3 2 4" xfId="36992"/>
    <cellStyle name="메모 45 2 3 2 4 2" xfId="36993"/>
    <cellStyle name="메모 45 2 3 2 4 3" xfId="36994"/>
    <cellStyle name="메모 45 2 3 2 4 4" xfId="36995"/>
    <cellStyle name="메모 45 2 3 2 5" xfId="36996"/>
    <cellStyle name="메모 45 2 3 2 5 2" xfId="36997"/>
    <cellStyle name="메모 45 2 3 2 5 3" xfId="36998"/>
    <cellStyle name="메모 45 2 3 2 5 4" xfId="36999"/>
    <cellStyle name="메모 45 2 3 2 6" xfId="37000"/>
    <cellStyle name="메모 45 2 3 2 6 2" xfId="37001"/>
    <cellStyle name="메모 45 2 3 2 6 3" xfId="37002"/>
    <cellStyle name="메모 45 2 3 2 6 4" xfId="37003"/>
    <cellStyle name="메모 45 2 3 2 7" xfId="37004"/>
    <cellStyle name="메모 45 2 3 2 7 2" xfId="37005"/>
    <cellStyle name="메모 45 2 3 2 7 3" xfId="37006"/>
    <cellStyle name="메모 45 2 3 2 7 4" xfId="37007"/>
    <cellStyle name="메모 45 2 3 2 8" xfId="37008"/>
    <cellStyle name="메모 45 2 3 2 8 2" xfId="37009"/>
    <cellStyle name="메모 45 2 3 2 8 3" xfId="37010"/>
    <cellStyle name="메모 45 2 3 2 8 4" xfId="37011"/>
    <cellStyle name="메모 45 2 3 2 9" xfId="37012"/>
    <cellStyle name="메모 45 2 3 2 9 2" xfId="37013"/>
    <cellStyle name="메모 45 2 3 2 9 3" xfId="37014"/>
    <cellStyle name="메모 45 2 3 2 9 4" xfId="37015"/>
    <cellStyle name="메모 45 2 3 20" xfId="37016"/>
    <cellStyle name="메모 45 2 3 21" xfId="37017"/>
    <cellStyle name="메모 45 2 3 22" xfId="37018"/>
    <cellStyle name="메모 45 2 3 23" xfId="37019"/>
    <cellStyle name="메모 45 2 3 24" xfId="37020"/>
    <cellStyle name="메모 45 2 3 25" xfId="37021"/>
    <cellStyle name="메모 45 2 3 3" xfId="37022"/>
    <cellStyle name="메모 45 2 3 3 10" xfId="37023"/>
    <cellStyle name="메모 45 2 3 3 11" xfId="37024"/>
    <cellStyle name="메모 45 2 3 3 12" xfId="37025"/>
    <cellStyle name="메모 45 2 3 3 2" xfId="37026"/>
    <cellStyle name="메모 45 2 3 3 2 2" xfId="37027"/>
    <cellStyle name="메모 45 2 3 3 2 3" xfId="37028"/>
    <cellStyle name="메모 45 2 3 3 2 4" xfId="37029"/>
    <cellStyle name="메모 45 2 3 3 3" xfId="37030"/>
    <cellStyle name="메모 45 2 3 3 3 2" xfId="37031"/>
    <cellStyle name="메모 45 2 3 3 3 3" xfId="37032"/>
    <cellStyle name="메모 45 2 3 3 3 4" xfId="37033"/>
    <cellStyle name="메모 45 2 3 3 4" xfId="37034"/>
    <cellStyle name="메모 45 2 3 3 4 2" xfId="37035"/>
    <cellStyle name="메모 45 2 3 3 4 3" xfId="37036"/>
    <cellStyle name="메모 45 2 3 3 4 4" xfId="37037"/>
    <cellStyle name="메모 45 2 3 3 5" xfId="37038"/>
    <cellStyle name="메모 45 2 3 3 5 2" xfId="37039"/>
    <cellStyle name="메모 45 2 3 3 5 3" xfId="37040"/>
    <cellStyle name="메모 45 2 3 3 5 4" xfId="37041"/>
    <cellStyle name="메모 45 2 3 3 6" xfId="37042"/>
    <cellStyle name="메모 45 2 3 3 6 2" xfId="37043"/>
    <cellStyle name="메모 45 2 3 3 6 3" xfId="37044"/>
    <cellStyle name="메모 45 2 3 3 6 4" xfId="37045"/>
    <cellStyle name="메모 45 2 3 3 7" xfId="37046"/>
    <cellStyle name="메모 45 2 3 3 7 2" xfId="37047"/>
    <cellStyle name="메모 45 2 3 3 7 3" xfId="37048"/>
    <cellStyle name="메모 45 2 3 3 7 4" xfId="37049"/>
    <cellStyle name="메모 45 2 3 3 8" xfId="37050"/>
    <cellStyle name="메모 45 2 3 3 8 2" xfId="37051"/>
    <cellStyle name="메모 45 2 3 3 8 3" xfId="37052"/>
    <cellStyle name="메모 45 2 3 3 8 4" xfId="37053"/>
    <cellStyle name="메모 45 2 3 3 9" xfId="37054"/>
    <cellStyle name="메모 45 2 3 3 9 2" xfId="37055"/>
    <cellStyle name="메모 45 2 3 3 9 3" xfId="37056"/>
    <cellStyle name="메모 45 2 3 3 9 4" xfId="37057"/>
    <cellStyle name="메모 45 2 3 4" xfId="37058"/>
    <cellStyle name="메모 45 2 3 4 10" xfId="37059"/>
    <cellStyle name="메모 45 2 3 4 11" xfId="37060"/>
    <cellStyle name="메모 45 2 3 4 12" xfId="37061"/>
    <cellStyle name="메모 45 2 3 4 2" xfId="37062"/>
    <cellStyle name="메모 45 2 3 4 2 2" xfId="37063"/>
    <cellStyle name="메모 45 2 3 4 2 3" xfId="37064"/>
    <cellStyle name="메모 45 2 3 4 2 4" xfId="37065"/>
    <cellStyle name="메모 45 2 3 4 3" xfId="37066"/>
    <cellStyle name="메모 45 2 3 4 3 2" xfId="37067"/>
    <cellStyle name="메모 45 2 3 4 3 3" xfId="37068"/>
    <cellStyle name="메모 45 2 3 4 3 4" xfId="37069"/>
    <cellStyle name="메모 45 2 3 4 4" xfId="37070"/>
    <cellStyle name="메모 45 2 3 4 4 2" xfId="37071"/>
    <cellStyle name="메모 45 2 3 4 4 3" xfId="37072"/>
    <cellStyle name="메모 45 2 3 4 4 4" xfId="37073"/>
    <cellStyle name="메모 45 2 3 4 5" xfId="37074"/>
    <cellStyle name="메모 45 2 3 4 5 2" xfId="37075"/>
    <cellStyle name="메모 45 2 3 4 5 3" xfId="37076"/>
    <cellStyle name="메모 45 2 3 4 5 4" xfId="37077"/>
    <cellStyle name="메모 45 2 3 4 6" xfId="37078"/>
    <cellStyle name="메모 45 2 3 4 6 2" xfId="37079"/>
    <cellStyle name="메모 45 2 3 4 6 3" xfId="37080"/>
    <cellStyle name="메모 45 2 3 4 6 4" xfId="37081"/>
    <cellStyle name="메모 45 2 3 4 7" xfId="37082"/>
    <cellStyle name="메모 45 2 3 4 7 2" xfId="37083"/>
    <cellStyle name="메모 45 2 3 4 7 3" xfId="37084"/>
    <cellStyle name="메모 45 2 3 4 7 4" xfId="37085"/>
    <cellStyle name="메모 45 2 3 4 8" xfId="37086"/>
    <cellStyle name="메모 45 2 3 4 8 2" xfId="37087"/>
    <cellStyle name="메모 45 2 3 4 8 3" xfId="37088"/>
    <cellStyle name="메모 45 2 3 4 8 4" xfId="37089"/>
    <cellStyle name="메모 45 2 3 4 9" xfId="37090"/>
    <cellStyle name="메모 45 2 3 4 9 2" xfId="37091"/>
    <cellStyle name="메모 45 2 3 4 9 3" xfId="37092"/>
    <cellStyle name="메모 45 2 3 4 9 4" xfId="37093"/>
    <cellStyle name="메모 45 2 3 5" xfId="37094"/>
    <cellStyle name="메모 45 2 3 5 2" xfId="37095"/>
    <cellStyle name="메모 45 2 3 5 3" xfId="37096"/>
    <cellStyle name="메모 45 2 3 5 4" xfId="37097"/>
    <cellStyle name="메모 45 2 3 6" xfId="37098"/>
    <cellStyle name="메모 45 2 3 6 2" xfId="37099"/>
    <cellStyle name="메모 45 2 3 6 3" xfId="37100"/>
    <cellStyle name="메모 45 2 3 6 4" xfId="37101"/>
    <cellStyle name="메모 45 2 3 7" xfId="37102"/>
    <cellStyle name="메모 45 2 3 7 2" xfId="37103"/>
    <cellStyle name="메모 45 2 3 7 3" xfId="37104"/>
    <cellStyle name="메모 45 2 3 7 4" xfId="37105"/>
    <cellStyle name="메모 45 2 3 8" xfId="37106"/>
    <cellStyle name="메모 45 2 3 8 2" xfId="37107"/>
    <cellStyle name="메모 45 2 3 8 3" xfId="37108"/>
    <cellStyle name="메모 45 2 3 8 4" xfId="37109"/>
    <cellStyle name="메모 45 2 3 9" xfId="37110"/>
    <cellStyle name="메모 45 2 3 9 2" xfId="37111"/>
    <cellStyle name="메모 45 2 3 9 3" xfId="37112"/>
    <cellStyle name="메모 45 2 3 9 4" xfId="37113"/>
    <cellStyle name="메모 45 2 4" xfId="37114"/>
    <cellStyle name="메모 45 2 4 10" xfId="37115"/>
    <cellStyle name="메모 45 2 4 11" xfId="37116"/>
    <cellStyle name="메모 45 2 4 12" xfId="37117"/>
    <cellStyle name="메모 45 2 4 2" xfId="37118"/>
    <cellStyle name="메모 45 2 4 2 2" xfId="37119"/>
    <cellStyle name="메모 45 2 4 2 3" xfId="37120"/>
    <cellStyle name="메모 45 2 4 2 4" xfId="37121"/>
    <cellStyle name="메모 45 2 4 3" xfId="37122"/>
    <cellStyle name="메모 45 2 4 3 2" xfId="37123"/>
    <cellStyle name="메모 45 2 4 3 3" xfId="37124"/>
    <cellStyle name="메모 45 2 4 3 4" xfId="37125"/>
    <cellStyle name="메모 45 2 4 4" xfId="37126"/>
    <cellStyle name="메모 45 2 4 4 2" xfId="37127"/>
    <cellStyle name="메모 45 2 4 4 3" xfId="37128"/>
    <cellStyle name="메모 45 2 4 4 4" xfId="37129"/>
    <cellStyle name="메모 45 2 4 5" xfId="37130"/>
    <cellStyle name="메모 45 2 4 5 2" xfId="37131"/>
    <cellStyle name="메모 45 2 4 5 3" xfId="37132"/>
    <cellStyle name="메모 45 2 4 5 4" xfId="37133"/>
    <cellStyle name="메모 45 2 4 6" xfId="37134"/>
    <cellStyle name="메모 45 2 4 6 2" xfId="37135"/>
    <cellStyle name="메모 45 2 4 6 3" xfId="37136"/>
    <cellStyle name="메모 45 2 4 6 4" xfId="37137"/>
    <cellStyle name="메모 45 2 4 7" xfId="37138"/>
    <cellStyle name="메모 45 2 4 7 2" xfId="37139"/>
    <cellStyle name="메모 45 2 4 7 3" xfId="37140"/>
    <cellStyle name="메모 45 2 4 7 4" xfId="37141"/>
    <cellStyle name="메모 45 2 4 8" xfId="37142"/>
    <cellStyle name="메모 45 2 4 8 2" xfId="37143"/>
    <cellStyle name="메모 45 2 4 8 3" xfId="37144"/>
    <cellStyle name="메모 45 2 4 8 4" xfId="37145"/>
    <cellStyle name="메모 45 2 4 9" xfId="37146"/>
    <cellStyle name="메모 45 2 4 9 2" xfId="37147"/>
    <cellStyle name="메모 45 2 4 9 3" xfId="37148"/>
    <cellStyle name="메모 45 2 4 9 4" xfId="37149"/>
    <cellStyle name="메모 45 2 5" xfId="37150"/>
    <cellStyle name="메모 45 2 5 10" xfId="37151"/>
    <cellStyle name="메모 45 2 5 11" xfId="37152"/>
    <cellStyle name="메모 45 2 5 12" xfId="37153"/>
    <cellStyle name="메모 45 2 5 2" xfId="37154"/>
    <cellStyle name="메모 45 2 5 2 2" xfId="37155"/>
    <cellStyle name="메모 45 2 5 2 3" xfId="37156"/>
    <cellStyle name="메모 45 2 5 2 4" xfId="37157"/>
    <cellStyle name="메모 45 2 5 3" xfId="37158"/>
    <cellStyle name="메모 45 2 5 3 2" xfId="37159"/>
    <cellStyle name="메모 45 2 5 3 3" xfId="37160"/>
    <cellStyle name="메모 45 2 5 3 4" xfId="37161"/>
    <cellStyle name="메모 45 2 5 4" xfId="37162"/>
    <cellStyle name="메모 45 2 5 4 2" xfId="37163"/>
    <cellStyle name="메모 45 2 5 4 3" xfId="37164"/>
    <cellStyle name="메모 45 2 5 4 4" xfId="37165"/>
    <cellStyle name="메모 45 2 5 5" xfId="37166"/>
    <cellStyle name="메모 45 2 5 5 2" xfId="37167"/>
    <cellStyle name="메모 45 2 5 5 3" xfId="37168"/>
    <cellStyle name="메모 45 2 5 5 4" xfId="37169"/>
    <cellStyle name="메모 45 2 5 6" xfId="37170"/>
    <cellStyle name="메모 45 2 5 6 2" xfId="37171"/>
    <cellStyle name="메모 45 2 5 6 3" xfId="37172"/>
    <cellStyle name="메모 45 2 5 6 4" xfId="37173"/>
    <cellStyle name="메모 45 2 5 7" xfId="37174"/>
    <cellStyle name="메모 45 2 5 7 2" xfId="37175"/>
    <cellStyle name="메모 45 2 5 7 3" xfId="37176"/>
    <cellStyle name="메모 45 2 5 7 4" xfId="37177"/>
    <cellStyle name="메모 45 2 5 8" xfId="37178"/>
    <cellStyle name="메모 45 2 5 8 2" xfId="37179"/>
    <cellStyle name="메모 45 2 5 8 3" xfId="37180"/>
    <cellStyle name="메모 45 2 5 8 4" xfId="37181"/>
    <cellStyle name="메모 45 2 5 9" xfId="37182"/>
    <cellStyle name="메모 45 2 5 9 2" xfId="37183"/>
    <cellStyle name="메모 45 2 5 9 3" xfId="37184"/>
    <cellStyle name="메모 45 2 5 9 4" xfId="37185"/>
    <cellStyle name="메모 45 2 6" xfId="37186"/>
    <cellStyle name="메모 45 2 6 10" xfId="37187"/>
    <cellStyle name="메모 45 2 6 11" xfId="37188"/>
    <cellStyle name="메모 45 2 6 12" xfId="37189"/>
    <cellStyle name="메모 45 2 6 2" xfId="37190"/>
    <cellStyle name="메모 45 2 6 2 2" xfId="37191"/>
    <cellStyle name="메모 45 2 6 2 3" xfId="37192"/>
    <cellStyle name="메모 45 2 6 2 4" xfId="37193"/>
    <cellStyle name="메모 45 2 6 3" xfId="37194"/>
    <cellStyle name="메모 45 2 6 3 2" xfId="37195"/>
    <cellStyle name="메모 45 2 6 3 3" xfId="37196"/>
    <cellStyle name="메모 45 2 6 3 4" xfId="37197"/>
    <cellStyle name="메모 45 2 6 4" xfId="37198"/>
    <cellStyle name="메모 45 2 6 4 2" xfId="37199"/>
    <cellStyle name="메모 45 2 6 4 3" xfId="37200"/>
    <cellStyle name="메모 45 2 6 4 4" xfId="37201"/>
    <cellStyle name="메모 45 2 6 5" xfId="37202"/>
    <cellStyle name="메모 45 2 6 5 2" xfId="37203"/>
    <cellStyle name="메모 45 2 6 5 3" xfId="37204"/>
    <cellStyle name="메모 45 2 6 5 4" xfId="37205"/>
    <cellStyle name="메모 45 2 6 6" xfId="37206"/>
    <cellStyle name="메모 45 2 6 6 2" xfId="37207"/>
    <cellStyle name="메모 45 2 6 6 3" xfId="37208"/>
    <cellStyle name="메모 45 2 6 6 4" xfId="37209"/>
    <cellStyle name="메모 45 2 6 7" xfId="37210"/>
    <cellStyle name="메모 45 2 6 7 2" xfId="37211"/>
    <cellStyle name="메모 45 2 6 7 3" xfId="37212"/>
    <cellStyle name="메모 45 2 6 7 4" xfId="37213"/>
    <cellStyle name="메모 45 2 6 8" xfId="37214"/>
    <cellStyle name="메모 45 2 6 8 2" xfId="37215"/>
    <cellStyle name="메모 45 2 6 8 3" xfId="37216"/>
    <cellStyle name="메모 45 2 6 8 4" xfId="37217"/>
    <cellStyle name="메모 45 2 6 9" xfId="37218"/>
    <cellStyle name="메모 45 2 6 9 2" xfId="37219"/>
    <cellStyle name="메모 45 2 6 9 3" xfId="37220"/>
    <cellStyle name="메모 45 2 6 9 4" xfId="37221"/>
    <cellStyle name="메모 45 2 7" xfId="37222"/>
    <cellStyle name="메모 45 2 7 2" xfId="37223"/>
    <cellStyle name="메모 45 2 7 3" xfId="37224"/>
    <cellStyle name="메모 45 2 7 4" xfId="37225"/>
    <cellStyle name="메모 45 2 8" xfId="37226"/>
    <cellStyle name="메모 45 2 8 2" xfId="37227"/>
    <cellStyle name="메모 45 2 8 3" xfId="37228"/>
    <cellStyle name="메모 45 2 8 4" xfId="37229"/>
    <cellStyle name="메모 45 2 9" xfId="37230"/>
    <cellStyle name="메모 45 2 9 2" xfId="37231"/>
    <cellStyle name="메모 45 2 9 3" xfId="37232"/>
    <cellStyle name="메모 45 2 9 4" xfId="37233"/>
    <cellStyle name="메모 45 3" xfId="37234"/>
    <cellStyle name="메모 45 3 10" xfId="37235"/>
    <cellStyle name="메모 45 3 10 2" xfId="37236"/>
    <cellStyle name="메모 45 3 10 3" xfId="37237"/>
    <cellStyle name="메모 45 3 10 4" xfId="37238"/>
    <cellStyle name="메모 45 3 11" xfId="37239"/>
    <cellStyle name="메모 45 3 11 2" xfId="37240"/>
    <cellStyle name="메모 45 3 11 3" xfId="37241"/>
    <cellStyle name="메모 45 3 11 4" xfId="37242"/>
    <cellStyle name="메모 45 3 12" xfId="37243"/>
    <cellStyle name="메모 45 3 12 2" xfId="37244"/>
    <cellStyle name="메모 45 3 12 3" xfId="37245"/>
    <cellStyle name="메모 45 3 12 4" xfId="37246"/>
    <cellStyle name="메모 45 3 13" xfId="37247"/>
    <cellStyle name="메모 45 3 14" xfId="37248"/>
    <cellStyle name="메모 45 3 15" xfId="37249"/>
    <cellStyle name="메모 45 3 16" xfId="37250"/>
    <cellStyle name="메모 45 3 17" xfId="37251"/>
    <cellStyle name="메모 45 3 18" xfId="37252"/>
    <cellStyle name="메모 45 3 19" xfId="37253"/>
    <cellStyle name="메모 45 3 2" xfId="37254"/>
    <cellStyle name="메모 45 3 2 10" xfId="37255"/>
    <cellStyle name="메모 45 3 2 11" xfId="37256"/>
    <cellStyle name="메모 45 3 2 12" xfId="37257"/>
    <cellStyle name="메모 45 3 2 2" xfId="37258"/>
    <cellStyle name="메모 45 3 2 2 2" xfId="37259"/>
    <cellStyle name="메모 45 3 2 2 3" xfId="37260"/>
    <cellStyle name="메모 45 3 2 2 4" xfId="37261"/>
    <cellStyle name="메모 45 3 2 3" xfId="37262"/>
    <cellStyle name="메모 45 3 2 3 2" xfId="37263"/>
    <cellStyle name="메모 45 3 2 3 3" xfId="37264"/>
    <cellStyle name="메모 45 3 2 3 4" xfId="37265"/>
    <cellStyle name="메모 45 3 2 4" xfId="37266"/>
    <cellStyle name="메모 45 3 2 4 2" xfId="37267"/>
    <cellStyle name="메모 45 3 2 4 3" xfId="37268"/>
    <cellStyle name="메모 45 3 2 4 4" xfId="37269"/>
    <cellStyle name="메모 45 3 2 5" xfId="37270"/>
    <cellStyle name="메모 45 3 2 5 2" xfId="37271"/>
    <cellStyle name="메모 45 3 2 5 3" xfId="37272"/>
    <cellStyle name="메모 45 3 2 5 4" xfId="37273"/>
    <cellStyle name="메모 45 3 2 6" xfId="37274"/>
    <cellStyle name="메모 45 3 2 6 2" xfId="37275"/>
    <cellStyle name="메모 45 3 2 6 3" xfId="37276"/>
    <cellStyle name="메모 45 3 2 6 4" xfId="37277"/>
    <cellStyle name="메모 45 3 2 7" xfId="37278"/>
    <cellStyle name="메모 45 3 2 7 2" xfId="37279"/>
    <cellStyle name="메모 45 3 2 7 3" xfId="37280"/>
    <cellStyle name="메모 45 3 2 7 4" xfId="37281"/>
    <cellStyle name="메모 45 3 2 8" xfId="37282"/>
    <cellStyle name="메모 45 3 2 8 2" xfId="37283"/>
    <cellStyle name="메모 45 3 2 8 3" xfId="37284"/>
    <cellStyle name="메모 45 3 2 8 4" xfId="37285"/>
    <cellStyle name="메모 45 3 2 9" xfId="37286"/>
    <cellStyle name="메모 45 3 2 9 2" xfId="37287"/>
    <cellStyle name="메모 45 3 2 9 3" xfId="37288"/>
    <cellStyle name="메모 45 3 2 9 4" xfId="37289"/>
    <cellStyle name="메모 45 3 20" xfId="37290"/>
    <cellStyle name="메모 45 3 21" xfId="37291"/>
    <cellStyle name="메모 45 3 22" xfId="37292"/>
    <cellStyle name="메모 45 3 23" xfId="37293"/>
    <cellStyle name="메모 45 3 24" xfId="37294"/>
    <cellStyle name="메모 45 3 25" xfId="37295"/>
    <cellStyle name="메모 45 3 3" xfId="37296"/>
    <cellStyle name="메모 45 3 3 10" xfId="37297"/>
    <cellStyle name="메모 45 3 3 11" xfId="37298"/>
    <cellStyle name="메모 45 3 3 12" xfId="37299"/>
    <cellStyle name="메모 45 3 3 2" xfId="37300"/>
    <cellStyle name="메모 45 3 3 2 2" xfId="37301"/>
    <cellStyle name="메모 45 3 3 2 3" xfId="37302"/>
    <cellStyle name="메모 45 3 3 2 4" xfId="37303"/>
    <cellStyle name="메모 45 3 3 3" xfId="37304"/>
    <cellStyle name="메모 45 3 3 3 2" xfId="37305"/>
    <cellStyle name="메모 45 3 3 3 3" xfId="37306"/>
    <cellStyle name="메모 45 3 3 3 4" xfId="37307"/>
    <cellStyle name="메모 45 3 3 4" xfId="37308"/>
    <cellStyle name="메모 45 3 3 4 2" xfId="37309"/>
    <cellStyle name="메모 45 3 3 4 3" xfId="37310"/>
    <cellStyle name="메모 45 3 3 4 4" xfId="37311"/>
    <cellStyle name="메모 45 3 3 5" xfId="37312"/>
    <cellStyle name="메모 45 3 3 5 2" xfId="37313"/>
    <cellStyle name="메모 45 3 3 5 3" xfId="37314"/>
    <cellStyle name="메모 45 3 3 5 4" xfId="37315"/>
    <cellStyle name="메모 45 3 3 6" xfId="37316"/>
    <cellStyle name="메모 45 3 3 6 2" xfId="37317"/>
    <cellStyle name="메모 45 3 3 6 3" xfId="37318"/>
    <cellStyle name="메모 45 3 3 6 4" xfId="37319"/>
    <cellStyle name="메모 45 3 3 7" xfId="37320"/>
    <cellStyle name="메모 45 3 3 7 2" xfId="37321"/>
    <cellStyle name="메모 45 3 3 7 3" xfId="37322"/>
    <cellStyle name="메모 45 3 3 7 4" xfId="37323"/>
    <cellStyle name="메모 45 3 3 8" xfId="37324"/>
    <cellStyle name="메모 45 3 3 8 2" xfId="37325"/>
    <cellStyle name="메모 45 3 3 8 3" xfId="37326"/>
    <cellStyle name="메모 45 3 3 8 4" xfId="37327"/>
    <cellStyle name="메모 45 3 3 9" xfId="37328"/>
    <cellStyle name="메모 45 3 3 9 2" xfId="37329"/>
    <cellStyle name="메모 45 3 3 9 3" xfId="37330"/>
    <cellStyle name="메모 45 3 3 9 4" xfId="37331"/>
    <cellStyle name="메모 45 3 4" xfId="37332"/>
    <cellStyle name="메모 45 3 4 10" xfId="37333"/>
    <cellStyle name="메모 45 3 4 11" xfId="37334"/>
    <cellStyle name="메모 45 3 4 12" xfId="37335"/>
    <cellStyle name="메모 45 3 4 2" xfId="37336"/>
    <cellStyle name="메모 45 3 4 2 2" xfId="37337"/>
    <cellStyle name="메모 45 3 4 2 3" xfId="37338"/>
    <cellStyle name="메모 45 3 4 2 4" xfId="37339"/>
    <cellStyle name="메모 45 3 4 3" xfId="37340"/>
    <cellStyle name="메모 45 3 4 3 2" xfId="37341"/>
    <cellStyle name="메모 45 3 4 3 3" xfId="37342"/>
    <cellStyle name="메모 45 3 4 3 4" xfId="37343"/>
    <cellStyle name="메모 45 3 4 4" xfId="37344"/>
    <cellStyle name="메모 45 3 4 4 2" xfId="37345"/>
    <cellStyle name="메모 45 3 4 4 3" xfId="37346"/>
    <cellStyle name="메모 45 3 4 4 4" xfId="37347"/>
    <cellStyle name="메모 45 3 4 5" xfId="37348"/>
    <cellStyle name="메모 45 3 4 5 2" xfId="37349"/>
    <cellStyle name="메모 45 3 4 5 3" xfId="37350"/>
    <cellStyle name="메모 45 3 4 5 4" xfId="37351"/>
    <cellStyle name="메모 45 3 4 6" xfId="37352"/>
    <cellStyle name="메모 45 3 4 6 2" xfId="37353"/>
    <cellStyle name="메모 45 3 4 6 3" xfId="37354"/>
    <cellStyle name="메모 45 3 4 6 4" xfId="37355"/>
    <cellStyle name="메모 45 3 4 7" xfId="37356"/>
    <cellStyle name="메모 45 3 4 7 2" xfId="37357"/>
    <cellStyle name="메모 45 3 4 7 3" xfId="37358"/>
    <cellStyle name="메모 45 3 4 7 4" xfId="37359"/>
    <cellStyle name="메모 45 3 4 8" xfId="37360"/>
    <cellStyle name="메모 45 3 4 8 2" xfId="37361"/>
    <cellStyle name="메모 45 3 4 8 3" xfId="37362"/>
    <cellStyle name="메모 45 3 4 8 4" xfId="37363"/>
    <cellStyle name="메모 45 3 4 9" xfId="37364"/>
    <cellStyle name="메모 45 3 4 9 2" xfId="37365"/>
    <cellStyle name="메모 45 3 4 9 3" xfId="37366"/>
    <cellStyle name="메모 45 3 4 9 4" xfId="37367"/>
    <cellStyle name="메모 45 3 5" xfId="37368"/>
    <cellStyle name="메모 45 3 5 2" xfId="37369"/>
    <cellStyle name="메모 45 3 5 3" xfId="37370"/>
    <cellStyle name="메모 45 3 5 4" xfId="37371"/>
    <cellStyle name="메모 45 3 6" xfId="37372"/>
    <cellStyle name="메모 45 3 6 2" xfId="37373"/>
    <cellStyle name="메모 45 3 6 3" xfId="37374"/>
    <cellStyle name="메모 45 3 6 4" xfId="37375"/>
    <cellStyle name="메모 45 3 7" xfId="37376"/>
    <cellStyle name="메모 45 3 7 2" xfId="37377"/>
    <cellStyle name="메모 45 3 7 3" xfId="37378"/>
    <cellStyle name="메모 45 3 7 4" xfId="37379"/>
    <cellStyle name="메모 45 3 8" xfId="37380"/>
    <cellStyle name="메모 45 3 8 2" xfId="37381"/>
    <cellStyle name="메모 45 3 8 3" xfId="37382"/>
    <cellStyle name="메모 45 3 8 4" xfId="37383"/>
    <cellStyle name="메모 45 3 9" xfId="37384"/>
    <cellStyle name="메모 45 3 9 2" xfId="37385"/>
    <cellStyle name="메모 45 3 9 3" xfId="37386"/>
    <cellStyle name="메모 45 3 9 4" xfId="37387"/>
    <cellStyle name="메모 45 4" xfId="37388"/>
    <cellStyle name="메모 45 4 10" xfId="37389"/>
    <cellStyle name="메모 45 4 10 2" xfId="37390"/>
    <cellStyle name="메모 45 4 10 3" xfId="37391"/>
    <cellStyle name="메모 45 4 10 4" xfId="37392"/>
    <cellStyle name="메모 45 4 11" xfId="37393"/>
    <cellStyle name="메모 45 4 12" xfId="37394"/>
    <cellStyle name="메모 45 4 13" xfId="37395"/>
    <cellStyle name="메모 45 4 14" xfId="37396"/>
    <cellStyle name="메모 45 4 15" xfId="37397"/>
    <cellStyle name="메모 45 4 16" xfId="37398"/>
    <cellStyle name="메모 45 4 17" xfId="37399"/>
    <cellStyle name="메모 45 4 18" xfId="37400"/>
    <cellStyle name="메모 45 4 19" xfId="37401"/>
    <cellStyle name="메모 45 4 2" xfId="37402"/>
    <cellStyle name="메모 45 4 2 10" xfId="37403"/>
    <cellStyle name="메모 45 4 2 11" xfId="37404"/>
    <cellStyle name="메모 45 4 2 12" xfId="37405"/>
    <cellStyle name="메모 45 4 2 2" xfId="37406"/>
    <cellStyle name="메모 45 4 2 2 2" xfId="37407"/>
    <cellStyle name="메모 45 4 2 2 3" xfId="37408"/>
    <cellStyle name="메모 45 4 2 2 4" xfId="37409"/>
    <cellStyle name="메모 45 4 2 3" xfId="37410"/>
    <cellStyle name="메모 45 4 2 3 2" xfId="37411"/>
    <cellStyle name="메모 45 4 2 3 3" xfId="37412"/>
    <cellStyle name="메모 45 4 2 3 4" xfId="37413"/>
    <cellStyle name="메모 45 4 2 4" xfId="37414"/>
    <cellStyle name="메모 45 4 2 4 2" xfId="37415"/>
    <cellStyle name="메모 45 4 2 4 3" xfId="37416"/>
    <cellStyle name="메모 45 4 2 4 4" xfId="37417"/>
    <cellStyle name="메모 45 4 2 5" xfId="37418"/>
    <cellStyle name="메모 45 4 2 5 2" xfId="37419"/>
    <cellStyle name="메모 45 4 2 5 3" xfId="37420"/>
    <cellStyle name="메모 45 4 2 5 4" xfId="37421"/>
    <cellStyle name="메모 45 4 2 6" xfId="37422"/>
    <cellStyle name="메모 45 4 2 6 2" xfId="37423"/>
    <cellStyle name="메모 45 4 2 6 3" xfId="37424"/>
    <cellStyle name="메모 45 4 2 6 4" xfId="37425"/>
    <cellStyle name="메모 45 4 2 7" xfId="37426"/>
    <cellStyle name="메모 45 4 2 7 2" xfId="37427"/>
    <cellStyle name="메모 45 4 2 7 3" xfId="37428"/>
    <cellStyle name="메모 45 4 2 7 4" xfId="37429"/>
    <cellStyle name="메모 45 4 2 8" xfId="37430"/>
    <cellStyle name="메모 45 4 2 8 2" xfId="37431"/>
    <cellStyle name="메모 45 4 2 8 3" xfId="37432"/>
    <cellStyle name="메모 45 4 2 8 4" xfId="37433"/>
    <cellStyle name="메모 45 4 2 9" xfId="37434"/>
    <cellStyle name="메모 45 4 2 9 2" xfId="37435"/>
    <cellStyle name="메모 45 4 2 9 3" xfId="37436"/>
    <cellStyle name="메모 45 4 2 9 4" xfId="37437"/>
    <cellStyle name="메모 45 4 20" xfId="37438"/>
    <cellStyle name="메모 45 4 21" xfId="37439"/>
    <cellStyle name="메모 45 4 22" xfId="37440"/>
    <cellStyle name="메모 45 4 23" xfId="37441"/>
    <cellStyle name="메모 45 4 3" xfId="37442"/>
    <cellStyle name="메모 45 4 3 2" xfId="37443"/>
    <cellStyle name="메모 45 4 3 3" xfId="37444"/>
    <cellStyle name="메모 45 4 3 4" xfId="37445"/>
    <cellStyle name="메모 45 4 4" xfId="37446"/>
    <cellStyle name="메모 45 4 4 2" xfId="37447"/>
    <cellStyle name="메모 45 4 4 3" xfId="37448"/>
    <cellStyle name="메모 45 4 4 4" xfId="37449"/>
    <cellStyle name="메모 45 4 5" xfId="37450"/>
    <cellStyle name="메모 45 4 5 2" xfId="37451"/>
    <cellStyle name="메모 45 4 5 3" xfId="37452"/>
    <cellStyle name="메모 45 4 5 4" xfId="37453"/>
    <cellStyle name="메모 45 4 6" xfId="37454"/>
    <cellStyle name="메모 45 4 6 2" xfId="37455"/>
    <cellStyle name="메모 45 4 6 3" xfId="37456"/>
    <cellStyle name="메모 45 4 6 4" xfId="37457"/>
    <cellStyle name="메모 45 4 7" xfId="37458"/>
    <cellStyle name="메모 45 4 7 2" xfId="37459"/>
    <cellStyle name="메모 45 4 7 3" xfId="37460"/>
    <cellStyle name="메모 45 4 7 4" xfId="37461"/>
    <cellStyle name="메모 45 4 8" xfId="37462"/>
    <cellStyle name="메모 45 4 8 2" xfId="37463"/>
    <cellStyle name="메모 45 4 8 3" xfId="37464"/>
    <cellStyle name="메모 45 4 8 4" xfId="37465"/>
    <cellStyle name="메모 45 4 9" xfId="37466"/>
    <cellStyle name="메모 45 4 9 2" xfId="37467"/>
    <cellStyle name="메모 45 4 9 3" xfId="37468"/>
    <cellStyle name="메모 45 4 9 4" xfId="37469"/>
    <cellStyle name="메모 45 5" xfId="37470"/>
    <cellStyle name="메모 45 5 10" xfId="37471"/>
    <cellStyle name="메모 45 5 11" xfId="37472"/>
    <cellStyle name="메모 45 5 12" xfId="37473"/>
    <cellStyle name="메모 45 5 13" xfId="37474"/>
    <cellStyle name="메모 45 5 14" xfId="37475"/>
    <cellStyle name="메모 45 5 15" xfId="37476"/>
    <cellStyle name="메모 45 5 16" xfId="37477"/>
    <cellStyle name="메모 45 5 17" xfId="37478"/>
    <cellStyle name="메모 45 5 18" xfId="37479"/>
    <cellStyle name="메모 45 5 19" xfId="37480"/>
    <cellStyle name="메모 45 5 2" xfId="37481"/>
    <cellStyle name="메모 45 5 2 2" xfId="37482"/>
    <cellStyle name="메모 45 5 2 3" xfId="37483"/>
    <cellStyle name="메모 45 5 2 4" xfId="37484"/>
    <cellStyle name="메모 45 5 20" xfId="37485"/>
    <cellStyle name="메모 45 5 3" xfId="37486"/>
    <cellStyle name="메모 45 5 3 2" xfId="37487"/>
    <cellStyle name="메모 45 5 3 3" xfId="37488"/>
    <cellStyle name="메모 45 5 3 4" xfId="37489"/>
    <cellStyle name="메모 45 5 4" xfId="37490"/>
    <cellStyle name="메모 45 5 4 2" xfId="37491"/>
    <cellStyle name="메모 45 5 4 3" xfId="37492"/>
    <cellStyle name="메모 45 5 4 4" xfId="37493"/>
    <cellStyle name="메모 45 5 5" xfId="37494"/>
    <cellStyle name="메모 45 5 5 2" xfId="37495"/>
    <cellStyle name="메모 45 5 5 3" xfId="37496"/>
    <cellStyle name="메모 45 5 5 4" xfId="37497"/>
    <cellStyle name="메모 45 5 6" xfId="37498"/>
    <cellStyle name="메모 45 5 6 2" xfId="37499"/>
    <cellStyle name="메모 45 5 6 3" xfId="37500"/>
    <cellStyle name="메모 45 5 6 4" xfId="37501"/>
    <cellStyle name="메모 45 5 7" xfId="37502"/>
    <cellStyle name="메모 45 5 7 2" xfId="37503"/>
    <cellStyle name="메모 45 5 7 3" xfId="37504"/>
    <cellStyle name="메모 45 5 7 4" xfId="37505"/>
    <cellStyle name="메모 45 5 8" xfId="37506"/>
    <cellStyle name="메모 45 5 9" xfId="37507"/>
    <cellStyle name="메모 45 6" xfId="37508"/>
    <cellStyle name="메모 45 6 10" xfId="37509"/>
    <cellStyle name="메모 45 6 11" xfId="37510"/>
    <cellStyle name="메모 45 6 12" xfId="37511"/>
    <cellStyle name="메모 45 6 13" xfId="37512"/>
    <cellStyle name="메모 45 6 14" xfId="37513"/>
    <cellStyle name="메모 45 6 15" xfId="37514"/>
    <cellStyle name="메모 45 6 16" xfId="37515"/>
    <cellStyle name="메모 45 6 17" xfId="37516"/>
    <cellStyle name="메모 45 6 2" xfId="37517"/>
    <cellStyle name="메모 45 6 2 2" xfId="37518"/>
    <cellStyle name="메모 45 6 2 3" xfId="37519"/>
    <cellStyle name="메모 45 6 2 4" xfId="37520"/>
    <cellStyle name="메모 45 6 3" xfId="37521"/>
    <cellStyle name="메모 45 6 3 2" xfId="37522"/>
    <cellStyle name="메모 45 6 3 3" xfId="37523"/>
    <cellStyle name="메모 45 6 3 4" xfId="37524"/>
    <cellStyle name="메모 45 6 4" xfId="37525"/>
    <cellStyle name="메모 45 6 4 2" xfId="37526"/>
    <cellStyle name="메모 45 6 4 3" xfId="37527"/>
    <cellStyle name="메모 45 6 4 4" xfId="37528"/>
    <cellStyle name="메모 45 6 5" xfId="37529"/>
    <cellStyle name="메모 45 6 6" xfId="37530"/>
    <cellStyle name="메모 45 6 7" xfId="37531"/>
    <cellStyle name="메모 45 6 8" xfId="37532"/>
    <cellStyle name="메모 45 6 9" xfId="37533"/>
    <cellStyle name="메모 45 7" xfId="37534"/>
    <cellStyle name="메모 45 7 10" xfId="37535"/>
    <cellStyle name="메모 45 7 11" xfId="37536"/>
    <cellStyle name="메모 45 7 12" xfId="37537"/>
    <cellStyle name="메모 45 7 13" xfId="37538"/>
    <cellStyle name="메모 45 7 14" xfId="37539"/>
    <cellStyle name="메모 45 7 2" xfId="37540"/>
    <cellStyle name="메모 45 7 3" xfId="37541"/>
    <cellStyle name="메모 45 7 4" xfId="37542"/>
    <cellStyle name="메모 45 7 5" xfId="37543"/>
    <cellStyle name="메모 45 7 6" xfId="37544"/>
    <cellStyle name="메모 45 7 7" xfId="37545"/>
    <cellStyle name="메모 45 7 8" xfId="37546"/>
    <cellStyle name="메모 45 7 9" xfId="37547"/>
    <cellStyle name="메모 45 8" xfId="37548"/>
    <cellStyle name="메모 45 8 2" xfId="37549"/>
    <cellStyle name="메모 45 8 3" xfId="37550"/>
    <cellStyle name="메모 45 8 4" xfId="37551"/>
    <cellStyle name="메모 45 9" xfId="37552"/>
    <cellStyle name="메모 45 9 2" xfId="37553"/>
    <cellStyle name="메모 45 9 3" xfId="37554"/>
    <cellStyle name="메모 46" xfId="37555"/>
    <cellStyle name="메모 46 10" xfId="37556"/>
    <cellStyle name="메모 46 10 2" xfId="37557"/>
    <cellStyle name="메모 46 10 3" xfId="37558"/>
    <cellStyle name="메모 46 10 4" xfId="37559"/>
    <cellStyle name="메모 46 11" xfId="37560"/>
    <cellStyle name="메모 46 11 2" xfId="37561"/>
    <cellStyle name="메모 46 11 3" xfId="37562"/>
    <cellStyle name="메모 46 11 4" xfId="37563"/>
    <cellStyle name="메모 46 12" xfId="37564"/>
    <cellStyle name="메모 46 12 2" xfId="37565"/>
    <cellStyle name="메모 46 12 3" xfId="37566"/>
    <cellStyle name="메모 46 12 4" xfId="37567"/>
    <cellStyle name="메모 46 13" xfId="37568"/>
    <cellStyle name="메모 46 13 2" xfId="37569"/>
    <cellStyle name="메모 46 13 3" xfId="37570"/>
    <cellStyle name="메모 46 13 4" xfId="37571"/>
    <cellStyle name="메모 46 14" xfId="37572"/>
    <cellStyle name="메모 46 14 2" xfId="37573"/>
    <cellStyle name="메모 46 14 3" xfId="37574"/>
    <cellStyle name="메모 46 14 4" xfId="37575"/>
    <cellStyle name="메모 46 15" xfId="37576"/>
    <cellStyle name="메모 46 16" xfId="37577"/>
    <cellStyle name="메모 46 17" xfId="37578"/>
    <cellStyle name="메모 46 18" xfId="37579"/>
    <cellStyle name="메모 46 19" xfId="37580"/>
    <cellStyle name="메모 46 2" xfId="37581"/>
    <cellStyle name="메모 46 2 10" xfId="37582"/>
    <cellStyle name="메모 46 2 10 2" xfId="37583"/>
    <cellStyle name="메모 46 2 10 3" xfId="37584"/>
    <cellStyle name="메모 46 2 10 4" xfId="37585"/>
    <cellStyle name="메모 46 2 11" xfId="37586"/>
    <cellStyle name="메모 46 2 11 2" xfId="37587"/>
    <cellStyle name="메모 46 2 11 3" xfId="37588"/>
    <cellStyle name="메모 46 2 11 4" xfId="37589"/>
    <cellStyle name="메모 46 2 12" xfId="37590"/>
    <cellStyle name="메모 46 2 12 2" xfId="37591"/>
    <cellStyle name="메모 46 2 12 3" xfId="37592"/>
    <cellStyle name="메모 46 2 12 4" xfId="37593"/>
    <cellStyle name="메모 46 2 13" xfId="37594"/>
    <cellStyle name="메모 46 2 13 2" xfId="37595"/>
    <cellStyle name="메모 46 2 13 3" xfId="37596"/>
    <cellStyle name="메모 46 2 13 4" xfId="37597"/>
    <cellStyle name="메모 46 2 14" xfId="37598"/>
    <cellStyle name="메모 46 2 15" xfId="37599"/>
    <cellStyle name="메모 46 2 16" xfId="37600"/>
    <cellStyle name="메모 46 2 17" xfId="37601"/>
    <cellStyle name="메모 46 2 18" xfId="37602"/>
    <cellStyle name="메모 46 2 19" xfId="37603"/>
    <cellStyle name="메모 46 2 2" xfId="37604"/>
    <cellStyle name="메모 46 2 2 10" xfId="37605"/>
    <cellStyle name="메모 46 2 2 10 2" xfId="37606"/>
    <cellStyle name="메모 46 2 2 10 3" xfId="37607"/>
    <cellStyle name="메모 46 2 2 10 4" xfId="37608"/>
    <cellStyle name="메모 46 2 2 11" xfId="37609"/>
    <cellStyle name="메모 46 2 2 11 2" xfId="37610"/>
    <cellStyle name="메모 46 2 2 11 3" xfId="37611"/>
    <cellStyle name="메모 46 2 2 11 4" xfId="37612"/>
    <cellStyle name="메모 46 2 2 12" xfId="37613"/>
    <cellStyle name="메모 46 2 2 12 2" xfId="37614"/>
    <cellStyle name="메모 46 2 2 12 3" xfId="37615"/>
    <cellStyle name="메모 46 2 2 12 4" xfId="37616"/>
    <cellStyle name="메모 46 2 2 13" xfId="37617"/>
    <cellStyle name="메모 46 2 2 14" xfId="37618"/>
    <cellStyle name="메모 46 2 2 15" xfId="37619"/>
    <cellStyle name="메모 46 2 2 16" xfId="37620"/>
    <cellStyle name="메모 46 2 2 17" xfId="37621"/>
    <cellStyle name="메모 46 2 2 18" xfId="37622"/>
    <cellStyle name="메모 46 2 2 19" xfId="37623"/>
    <cellStyle name="메모 46 2 2 2" xfId="37624"/>
    <cellStyle name="메모 46 2 2 2 10" xfId="37625"/>
    <cellStyle name="메모 46 2 2 2 11" xfId="37626"/>
    <cellStyle name="메모 46 2 2 2 12" xfId="37627"/>
    <cellStyle name="메모 46 2 2 2 2" xfId="37628"/>
    <cellStyle name="메모 46 2 2 2 2 2" xfId="37629"/>
    <cellStyle name="메모 46 2 2 2 2 3" xfId="37630"/>
    <cellStyle name="메모 46 2 2 2 2 4" xfId="37631"/>
    <cellStyle name="메모 46 2 2 2 3" xfId="37632"/>
    <cellStyle name="메모 46 2 2 2 3 2" xfId="37633"/>
    <cellStyle name="메모 46 2 2 2 3 3" xfId="37634"/>
    <cellStyle name="메모 46 2 2 2 3 4" xfId="37635"/>
    <cellStyle name="메모 46 2 2 2 4" xfId="37636"/>
    <cellStyle name="메모 46 2 2 2 4 2" xfId="37637"/>
    <cellStyle name="메모 46 2 2 2 4 3" xfId="37638"/>
    <cellStyle name="메모 46 2 2 2 4 4" xfId="37639"/>
    <cellStyle name="메모 46 2 2 2 5" xfId="37640"/>
    <cellStyle name="메모 46 2 2 2 5 2" xfId="37641"/>
    <cellStyle name="메모 46 2 2 2 5 3" xfId="37642"/>
    <cellStyle name="메모 46 2 2 2 5 4" xfId="37643"/>
    <cellStyle name="메모 46 2 2 2 6" xfId="37644"/>
    <cellStyle name="메모 46 2 2 2 6 2" xfId="37645"/>
    <cellStyle name="메모 46 2 2 2 6 3" xfId="37646"/>
    <cellStyle name="메모 46 2 2 2 6 4" xfId="37647"/>
    <cellStyle name="메모 46 2 2 2 7" xfId="37648"/>
    <cellStyle name="메모 46 2 2 2 7 2" xfId="37649"/>
    <cellStyle name="메모 46 2 2 2 7 3" xfId="37650"/>
    <cellStyle name="메모 46 2 2 2 7 4" xfId="37651"/>
    <cellStyle name="메모 46 2 2 2 8" xfId="37652"/>
    <cellStyle name="메모 46 2 2 2 8 2" xfId="37653"/>
    <cellStyle name="메모 46 2 2 2 8 3" xfId="37654"/>
    <cellStyle name="메모 46 2 2 2 8 4" xfId="37655"/>
    <cellStyle name="메모 46 2 2 2 9" xfId="37656"/>
    <cellStyle name="메모 46 2 2 2 9 2" xfId="37657"/>
    <cellStyle name="메모 46 2 2 2 9 3" xfId="37658"/>
    <cellStyle name="메모 46 2 2 2 9 4" xfId="37659"/>
    <cellStyle name="메모 46 2 2 20" xfId="37660"/>
    <cellStyle name="메모 46 2 2 21" xfId="37661"/>
    <cellStyle name="메모 46 2 2 22" xfId="37662"/>
    <cellStyle name="메모 46 2 2 23" xfId="37663"/>
    <cellStyle name="메모 46 2 2 24" xfId="37664"/>
    <cellStyle name="메모 46 2 2 25" xfId="37665"/>
    <cellStyle name="메모 46 2 2 3" xfId="37666"/>
    <cellStyle name="메모 46 2 2 3 10" xfId="37667"/>
    <cellStyle name="메모 46 2 2 3 11" xfId="37668"/>
    <cellStyle name="메모 46 2 2 3 12" xfId="37669"/>
    <cellStyle name="메모 46 2 2 3 2" xfId="37670"/>
    <cellStyle name="메모 46 2 2 3 2 2" xfId="37671"/>
    <cellStyle name="메모 46 2 2 3 2 3" xfId="37672"/>
    <cellStyle name="메모 46 2 2 3 2 4" xfId="37673"/>
    <cellStyle name="메모 46 2 2 3 3" xfId="37674"/>
    <cellStyle name="메모 46 2 2 3 3 2" xfId="37675"/>
    <cellStyle name="메모 46 2 2 3 3 3" xfId="37676"/>
    <cellStyle name="메모 46 2 2 3 3 4" xfId="37677"/>
    <cellStyle name="메모 46 2 2 3 4" xfId="37678"/>
    <cellStyle name="메모 46 2 2 3 4 2" xfId="37679"/>
    <cellStyle name="메모 46 2 2 3 4 3" xfId="37680"/>
    <cellStyle name="메모 46 2 2 3 4 4" xfId="37681"/>
    <cellStyle name="메모 46 2 2 3 5" xfId="37682"/>
    <cellStyle name="메모 46 2 2 3 5 2" xfId="37683"/>
    <cellStyle name="메모 46 2 2 3 5 3" xfId="37684"/>
    <cellStyle name="메모 46 2 2 3 5 4" xfId="37685"/>
    <cellStyle name="메모 46 2 2 3 6" xfId="37686"/>
    <cellStyle name="메모 46 2 2 3 6 2" xfId="37687"/>
    <cellStyle name="메모 46 2 2 3 6 3" xfId="37688"/>
    <cellStyle name="메모 46 2 2 3 6 4" xfId="37689"/>
    <cellStyle name="메모 46 2 2 3 7" xfId="37690"/>
    <cellStyle name="메모 46 2 2 3 7 2" xfId="37691"/>
    <cellStyle name="메모 46 2 2 3 7 3" xfId="37692"/>
    <cellStyle name="메모 46 2 2 3 7 4" xfId="37693"/>
    <cellStyle name="메모 46 2 2 3 8" xfId="37694"/>
    <cellStyle name="메모 46 2 2 3 8 2" xfId="37695"/>
    <cellStyle name="메모 46 2 2 3 8 3" xfId="37696"/>
    <cellStyle name="메모 46 2 2 3 8 4" xfId="37697"/>
    <cellStyle name="메모 46 2 2 3 9" xfId="37698"/>
    <cellStyle name="메모 46 2 2 3 9 2" xfId="37699"/>
    <cellStyle name="메모 46 2 2 3 9 3" xfId="37700"/>
    <cellStyle name="메모 46 2 2 3 9 4" xfId="37701"/>
    <cellStyle name="메모 46 2 2 4" xfId="37702"/>
    <cellStyle name="메모 46 2 2 4 10" xfId="37703"/>
    <cellStyle name="메모 46 2 2 4 11" xfId="37704"/>
    <cellStyle name="메모 46 2 2 4 12" xfId="37705"/>
    <cellStyle name="메모 46 2 2 4 2" xfId="37706"/>
    <cellStyle name="메모 46 2 2 4 2 2" xfId="37707"/>
    <cellStyle name="메모 46 2 2 4 2 3" xfId="37708"/>
    <cellStyle name="메모 46 2 2 4 2 4" xfId="37709"/>
    <cellStyle name="메모 46 2 2 4 3" xfId="37710"/>
    <cellStyle name="메모 46 2 2 4 3 2" xfId="37711"/>
    <cellStyle name="메모 46 2 2 4 3 3" xfId="37712"/>
    <cellStyle name="메모 46 2 2 4 3 4" xfId="37713"/>
    <cellStyle name="메모 46 2 2 4 4" xfId="37714"/>
    <cellStyle name="메모 46 2 2 4 4 2" xfId="37715"/>
    <cellStyle name="메모 46 2 2 4 4 3" xfId="37716"/>
    <cellStyle name="메모 46 2 2 4 4 4" xfId="37717"/>
    <cellStyle name="메모 46 2 2 4 5" xfId="37718"/>
    <cellStyle name="메모 46 2 2 4 5 2" xfId="37719"/>
    <cellStyle name="메모 46 2 2 4 5 3" xfId="37720"/>
    <cellStyle name="메모 46 2 2 4 5 4" xfId="37721"/>
    <cellStyle name="메모 46 2 2 4 6" xfId="37722"/>
    <cellStyle name="메모 46 2 2 4 6 2" xfId="37723"/>
    <cellStyle name="메모 46 2 2 4 6 3" xfId="37724"/>
    <cellStyle name="메모 46 2 2 4 6 4" xfId="37725"/>
    <cellStyle name="메모 46 2 2 4 7" xfId="37726"/>
    <cellStyle name="메모 46 2 2 4 7 2" xfId="37727"/>
    <cellStyle name="메모 46 2 2 4 7 3" xfId="37728"/>
    <cellStyle name="메모 46 2 2 4 7 4" xfId="37729"/>
    <cellStyle name="메모 46 2 2 4 8" xfId="37730"/>
    <cellStyle name="메모 46 2 2 4 8 2" xfId="37731"/>
    <cellStyle name="메모 46 2 2 4 8 3" xfId="37732"/>
    <cellStyle name="메모 46 2 2 4 8 4" xfId="37733"/>
    <cellStyle name="메모 46 2 2 4 9" xfId="37734"/>
    <cellStyle name="메모 46 2 2 4 9 2" xfId="37735"/>
    <cellStyle name="메모 46 2 2 4 9 3" xfId="37736"/>
    <cellStyle name="메모 46 2 2 4 9 4" xfId="37737"/>
    <cellStyle name="메모 46 2 2 5" xfId="37738"/>
    <cellStyle name="메모 46 2 2 5 2" xfId="37739"/>
    <cellStyle name="메모 46 2 2 5 3" xfId="37740"/>
    <cellStyle name="메모 46 2 2 5 4" xfId="37741"/>
    <cellStyle name="메모 46 2 2 6" xfId="37742"/>
    <cellStyle name="메모 46 2 2 6 2" xfId="37743"/>
    <cellStyle name="메모 46 2 2 6 3" xfId="37744"/>
    <cellStyle name="메모 46 2 2 6 4" xfId="37745"/>
    <cellStyle name="메모 46 2 2 7" xfId="37746"/>
    <cellStyle name="메모 46 2 2 7 2" xfId="37747"/>
    <cellStyle name="메모 46 2 2 7 3" xfId="37748"/>
    <cellStyle name="메모 46 2 2 7 4" xfId="37749"/>
    <cellStyle name="메모 46 2 2 8" xfId="37750"/>
    <cellStyle name="메모 46 2 2 8 2" xfId="37751"/>
    <cellStyle name="메모 46 2 2 8 3" xfId="37752"/>
    <cellStyle name="메모 46 2 2 8 4" xfId="37753"/>
    <cellStyle name="메모 46 2 2 9" xfId="37754"/>
    <cellStyle name="메모 46 2 2 9 2" xfId="37755"/>
    <cellStyle name="메모 46 2 2 9 3" xfId="37756"/>
    <cellStyle name="메모 46 2 2 9 4" xfId="37757"/>
    <cellStyle name="메모 46 2 20" xfId="37758"/>
    <cellStyle name="메모 46 2 21" xfId="37759"/>
    <cellStyle name="메모 46 2 22" xfId="37760"/>
    <cellStyle name="메모 46 2 23" xfId="37761"/>
    <cellStyle name="메모 46 2 24" xfId="37762"/>
    <cellStyle name="메모 46 2 25" xfId="37763"/>
    <cellStyle name="메모 46 2 26" xfId="37764"/>
    <cellStyle name="메모 46 2 3" xfId="37765"/>
    <cellStyle name="메모 46 2 3 10" xfId="37766"/>
    <cellStyle name="메모 46 2 3 11" xfId="37767"/>
    <cellStyle name="메모 46 2 3 12" xfId="37768"/>
    <cellStyle name="메모 46 2 3 2" xfId="37769"/>
    <cellStyle name="메모 46 2 3 2 2" xfId="37770"/>
    <cellStyle name="메모 46 2 3 2 3" xfId="37771"/>
    <cellStyle name="메모 46 2 3 2 4" xfId="37772"/>
    <cellStyle name="메모 46 2 3 3" xfId="37773"/>
    <cellStyle name="메모 46 2 3 3 2" xfId="37774"/>
    <cellStyle name="메모 46 2 3 3 3" xfId="37775"/>
    <cellStyle name="메모 46 2 3 3 4" xfId="37776"/>
    <cellStyle name="메모 46 2 3 4" xfId="37777"/>
    <cellStyle name="메모 46 2 3 4 2" xfId="37778"/>
    <cellStyle name="메모 46 2 3 4 3" xfId="37779"/>
    <cellStyle name="메모 46 2 3 4 4" xfId="37780"/>
    <cellStyle name="메모 46 2 3 5" xfId="37781"/>
    <cellStyle name="메모 46 2 3 5 2" xfId="37782"/>
    <cellStyle name="메모 46 2 3 5 3" xfId="37783"/>
    <cellStyle name="메모 46 2 3 5 4" xfId="37784"/>
    <cellStyle name="메모 46 2 3 6" xfId="37785"/>
    <cellStyle name="메모 46 2 3 6 2" xfId="37786"/>
    <cellStyle name="메모 46 2 3 6 3" xfId="37787"/>
    <cellStyle name="메모 46 2 3 6 4" xfId="37788"/>
    <cellStyle name="메모 46 2 3 7" xfId="37789"/>
    <cellStyle name="메모 46 2 3 7 2" xfId="37790"/>
    <cellStyle name="메모 46 2 3 7 3" xfId="37791"/>
    <cellStyle name="메모 46 2 3 7 4" xfId="37792"/>
    <cellStyle name="메모 46 2 3 8" xfId="37793"/>
    <cellStyle name="메모 46 2 3 8 2" xfId="37794"/>
    <cellStyle name="메모 46 2 3 8 3" xfId="37795"/>
    <cellStyle name="메모 46 2 3 8 4" xfId="37796"/>
    <cellStyle name="메모 46 2 3 9" xfId="37797"/>
    <cellStyle name="메모 46 2 3 9 2" xfId="37798"/>
    <cellStyle name="메모 46 2 3 9 3" xfId="37799"/>
    <cellStyle name="메모 46 2 3 9 4" xfId="37800"/>
    <cellStyle name="메모 46 2 4" xfId="37801"/>
    <cellStyle name="메모 46 2 4 10" xfId="37802"/>
    <cellStyle name="메모 46 2 4 11" xfId="37803"/>
    <cellStyle name="메모 46 2 4 12" xfId="37804"/>
    <cellStyle name="메모 46 2 4 2" xfId="37805"/>
    <cellStyle name="메모 46 2 4 2 2" xfId="37806"/>
    <cellStyle name="메모 46 2 4 2 3" xfId="37807"/>
    <cellStyle name="메모 46 2 4 2 4" xfId="37808"/>
    <cellStyle name="메모 46 2 4 3" xfId="37809"/>
    <cellStyle name="메모 46 2 4 3 2" xfId="37810"/>
    <cellStyle name="메모 46 2 4 3 3" xfId="37811"/>
    <cellStyle name="메모 46 2 4 3 4" xfId="37812"/>
    <cellStyle name="메모 46 2 4 4" xfId="37813"/>
    <cellStyle name="메모 46 2 4 4 2" xfId="37814"/>
    <cellStyle name="메모 46 2 4 4 3" xfId="37815"/>
    <cellStyle name="메모 46 2 4 4 4" xfId="37816"/>
    <cellStyle name="메모 46 2 4 5" xfId="37817"/>
    <cellStyle name="메모 46 2 4 5 2" xfId="37818"/>
    <cellStyle name="메모 46 2 4 5 3" xfId="37819"/>
    <cellStyle name="메모 46 2 4 5 4" xfId="37820"/>
    <cellStyle name="메모 46 2 4 6" xfId="37821"/>
    <cellStyle name="메모 46 2 4 6 2" xfId="37822"/>
    <cellStyle name="메모 46 2 4 6 3" xfId="37823"/>
    <cellStyle name="메모 46 2 4 6 4" xfId="37824"/>
    <cellStyle name="메모 46 2 4 7" xfId="37825"/>
    <cellStyle name="메모 46 2 4 7 2" xfId="37826"/>
    <cellStyle name="메모 46 2 4 7 3" xfId="37827"/>
    <cellStyle name="메모 46 2 4 7 4" xfId="37828"/>
    <cellStyle name="메모 46 2 4 8" xfId="37829"/>
    <cellStyle name="메모 46 2 4 8 2" xfId="37830"/>
    <cellStyle name="메모 46 2 4 8 3" xfId="37831"/>
    <cellStyle name="메모 46 2 4 8 4" xfId="37832"/>
    <cellStyle name="메모 46 2 4 9" xfId="37833"/>
    <cellStyle name="메모 46 2 4 9 2" xfId="37834"/>
    <cellStyle name="메모 46 2 4 9 3" xfId="37835"/>
    <cellStyle name="메모 46 2 4 9 4" xfId="37836"/>
    <cellStyle name="메모 46 2 5" xfId="37837"/>
    <cellStyle name="메모 46 2 5 10" xfId="37838"/>
    <cellStyle name="메모 46 2 5 11" xfId="37839"/>
    <cellStyle name="메모 46 2 5 12" xfId="37840"/>
    <cellStyle name="메모 46 2 5 2" xfId="37841"/>
    <cellStyle name="메모 46 2 5 2 2" xfId="37842"/>
    <cellStyle name="메모 46 2 5 2 3" xfId="37843"/>
    <cellStyle name="메모 46 2 5 2 4" xfId="37844"/>
    <cellStyle name="메모 46 2 5 3" xfId="37845"/>
    <cellStyle name="메모 46 2 5 3 2" xfId="37846"/>
    <cellStyle name="메모 46 2 5 3 3" xfId="37847"/>
    <cellStyle name="메모 46 2 5 3 4" xfId="37848"/>
    <cellStyle name="메모 46 2 5 4" xfId="37849"/>
    <cellStyle name="메모 46 2 5 4 2" xfId="37850"/>
    <cellStyle name="메모 46 2 5 4 3" xfId="37851"/>
    <cellStyle name="메모 46 2 5 4 4" xfId="37852"/>
    <cellStyle name="메모 46 2 5 5" xfId="37853"/>
    <cellStyle name="메모 46 2 5 5 2" xfId="37854"/>
    <cellStyle name="메모 46 2 5 5 3" xfId="37855"/>
    <cellStyle name="메모 46 2 5 5 4" xfId="37856"/>
    <cellStyle name="메모 46 2 5 6" xfId="37857"/>
    <cellStyle name="메모 46 2 5 6 2" xfId="37858"/>
    <cellStyle name="메모 46 2 5 6 3" xfId="37859"/>
    <cellStyle name="메모 46 2 5 6 4" xfId="37860"/>
    <cellStyle name="메모 46 2 5 7" xfId="37861"/>
    <cellStyle name="메모 46 2 5 7 2" xfId="37862"/>
    <cellStyle name="메모 46 2 5 7 3" xfId="37863"/>
    <cellStyle name="메모 46 2 5 7 4" xfId="37864"/>
    <cellStyle name="메모 46 2 5 8" xfId="37865"/>
    <cellStyle name="메모 46 2 5 8 2" xfId="37866"/>
    <cellStyle name="메모 46 2 5 8 3" xfId="37867"/>
    <cellStyle name="메모 46 2 5 8 4" xfId="37868"/>
    <cellStyle name="메모 46 2 5 9" xfId="37869"/>
    <cellStyle name="메모 46 2 5 9 2" xfId="37870"/>
    <cellStyle name="메모 46 2 5 9 3" xfId="37871"/>
    <cellStyle name="메모 46 2 5 9 4" xfId="37872"/>
    <cellStyle name="메모 46 2 6" xfId="37873"/>
    <cellStyle name="메모 46 2 6 2" xfId="37874"/>
    <cellStyle name="메모 46 2 6 3" xfId="37875"/>
    <cellStyle name="메모 46 2 6 4" xfId="37876"/>
    <cellStyle name="메모 46 2 7" xfId="37877"/>
    <cellStyle name="메모 46 2 7 2" xfId="37878"/>
    <cellStyle name="메모 46 2 7 3" xfId="37879"/>
    <cellStyle name="메모 46 2 7 4" xfId="37880"/>
    <cellStyle name="메모 46 2 8" xfId="37881"/>
    <cellStyle name="메모 46 2 8 2" xfId="37882"/>
    <cellStyle name="메모 46 2 8 3" xfId="37883"/>
    <cellStyle name="메모 46 2 8 4" xfId="37884"/>
    <cellStyle name="메모 46 2 9" xfId="37885"/>
    <cellStyle name="메모 46 2 9 2" xfId="37886"/>
    <cellStyle name="메모 46 2 9 3" xfId="37887"/>
    <cellStyle name="메모 46 2 9 4" xfId="37888"/>
    <cellStyle name="메모 46 20" xfId="37889"/>
    <cellStyle name="메모 46 21" xfId="37890"/>
    <cellStyle name="메모 46 22" xfId="37891"/>
    <cellStyle name="메모 46 23" xfId="37892"/>
    <cellStyle name="메모 46 24" xfId="37893"/>
    <cellStyle name="메모 46 25" xfId="37894"/>
    <cellStyle name="메모 46 26" xfId="37895"/>
    <cellStyle name="메모 46 27" xfId="37896"/>
    <cellStyle name="메모 46 3" xfId="37897"/>
    <cellStyle name="메모 46 3 10" xfId="37898"/>
    <cellStyle name="메모 46 3 10 2" xfId="37899"/>
    <cellStyle name="메모 46 3 10 3" xfId="37900"/>
    <cellStyle name="메모 46 3 10 4" xfId="37901"/>
    <cellStyle name="메모 46 3 11" xfId="37902"/>
    <cellStyle name="메모 46 3 11 2" xfId="37903"/>
    <cellStyle name="메모 46 3 11 3" xfId="37904"/>
    <cellStyle name="메모 46 3 11 4" xfId="37905"/>
    <cellStyle name="메모 46 3 12" xfId="37906"/>
    <cellStyle name="메모 46 3 12 2" xfId="37907"/>
    <cellStyle name="메모 46 3 12 3" xfId="37908"/>
    <cellStyle name="메모 46 3 12 4" xfId="37909"/>
    <cellStyle name="메모 46 3 13" xfId="37910"/>
    <cellStyle name="메모 46 3 14" xfId="37911"/>
    <cellStyle name="메모 46 3 15" xfId="37912"/>
    <cellStyle name="메모 46 3 16" xfId="37913"/>
    <cellStyle name="메모 46 3 17" xfId="37914"/>
    <cellStyle name="메모 46 3 18" xfId="37915"/>
    <cellStyle name="메모 46 3 19" xfId="37916"/>
    <cellStyle name="메모 46 3 2" xfId="37917"/>
    <cellStyle name="메모 46 3 2 10" xfId="37918"/>
    <cellStyle name="메모 46 3 2 11" xfId="37919"/>
    <cellStyle name="메모 46 3 2 12" xfId="37920"/>
    <cellStyle name="메모 46 3 2 2" xfId="37921"/>
    <cellStyle name="메모 46 3 2 2 2" xfId="37922"/>
    <cellStyle name="메모 46 3 2 2 3" xfId="37923"/>
    <cellStyle name="메모 46 3 2 2 4" xfId="37924"/>
    <cellStyle name="메모 46 3 2 3" xfId="37925"/>
    <cellStyle name="메모 46 3 2 3 2" xfId="37926"/>
    <cellStyle name="메모 46 3 2 3 3" xfId="37927"/>
    <cellStyle name="메모 46 3 2 3 4" xfId="37928"/>
    <cellStyle name="메모 46 3 2 4" xfId="37929"/>
    <cellStyle name="메모 46 3 2 4 2" xfId="37930"/>
    <cellStyle name="메모 46 3 2 4 3" xfId="37931"/>
    <cellStyle name="메모 46 3 2 4 4" xfId="37932"/>
    <cellStyle name="메모 46 3 2 5" xfId="37933"/>
    <cellStyle name="메모 46 3 2 5 2" xfId="37934"/>
    <cellStyle name="메모 46 3 2 5 3" xfId="37935"/>
    <cellStyle name="메모 46 3 2 5 4" xfId="37936"/>
    <cellStyle name="메모 46 3 2 6" xfId="37937"/>
    <cellStyle name="메모 46 3 2 6 2" xfId="37938"/>
    <cellStyle name="메모 46 3 2 6 3" xfId="37939"/>
    <cellStyle name="메모 46 3 2 6 4" xfId="37940"/>
    <cellStyle name="메모 46 3 2 7" xfId="37941"/>
    <cellStyle name="메모 46 3 2 7 2" xfId="37942"/>
    <cellStyle name="메모 46 3 2 7 3" xfId="37943"/>
    <cellStyle name="메모 46 3 2 7 4" xfId="37944"/>
    <cellStyle name="메모 46 3 2 8" xfId="37945"/>
    <cellStyle name="메모 46 3 2 8 2" xfId="37946"/>
    <cellStyle name="메모 46 3 2 8 3" xfId="37947"/>
    <cellStyle name="메모 46 3 2 8 4" xfId="37948"/>
    <cellStyle name="메모 46 3 2 9" xfId="37949"/>
    <cellStyle name="메모 46 3 2 9 2" xfId="37950"/>
    <cellStyle name="메모 46 3 2 9 3" xfId="37951"/>
    <cellStyle name="메모 46 3 2 9 4" xfId="37952"/>
    <cellStyle name="메모 46 3 20" xfId="37953"/>
    <cellStyle name="메모 46 3 21" xfId="37954"/>
    <cellStyle name="메모 46 3 22" xfId="37955"/>
    <cellStyle name="메모 46 3 23" xfId="37956"/>
    <cellStyle name="메모 46 3 24" xfId="37957"/>
    <cellStyle name="메모 46 3 25" xfId="37958"/>
    <cellStyle name="메모 46 3 3" xfId="37959"/>
    <cellStyle name="메모 46 3 3 10" xfId="37960"/>
    <cellStyle name="메모 46 3 3 11" xfId="37961"/>
    <cellStyle name="메모 46 3 3 12" xfId="37962"/>
    <cellStyle name="메모 46 3 3 2" xfId="37963"/>
    <cellStyle name="메모 46 3 3 2 2" xfId="37964"/>
    <cellStyle name="메모 46 3 3 2 3" xfId="37965"/>
    <cellStyle name="메모 46 3 3 2 4" xfId="37966"/>
    <cellStyle name="메모 46 3 3 3" xfId="37967"/>
    <cellStyle name="메모 46 3 3 3 2" xfId="37968"/>
    <cellStyle name="메모 46 3 3 3 3" xfId="37969"/>
    <cellStyle name="메모 46 3 3 3 4" xfId="37970"/>
    <cellStyle name="메모 46 3 3 4" xfId="37971"/>
    <cellStyle name="메모 46 3 3 4 2" xfId="37972"/>
    <cellStyle name="메모 46 3 3 4 3" xfId="37973"/>
    <cellStyle name="메모 46 3 3 4 4" xfId="37974"/>
    <cellStyle name="메모 46 3 3 5" xfId="37975"/>
    <cellStyle name="메모 46 3 3 5 2" xfId="37976"/>
    <cellStyle name="메모 46 3 3 5 3" xfId="37977"/>
    <cellStyle name="메모 46 3 3 5 4" xfId="37978"/>
    <cellStyle name="메모 46 3 3 6" xfId="37979"/>
    <cellStyle name="메모 46 3 3 6 2" xfId="37980"/>
    <cellStyle name="메모 46 3 3 6 3" xfId="37981"/>
    <cellStyle name="메모 46 3 3 6 4" xfId="37982"/>
    <cellStyle name="메모 46 3 3 7" xfId="37983"/>
    <cellStyle name="메모 46 3 3 7 2" xfId="37984"/>
    <cellStyle name="메모 46 3 3 7 3" xfId="37985"/>
    <cellStyle name="메모 46 3 3 7 4" xfId="37986"/>
    <cellStyle name="메모 46 3 3 8" xfId="37987"/>
    <cellStyle name="메모 46 3 3 8 2" xfId="37988"/>
    <cellStyle name="메모 46 3 3 8 3" xfId="37989"/>
    <cellStyle name="메모 46 3 3 8 4" xfId="37990"/>
    <cellStyle name="메모 46 3 3 9" xfId="37991"/>
    <cellStyle name="메모 46 3 3 9 2" xfId="37992"/>
    <cellStyle name="메모 46 3 3 9 3" xfId="37993"/>
    <cellStyle name="메모 46 3 3 9 4" xfId="37994"/>
    <cellStyle name="메모 46 3 4" xfId="37995"/>
    <cellStyle name="메모 46 3 4 10" xfId="37996"/>
    <cellStyle name="메모 46 3 4 11" xfId="37997"/>
    <cellStyle name="메모 46 3 4 12" xfId="37998"/>
    <cellStyle name="메모 46 3 4 2" xfId="37999"/>
    <cellStyle name="메모 46 3 4 2 2" xfId="38000"/>
    <cellStyle name="메모 46 3 4 2 3" xfId="38001"/>
    <cellStyle name="메모 46 3 4 2 4" xfId="38002"/>
    <cellStyle name="메모 46 3 4 3" xfId="38003"/>
    <cellStyle name="메모 46 3 4 3 2" xfId="38004"/>
    <cellStyle name="메모 46 3 4 3 3" xfId="38005"/>
    <cellStyle name="메모 46 3 4 3 4" xfId="38006"/>
    <cellStyle name="메모 46 3 4 4" xfId="38007"/>
    <cellStyle name="메모 46 3 4 4 2" xfId="38008"/>
    <cellStyle name="메모 46 3 4 4 3" xfId="38009"/>
    <cellStyle name="메모 46 3 4 4 4" xfId="38010"/>
    <cellStyle name="메모 46 3 4 5" xfId="38011"/>
    <cellStyle name="메모 46 3 4 5 2" xfId="38012"/>
    <cellStyle name="메모 46 3 4 5 3" xfId="38013"/>
    <cellStyle name="메모 46 3 4 5 4" xfId="38014"/>
    <cellStyle name="메모 46 3 4 6" xfId="38015"/>
    <cellStyle name="메모 46 3 4 6 2" xfId="38016"/>
    <cellStyle name="메모 46 3 4 6 3" xfId="38017"/>
    <cellStyle name="메모 46 3 4 6 4" xfId="38018"/>
    <cellStyle name="메모 46 3 4 7" xfId="38019"/>
    <cellStyle name="메모 46 3 4 7 2" xfId="38020"/>
    <cellStyle name="메모 46 3 4 7 3" xfId="38021"/>
    <cellStyle name="메모 46 3 4 7 4" xfId="38022"/>
    <cellStyle name="메모 46 3 4 8" xfId="38023"/>
    <cellStyle name="메모 46 3 4 8 2" xfId="38024"/>
    <cellStyle name="메모 46 3 4 8 3" xfId="38025"/>
    <cellStyle name="메모 46 3 4 8 4" xfId="38026"/>
    <cellStyle name="메모 46 3 4 9" xfId="38027"/>
    <cellStyle name="메모 46 3 4 9 2" xfId="38028"/>
    <cellStyle name="메모 46 3 4 9 3" xfId="38029"/>
    <cellStyle name="메모 46 3 4 9 4" xfId="38030"/>
    <cellStyle name="메모 46 3 5" xfId="38031"/>
    <cellStyle name="메모 46 3 5 2" xfId="38032"/>
    <cellStyle name="메모 46 3 5 3" xfId="38033"/>
    <cellStyle name="메모 46 3 5 4" xfId="38034"/>
    <cellStyle name="메모 46 3 6" xfId="38035"/>
    <cellStyle name="메모 46 3 6 2" xfId="38036"/>
    <cellStyle name="메모 46 3 6 3" xfId="38037"/>
    <cellStyle name="메모 46 3 6 4" xfId="38038"/>
    <cellStyle name="메모 46 3 7" xfId="38039"/>
    <cellStyle name="메모 46 3 7 2" xfId="38040"/>
    <cellStyle name="메모 46 3 7 3" xfId="38041"/>
    <cellStyle name="메모 46 3 7 4" xfId="38042"/>
    <cellStyle name="메모 46 3 8" xfId="38043"/>
    <cellStyle name="메모 46 3 8 2" xfId="38044"/>
    <cellStyle name="메모 46 3 8 3" xfId="38045"/>
    <cellStyle name="메모 46 3 8 4" xfId="38046"/>
    <cellStyle name="메모 46 3 9" xfId="38047"/>
    <cellStyle name="메모 46 3 9 2" xfId="38048"/>
    <cellStyle name="메모 46 3 9 3" xfId="38049"/>
    <cellStyle name="메모 46 3 9 4" xfId="38050"/>
    <cellStyle name="메모 46 4" xfId="38051"/>
    <cellStyle name="메모 46 4 10" xfId="38052"/>
    <cellStyle name="메모 46 4 11" xfId="38053"/>
    <cellStyle name="메모 46 4 12" xfId="38054"/>
    <cellStyle name="메모 46 4 2" xfId="38055"/>
    <cellStyle name="메모 46 4 2 2" xfId="38056"/>
    <cellStyle name="메모 46 4 2 3" xfId="38057"/>
    <cellStyle name="메모 46 4 2 4" xfId="38058"/>
    <cellStyle name="메모 46 4 3" xfId="38059"/>
    <cellStyle name="메모 46 4 3 2" xfId="38060"/>
    <cellStyle name="메모 46 4 3 3" xfId="38061"/>
    <cellStyle name="메모 46 4 3 4" xfId="38062"/>
    <cellStyle name="메모 46 4 4" xfId="38063"/>
    <cellStyle name="메모 46 4 4 2" xfId="38064"/>
    <cellStyle name="메모 46 4 4 3" xfId="38065"/>
    <cellStyle name="메모 46 4 4 4" xfId="38066"/>
    <cellStyle name="메모 46 4 5" xfId="38067"/>
    <cellStyle name="메모 46 4 5 2" xfId="38068"/>
    <cellStyle name="메모 46 4 5 3" xfId="38069"/>
    <cellStyle name="메모 46 4 5 4" xfId="38070"/>
    <cellStyle name="메모 46 4 6" xfId="38071"/>
    <cellStyle name="메모 46 4 6 2" xfId="38072"/>
    <cellStyle name="메모 46 4 6 3" xfId="38073"/>
    <cellStyle name="메모 46 4 6 4" xfId="38074"/>
    <cellStyle name="메모 46 4 7" xfId="38075"/>
    <cellStyle name="메모 46 4 7 2" xfId="38076"/>
    <cellStyle name="메모 46 4 7 3" xfId="38077"/>
    <cellStyle name="메모 46 4 7 4" xfId="38078"/>
    <cellStyle name="메모 46 4 8" xfId="38079"/>
    <cellStyle name="메모 46 4 8 2" xfId="38080"/>
    <cellStyle name="메모 46 4 8 3" xfId="38081"/>
    <cellStyle name="메모 46 4 8 4" xfId="38082"/>
    <cellStyle name="메모 46 4 9" xfId="38083"/>
    <cellStyle name="메모 46 4 9 2" xfId="38084"/>
    <cellStyle name="메모 46 4 9 3" xfId="38085"/>
    <cellStyle name="메모 46 4 9 4" xfId="38086"/>
    <cellStyle name="메모 46 5" xfId="38087"/>
    <cellStyle name="메모 46 5 10" xfId="38088"/>
    <cellStyle name="메모 46 5 11" xfId="38089"/>
    <cellStyle name="메모 46 5 12" xfId="38090"/>
    <cellStyle name="메모 46 5 2" xfId="38091"/>
    <cellStyle name="메모 46 5 2 2" xfId="38092"/>
    <cellStyle name="메모 46 5 2 3" xfId="38093"/>
    <cellStyle name="메모 46 5 2 4" xfId="38094"/>
    <cellStyle name="메모 46 5 3" xfId="38095"/>
    <cellStyle name="메모 46 5 3 2" xfId="38096"/>
    <cellStyle name="메모 46 5 3 3" xfId="38097"/>
    <cellStyle name="메모 46 5 3 4" xfId="38098"/>
    <cellStyle name="메모 46 5 4" xfId="38099"/>
    <cellStyle name="메모 46 5 4 2" xfId="38100"/>
    <cellStyle name="메모 46 5 4 3" xfId="38101"/>
    <cellStyle name="메모 46 5 4 4" xfId="38102"/>
    <cellStyle name="메모 46 5 5" xfId="38103"/>
    <cellStyle name="메모 46 5 5 2" xfId="38104"/>
    <cellStyle name="메모 46 5 5 3" xfId="38105"/>
    <cellStyle name="메모 46 5 5 4" xfId="38106"/>
    <cellStyle name="메모 46 5 6" xfId="38107"/>
    <cellStyle name="메모 46 5 6 2" xfId="38108"/>
    <cellStyle name="메모 46 5 6 3" xfId="38109"/>
    <cellStyle name="메모 46 5 6 4" xfId="38110"/>
    <cellStyle name="메모 46 5 7" xfId="38111"/>
    <cellStyle name="메모 46 5 7 2" xfId="38112"/>
    <cellStyle name="메모 46 5 7 3" xfId="38113"/>
    <cellStyle name="메모 46 5 7 4" xfId="38114"/>
    <cellStyle name="메모 46 5 8" xfId="38115"/>
    <cellStyle name="메모 46 5 8 2" xfId="38116"/>
    <cellStyle name="메모 46 5 8 3" xfId="38117"/>
    <cellStyle name="메모 46 5 8 4" xfId="38118"/>
    <cellStyle name="메모 46 5 9" xfId="38119"/>
    <cellStyle name="메모 46 5 9 2" xfId="38120"/>
    <cellStyle name="메모 46 5 9 3" xfId="38121"/>
    <cellStyle name="메모 46 5 9 4" xfId="38122"/>
    <cellStyle name="메모 46 6" xfId="38123"/>
    <cellStyle name="메모 46 6 10" xfId="38124"/>
    <cellStyle name="메모 46 6 11" xfId="38125"/>
    <cellStyle name="메모 46 6 12" xfId="38126"/>
    <cellStyle name="메모 46 6 2" xfId="38127"/>
    <cellStyle name="메모 46 6 2 2" xfId="38128"/>
    <cellStyle name="메모 46 6 2 3" xfId="38129"/>
    <cellStyle name="메모 46 6 2 4" xfId="38130"/>
    <cellStyle name="메모 46 6 3" xfId="38131"/>
    <cellStyle name="메모 46 6 3 2" xfId="38132"/>
    <cellStyle name="메모 46 6 3 3" xfId="38133"/>
    <cellStyle name="메모 46 6 3 4" xfId="38134"/>
    <cellStyle name="메모 46 6 4" xfId="38135"/>
    <cellStyle name="메모 46 6 4 2" xfId="38136"/>
    <cellStyle name="메모 46 6 4 3" xfId="38137"/>
    <cellStyle name="메모 46 6 4 4" xfId="38138"/>
    <cellStyle name="메모 46 6 5" xfId="38139"/>
    <cellStyle name="메모 46 6 5 2" xfId="38140"/>
    <cellStyle name="메모 46 6 5 3" xfId="38141"/>
    <cellStyle name="메모 46 6 5 4" xfId="38142"/>
    <cellStyle name="메모 46 6 6" xfId="38143"/>
    <cellStyle name="메모 46 6 6 2" xfId="38144"/>
    <cellStyle name="메모 46 6 6 3" xfId="38145"/>
    <cellStyle name="메모 46 6 6 4" xfId="38146"/>
    <cellStyle name="메모 46 6 7" xfId="38147"/>
    <cellStyle name="메모 46 6 7 2" xfId="38148"/>
    <cellStyle name="메모 46 6 7 3" xfId="38149"/>
    <cellStyle name="메모 46 6 7 4" xfId="38150"/>
    <cellStyle name="메모 46 6 8" xfId="38151"/>
    <cellStyle name="메모 46 6 8 2" xfId="38152"/>
    <cellStyle name="메모 46 6 8 3" xfId="38153"/>
    <cellStyle name="메모 46 6 8 4" xfId="38154"/>
    <cellStyle name="메모 46 6 9" xfId="38155"/>
    <cellStyle name="메모 46 6 9 2" xfId="38156"/>
    <cellStyle name="메모 46 6 9 3" xfId="38157"/>
    <cellStyle name="메모 46 6 9 4" xfId="38158"/>
    <cellStyle name="메모 46 7" xfId="38159"/>
    <cellStyle name="메모 46 7 2" xfId="38160"/>
    <cellStyle name="메모 46 7 3" xfId="38161"/>
    <cellStyle name="메모 46 7 4" xfId="38162"/>
    <cellStyle name="메모 46 8" xfId="38163"/>
    <cellStyle name="메모 46 8 2" xfId="38164"/>
    <cellStyle name="메모 46 8 3" xfId="38165"/>
    <cellStyle name="메모 46 8 4" xfId="38166"/>
    <cellStyle name="메모 46 9" xfId="38167"/>
    <cellStyle name="메모 46 9 2" xfId="38168"/>
    <cellStyle name="메모 46 9 3" xfId="38169"/>
    <cellStyle name="메모 46 9 4" xfId="38170"/>
    <cellStyle name="메모 47" xfId="38171"/>
    <cellStyle name="메모 47 10" xfId="38172"/>
    <cellStyle name="메모 47 10 2" xfId="38173"/>
    <cellStyle name="메모 47 10 3" xfId="38174"/>
    <cellStyle name="메모 47 10 4" xfId="38175"/>
    <cellStyle name="메모 47 11" xfId="38176"/>
    <cellStyle name="메모 47 11 2" xfId="38177"/>
    <cellStyle name="메모 47 11 3" xfId="38178"/>
    <cellStyle name="메모 47 11 4" xfId="38179"/>
    <cellStyle name="메모 47 12" xfId="38180"/>
    <cellStyle name="메모 47 12 2" xfId="38181"/>
    <cellStyle name="메모 47 12 3" xfId="38182"/>
    <cellStyle name="메모 47 12 4" xfId="38183"/>
    <cellStyle name="메모 47 13" xfId="38184"/>
    <cellStyle name="메모 47 14" xfId="38185"/>
    <cellStyle name="메모 47 15" xfId="38186"/>
    <cellStyle name="메모 47 16" xfId="38187"/>
    <cellStyle name="메모 47 17" xfId="38188"/>
    <cellStyle name="메모 47 18" xfId="38189"/>
    <cellStyle name="메모 47 19" xfId="38190"/>
    <cellStyle name="메모 47 2" xfId="38191"/>
    <cellStyle name="메모 47 2 10" xfId="38192"/>
    <cellStyle name="메모 47 2 11" xfId="38193"/>
    <cellStyle name="메모 47 2 12" xfId="38194"/>
    <cellStyle name="메모 47 2 2" xfId="38195"/>
    <cellStyle name="메모 47 2 2 2" xfId="38196"/>
    <cellStyle name="메모 47 2 2 3" xfId="38197"/>
    <cellStyle name="메모 47 2 2 4" xfId="38198"/>
    <cellStyle name="메모 47 2 3" xfId="38199"/>
    <cellStyle name="메모 47 2 3 2" xfId="38200"/>
    <cellStyle name="메모 47 2 3 3" xfId="38201"/>
    <cellStyle name="메모 47 2 3 4" xfId="38202"/>
    <cellStyle name="메모 47 2 4" xfId="38203"/>
    <cellStyle name="메모 47 2 4 2" xfId="38204"/>
    <cellStyle name="메모 47 2 4 3" xfId="38205"/>
    <cellStyle name="메모 47 2 4 4" xfId="38206"/>
    <cellStyle name="메모 47 2 5" xfId="38207"/>
    <cellStyle name="메모 47 2 5 2" xfId="38208"/>
    <cellStyle name="메모 47 2 5 3" xfId="38209"/>
    <cellStyle name="메모 47 2 5 4" xfId="38210"/>
    <cellStyle name="메모 47 2 6" xfId="38211"/>
    <cellStyle name="메모 47 2 6 2" xfId="38212"/>
    <cellStyle name="메모 47 2 6 3" xfId="38213"/>
    <cellStyle name="메모 47 2 6 4" xfId="38214"/>
    <cellStyle name="메모 47 2 7" xfId="38215"/>
    <cellStyle name="메모 47 2 7 2" xfId="38216"/>
    <cellStyle name="메모 47 2 7 3" xfId="38217"/>
    <cellStyle name="메모 47 2 7 4" xfId="38218"/>
    <cellStyle name="메모 47 2 8" xfId="38219"/>
    <cellStyle name="메모 47 2 8 2" xfId="38220"/>
    <cellStyle name="메모 47 2 8 3" xfId="38221"/>
    <cellStyle name="메모 47 2 8 4" xfId="38222"/>
    <cellStyle name="메모 47 2 9" xfId="38223"/>
    <cellStyle name="메모 47 2 9 2" xfId="38224"/>
    <cellStyle name="메모 47 2 9 3" xfId="38225"/>
    <cellStyle name="메모 47 2 9 4" xfId="38226"/>
    <cellStyle name="메모 47 20" xfId="38227"/>
    <cellStyle name="메모 47 21" xfId="38228"/>
    <cellStyle name="메모 47 22" xfId="38229"/>
    <cellStyle name="메모 47 23" xfId="38230"/>
    <cellStyle name="메모 47 24" xfId="38231"/>
    <cellStyle name="메모 47 25" xfId="38232"/>
    <cellStyle name="메모 47 3" xfId="38233"/>
    <cellStyle name="메모 47 3 10" xfId="38234"/>
    <cellStyle name="메모 47 3 11" xfId="38235"/>
    <cellStyle name="메모 47 3 12" xfId="38236"/>
    <cellStyle name="메모 47 3 2" xfId="38237"/>
    <cellStyle name="메모 47 3 2 2" xfId="38238"/>
    <cellStyle name="메모 47 3 2 3" xfId="38239"/>
    <cellStyle name="메모 47 3 2 4" xfId="38240"/>
    <cellStyle name="메모 47 3 3" xfId="38241"/>
    <cellStyle name="메모 47 3 3 2" xfId="38242"/>
    <cellStyle name="메모 47 3 3 3" xfId="38243"/>
    <cellStyle name="메모 47 3 3 4" xfId="38244"/>
    <cellStyle name="메모 47 3 4" xfId="38245"/>
    <cellStyle name="메모 47 3 4 2" xfId="38246"/>
    <cellStyle name="메모 47 3 4 3" xfId="38247"/>
    <cellStyle name="메모 47 3 4 4" xfId="38248"/>
    <cellStyle name="메모 47 3 5" xfId="38249"/>
    <cellStyle name="메모 47 3 5 2" xfId="38250"/>
    <cellStyle name="메모 47 3 5 3" xfId="38251"/>
    <cellStyle name="메모 47 3 5 4" xfId="38252"/>
    <cellStyle name="메모 47 3 6" xfId="38253"/>
    <cellStyle name="메모 47 3 6 2" xfId="38254"/>
    <cellStyle name="메모 47 3 6 3" xfId="38255"/>
    <cellStyle name="메모 47 3 6 4" xfId="38256"/>
    <cellStyle name="메모 47 3 7" xfId="38257"/>
    <cellStyle name="메모 47 3 7 2" xfId="38258"/>
    <cellStyle name="메모 47 3 7 3" xfId="38259"/>
    <cellStyle name="메모 47 3 7 4" xfId="38260"/>
    <cellStyle name="메모 47 3 8" xfId="38261"/>
    <cellStyle name="메모 47 3 8 2" xfId="38262"/>
    <cellStyle name="메모 47 3 8 3" xfId="38263"/>
    <cellStyle name="메모 47 3 8 4" xfId="38264"/>
    <cellStyle name="메모 47 3 9" xfId="38265"/>
    <cellStyle name="메모 47 3 9 2" xfId="38266"/>
    <cellStyle name="메모 47 3 9 3" xfId="38267"/>
    <cellStyle name="메모 47 3 9 4" xfId="38268"/>
    <cellStyle name="메모 47 4" xfId="38269"/>
    <cellStyle name="메모 47 4 10" xfId="38270"/>
    <cellStyle name="메모 47 4 11" xfId="38271"/>
    <cellStyle name="메모 47 4 12" xfId="38272"/>
    <cellStyle name="메모 47 4 2" xfId="38273"/>
    <cellStyle name="메모 47 4 2 2" xfId="38274"/>
    <cellStyle name="메모 47 4 2 3" xfId="38275"/>
    <cellStyle name="메모 47 4 2 4" xfId="38276"/>
    <cellStyle name="메모 47 4 3" xfId="38277"/>
    <cellStyle name="메모 47 4 3 2" xfId="38278"/>
    <cellStyle name="메모 47 4 3 3" xfId="38279"/>
    <cellStyle name="메모 47 4 3 4" xfId="38280"/>
    <cellStyle name="메모 47 4 4" xfId="38281"/>
    <cellStyle name="메모 47 4 4 2" xfId="38282"/>
    <cellStyle name="메모 47 4 4 3" xfId="38283"/>
    <cellStyle name="메모 47 4 4 4" xfId="38284"/>
    <cellStyle name="메모 47 4 5" xfId="38285"/>
    <cellStyle name="메모 47 4 5 2" xfId="38286"/>
    <cellStyle name="메모 47 4 5 3" xfId="38287"/>
    <cellStyle name="메모 47 4 5 4" xfId="38288"/>
    <cellStyle name="메모 47 4 6" xfId="38289"/>
    <cellStyle name="메모 47 4 6 2" xfId="38290"/>
    <cellStyle name="메모 47 4 6 3" xfId="38291"/>
    <cellStyle name="메모 47 4 6 4" xfId="38292"/>
    <cellStyle name="메모 47 4 7" xfId="38293"/>
    <cellStyle name="메모 47 4 7 2" xfId="38294"/>
    <cellStyle name="메모 47 4 7 3" xfId="38295"/>
    <cellStyle name="메모 47 4 7 4" xfId="38296"/>
    <cellStyle name="메모 47 4 8" xfId="38297"/>
    <cellStyle name="메모 47 4 8 2" xfId="38298"/>
    <cellStyle name="메모 47 4 8 3" xfId="38299"/>
    <cellStyle name="메모 47 4 8 4" xfId="38300"/>
    <cellStyle name="메모 47 4 9" xfId="38301"/>
    <cellStyle name="메모 47 4 9 2" xfId="38302"/>
    <cellStyle name="메모 47 4 9 3" xfId="38303"/>
    <cellStyle name="메모 47 4 9 4" xfId="38304"/>
    <cellStyle name="메모 47 5" xfId="38305"/>
    <cellStyle name="메모 47 5 2" xfId="38306"/>
    <cellStyle name="메모 47 5 3" xfId="38307"/>
    <cellStyle name="메모 47 5 4" xfId="38308"/>
    <cellStyle name="메모 47 6" xfId="38309"/>
    <cellStyle name="메모 47 6 2" xfId="38310"/>
    <cellStyle name="메모 47 6 3" xfId="38311"/>
    <cellStyle name="메모 47 6 4" xfId="38312"/>
    <cellStyle name="메모 47 7" xfId="38313"/>
    <cellStyle name="메모 47 7 2" xfId="38314"/>
    <cellStyle name="메모 47 7 3" xfId="38315"/>
    <cellStyle name="메모 47 7 4" xfId="38316"/>
    <cellStyle name="메모 47 8" xfId="38317"/>
    <cellStyle name="메모 47 8 2" xfId="38318"/>
    <cellStyle name="메모 47 8 3" xfId="38319"/>
    <cellStyle name="메모 47 8 4" xfId="38320"/>
    <cellStyle name="메모 47 9" xfId="38321"/>
    <cellStyle name="메모 47 9 2" xfId="38322"/>
    <cellStyle name="메모 47 9 3" xfId="38323"/>
    <cellStyle name="메모 47 9 4" xfId="38324"/>
    <cellStyle name="메모 48" xfId="38325"/>
    <cellStyle name="메모 48 10" xfId="38326"/>
    <cellStyle name="메모 48 10 2" xfId="38327"/>
    <cellStyle name="메모 48 10 3" xfId="38328"/>
    <cellStyle name="메모 48 10 4" xfId="38329"/>
    <cellStyle name="메모 48 11" xfId="38330"/>
    <cellStyle name="메모 48 12" xfId="38331"/>
    <cellStyle name="메모 48 13" xfId="38332"/>
    <cellStyle name="메모 48 14" xfId="38333"/>
    <cellStyle name="메모 48 15" xfId="38334"/>
    <cellStyle name="메모 48 16" xfId="38335"/>
    <cellStyle name="메모 48 17" xfId="38336"/>
    <cellStyle name="메모 48 18" xfId="38337"/>
    <cellStyle name="메모 48 19" xfId="38338"/>
    <cellStyle name="메모 48 2" xfId="38339"/>
    <cellStyle name="메모 48 2 10" xfId="38340"/>
    <cellStyle name="메모 48 2 11" xfId="38341"/>
    <cellStyle name="메모 48 2 12" xfId="38342"/>
    <cellStyle name="메모 48 2 2" xfId="38343"/>
    <cellStyle name="메모 48 2 2 2" xfId="38344"/>
    <cellStyle name="메모 48 2 2 3" xfId="38345"/>
    <cellStyle name="메모 48 2 2 4" xfId="38346"/>
    <cellStyle name="메모 48 2 3" xfId="38347"/>
    <cellStyle name="메모 48 2 3 2" xfId="38348"/>
    <cellStyle name="메모 48 2 3 3" xfId="38349"/>
    <cellStyle name="메모 48 2 3 4" xfId="38350"/>
    <cellStyle name="메모 48 2 4" xfId="38351"/>
    <cellStyle name="메모 48 2 4 2" xfId="38352"/>
    <cellStyle name="메모 48 2 4 3" xfId="38353"/>
    <cellStyle name="메모 48 2 4 4" xfId="38354"/>
    <cellStyle name="메모 48 2 5" xfId="38355"/>
    <cellStyle name="메모 48 2 5 2" xfId="38356"/>
    <cellStyle name="메모 48 2 5 3" xfId="38357"/>
    <cellStyle name="메모 48 2 5 4" xfId="38358"/>
    <cellStyle name="메모 48 2 6" xfId="38359"/>
    <cellStyle name="메모 48 2 6 2" xfId="38360"/>
    <cellStyle name="메모 48 2 6 3" xfId="38361"/>
    <cellStyle name="메모 48 2 6 4" xfId="38362"/>
    <cellStyle name="메모 48 2 7" xfId="38363"/>
    <cellStyle name="메모 48 2 7 2" xfId="38364"/>
    <cellStyle name="메모 48 2 7 3" xfId="38365"/>
    <cellStyle name="메모 48 2 7 4" xfId="38366"/>
    <cellStyle name="메모 48 2 8" xfId="38367"/>
    <cellStyle name="메모 48 2 8 2" xfId="38368"/>
    <cellStyle name="메모 48 2 8 3" xfId="38369"/>
    <cellStyle name="메모 48 2 8 4" xfId="38370"/>
    <cellStyle name="메모 48 2 9" xfId="38371"/>
    <cellStyle name="메모 48 2 9 2" xfId="38372"/>
    <cellStyle name="메모 48 2 9 3" xfId="38373"/>
    <cellStyle name="메모 48 2 9 4" xfId="38374"/>
    <cellStyle name="메모 48 20" xfId="38375"/>
    <cellStyle name="메모 48 21" xfId="38376"/>
    <cellStyle name="메모 48 22" xfId="38377"/>
    <cellStyle name="메모 48 23" xfId="38378"/>
    <cellStyle name="메모 48 3" xfId="38379"/>
    <cellStyle name="메모 48 3 2" xfId="38380"/>
    <cellStyle name="메모 48 3 3" xfId="38381"/>
    <cellStyle name="메모 48 3 4" xfId="38382"/>
    <cellStyle name="메모 48 4" xfId="38383"/>
    <cellStyle name="메모 48 4 2" xfId="38384"/>
    <cellStyle name="메모 48 4 3" xfId="38385"/>
    <cellStyle name="메모 48 4 4" xfId="38386"/>
    <cellStyle name="메모 48 5" xfId="38387"/>
    <cellStyle name="메모 48 5 2" xfId="38388"/>
    <cellStyle name="메모 48 5 3" xfId="38389"/>
    <cellStyle name="메모 48 5 4" xfId="38390"/>
    <cellStyle name="메모 48 6" xfId="38391"/>
    <cellStyle name="메모 48 6 2" xfId="38392"/>
    <cellStyle name="메모 48 6 3" xfId="38393"/>
    <cellStyle name="메모 48 6 4" xfId="38394"/>
    <cellStyle name="메모 48 7" xfId="38395"/>
    <cellStyle name="메모 48 7 2" xfId="38396"/>
    <cellStyle name="메모 48 7 3" xfId="38397"/>
    <cellStyle name="메모 48 7 4" xfId="38398"/>
    <cellStyle name="메모 48 8" xfId="38399"/>
    <cellStyle name="메모 48 8 2" xfId="38400"/>
    <cellStyle name="메모 48 8 3" xfId="38401"/>
    <cellStyle name="메모 48 8 4" xfId="38402"/>
    <cellStyle name="메모 48 9" xfId="38403"/>
    <cellStyle name="메모 48 9 2" xfId="38404"/>
    <cellStyle name="메모 48 9 3" xfId="38405"/>
    <cellStyle name="메모 48 9 4" xfId="38406"/>
    <cellStyle name="메모 49" xfId="38407"/>
    <cellStyle name="메모 49 10" xfId="38408"/>
    <cellStyle name="메모 49 11" xfId="38409"/>
    <cellStyle name="메모 49 12" xfId="38410"/>
    <cellStyle name="메모 49 13" xfId="38411"/>
    <cellStyle name="메모 49 14" xfId="38412"/>
    <cellStyle name="메모 49 15" xfId="38413"/>
    <cellStyle name="메모 49 16" xfId="38414"/>
    <cellStyle name="메모 49 17" xfId="38415"/>
    <cellStyle name="메모 49 18" xfId="38416"/>
    <cellStyle name="메모 49 19" xfId="38417"/>
    <cellStyle name="메모 49 2" xfId="38418"/>
    <cellStyle name="메모 49 2 2" xfId="38419"/>
    <cellStyle name="메모 49 2 3" xfId="38420"/>
    <cellStyle name="메모 49 2 4" xfId="38421"/>
    <cellStyle name="메모 49 20" xfId="38422"/>
    <cellStyle name="메모 49 3" xfId="38423"/>
    <cellStyle name="메모 49 3 2" xfId="38424"/>
    <cellStyle name="메모 49 3 3" xfId="38425"/>
    <cellStyle name="메모 49 3 4" xfId="38426"/>
    <cellStyle name="메모 49 4" xfId="38427"/>
    <cellStyle name="메모 49 4 2" xfId="38428"/>
    <cellStyle name="메모 49 4 3" xfId="38429"/>
    <cellStyle name="메모 49 4 4" xfId="38430"/>
    <cellStyle name="메모 49 5" xfId="38431"/>
    <cellStyle name="메모 49 5 2" xfId="38432"/>
    <cellStyle name="메모 49 5 3" xfId="38433"/>
    <cellStyle name="메모 49 5 4" xfId="38434"/>
    <cellStyle name="메모 49 6" xfId="38435"/>
    <cellStyle name="메모 49 6 2" xfId="38436"/>
    <cellStyle name="메모 49 6 3" xfId="38437"/>
    <cellStyle name="메모 49 6 4" xfId="38438"/>
    <cellStyle name="메모 49 7" xfId="38439"/>
    <cellStyle name="메모 49 7 2" xfId="38440"/>
    <cellStyle name="메모 49 7 3" xfId="38441"/>
    <cellStyle name="메모 49 7 4" xfId="38442"/>
    <cellStyle name="메모 49 8" xfId="38443"/>
    <cellStyle name="메모 49 9" xfId="38444"/>
    <cellStyle name="메모 5" xfId="1268"/>
    <cellStyle name="메모 50" xfId="38445"/>
    <cellStyle name="메모 50 10" xfId="38446"/>
    <cellStyle name="메모 50 11" xfId="38447"/>
    <cellStyle name="메모 50 12" xfId="38448"/>
    <cellStyle name="메모 50 13" xfId="38449"/>
    <cellStyle name="메모 50 14" xfId="38450"/>
    <cellStyle name="메모 50 15" xfId="38451"/>
    <cellStyle name="메모 50 16" xfId="38452"/>
    <cellStyle name="메모 50 17" xfId="38453"/>
    <cellStyle name="메모 50 2" xfId="38454"/>
    <cellStyle name="메모 50 2 2" xfId="38455"/>
    <cellStyle name="메모 50 2 3" xfId="38456"/>
    <cellStyle name="메모 50 2 4" xfId="38457"/>
    <cellStyle name="메모 50 3" xfId="38458"/>
    <cellStyle name="메모 50 3 2" xfId="38459"/>
    <cellStyle name="메모 50 3 3" xfId="38460"/>
    <cellStyle name="메모 50 3 4" xfId="38461"/>
    <cellStyle name="메모 50 4" xfId="38462"/>
    <cellStyle name="메모 50 4 2" xfId="38463"/>
    <cellStyle name="메모 50 4 3" xfId="38464"/>
    <cellStyle name="메모 50 4 4" xfId="38465"/>
    <cellStyle name="메모 50 5" xfId="38466"/>
    <cellStyle name="메모 50 6" xfId="38467"/>
    <cellStyle name="메모 50 7" xfId="38468"/>
    <cellStyle name="메모 50 8" xfId="38469"/>
    <cellStyle name="메모 50 9" xfId="38470"/>
    <cellStyle name="메모 51" xfId="38471"/>
    <cellStyle name="메모 51 10" xfId="38472"/>
    <cellStyle name="메모 51 11" xfId="38473"/>
    <cellStyle name="메모 51 12" xfId="38474"/>
    <cellStyle name="메모 51 13" xfId="38475"/>
    <cellStyle name="메모 51 14" xfId="38476"/>
    <cellStyle name="메모 51 2" xfId="38477"/>
    <cellStyle name="메모 51 3" xfId="38478"/>
    <cellStyle name="메모 51 4" xfId="38479"/>
    <cellStyle name="메모 51 5" xfId="38480"/>
    <cellStyle name="메모 51 6" xfId="38481"/>
    <cellStyle name="메모 51 7" xfId="38482"/>
    <cellStyle name="메모 51 8" xfId="38483"/>
    <cellStyle name="메모 51 9" xfId="38484"/>
    <cellStyle name="메모 52" xfId="38485"/>
    <cellStyle name="메모 52 2" xfId="38486"/>
    <cellStyle name="메모 52 3" xfId="38487"/>
    <cellStyle name="메모 52 4" xfId="38488"/>
    <cellStyle name="메모 53" xfId="38489"/>
    <cellStyle name="메모 53 2" xfId="38490"/>
    <cellStyle name="메모 53 3" xfId="38491"/>
    <cellStyle name="메모 54" xfId="38492"/>
    <cellStyle name="메모 55" xfId="38493"/>
    <cellStyle name="메모 56" xfId="38494"/>
    <cellStyle name="메모 57" xfId="42"/>
    <cellStyle name="메모 6" xfId="1269"/>
    <cellStyle name="메모 7" xfId="1270"/>
    <cellStyle name="메모 8" xfId="1271"/>
    <cellStyle name="메모 9" xfId="1272"/>
    <cellStyle name="백분율 2" xfId="54559"/>
    <cellStyle name="보통" xfId="7" builtinId="28" customBuiltin="1"/>
    <cellStyle name="보통 10" xfId="1273"/>
    <cellStyle name="보통 11" xfId="1274"/>
    <cellStyle name="보통 12" xfId="1275"/>
    <cellStyle name="보통 13" xfId="1276"/>
    <cellStyle name="보통 14" xfId="1277"/>
    <cellStyle name="보통 15" xfId="1278"/>
    <cellStyle name="보통 16" xfId="1279"/>
    <cellStyle name="보통 17" xfId="1280"/>
    <cellStyle name="보통 18" xfId="1281"/>
    <cellStyle name="보통 19" xfId="1282"/>
    <cellStyle name="보통 2" xfId="131"/>
    <cellStyle name="보통 20" xfId="1283"/>
    <cellStyle name="보통 21" xfId="1284"/>
    <cellStyle name="보통 22" xfId="1285"/>
    <cellStyle name="보통 23" xfId="1286"/>
    <cellStyle name="보통 24" xfId="1287"/>
    <cellStyle name="보통 25" xfId="1288"/>
    <cellStyle name="보통 26" xfId="1289"/>
    <cellStyle name="보통 27" xfId="1290"/>
    <cellStyle name="보통 28" xfId="1291"/>
    <cellStyle name="보통 29" xfId="1292"/>
    <cellStyle name="보통 3" xfId="132"/>
    <cellStyle name="보통 30" xfId="1293"/>
    <cellStyle name="보통 31" xfId="1294"/>
    <cellStyle name="보통 32" xfId="1295"/>
    <cellStyle name="보통 33" xfId="1296"/>
    <cellStyle name="보통 34" xfId="1297"/>
    <cellStyle name="보통 35" xfId="1298"/>
    <cellStyle name="보통 36" xfId="1299"/>
    <cellStyle name="보통 37" xfId="1300"/>
    <cellStyle name="보통 38" xfId="1301"/>
    <cellStyle name="보통 39" xfId="1302"/>
    <cellStyle name="보통 4" xfId="133"/>
    <cellStyle name="보통 40" xfId="1303"/>
    <cellStyle name="보통 41" xfId="1304"/>
    <cellStyle name="보통 42" xfId="1305"/>
    <cellStyle name="보통 43" xfId="1306"/>
    <cellStyle name="보통 44" xfId="1845"/>
    <cellStyle name="보통 44 2" xfId="38495"/>
    <cellStyle name="보통 44 2 2" xfId="38496"/>
    <cellStyle name="보통 44 2 3" xfId="38497"/>
    <cellStyle name="보통 44 2 4" xfId="38498"/>
    <cellStyle name="보통 45" xfId="38499"/>
    <cellStyle name="보통 5" xfId="1307"/>
    <cellStyle name="보통 6" xfId="1308"/>
    <cellStyle name="보통 7" xfId="1309"/>
    <cellStyle name="보통 8" xfId="1310"/>
    <cellStyle name="보통 9" xfId="1311"/>
    <cellStyle name="설명 텍스트" xfId="14" builtinId="53" customBuiltin="1"/>
    <cellStyle name="설명 텍스트 10" xfId="1312"/>
    <cellStyle name="설명 텍스트 11" xfId="1313"/>
    <cellStyle name="설명 텍스트 12" xfId="1314"/>
    <cellStyle name="설명 텍스트 13" xfId="1315"/>
    <cellStyle name="설명 텍스트 14" xfId="1316"/>
    <cellStyle name="설명 텍스트 15" xfId="1317"/>
    <cellStyle name="설명 텍스트 16" xfId="1318"/>
    <cellStyle name="설명 텍스트 17" xfId="1319"/>
    <cellStyle name="설명 텍스트 18" xfId="1320"/>
    <cellStyle name="설명 텍스트 19" xfId="1321"/>
    <cellStyle name="설명 텍스트 2" xfId="134"/>
    <cellStyle name="설명 텍스트 20" xfId="1322"/>
    <cellStyle name="설명 텍스트 21" xfId="1323"/>
    <cellStyle name="설명 텍스트 22" xfId="1324"/>
    <cellStyle name="설명 텍스트 23" xfId="1325"/>
    <cellStyle name="설명 텍스트 24" xfId="1326"/>
    <cellStyle name="설명 텍스트 25" xfId="1327"/>
    <cellStyle name="설명 텍스트 26" xfId="1328"/>
    <cellStyle name="설명 텍스트 27" xfId="1329"/>
    <cellStyle name="설명 텍스트 28" xfId="1330"/>
    <cellStyle name="설명 텍스트 29" xfId="1331"/>
    <cellStyle name="설명 텍스트 3" xfId="135"/>
    <cellStyle name="설명 텍스트 30" xfId="1332"/>
    <cellStyle name="설명 텍스트 31" xfId="1333"/>
    <cellStyle name="설명 텍스트 32" xfId="1334"/>
    <cellStyle name="설명 텍스트 33" xfId="1335"/>
    <cellStyle name="설명 텍스트 34" xfId="1336"/>
    <cellStyle name="설명 텍스트 35" xfId="1337"/>
    <cellStyle name="설명 텍스트 36" xfId="1338"/>
    <cellStyle name="설명 텍스트 37" xfId="1339"/>
    <cellStyle name="설명 텍스트 38" xfId="1340"/>
    <cellStyle name="설명 텍스트 39" xfId="1341"/>
    <cellStyle name="설명 텍스트 4" xfId="136"/>
    <cellStyle name="설명 텍스트 40" xfId="1342"/>
    <cellStyle name="설명 텍스트 41" xfId="1343"/>
    <cellStyle name="설명 텍스트 42" xfId="1344"/>
    <cellStyle name="설명 텍스트 43" xfId="1345"/>
    <cellStyle name="설명 텍스트 44" xfId="1846"/>
    <cellStyle name="설명 텍스트 44 2" xfId="38500"/>
    <cellStyle name="설명 텍스트 44 2 2" xfId="38501"/>
    <cellStyle name="설명 텍스트 44 2 3" xfId="38502"/>
    <cellStyle name="설명 텍스트 44 2 4" xfId="38503"/>
    <cellStyle name="설명 텍스트 45" xfId="38504"/>
    <cellStyle name="설명 텍스트 5" xfId="1346"/>
    <cellStyle name="설명 텍스트 6" xfId="1347"/>
    <cellStyle name="설명 텍스트 7" xfId="1348"/>
    <cellStyle name="설명 텍스트 8" xfId="1349"/>
    <cellStyle name="설명 텍스트 9" xfId="1350"/>
    <cellStyle name="셀 확인" xfId="12" builtinId="23" customBuiltin="1"/>
    <cellStyle name="셀 확인 10" xfId="1351"/>
    <cellStyle name="셀 확인 11" xfId="1352"/>
    <cellStyle name="셀 확인 12" xfId="1353"/>
    <cellStyle name="셀 확인 13" xfId="1354"/>
    <cellStyle name="셀 확인 14" xfId="1355"/>
    <cellStyle name="셀 확인 15" xfId="1356"/>
    <cellStyle name="셀 확인 16" xfId="1357"/>
    <cellStyle name="셀 확인 17" xfId="1358"/>
    <cellStyle name="셀 확인 18" xfId="1359"/>
    <cellStyle name="셀 확인 19" xfId="1360"/>
    <cellStyle name="셀 확인 2" xfId="137"/>
    <cellStyle name="셀 확인 20" xfId="1361"/>
    <cellStyle name="셀 확인 21" xfId="1362"/>
    <cellStyle name="셀 확인 22" xfId="1363"/>
    <cellStyle name="셀 확인 23" xfId="1364"/>
    <cellStyle name="셀 확인 24" xfId="1365"/>
    <cellStyle name="셀 확인 25" xfId="1366"/>
    <cellStyle name="셀 확인 26" xfId="1367"/>
    <cellStyle name="셀 확인 27" xfId="1368"/>
    <cellStyle name="셀 확인 28" xfId="1369"/>
    <cellStyle name="셀 확인 29" xfId="1370"/>
    <cellStyle name="셀 확인 3" xfId="138"/>
    <cellStyle name="셀 확인 30" xfId="1371"/>
    <cellStyle name="셀 확인 31" xfId="1372"/>
    <cellStyle name="셀 확인 32" xfId="1373"/>
    <cellStyle name="셀 확인 33" xfId="1374"/>
    <cellStyle name="셀 확인 34" xfId="1375"/>
    <cellStyle name="셀 확인 35" xfId="1376"/>
    <cellStyle name="셀 확인 36" xfId="1377"/>
    <cellStyle name="셀 확인 37" xfId="1378"/>
    <cellStyle name="셀 확인 38" xfId="1379"/>
    <cellStyle name="셀 확인 39" xfId="1380"/>
    <cellStyle name="셀 확인 4" xfId="139"/>
    <cellStyle name="셀 확인 40" xfId="1381"/>
    <cellStyle name="셀 확인 41" xfId="1382"/>
    <cellStyle name="셀 확인 42" xfId="1383"/>
    <cellStyle name="셀 확인 43" xfId="1384"/>
    <cellStyle name="셀 확인 44" xfId="1847"/>
    <cellStyle name="셀 확인 44 2" xfId="38505"/>
    <cellStyle name="셀 확인 44 2 2" xfId="38506"/>
    <cellStyle name="셀 확인 44 2 3" xfId="38507"/>
    <cellStyle name="셀 확인 44 2 4" xfId="38508"/>
    <cellStyle name="셀 확인 45" xfId="38509"/>
    <cellStyle name="셀 확인 5" xfId="1385"/>
    <cellStyle name="셀 확인 6" xfId="1386"/>
    <cellStyle name="셀 확인 7" xfId="1387"/>
    <cellStyle name="셀 확인 8" xfId="1388"/>
    <cellStyle name="셀 확인 9" xfId="1389"/>
    <cellStyle name="쉼표 [0] 10" xfId="38510"/>
    <cellStyle name="쉼표 [0] 10 2" xfId="38511"/>
    <cellStyle name="쉼표 [0] 10 2 10" xfId="38512"/>
    <cellStyle name="쉼표 [0] 10 2 10 2" xfId="38513"/>
    <cellStyle name="쉼표 [0] 10 2 10 3" xfId="38514"/>
    <cellStyle name="쉼표 [0] 10 2 10 4" xfId="38515"/>
    <cellStyle name="쉼표 [0] 10 2 11" xfId="38516"/>
    <cellStyle name="쉼표 [0] 10 2 11 2" xfId="38517"/>
    <cellStyle name="쉼표 [0] 10 2 11 3" xfId="38518"/>
    <cellStyle name="쉼표 [0] 10 2 11 4" xfId="38519"/>
    <cellStyle name="쉼표 [0] 10 2 12" xfId="38520"/>
    <cellStyle name="쉼표 [0] 10 2 12 2" xfId="38521"/>
    <cellStyle name="쉼표 [0] 10 2 12 3" xfId="38522"/>
    <cellStyle name="쉼표 [0] 10 2 12 4" xfId="38523"/>
    <cellStyle name="쉼표 [0] 10 2 13" xfId="38524"/>
    <cellStyle name="쉼표 [0] 10 2 13 2" xfId="38525"/>
    <cellStyle name="쉼표 [0] 10 2 13 3" xfId="38526"/>
    <cellStyle name="쉼표 [0] 10 2 13 4" xfId="38527"/>
    <cellStyle name="쉼표 [0] 10 2 14" xfId="38528"/>
    <cellStyle name="쉼표 [0] 10 2 14 2" xfId="38529"/>
    <cellStyle name="쉼표 [0] 10 2 14 3" xfId="38530"/>
    <cellStyle name="쉼표 [0] 10 2 14 4" xfId="38531"/>
    <cellStyle name="쉼표 [0] 10 2 15" xfId="38532"/>
    <cellStyle name="쉼표 [0] 10 2 16" xfId="38533"/>
    <cellStyle name="쉼표 [0] 10 2 17" xfId="38534"/>
    <cellStyle name="쉼표 [0] 10 2 18" xfId="38535"/>
    <cellStyle name="쉼표 [0] 10 2 19" xfId="38536"/>
    <cellStyle name="쉼표 [0] 10 2 2" xfId="38537"/>
    <cellStyle name="쉼표 [0] 10 2 2 10" xfId="38538"/>
    <cellStyle name="쉼표 [0] 10 2 2 10 2" xfId="38539"/>
    <cellStyle name="쉼표 [0] 10 2 2 10 3" xfId="38540"/>
    <cellStyle name="쉼표 [0] 10 2 2 10 4" xfId="38541"/>
    <cellStyle name="쉼표 [0] 10 2 2 11" xfId="38542"/>
    <cellStyle name="쉼표 [0] 10 2 2 11 2" xfId="38543"/>
    <cellStyle name="쉼표 [0] 10 2 2 11 3" xfId="38544"/>
    <cellStyle name="쉼표 [0] 10 2 2 11 4" xfId="38545"/>
    <cellStyle name="쉼표 [0] 10 2 2 12" xfId="38546"/>
    <cellStyle name="쉼표 [0] 10 2 2 12 2" xfId="38547"/>
    <cellStyle name="쉼표 [0] 10 2 2 12 3" xfId="38548"/>
    <cellStyle name="쉼표 [0] 10 2 2 12 4" xfId="38549"/>
    <cellStyle name="쉼표 [0] 10 2 2 13" xfId="38550"/>
    <cellStyle name="쉼표 [0] 10 2 2 13 2" xfId="38551"/>
    <cellStyle name="쉼표 [0] 10 2 2 13 3" xfId="38552"/>
    <cellStyle name="쉼표 [0] 10 2 2 13 4" xfId="38553"/>
    <cellStyle name="쉼표 [0] 10 2 2 14" xfId="38554"/>
    <cellStyle name="쉼표 [0] 10 2 2 15" xfId="38555"/>
    <cellStyle name="쉼표 [0] 10 2 2 16" xfId="38556"/>
    <cellStyle name="쉼표 [0] 10 2 2 17" xfId="38557"/>
    <cellStyle name="쉼표 [0] 10 2 2 18" xfId="38558"/>
    <cellStyle name="쉼표 [0] 10 2 2 19" xfId="38559"/>
    <cellStyle name="쉼표 [0] 10 2 2 2" xfId="38560"/>
    <cellStyle name="쉼표 [0] 10 2 2 2 10" xfId="38561"/>
    <cellStyle name="쉼표 [0] 10 2 2 2 10 2" xfId="38562"/>
    <cellStyle name="쉼표 [0] 10 2 2 2 10 3" xfId="38563"/>
    <cellStyle name="쉼표 [0] 10 2 2 2 10 4" xfId="38564"/>
    <cellStyle name="쉼표 [0] 10 2 2 2 11" xfId="38565"/>
    <cellStyle name="쉼표 [0] 10 2 2 2 11 2" xfId="38566"/>
    <cellStyle name="쉼표 [0] 10 2 2 2 11 3" xfId="38567"/>
    <cellStyle name="쉼표 [0] 10 2 2 2 11 4" xfId="38568"/>
    <cellStyle name="쉼표 [0] 10 2 2 2 12" xfId="38569"/>
    <cellStyle name="쉼표 [0] 10 2 2 2 12 2" xfId="38570"/>
    <cellStyle name="쉼표 [0] 10 2 2 2 12 3" xfId="38571"/>
    <cellStyle name="쉼표 [0] 10 2 2 2 12 4" xfId="38572"/>
    <cellStyle name="쉼표 [0] 10 2 2 2 13" xfId="38573"/>
    <cellStyle name="쉼표 [0] 10 2 2 2 14" xfId="38574"/>
    <cellStyle name="쉼표 [0] 10 2 2 2 15" xfId="38575"/>
    <cellStyle name="쉼표 [0] 10 2 2 2 16" xfId="38576"/>
    <cellStyle name="쉼표 [0] 10 2 2 2 17" xfId="38577"/>
    <cellStyle name="쉼표 [0] 10 2 2 2 18" xfId="38578"/>
    <cellStyle name="쉼표 [0] 10 2 2 2 19" xfId="38579"/>
    <cellStyle name="쉼표 [0] 10 2 2 2 2" xfId="38580"/>
    <cellStyle name="쉼표 [0] 10 2 2 2 2 10" xfId="38581"/>
    <cellStyle name="쉼표 [0] 10 2 2 2 2 11" xfId="38582"/>
    <cellStyle name="쉼표 [0] 10 2 2 2 2 12" xfId="38583"/>
    <cellStyle name="쉼표 [0] 10 2 2 2 2 2" xfId="38584"/>
    <cellStyle name="쉼표 [0] 10 2 2 2 2 2 2" xfId="38585"/>
    <cellStyle name="쉼표 [0] 10 2 2 2 2 2 3" xfId="38586"/>
    <cellStyle name="쉼표 [0] 10 2 2 2 2 2 4" xfId="38587"/>
    <cellStyle name="쉼표 [0] 10 2 2 2 2 3" xfId="38588"/>
    <cellStyle name="쉼표 [0] 10 2 2 2 2 3 2" xfId="38589"/>
    <cellStyle name="쉼표 [0] 10 2 2 2 2 3 3" xfId="38590"/>
    <cellStyle name="쉼표 [0] 10 2 2 2 2 3 4" xfId="38591"/>
    <cellStyle name="쉼표 [0] 10 2 2 2 2 4" xfId="38592"/>
    <cellStyle name="쉼표 [0] 10 2 2 2 2 4 2" xfId="38593"/>
    <cellStyle name="쉼표 [0] 10 2 2 2 2 4 3" xfId="38594"/>
    <cellStyle name="쉼표 [0] 10 2 2 2 2 4 4" xfId="38595"/>
    <cellStyle name="쉼표 [0] 10 2 2 2 2 5" xfId="38596"/>
    <cellStyle name="쉼표 [0] 10 2 2 2 2 5 2" xfId="38597"/>
    <cellStyle name="쉼표 [0] 10 2 2 2 2 5 3" xfId="38598"/>
    <cellStyle name="쉼표 [0] 10 2 2 2 2 5 4" xfId="38599"/>
    <cellStyle name="쉼표 [0] 10 2 2 2 2 6" xfId="38600"/>
    <cellStyle name="쉼표 [0] 10 2 2 2 2 6 2" xfId="38601"/>
    <cellStyle name="쉼표 [0] 10 2 2 2 2 6 3" xfId="38602"/>
    <cellStyle name="쉼표 [0] 10 2 2 2 2 6 4" xfId="38603"/>
    <cellStyle name="쉼표 [0] 10 2 2 2 2 7" xfId="38604"/>
    <cellStyle name="쉼표 [0] 10 2 2 2 2 7 2" xfId="38605"/>
    <cellStyle name="쉼표 [0] 10 2 2 2 2 7 3" xfId="38606"/>
    <cellStyle name="쉼표 [0] 10 2 2 2 2 7 4" xfId="38607"/>
    <cellStyle name="쉼표 [0] 10 2 2 2 2 8" xfId="38608"/>
    <cellStyle name="쉼표 [0] 10 2 2 2 2 8 2" xfId="38609"/>
    <cellStyle name="쉼표 [0] 10 2 2 2 2 8 3" xfId="38610"/>
    <cellStyle name="쉼표 [0] 10 2 2 2 2 8 4" xfId="38611"/>
    <cellStyle name="쉼표 [0] 10 2 2 2 2 9" xfId="38612"/>
    <cellStyle name="쉼표 [0] 10 2 2 2 2 9 2" xfId="38613"/>
    <cellStyle name="쉼표 [0] 10 2 2 2 2 9 3" xfId="38614"/>
    <cellStyle name="쉼표 [0] 10 2 2 2 2 9 4" xfId="38615"/>
    <cellStyle name="쉼표 [0] 10 2 2 2 20" xfId="38616"/>
    <cellStyle name="쉼표 [0] 10 2 2 2 21" xfId="38617"/>
    <cellStyle name="쉼표 [0] 10 2 2 2 22" xfId="38618"/>
    <cellStyle name="쉼표 [0] 10 2 2 2 23" xfId="38619"/>
    <cellStyle name="쉼표 [0] 10 2 2 2 24" xfId="38620"/>
    <cellStyle name="쉼표 [0] 10 2 2 2 25" xfId="38621"/>
    <cellStyle name="쉼표 [0] 10 2 2 2 3" xfId="38622"/>
    <cellStyle name="쉼표 [0] 10 2 2 2 3 10" xfId="38623"/>
    <cellStyle name="쉼표 [0] 10 2 2 2 3 11" xfId="38624"/>
    <cellStyle name="쉼표 [0] 10 2 2 2 3 12" xfId="38625"/>
    <cellStyle name="쉼표 [0] 10 2 2 2 3 2" xfId="38626"/>
    <cellStyle name="쉼표 [0] 10 2 2 2 3 2 2" xfId="38627"/>
    <cellStyle name="쉼표 [0] 10 2 2 2 3 2 3" xfId="38628"/>
    <cellStyle name="쉼표 [0] 10 2 2 2 3 2 4" xfId="38629"/>
    <cellStyle name="쉼표 [0] 10 2 2 2 3 3" xfId="38630"/>
    <cellStyle name="쉼표 [0] 10 2 2 2 3 3 2" xfId="38631"/>
    <cellStyle name="쉼표 [0] 10 2 2 2 3 3 3" xfId="38632"/>
    <cellStyle name="쉼표 [0] 10 2 2 2 3 3 4" xfId="38633"/>
    <cellStyle name="쉼표 [0] 10 2 2 2 3 4" xfId="38634"/>
    <cellStyle name="쉼표 [0] 10 2 2 2 3 4 2" xfId="38635"/>
    <cellStyle name="쉼표 [0] 10 2 2 2 3 4 3" xfId="38636"/>
    <cellStyle name="쉼표 [0] 10 2 2 2 3 4 4" xfId="38637"/>
    <cellStyle name="쉼표 [0] 10 2 2 2 3 5" xfId="38638"/>
    <cellStyle name="쉼표 [0] 10 2 2 2 3 5 2" xfId="38639"/>
    <cellStyle name="쉼표 [0] 10 2 2 2 3 5 3" xfId="38640"/>
    <cellStyle name="쉼표 [0] 10 2 2 2 3 5 4" xfId="38641"/>
    <cellStyle name="쉼표 [0] 10 2 2 2 3 6" xfId="38642"/>
    <cellStyle name="쉼표 [0] 10 2 2 2 3 6 2" xfId="38643"/>
    <cellStyle name="쉼표 [0] 10 2 2 2 3 6 3" xfId="38644"/>
    <cellStyle name="쉼표 [0] 10 2 2 2 3 6 4" xfId="38645"/>
    <cellStyle name="쉼표 [0] 10 2 2 2 3 7" xfId="38646"/>
    <cellStyle name="쉼표 [0] 10 2 2 2 3 7 2" xfId="38647"/>
    <cellStyle name="쉼표 [0] 10 2 2 2 3 7 3" xfId="38648"/>
    <cellStyle name="쉼표 [0] 10 2 2 2 3 7 4" xfId="38649"/>
    <cellStyle name="쉼표 [0] 10 2 2 2 3 8" xfId="38650"/>
    <cellStyle name="쉼표 [0] 10 2 2 2 3 8 2" xfId="38651"/>
    <cellStyle name="쉼표 [0] 10 2 2 2 3 8 3" xfId="38652"/>
    <cellStyle name="쉼표 [0] 10 2 2 2 3 8 4" xfId="38653"/>
    <cellStyle name="쉼표 [0] 10 2 2 2 3 9" xfId="38654"/>
    <cellStyle name="쉼표 [0] 10 2 2 2 3 9 2" xfId="38655"/>
    <cellStyle name="쉼표 [0] 10 2 2 2 3 9 3" xfId="38656"/>
    <cellStyle name="쉼표 [0] 10 2 2 2 3 9 4" xfId="38657"/>
    <cellStyle name="쉼표 [0] 10 2 2 2 4" xfId="38658"/>
    <cellStyle name="쉼표 [0] 10 2 2 2 4 10" xfId="38659"/>
    <cellStyle name="쉼표 [0] 10 2 2 2 4 11" xfId="38660"/>
    <cellStyle name="쉼표 [0] 10 2 2 2 4 12" xfId="38661"/>
    <cellStyle name="쉼표 [0] 10 2 2 2 4 2" xfId="38662"/>
    <cellStyle name="쉼표 [0] 10 2 2 2 4 2 2" xfId="38663"/>
    <cellStyle name="쉼표 [0] 10 2 2 2 4 2 3" xfId="38664"/>
    <cellStyle name="쉼표 [0] 10 2 2 2 4 2 4" xfId="38665"/>
    <cellStyle name="쉼표 [0] 10 2 2 2 4 3" xfId="38666"/>
    <cellStyle name="쉼표 [0] 10 2 2 2 4 3 2" xfId="38667"/>
    <cellStyle name="쉼표 [0] 10 2 2 2 4 3 3" xfId="38668"/>
    <cellStyle name="쉼표 [0] 10 2 2 2 4 3 4" xfId="38669"/>
    <cellStyle name="쉼표 [0] 10 2 2 2 4 4" xfId="38670"/>
    <cellStyle name="쉼표 [0] 10 2 2 2 4 4 2" xfId="38671"/>
    <cellStyle name="쉼표 [0] 10 2 2 2 4 4 3" xfId="38672"/>
    <cellStyle name="쉼표 [0] 10 2 2 2 4 4 4" xfId="38673"/>
    <cellStyle name="쉼표 [0] 10 2 2 2 4 5" xfId="38674"/>
    <cellStyle name="쉼표 [0] 10 2 2 2 4 5 2" xfId="38675"/>
    <cellStyle name="쉼표 [0] 10 2 2 2 4 5 3" xfId="38676"/>
    <cellStyle name="쉼표 [0] 10 2 2 2 4 5 4" xfId="38677"/>
    <cellStyle name="쉼표 [0] 10 2 2 2 4 6" xfId="38678"/>
    <cellStyle name="쉼표 [0] 10 2 2 2 4 6 2" xfId="38679"/>
    <cellStyle name="쉼표 [0] 10 2 2 2 4 6 3" xfId="38680"/>
    <cellStyle name="쉼표 [0] 10 2 2 2 4 6 4" xfId="38681"/>
    <cellStyle name="쉼표 [0] 10 2 2 2 4 7" xfId="38682"/>
    <cellStyle name="쉼표 [0] 10 2 2 2 4 7 2" xfId="38683"/>
    <cellStyle name="쉼표 [0] 10 2 2 2 4 7 3" xfId="38684"/>
    <cellStyle name="쉼표 [0] 10 2 2 2 4 7 4" xfId="38685"/>
    <cellStyle name="쉼표 [0] 10 2 2 2 4 8" xfId="38686"/>
    <cellStyle name="쉼표 [0] 10 2 2 2 4 8 2" xfId="38687"/>
    <cellStyle name="쉼표 [0] 10 2 2 2 4 8 3" xfId="38688"/>
    <cellStyle name="쉼표 [0] 10 2 2 2 4 8 4" xfId="38689"/>
    <cellStyle name="쉼표 [0] 10 2 2 2 4 9" xfId="38690"/>
    <cellStyle name="쉼표 [0] 10 2 2 2 4 9 2" xfId="38691"/>
    <cellStyle name="쉼표 [0] 10 2 2 2 4 9 3" xfId="38692"/>
    <cellStyle name="쉼표 [0] 10 2 2 2 4 9 4" xfId="38693"/>
    <cellStyle name="쉼표 [0] 10 2 2 2 5" xfId="38694"/>
    <cellStyle name="쉼표 [0] 10 2 2 2 5 2" xfId="38695"/>
    <cellStyle name="쉼표 [0] 10 2 2 2 5 3" xfId="38696"/>
    <cellStyle name="쉼표 [0] 10 2 2 2 5 4" xfId="38697"/>
    <cellStyle name="쉼표 [0] 10 2 2 2 6" xfId="38698"/>
    <cellStyle name="쉼표 [0] 10 2 2 2 6 2" xfId="38699"/>
    <cellStyle name="쉼표 [0] 10 2 2 2 6 3" xfId="38700"/>
    <cellStyle name="쉼표 [0] 10 2 2 2 6 4" xfId="38701"/>
    <cellStyle name="쉼표 [0] 10 2 2 2 7" xfId="38702"/>
    <cellStyle name="쉼표 [0] 10 2 2 2 7 2" xfId="38703"/>
    <cellStyle name="쉼표 [0] 10 2 2 2 7 3" xfId="38704"/>
    <cellStyle name="쉼표 [0] 10 2 2 2 7 4" xfId="38705"/>
    <cellStyle name="쉼표 [0] 10 2 2 2 8" xfId="38706"/>
    <cellStyle name="쉼표 [0] 10 2 2 2 8 2" xfId="38707"/>
    <cellStyle name="쉼표 [0] 10 2 2 2 8 3" xfId="38708"/>
    <cellStyle name="쉼표 [0] 10 2 2 2 8 4" xfId="38709"/>
    <cellStyle name="쉼표 [0] 10 2 2 2 9" xfId="38710"/>
    <cellStyle name="쉼표 [0] 10 2 2 2 9 2" xfId="38711"/>
    <cellStyle name="쉼표 [0] 10 2 2 2 9 3" xfId="38712"/>
    <cellStyle name="쉼표 [0] 10 2 2 2 9 4" xfId="38713"/>
    <cellStyle name="쉼표 [0] 10 2 2 20" xfId="38714"/>
    <cellStyle name="쉼표 [0] 10 2 2 21" xfId="38715"/>
    <cellStyle name="쉼표 [0] 10 2 2 22" xfId="38716"/>
    <cellStyle name="쉼표 [0] 10 2 2 23" xfId="38717"/>
    <cellStyle name="쉼표 [0] 10 2 2 24" xfId="38718"/>
    <cellStyle name="쉼표 [0] 10 2 2 25" xfId="38719"/>
    <cellStyle name="쉼표 [0] 10 2 2 26" xfId="38720"/>
    <cellStyle name="쉼표 [0] 10 2 2 3" xfId="38721"/>
    <cellStyle name="쉼표 [0] 10 2 2 3 10" xfId="38722"/>
    <cellStyle name="쉼표 [0] 10 2 2 3 11" xfId="38723"/>
    <cellStyle name="쉼표 [0] 10 2 2 3 12" xfId="38724"/>
    <cellStyle name="쉼표 [0] 10 2 2 3 2" xfId="38725"/>
    <cellStyle name="쉼표 [0] 10 2 2 3 2 2" xfId="38726"/>
    <cellStyle name="쉼표 [0] 10 2 2 3 2 3" xfId="38727"/>
    <cellStyle name="쉼표 [0] 10 2 2 3 2 4" xfId="38728"/>
    <cellStyle name="쉼표 [0] 10 2 2 3 3" xfId="38729"/>
    <cellStyle name="쉼표 [0] 10 2 2 3 3 2" xfId="38730"/>
    <cellStyle name="쉼표 [0] 10 2 2 3 3 3" xfId="38731"/>
    <cellStyle name="쉼표 [0] 10 2 2 3 3 4" xfId="38732"/>
    <cellStyle name="쉼표 [0] 10 2 2 3 4" xfId="38733"/>
    <cellStyle name="쉼표 [0] 10 2 2 3 4 2" xfId="38734"/>
    <cellStyle name="쉼표 [0] 10 2 2 3 4 3" xfId="38735"/>
    <cellStyle name="쉼표 [0] 10 2 2 3 4 4" xfId="38736"/>
    <cellStyle name="쉼표 [0] 10 2 2 3 5" xfId="38737"/>
    <cellStyle name="쉼표 [0] 10 2 2 3 5 2" xfId="38738"/>
    <cellStyle name="쉼표 [0] 10 2 2 3 5 3" xfId="38739"/>
    <cellStyle name="쉼표 [0] 10 2 2 3 5 4" xfId="38740"/>
    <cellStyle name="쉼표 [0] 10 2 2 3 6" xfId="38741"/>
    <cellStyle name="쉼표 [0] 10 2 2 3 6 2" xfId="38742"/>
    <cellStyle name="쉼표 [0] 10 2 2 3 6 3" xfId="38743"/>
    <cellStyle name="쉼표 [0] 10 2 2 3 6 4" xfId="38744"/>
    <cellStyle name="쉼표 [0] 10 2 2 3 7" xfId="38745"/>
    <cellStyle name="쉼표 [0] 10 2 2 3 7 2" xfId="38746"/>
    <cellStyle name="쉼표 [0] 10 2 2 3 7 3" xfId="38747"/>
    <cellStyle name="쉼표 [0] 10 2 2 3 7 4" xfId="38748"/>
    <cellStyle name="쉼표 [0] 10 2 2 3 8" xfId="38749"/>
    <cellStyle name="쉼표 [0] 10 2 2 3 8 2" xfId="38750"/>
    <cellStyle name="쉼표 [0] 10 2 2 3 8 3" xfId="38751"/>
    <cellStyle name="쉼표 [0] 10 2 2 3 8 4" xfId="38752"/>
    <cellStyle name="쉼표 [0] 10 2 2 3 9" xfId="38753"/>
    <cellStyle name="쉼표 [0] 10 2 2 3 9 2" xfId="38754"/>
    <cellStyle name="쉼표 [0] 10 2 2 3 9 3" xfId="38755"/>
    <cellStyle name="쉼표 [0] 10 2 2 3 9 4" xfId="38756"/>
    <cellStyle name="쉼표 [0] 10 2 2 4" xfId="38757"/>
    <cellStyle name="쉼표 [0] 10 2 2 4 10" xfId="38758"/>
    <cellStyle name="쉼표 [0] 10 2 2 4 11" xfId="38759"/>
    <cellStyle name="쉼표 [0] 10 2 2 4 12" xfId="38760"/>
    <cellStyle name="쉼표 [0] 10 2 2 4 2" xfId="38761"/>
    <cellStyle name="쉼표 [0] 10 2 2 4 2 2" xfId="38762"/>
    <cellStyle name="쉼표 [0] 10 2 2 4 2 3" xfId="38763"/>
    <cellStyle name="쉼표 [0] 10 2 2 4 2 4" xfId="38764"/>
    <cellStyle name="쉼표 [0] 10 2 2 4 3" xfId="38765"/>
    <cellStyle name="쉼표 [0] 10 2 2 4 3 2" xfId="38766"/>
    <cellStyle name="쉼표 [0] 10 2 2 4 3 3" xfId="38767"/>
    <cellStyle name="쉼표 [0] 10 2 2 4 3 4" xfId="38768"/>
    <cellStyle name="쉼표 [0] 10 2 2 4 4" xfId="38769"/>
    <cellStyle name="쉼표 [0] 10 2 2 4 4 2" xfId="38770"/>
    <cellStyle name="쉼표 [0] 10 2 2 4 4 3" xfId="38771"/>
    <cellStyle name="쉼표 [0] 10 2 2 4 4 4" xfId="38772"/>
    <cellStyle name="쉼표 [0] 10 2 2 4 5" xfId="38773"/>
    <cellStyle name="쉼표 [0] 10 2 2 4 5 2" xfId="38774"/>
    <cellStyle name="쉼표 [0] 10 2 2 4 5 3" xfId="38775"/>
    <cellStyle name="쉼표 [0] 10 2 2 4 5 4" xfId="38776"/>
    <cellStyle name="쉼표 [0] 10 2 2 4 6" xfId="38777"/>
    <cellStyle name="쉼표 [0] 10 2 2 4 6 2" xfId="38778"/>
    <cellStyle name="쉼표 [0] 10 2 2 4 6 3" xfId="38779"/>
    <cellStyle name="쉼표 [0] 10 2 2 4 6 4" xfId="38780"/>
    <cellStyle name="쉼표 [0] 10 2 2 4 7" xfId="38781"/>
    <cellStyle name="쉼표 [0] 10 2 2 4 7 2" xfId="38782"/>
    <cellStyle name="쉼표 [0] 10 2 2 4 7 3" xfId="38783"/>
    <cellStyle name="쉼표 [0] 10 2 2 4 7 4" xfId="38784"/>
    <cellStyle name="쉼표 [0] 10 2 2 4 8" xfId="38785"/>
    <cellStyle name="쉼표 [0] 10 2 2 4 8 2" xfId="38786"/>
    <cellStyle name="쉼표 [0] 10 2 2 4 8 3" xfId="38787"/>
    <cellStyle name="쉼표 [0] 10 2 2 4 8 4" xfId="38788"/>
    <cellStyle name="쉼표 [0] 10 2 2 4 9" xfId="38789"/>
    <cellStyle name="쉼표 [0] 10 2 2 4 9 2" xfId="38790"/>
    <cellStyle name="쉼표 [0] 10 2 2 4 9 3" xfId="38791"/>
    <cellStyle name="쉼표 [0] 10 2 2 4 9 4" xfId="38792"/>
    <cellStyle name="쉼표 [0] 10 2 2 5" xfId="38793"/>
    <cellStyle name="쉼표 [0] 10 2 2 5 10" xfId="38794"/>
    <cellStyle name="쉼표 [0] 10 2 2 5 11" xfId="38795"/>
    <cellStyle name="쉼표 [0] 10 2 2 5 12" xfId="38796"/>
    <cellStyle name="쉼표 [0] 10 2 2 5 2" xfId="38797"/>
    <cellStyle name="쉼표 [0] 10 2 2 5 2 2" xfId="38798"/>
    <cellStyle name="쉼표 [0] 10 2 2 5 2 3" xfId="38799"/>
    <cellStyle name="쉼표 [0] 10 2 2 5 2 4" xfId="38800"/>
    <cellStyle name="쉼표 [0] 10 2 2 5 3" xfId="38801"/>
    <cellStyle name="쉼표 [0] 10 2 2 5 3 2" xfId="38802"/>
    <cellStyle name="쉼표 [0] 10 2 2 5 3 3" xfId="38803"/>
    <cellStyle name="쉼표 [0] 10 2 2 5 3 4" xfId="38804"/>
    <cellStyle name="쉼표 [0] 10 2 2 5 4" xfId="38805"/>
    <cellStyle name="쉼표 [0] 10 2 2 5 4 2" xfId="38806"/>
    <cellStyle name="쉼표 [0] 10 2 2 5 4 3" xfId="38807"/>
    <cellStyle name="쉼표 [0] 10 2 2 5 4 4" xfId="38808"/>
    <cellStyle name="쉼표 [0] 10 2 2 5 5" xfId="38809"/>
    <cellStyle name="쉼표 [0] 10 2 2 5 5 2" xfId="38810"/>
    <cellStyle name="쉼표 [0] 10 2 2 5 5 3" xfId="38811"/>
    <cellStyle name="쉼표 [0] 10 2 2 5 5 4" xfId="38812"/>
    <cellStyle name="쉼표 [0] 10 2 2 5 6" xfId="38813"/>
    <cellStyle name="쉼표 [0] 10 2 2 5 6 2" xfId="38814"/>
    <cellStyle name="쉼표 [0] 10 2 2 5 6 3" xfId="38815"/>
    <cellStyle name="쉼표 [0] 10 2 2 5 6 4" xfId="38816"/>
    <cellStyle name="쉼표 [0] 10 2 2 5 7" xfId="38817"/>
    <cellStyle name="쉼표 [0] 10 2 2 5 7 2" xfId="38818"/>
    <cellStyle name="쉼표 [0] 10 2 2 5 7 3" xfId="38819"/>
    <cellStyle name="쉼표 [0] 10 2 2 5 7 4" xfId="38820"/>
    <cellStyle name="쉼표 [0] 10 2 2 5 8" xfId="38821"/>
    <cellStyle name="쉼표 [0] 10 2 2 5 8 2" xfId="38822"/>
    <cellStyle name="쉼표 [0] 10 2 2 5 8 3" xfId="38823"/>
    <cellStyle name="쉼표 [0] 10 2 2 5 8 4" xfId="38824"/>
    <cellStyle name="쉼표 [0] 10 2 2 5 9" xfId="38825"/>
    <cellStyle name="쉼표 [0] 10 2 2 5 9 2" xfId="38826"/>
    <cellStyle name="쉼표 [0] 10 2 2 5 9 3" xfId="38827"/>
    <cellStyle name="쉼표 [0] 10 2 2 5 9 4" xfId="38828"/>
    <cellStyle name="쉼표 [0] 10 2 2 6" xfId="38829"/>
    <cellStyle name="쉼표 [0] 10 2 2 6 2" xfId="38830"/>
    <cellStyle name="쉼표 [0] 10 2 2 6 3" xfId="38831"/>
    <cellStyle name="쉼표 [0] 10 2 2 6 4" xfId="38832"/>
    <cellStyle name="쉼표 [0] 10 2 2 7" xfId="38833"/>
    <cellStyle name="쉼표 [0] 10 2 2 7 2" xfId="38834"/>
    <cellStyle name="쉼표 [0] 10 2 2 7 3" xfId="38835"/>
    <cellStyle name="쉼표 [0] 10 2 2 7 4" xfId="38836"/>
    <cellStyle name="쉼표 [0] 10 2 2 8" xfId="38837"/>
    <cellStyle name="쉼표 [0] 10 2 2 8 2" xfId="38838"/>
    <cellStyle name="쉼표 [0] 10 2 2 8 3" xfId="38839"/>
    <cellStyle name="쉼표 [0] 10 2 2 8 4" xfId="38840"/>
    <cellStyle name="쉼표 [0] 10 2 2 9" xfId="38841"/>
    <cellStyle name="쉼표 [0] 10 2 2 9 2" xfId="38842"/>
    <cellStyle name="쉼표 [0] 10 2 2 9 3" xfId="38843"/>
    <cellStyle name="쉼표 [0] 10 2 2 9 4" xfId="38844"/>
    <cellStyle name="쉼표 [0] 10 2 20" xfId="38845"/>
    <cellStyle name="쉼표 [0] 10 2 21" xfId="38846"/>
    <cellStyle name="쉼표 [0] 10 2 22" xfId="38847"/>
    <cellStyle name="쉼표 [0] 10 2 23" xfId="38848"/>
    <cellStyle name="쉼표 [0] 10 2 24" xfId="38849"/>
    <cellStyle name="쉼표 [0] 10 2 25" xfId="38850"/>
    <cellStyle name="쉼표 [0] 10 2 3" xfId="38851"/>
    <cellStyle name="쉼표 [0] 10 2 3 10" xfId="38852"/>
    <cellStyle name="쉼표 [0] 10 2 3 10 2" xfId="38853"/>
    <cellStyle name="쉼표 [0] 10 2 3 10 3" xfId="38854"/>
    <cellStyle name="쉼표 [0] 10 2 3 10 4" xfId="38855"/>
    <cellStyle name="쉼표 [0] 10 2 3 11" xfId="38856"/>
    <cellStyle name="쉼표 [0] 10 2 3 11 2" xfId="38857"/>
    <cellStyle name="쉼표 [0] 10 2 3 11 3" xfId="38858"/>
    <cellStyle name="쉼표 [0] 10 2 3 11 4" xfId="38859"/>
    <cellStyle name="쉼표 [0] 10 2 3 12" xfId="38860"/>
    <cellStyle name="쉼표 [0] 10 2 3 12 2" xfId="38861"/>
    <cellStyle name="쉼표 [0] 10 2 3 12 3" xfId="38862"/>
    <cellStyle name="쉼표 [0] 10 2 3 12 4" xfId="38863"/>
    <cellStyle name="쉼표 [0] 10 2 3 13" xfId="38864"/>
    <cellStyle name="쉼표 [0] 10 2 3 14" xfId="38865"/>
    <cellStyle name="쉼표 [0] 10 2 3 15" xfId="38866"/>
    <cellStyle name="쉼표 [0] 10 2 3 16" xfId="38867"/>
    <cellStyle name="쉼표 [0] 10 2 3 17" xfId="38868"/>
    <cellStyle name="쉼표 [0] 10 2 3 18" xfId="38869"/>
    <cellStyle name="쉼표 [0] 10 2 3 19" xfId="38870"/>
    <cellStyle name="쉼표 [0] 10 2 3 2" xfId="38871"/>
    <cellStyle name="쉼표 [0] 10 2 3 2 10" xfId="38872"/>
    <cellStyle name="쉼표 [0] 10 2 3 2 11" xfId="38873"/>
    <cellStyle name="쉼표 [0] 10 2 3 2 12" xfId="38874"/>
    <cellStyle name="쉼표 [0] 10 2 3 2 2" xfId="38875"/>
    <cellStyle name="쉼표 [0] 10 2 3 2 2 2" xfId="38876"/>
    <cellStyle name="쉼표 [0] 10 2 3 2 2 3" xfId="38877"/>
    <cellStyle name="쉼표 [0] 10 2 3 2 2 4" xfId="38878"/>
    <cellStyle name="쉼표 [0] 10 2 3 2 3" xfId="38879"/>
    <cellStyle name="쉼표 [0] 10 2 3 2 3 2" xfId="38880"/>
    <cellStyle name="쉼표 [0] 10 2 3 2 3 3" xfId="38881"/>
    <cellStyle name="쉼표 [0] 10 2 3 2 3 4" xfId="38882"/>
    <cellStyle name="쉼표 [0] 10 2 3 2 4" xfId="38883"/>
    <cellStyle name="쉼표 [0] 10 2 3 2 4 2" xfId="38884"/>
    <cellStyle name="쉼표 [0] 10 2 3 2 4 3" xfId="38885"/>
    <cellStyle name="쉼표 [0] 10 2 3 2 4 4" xfId="38886"/>
    <cellStyle name="쉼표 [0] 10 2 3 2 5" xfId="38887"/>
    <cellStyle name="쉼표 [0] 10 2 3 2 5 2" xfId="38888"/>
    <cellStyle name="쉼표 [0] 10 2 3 2 5 3" xfId="38889"/>
    <cellStyle name="쉼표 [0] 10 2 3 2 5 4" xfId="38890"/>
    <cellStyle name="쉼표 [0] 10 2 3 2 6" xfId="38891"/>
    <cellStyle name="쉼표 [0] 10 2 3 2 6 2" xfId="38892"/>
    <cellStyle name="쉼표 [0] 10 2 3 2 6 3" xfId="38893"/>
    <cellStyle name="쉼표 [0] 10 2 3 2 6 4" xfId="38894"/>
    <cellStyle name="쉼표 [0] 10 2 3 2 7" xfId="38895"/>
    <cellStyle name="쉼표 [0] 10 2 3 2 7 2" xfId="38896"/>
    <cellStyle name="쉼표 [0] 10 2 3 2 7 3" xfId="38897"/>
    <cellStyle name="쉼표 [0] 10 2 3 2 7 4" xfId="38898"/>
    <cellStyle name="쉼표 [0] 10 2 3 2 8" xfId="38899"/>
    <cellStyle name="쉼표 [0] 10 2 3 2 8 2" xfId="38900"/>
    <cellStyle name="쉼표 [0] 10 2 3 2 8 3" xfId="38901"/>
    <cellStyle name="쉼표 [0] 10 2 3 2 8 4" xfId="38902"/>
    <cellStyle name="쉼표 [0] 10 2 3 2 9" xfId="38903"/>
    <cellStyle name="쉼표 [0] 10 2 3 2 9 2" xfId="38904"/>
    <cellStyle name="쉼표 [0] 10 2 3 2 9 3" xfId="38905"/>
    <cellStyle name="쉼표 [0] 10 2 3 2 9 4" xfId="38906"/>
    <cellStyle name="쉼표 [0] 10 2 3 20" xfId="38907"/>
    <cellStyle name="쉼표 [0] 10 2 3 21" xfId="38908"/>
    <cellStyle name="쉼표 [0] 10 2 3 22" xfId="38909"/>
    <cellStyle name="쉼표 [0] 10 2 3 23" xfId="38910"/>
    <cellStyle name="쉼표 [0] 10 2 3 24" xfId="38911"/>
    <cellStyle name="쉼표 [0] 10 2 3 25" xfId="38912"/>
    <cellStyle name="쉼표 [0] 10 2 3 3" xfId="38913"/>
    <cellStyle name="쉼표 [0] 10 2 3 3 10" xfId="38914"/>
    <cellStyle name="쉼표 [0] 10 2 3 3 11" xfId="38915"/>
    <cellStyle name="쉼표 [0] 10 2 3 3 12" xfId="38916"/>
    <cellStyle name="쉼표 [0] 10 2 3 3 2" xfId="38917"/>
    <cellStyle name="쉼표 [0] 10 2 3 3 2 2" xfId="38918"/>
    <cellStyle name="쉼표 [0] 10 2 3 3 2 3" xfId="38919"/>
    <cellStyle name="쉼표 [0] 10 2 3 3 2 4" xfId="38920"/>
    <cellStyle name="쉼표 [0] 10 2 3 3 3" xfId="38921"/>
    <cellStyle name="쉼표 [0] 10 2 3 3 3 2" xfId="38922"/>
    <cellStyle name="쉼표 [0] 10 2 3 3 3 3" xfId="38923"/>
    <cellStyle name="쉼표 [0] 10 2 3 3 3 4" xfId="38924"/>
    <cellStyle name="쉼표 [0] 10 2 3 3 4" xfId="38925"/>
    <cellStyle name="쉼표 [0] 10 2 3 3 4 2" xfId="38926"/>
    <cellStyle name="쉼표 [0] 10 2 3 3 4 3" xfId="38927"/>
    <cellStyle name="쉼표 [0] 10 2 3 3 4 4" xfId="38928"/>
    <cellStyle name="쉼표 [0] 10 2 3 3 5" xfId="38929"/>
    <cellStyle name="쉼표 [0] 10 2 3 3 5 2" xfId="38930"/>
    <cellStyle name="쉼표 [0] 10 2 3 3 5 3" xfId="38931"/>
    <cellStyle name="쉼표 [0] 10 2 3 3 5 4" xfId="38932"/>
    <cellStyle name="쉼표 [0] 10 2 3 3 6" xfId="38933"/>
    <cellStyle name="쉼표 [0] 10 2 3 3 6 2" xfId="38934"/>
    <cellStyle name="쉼표 [0] 10 2 3 3 6 3" xfId="38935"/>
    <cellStyle name="쉼표 [0] 10 2 3 3 6 4" xfId="38936"/>
    <cellStyle name="쉼표 [0] 10 2 3 3 7" xfId="38937"/>
    <cellStyle name="쉼표 [0] 10 2 3 3 7 2" xfId="38938"/>
    <cellStyle name="쉼표 [0] 10 2 3 3 7 3" xfId="38939"/>
    <cellStyle name="쉼표 [0] 10 2 3 3 7 4" xfId="38940"/>
    <cellStyle name="쉼표 [0] 10 2 3 3 8" xfId="38941"/>
    <cellStyle name="쉼표 [0] 10 2 3 3 8 2" xfId="38942"/>
    <cellStyle name="쉼표 [0] 10 2 3 3 8 3" xfId="38943"/>
    <cellStyle name="쉼표 [0] 10 2 3 3 8 4" xfId="38944"/>
    <cellStyle name="쉼표 [0] 10 2 3 3 9" xfId="38945"/>
    <cellStyle name="쉼표 [0] 10 2 3 3 9 2" xfId="38946"/>
    <cellStyle name="쉼표 [0] 10 2 3 3 9 3" xfId="38947"/>
    <cellStyle name="쉼표 [0] 10 2 3 3 9 4" xfId="38948"/>
    <cellStyle name="쉼표 [0] 10 2 3 4" xfId="38949"/>
    <cellStyle name="쉼표 [0] 10 2 3 4 10" xfId="38950"/>
    <cellStyle name="쉼표 [0] 10 2 3 4 11" xfId="38951"/>
    <cellStyle name="쉼표 [0] 10 2 3 4 12" xfId="38952"/>
    <cellStyle name="쉼표 [0] 10 2 3 4 2" xfId="38953"/>
    <cellStyle name="쉼표 [0] 10 2 3 4 2 2" xfId="38954"/>
    <cellStyle name="쉼표 [0] 10 2 3 4 2 3" xfId="38955"/>
    <cellStyle name="쉼표 [0] 10 2 3 4 2 4" xfId="38956"/>
    <cellStyle name="쉼표 [0] 10 2 3 4 3" xfId="38957"/>
    <cellStyle name="쉼표 [0] 10 2 3 4 3 2" xfId="38958"/>
    <cellStyle name="쉼표 [0] 10 2 3 4 3 3" xfId="38959"/>
    <cellStyle name="쉼표 [0] 10 2 3 4 3 4" xfId="38960"/>
    <cellStyle name="쉼표 [0] 10 2 3 4 4" xfId="38961"/>
    <cellStyle name="쉼표 [0] 10 2 3 4 4 2" xfId="38962"/>
    <cellStyle name="쉼표 [0] 10 2 3 4 4 3" xfId="38963"/>
    <cellStyle name="쉼표 [0] 10 2 3 4 4 4" xfId="38964"/>
    <cellStyle name="쉼표 [0] 10 2 3 4 5" xfId="38965"/>
    <cellStyle name="쉼표 [0] 10 2 3 4 5 2" xfId="38966"/>
    <cellStyle name="쉼표 [0] 10 2 3 4 5 3" xfId="38967"/>
    <cellStyle name="쉼표 [0] 10 2 3 4 5 4" xfId="38968"/>
    <cellStyle name="쉼표 [0] 10 2 3 4 6" xfId="38969"/>
    <cellStyle name="쉼표 [0] 10 2 3 4 6 2" xfId="38970"/>
    <cellStyle name="쉼표 [0] 10 2 3 4 6 3" xfId="38971"/>
    <cellStyle name="쉼표 [0] 10 2 3 4 6 4" xfId="38972"/>
    <cellStyle name="쉼표 [0] 10 2 3 4 7" xfId="38973"/>
    <cellStyle name="쉼표 [0] 10 2 3 4 7 2" xfId="38974"/>
    <cellStyle name="쉼표 [0] 10 2 3 4 7 3" xfId="38975"/>
    <cellStyle name="쉼표 [0] 10 2 3 4 7 4" xfId="38976"/>
    <cellStyle name="쉼표 [0] 10 2 3 4 8" xfId="38977"/>
    <cellStyle name="쉼표 [0] 10 2 3 4 8 2" xfId="38978"/>
    <cellStyle name="쉼표 [0] 10 2 3 4 8 3" xfId="38979"/>
    <cellStyle name="쉼표 [0] 10 2 3 4 8 4" xfId="38980"/>
    <cellStyle name="쉼표 [0] 10 2 3 4 9" xfId="38981"/>
    <cellStyle name="쉼표 [0] 10 2 3 4 9 2" xfId="38982"/>
    <cellStyle name="쉼표 [0] 10 2 3 4 9 3" xfId="38983"/>
    <cellStyle name="쉼표 [0] 10 2 3 4 9 4" xfId="38984"/>
    <cellStyle name="쉼표 [0] 10 2 3 5" xfId="38985"/>
    <cellStyle name="쉼표 [0] 10 2 3 5 2" xfId="38986"/>
    <cellStyle name="쉼표 [0] 10 2 3 5 3" xfId="38987"/>
    <cellStyle name="쉼표 [0] 10 2 3 5 4" xfId="38988"/>
    <cellStyle name="쉼표 [0] 10 2 3 6" xfId="38989"/>
    <cellStyle name="쉼표 [0] 10 2 3 6 2" xfId="38990"/>
    <cellStyle name="쉼표 [0] 10 2 3 6 3" xfId="38991"/>
    <cellStyle name="쉼표 [0] 10 2 3 6 4" xfId="38992"/>
    <cellStyle name="쉼표 [0] 10 2 3 7" xfId="38993"/>
    <cellStyle name="쉼표 [0] 10 2 3 7 2" xfId="38994"/>
    <cellStyle name="쉼표 [0] 10 2 3 7 3" xfId="38995"/>
    <cellStyle name="쉼표 [0] 10 2 3 7 4" xfId="38996"/>
    <cellStyle name="쉼표 [0] 10 2 3 8" xfId="38997"/>
    <cellStyle name="쉼표 [0] 10 2 3 8 2" xfId="38998"/>
    <cellStyle name="쉼표 [0] 10 2 3 8 3" xfId="38999"/>
    <cellStyle name="쉼표 [0] 10 2 3 8 4" xfId="39000"/>
    <cellStyle name="쉼표 [0] 10 2 3 9" xfId="39001"/>
    <cellStyle name="쉼표 [0] 10 2 3 9 2" xfId="39002"/>
    <cellStyle name="쉼표 [0] 10 2 3 9 3" xfId="39003"/>
    <cellStyle name="쉼표 [0] 10 2 3 9 4" xfId="39004"/>
    <cellStyle name="쉼표 [0] 10 2 4" xfId="39005"/>
    <cellStyle name="쉼표 [0] 10 2 4 10" xfId="39006"/>
    <cellStyle name="쉼표 [0] 10 2 4 11" xfId="39007"/>
    <cellStyle name="쉼표 [0] 10 2 4 12" xfId="39008"/>
    <cellStyle name="쉼표 [0] 10 2 4 2" xfId="39009"/>
    <cellStyle name="쉼표 [0] 10 2 4 2 2" xfId="39010"/>
    <cellStyle name="쉼표 [0] 10 2 4 2 3" xfId="39011"/>
    <cellStyle name="쉼표 [0] 10 2 4 2 4" xfId="39012"/>
    <cellStyle name="쉼표 [0] 10 2 4 3" xfId="39013"/>
    <cellStyle name="쉼표 [0] 10 2 4 3 2" xfId="39014"/>
    <cellStyle name="쉼표 [0] 10 2 4 3 3" xfId="39015"/>
    <cellStyle name="쉼표 [0] 10 2 4 3 4" xfId="39016"/>
    <cellStyle name="쉼표 [0] 10 2 4 4" xfId="39017"/>
    <cellStyle name="쉼표 [0] 10 2 4 4 2" xfId="39018"/>
    <cellStyle name="쉼표 [0] 10 2 4 4 3" xfId="39019"/>
    <cellStyle name="쉼표 [0] 10 2 4 4 4" xfId="39020"/>
    <cellStyle name="쉼표 [0] 10 2 4 5" xfId="39021"/>
    <cellStyle name="쉼표 [0] 10 2 4 5 2" xfId="39022"/>
    <cellStyle name="쉼표 [0] 10 2 4 5 3" xfId="39023"/>
    <cellStyle name="쉼표 [0] 10 2 4 5 4" xfId="39024"/>
    <cellStyle name="쉼표 [0] 10 2 4 6" xfId="39025"/>
    <cellStyle name="쉼표 [0] 10 2 4 6 2" xfId="39026"/>
    <cellStyle name="쉼표 [0] 10 2 4 6 3" xfId="39027"/>
    <cellStyle name="쉼표 [0] 10 2 4 6 4" xfId="39028"/>
    <cellStyle name="쉼표 [0] 10 2 4 7" xfId="39029"/>
    <cellStyle name="쉼표 [0] 10 2 4 7 2" xfId="39030"/>
    <cellStyle name="쉼표 [0] 10 2 4 7 3" xfId="39031"/>
    <cellStyle name="쉼표 [0] 10 2 4 7 4" xfId="39032"/>
    <cellStyle name="쉼표 [0] 10 2 4 8" xfId="39033"/>
    <cellStyle name="쉼표 [0] 10 2 4 8 2" xfId="39034"/>
    <cellStyle name="쉼표 [0] 10 2 4 8 3" xfId="39035"/>
    <cellStyle name="쉼표 [0] 10 2 4 8 4" xfId="39036"/>
    <cellStyle name="쉼표 [0] 10 2 4 9" xfId="39037"/>
    <cellStyle name="쉼표 [0] 10 2 4 9 2" xfId="39038"/>
    <cellStyle name="쉼표 [0] 10 2 4 9 3" xfId="39039"/>
    <cellStyle name="쉼표 [0] 10 2 4 9 4" xfId="39040"/>
    <cellStyle name="쉼표 [0] 10 2 5" xfId="39041"/>
    <cellStyle name="쉼표 [0] 10 2 5 10" xfId="39042"/>
    <cellStyle name="쉼표 [0] 10 2 5 11" xfId="39043"/>
    <cellStyle name="쉼표 [0] 10 2 5 12" xfId="39044"/>
    <cellStyle name="쉼표 [0] 10 2 5 2" xfId="39045"/>
    <cellStyle name="쉼표 [0] 10 2 5 2 2" xfId="39046"/>
    <cellStyle name="쉼표 [0] 10 2 5 2 3" xfId="39047"/>
    <cellStyle name="쉼표 [0] 10 2 5 2 4" xfId="39048"/>
    <cellStyle name="쉼표 [0] 10 2 5 3" xfId="39049"/>
    <cellStyle name="쉼표 [0] 10 2 5 3 2" xfId="39050"/>
    <cellStyle name="쉼표 [0] 10 2 5 3 3" xfId="39051"/>
    <cellStyle name="쉼표 [0] 10 2 5 3 4" xfId="39052"/>
    <cellStyle name="쉼표 [0] 10 2 5 4" xfId="39053"/>
    <cellStyle name="쉼표 [0] 10 2 5 4 2" xfId="39054"/>
    <cellStyle name="쉼표 [0] 10 2 5 4 3" xfId="39055"/>
    <cellStyle name="쉼표 [0] 10 2 5 4 4" xfId="39056"/>
    <cellStyle name="쉼표 [0] 10 2 5 5" xfId="39057"/>
    <cellStyle name="쉼표 [0] 10 2 5 5 2" xfId="39058"/>
    <cellStyle name="쉼표 [0] 10 2 5 5 3" xfId="39059"/>
    <cellStyle name="쉼표 [0] 10 2 5 5 4" xfId="39060"/>
    <cellStyle name="쉼표 [0] 10 2 5 6" xfId="39061"/>
    <cellStyle name="쉼표 [0] 10 2 5 6 2" xfId="39062"/>
    <cellStyle name="쉼표 [0] 10 2 5 6 3" xfId="39063"/>
    <cellStyle name="쉼표 [0] 10 2 5 6 4" xfId="39064"/>
    <cellStyle name="쉼표 [0] 10 2 5 7" xfId="39065"/>
    <cellStyle name="쉼표 [0] 10 2 5 7 2" xfId="39066"/>
    <cellStyle name="쉼표 [0] 10 2 5 7 3" xfId="39067"/>
    <cellStyle name="쉼표 [0] 10 2 5 7 4" xfId="39068"/>
    <cellStyle name="쉼표 [0] 10 2 5 8" xfId="39069"/>
    <cellStyle name="쉼표 [0] 10 2 5 8 2" xfId="39070"/>
    <cellStyle name="쉼표 [0] 10 2 5 8 3" xfId="39071"/>
    <cellStyle name="쉼표 [0] 10 2 5 8 4" xfId="39072"/>
    <cellStyle name="쉼표 [0] 10 2 5 9" xfId="39073"/>
    <cellStyle name="쉼표 [0] 10 2 5 9 2" xfId="39074"/>
    <cellStyle name="쉼표 [0] 10 2 5 9 3" xfId="39075"/>
    <cellStyle name="쉼표 [0] 10 2 5 9 4" xfId="39076"/>
    <cellStyle name="쉼표 [0] 10 2 6" xfId="39077"/>
    <cellStyle name="쉼표 [0] 10 2 6 10" xfId="39078"/>
    <cellStyle name="쉼표 [0] 10 2 6 11" xfId="39079"/>
    <cellStyle name="쉼표 [0] 10 2 6 12" xfId="39080"/>
    <cellStyle name="쉼표 [0] 10 2 6 2" xfId="39081"/>
    <cellStyle name="쉼표 [0] 10 2 6 2 2" xfId="39082"/>
    <cellStyle name="쉼표 [0] 10 2 6 2 3" xfId="39083"/>
    <cellStyle name="쉼표 [0] 10 2 6 2 4" xfId="39084"/>
    <cellStyle name="쉼표 [0] 10 2 6 3" xfId="39085"/>
    <cellStyle name="쉼표 [0] 10 2 6 3 2" xfId="39086"/>
    <cellStyle name="쉼표 [0] 10 2 6 3 3" xfId="39087"/>
    <cellStyle name="쉼표 [0] 10 2 6 3 4" xfId="39088"/>
    <cellStyle name="쉼표 [0] 10 2 6 4" xfId="39089"/>
    <cellStyle name="쉼표 [0] 10 2 6 4 2" xfId="39090"/>
    <cellStyle name="쉼표 [0] 10 2 6 4 3" xfId="39091"/>
    <cellStyle name="쉼표 [0] 10 2 6 4 4" xfId="39092"/>
    <cellStyle name="쉼표 [0] 10 2 6 5" xfId="39093"/>
    <cellStyle name="쉼표 [0] 10 2 6 5 2" xfId="39094"/>
    <cellStyle name="쉼표 [0] 10 2 6 5 3" xfId="39095"/>
    <cellStyle name="쉼표 [0] 10 2 6 5 4" xfId="39096"/>
    <cellStyle name="쉼표 [0] 10 2 6 6" xfId="39097"/>
    <cellStyle name="쉼표 [0] 10 2 6 6 2" xfId="39098"/>
    <cellStyle name="쉼표 [0] 10 2 6 6 3" xfId="39099"/>
    <cellStyle name="쉼표 [0] 10 2 6 6 4" xfId="39100"/>
    <cellStyle name="쉼표 [0] 10 2 6 7" xfId="39101"/>
    <cellStyle name="쉼표 [0] 10 2 6 7 2" xfId="39102"/>
    <cellStyle name="쉼표 [0] 10 2 6 7 3" xfId="39103"/>
    <cellStyle name="쉼표 [0] 10 2 6 7 4" xfId="39104"/>
    <cellStyle name="쉼표 [0] 10 2 6 8" xfId="39105"/>
    <cellStyle name="쉼표 [0] 10 2 6 8 2" xfId="39106"/>
    <cellStyle name="쉼표 [0] 10 2 6 8 3" xfId="39107"/>
    <cellStyle name="쉼표 [0] 10 2 6 8 4" xfId="39108"/>
    <cellStyle name="쉼표 [0] 10 2 6 9" xfId="39109"/>
    <cellStyle name="쉼표 [0] 10 2 6 9 2" xfId="39110"/>
    <cellStyle name="쉼표 [0] 10 2 6 9 3" xfId="39111"/>
    <cellStyle name="쉼표 [0] 10 2 6 9 4" xfId="39112"/>
    <cellStyle name="쉼표 [0] 10 2 7" xfId="39113"/>
    <cellStyle name="쉼표 [0] 10 2 7 2" xfId="39114"/>
    <cellStyle name="쉼표 [0] 10 2 7 3" xfId="39115"/>
    <cellStyle name="쉼표 [0] 10 2 7 4" xfId="39116"/>
    <cellStyle name="쉼표 [0] 10 2 8" xfId="39117"/>
    <cellStyle name="쉼표 [0] 10 2 8 2" xfId="39118"/>
    <cellStyle name="쉼표 [0] 10 2 8 3" xfId="39119"/>
    <cellStyle name="쉼표 [0] 10 2 8 4" xfId="39120"/>
    <cellStyle name="쉼표 [0] 10 2 9" xfId="39121"/>
    <cellStyle name="쉼표 [0] 10 2 9 2" xfId="39122"/>
    <cellStyle name="쉼표 [0] 10 2 9 3" xfId="39123"/>
    <cellStyle name="쉼표 [0] 10 2 9 4" xfId="39124"/>
    <cellStyle name="쉼표 [0] 10 3" xfId="39125"/>
    <cellStyle name="쉼표 [0] 10 4" xfId="39126"/>
    <cellStyle name="쉼표 [0] 10 5" xfId="39127"/>
    <cellStyle name="쉼표 [0] 10 6" xfId="39128"/>
    <cellStyle name="쉼표 [0] 11" xfId="39129"/>
    <cellStyle name="쉼표 [0] 11 2" xfId="39130"/>
    <cellStyle name="쉼표 [0] 11 2 10" xfId="39131"/>
    <cellStyle name="쉼표 [0] 11 2 10 2" xfId="39132"/>
    <cellStyle name="쉼표 [0] 11 2 10 3" xfId="39133"/>
    <cellStyle name="쉼표 [0] 11 2 10 4" xfId="39134"/>
    <cellStyle name="쉼표 [0] 11 2 11" xfId="39135"/>
    <cellStyle name="쉼표 [0] 11 2 11 2" xfId="39136"/>
    <cellStyle name="쉼표 [0] 11 2 11 3" xfId="39137"/>
    <cellStyle name="쉼표 [0] 11 2 11 4" xfId="39138"/>
    <cellStyle name="쉼표 [0] 11 2 12" xfId="39139"/>
    <cellStyle name="쉼표 [0] 11 2 12 2" xfId="39140"/>
    <cellStyle name="쉼표 [0] 11 2 12 3" xfId="39141"/>
    <cellStyle name="쉼표 [0] 11 2 12 4" xfId="39142"/>
    <cellStyle name="쉼표 [0] 11 2 13" xfId="39143"/>
    <cellStyle name="쉼표 [0] 11 2 13 2" xfId="39144"/>
    <cellStyle name="쉼표 [0] 11 2 13 3" xfId="39145"/>
    <cellStyle name="쉼표 [0] 11 2 13 4" xfId="39146"/>
    <cellStyle name="쉼표 [0] 11 2 14" xfId="39147"/>
    <cellStyle name="쉼표 [0] 11 2 14 2" xfId="39148"/>
    <cellStyle name="쉼표 [0] 11 2 14 3" xfId="39149"/>
    <cellStyle name="쉼표 [0] 11 2 14 4" xfId="39150"/>
    <cellStyle name="쉼표 [0] 11 2 15" xfId="39151"/>
    <cellStyle name="쉼표 [0] 11 2 16" xfId="39152"/>
    <cellStyle name="쉼표 [0] 11 2 17" xfId="39153"/>
    <cellStyle name="쉼표 [0] 11 2 18" xfId="39154"/>
    <cellStyle name="쉼표 [0] 11 2 19" xfId="39155"/>
    <cellStyle name="쉼표 [0] 11 2 2" xfId="39156"/>
    <cellStyle name="쉼표 [0] 11 2 2 10" xfId="39157"/>
    <cellStyle name="쉼표 [0] 11 2 2 10 2" xfId="39158"/>
    <cellStyle name="쉼표 [0] 11 2 2 10 3" xfId="39159"/>
    <cellStyle name="쉼표 [0] 11 2 2 10 4" xfId="39160"/>
    <cellStyle name="쉼표 [0] 11 2 2 11" xfId="39161"/>
    <cellStyle name="쉼표 [0] 11 2 2 11 2" xfId="39162"/>
    <cellStyle name="쉼표 [0] 11 2 2 11 3" xfId="39163"/>
    <cellStyle name="쉼표 [0] 11 2 2 11 4" xfId="39164"/>
    <cellStyle name="쉼표 [0] 11 2 2 12" xfId="39165"/>
    <cellStyle name="쉼표 [0] 11 2 2 12 2" xfId="39166"/>
    <cellStyle name="쉼표 [0] 11 2 2 12 3" xfId="39167"/>
    <cellStyle name="쉼표 [0] 11 2 2 12 4" xfId="39168"/>
    <cellStyle name="쉼표 [0] 11 2 2 13" xfId="39169"/>
    <cellStyle name="쉼표 [0] 11 2 2 13 2" xfId="39170"/>
    <cellStyle name="쉼표 [0] 11 2 2 13 3" xfId="39171"/>
    <cellStyle name="쉼표 [0] 11 2 2 13 4" xfId="39172"/>
    <cellStyle name="쉼표 [0] 11 2 2 14" xfId="39173"/>
    <cellStyle name="쉼표 [0] 11 2 2 15" xfId="39174"/>
    <cellStyle name="쉼표 [0] 11 2 2 16" xfId="39175"/>
    <cellStyle name="쉼표 [0] 11 2 2 17" xfId="39176"/>
    <cellStyle name="쉼표 [0] 11 2 2 18" xfId="39177"/>
    <cellStyle name="쉼표 [0] 11 2 2 19" xfId="39178"/>
    <cellStyle name="쉼표 [0] 11 2 2 2" xfId="39179"/>
    <cellStyle name="쉼표 [0] 11 2 2 2 10" xfId="39180"/>
    <cellStyle name="쉼표 [0] 11 2 2 2 10 2" xfId="39181"/>
    <cellStyle name="쉼표 [0] 11 2 2 2 10 3" xfId="39182"/>
    <cellStyle name="쉼표 [0] 11 2 2 2 10 4" xfId="39183"/>
    <cellStyle name="쉼표 [0] 11 2 2 2 11" xfId="39184"/>
    <cellStyle name="쉼표 [0] 11 2 2 2 11 2" xfId="39185"/>
    <cellStyle name="쉼표 [0] 11 2 2 2 11 3" xfId="39186"/>
    <cellStyle name="쉼표 [0] 11 2 2 2 11 4" xfId="39187"/>
    <cellStyle name="쉼표 [0] 11 2 2 2 12" xfId="39188"/>
    <cellStyle name="쉼표 [0] 11 2 2 2 12 2" xfId="39189"/>
    <cellStyle name="쉼표 [0] 11 2 2 2 12 3" xfId="39190"/>
    <cellStyle name="쉼표 [0] 11 2 2 2 12 4" xfId="39191"/>
    <cellStyle name="쉼표 [0] 11 2 2 2 13" xfId="39192"/>
    <cellStyle name="쉼표 [0] 11 2 2 2 14" xfId="39193"/>
    <cellStyle name="쉼표 [0] 11 2 2 2 15" xfId="39194"/>
    <cellStyle name="쉼표 [0] 11 2 2 2 16" xfId="39195"/>
    <cellStyle name="쉼표 [0] 11 2 2 2 17" xfId="39196"/>
    <cellStyle name="쉼표 [0] 11 2 2 2 18" xfId="39197"/>
    <cellStyle name="쉼표 [0] 11 2 2 2 19" xfId="39198"/>
    <cellStyle name="쉼표 [0] 11 2 2 2 2" xfId="39199"/>
    <cellStyle name="쉼표 [0] 11 2 2 2 2 10" xfId="39200"/>
    <cellStyle name="쉼표 [0] 11 2 2 2 2 11" xfId="39201"/>
    <cellStyle name="쉼표 [0] 11 2 2 2 2 12" xfId="39202"/>
    <cellStyle name="쉼표 [0] 11 2 2 2 2 2" xfId="39203"/>
    <cellStyle name="쉼표 [0] 11 2 2 2 2 2 2" xfId="39204"/>
    <cellStyle name="쉼표 [0] 11 2 2 2 2 2 3" xfId="39205"/>
    <cellStyle name="쉼표 [0] 11 2 2 2 2 2 4" xfId="39206"/>
    <cellStyle name="쉼표 [0] 11 2 2 2 2 3" xfId="39207"/>
    <cellStyle name="쉼표 [0] 11 2 2 2 2 3 2" xfId="39208"/>
    <cellStyle name="쉼표 [0] 11 2 2 2 2 3 3" xfId="39209"/>
    <cellStyle name="쉼표 [0] 11 2 2 2 2 3 4" xfId="39210"/>
    <cellStyle name="쉼표 [0] 11 2 2 2 2 4" xfId="39211"/>
    <cellStyle name="쉼표 [0] 11 2 2 2 2 4 2" xfId="39212"/>
    <cellStyle name="쉼표 [0] 11 2 2 2 2 4 3" xfId="39213"/>
    <cellStyle name="쉼표 [0] 11 2 2 2 2 4 4" xfId="39214"/>
    <cellStyle name="쉼표 [0] 11 2 2 2 2 5" xfId="39215"/>
    <cellStyle name="쉼표 [0] 11 2 2 2 2 5 2" xfId="39216"/>
    <cellStyle name="쉼표 [0] 11 2 2 2 2 5 3" xfId="39217"/>
    <cellStyle name="쉼표 [0] 11 2 2 2 2 5 4" xfId="39218"/>
    <cellStyle name="쉼표 [0] 11 2 2 2 2 6" xfId="39219"/>
    <cellStyle name="쉼표 [0] 11 2 2 2 2 6 2" xfId="39220"/>
    <cellStyle name="쉼표 [0] 11 2 2 2 2 6 3" xfId="39221"/>
    <cellStyle name="쉼표 [0] 11 2 2 2 2 6 4" xfId="39222"/>
    <cellStyle name="쉼표 [0] 11 2 2 2 2 7" xfId="39223"/>
    <cellStyle name="쉼표 [0] 11 2 2 2 2 7 2" xfId="39224"/>
    <cellStyle name="쉼표 [0] 11 2 2 2 2 7 3" xfId="39225"/>
    <cellStyle name="쉼표 [0] 11 2 2 2 2 7 4" xfId="39226"/>
    <cellStyle name="쉼표 [0] 11 2 2 2 2 8" xfId="39227"/>
    <cellStyle name="쉼표 [0] 11 2 2 2 2 8 2" xfId="39228"/>
    <cellStyle name="쉼표 [0] 11 2 2 2 2 8 3" xfId="39229"/>
    <cellStyle name="쉼표 [0] 11 2 2 2 2 8 4" xfId="39230"/>
    <cellStyle name="쉼표 [0] 11 2 2 2 2 9" xfId="39231"/>
    <cellStyle name="쉼표 [0] 11 2 2 2 2 9 2" xfId="39232"/>
    <cellStyle name="쉼표 [0] 11 2 2 2 2 9 3" xfId="39233"/>
    <cellStyle name="쉼표 [0] 11 2 2 2 2 9 4" xfId="39234"/>
    <cellStyle name="쉼표 [0] 11 2 2 2 20" xfId="39235"/>
    <cellStyle name="쉼표 [0] 11 2 2 2 21" xfId="39236"/>
    <cellStyle name="쉼표 [0] 11 2 2 2 22" xfId="39237"/>
    <cellStyle name="쉼표 [0] 11 2 2 2 23" xfId="39238"/>
    <cellStyle name="쉼표 [0] 11 2 2 2 24" xfId="39239"/>
    <cellStyle name="쉼표 [0] 11 2 2 2 25" xfId="39240"/>
    <cellStyle name="쉼표 [0] 11 2 2 2 3" xfId="39241"/>
    <cellStyle name="쉼표 [0] 11 2 2 2 3 10" xfId="39242"/>
    <cellStyle name="쉼표 [0] 11 2 2 2 3 11" xfId="39243"/>
    <cellStyle name="쉼표 [0] 11 2 2 2 3 12" xfId="39244"/>
    <cellStyle name="쉼표 [0] 11 2 2 2 3 2" xfId="39245"/>
    <cellStyle name="쉼표 [0] 11 2 2 2 3 2 2" xfId="39246"/>
    <cellStyle name="쉼표 [0] 11 2 2 2 3 2 3" xfId="39247"/>
    <cellStyle name="쉼표 [0] 11 2 2 2 3 2 4" xfId="39248"/>
    <cellStyle name="쉼표 [0] 11 2 2 2 3 3" xfId="39249"/>
    <cellStyle name="쉼표 [0] 11 2 2 2 3 3 2" xfId="39250"/>
    <cellStyle name="쉼표 [0] 11 2 2 2 3 3 3" xfId="39251"/>
    <cellStyle name="쉼표 [0] 11 2 2 2 3 3 4" xfId="39252"/>
    <cellStyle name="쉼표 [0] 11 2 2 2 3 4" xfId="39253"/>
    <cellStyle name="쉼표 [0] 11 2 2 2 3 4 2" xfId="39254"/>
    <cellStyle name="쉼표 [0] 11 2 2 2 3 4 3" xfId="39255"/>
    <cellStyle name="쉼표 [0] 11 2 2 2 3 4 4" xfId="39256"/>
    <cellStyle name="쉼표 [0] 11 2 2 2 3 5" xfId="39257"/>
    <cellStyle name="쉼표 [0] 11 2 2 2 3 5 2" xfId="39258"/>
    <cellStyle name="쉼표 [0] 11 2 2 2 3 5 3" xfId="39259"/>
    <cellStyle name="쉼표 [0] 11 2 2 2 3 5 4" xfId="39260"/>
    <cellStyle name="쉼표 [0] 11 2 2 2 3 6" xfId="39261"/>
    <cellStyle name="쉼표 [0] 11 2 2 2 3 6 2" xfId="39262"/>
    <cellStyle name="쉼표 [0] 11 2 2 2 3 6 3" xfId="39263"/>
    <cellStyle name="쉼표 [0] 11 2 2 2 3 6 4" xfId="39264"/>
    <cellStyle name="쉼표 [0] 11 2 2 2 3 7" xfId="39265"/>
    <cellStyle name="쉼표 [0] 11 2 2 2 3 7 2" xfId="39266"/>
    <cellStyle name="쉼표 [0] 11 2 2 2 3 7 3" xfId="39267"/>
    <cellStyle name="쉼표 [0] 11 2 2 2 3 7 4" xfId="39268"/>
    <cellStyle name="쉼표 [0] 11 2 2 2 3 8" xfId="39269"/>
    <cellStyle name="쉼표 [0] 11 2 2 2 3 8 2" xfId="39270"/>
    <cellStyle name="쉼표 [0] 11 2 2 2 3 8 3" xfId="39271"/>
    <cellStyle name="쉼표 [0] 11 2 2 2 3 8 4" xfId="39272"/>
    <cellStyle name="쉼표 [0] 11 2 2 2 3 9" xfId="39273"/>
    <cellStyle name="쉼표 [0] 11 2 2 2 3 9 2" xfId="39274"/>
    <cellStyle name="쉼표 [0] 11 2 2 2 3 9 3" xfId="39275"/>
    <cellStyle name="쉼표 [0] 11 2 2 2 3 9 4" xfId="39276"/>
    <cellStyle name="쉼표 [0] 11 2 2 2 4" xfId="39277"/>
    <cellStyle name="쉼표 [0] 11 2 2 2 4 10" xfId="39278"/>
    <cellStyle name="쉼표 [0] 11 2 2 2 4 11" xfId="39279"/>
    <cellStyle name="쉼표 [0] 11 2 2 2 4 12" xfId="39280"/>
    <cellStyle name="쉼표 [0] 11 2 2 2 4 2" xfId="39281"/>
    <cellStyle name="쉼표 [0] 11 2 2 2 4 2 2" xfId="39282"/>
    <cellStyle name="쉼표 [0] 11 2 2 2 4 2 3" xfId="39283"/>
    <cellStyle name="쉼표 [0] 11 2 2 2 4 2 4" xfId="39284"/>
    <cellStyle name="쉼표 [0] 11 2 2 2 4 3" xfId="39285"/>
    <cellStyle name="쉼표 [0] 11 2 2 2 4 3 2" xfId="39286"/>
    <cellStyle name="쉼표 [0] 11 2 2 2 4 3 3" xfId="39287"/>
    <cellStyle name="쉼표 [0] 11 2 2 2 4 3 4" xfId="39288"/>
    <cellStyle name="쉼표 [0] 11 2 2 2 4 4" xfId="39289"/>
    <cellStyle name="쉼표 [0] 11 2 2 2 4 4 2" xfId="39290"/>
    <cellStyle name="쉼표 [0] 11 2 2 2 4 4 3" xfId="39291"/>
    <cellStyle name="쉼표 [0] 11 2 2 2 4 4 4" xfId="39292"/>
    <cellStyle name="쉼표 [0] 11 2 2 2 4 5" xfId="39293"/>
    <cellStyle name="쉼표 [0] 11 2 2 2 4 5 2" xfId="39294"/>
    <cellStyle name="쉼표 [0] 11 2 2 2 4 5 3" xfId="39295"/>
    <cellStyle name="쉼표 [0] 11 2 2 2 4 5 4" xfId="39296"/>
    <cellStyle name="쉼표 [0] 11 2 2 2 4 6" xfId="39297"/>
    <cellStyle name="쉼표 [0] 11 2 2 2 4 6 2" xfId="39298"/>
    <cellStyle name="쉼표 [0] 11 2 2 2 4 6 3" xfId="39299"/>
    <cellStyle name="쉼표 [0] 11 2 2 2 4 6 4" xfId="39300"/>
    <cellStyle name="쉼표 [0] 11 2 2 2 4 7" xfId="39301"/>
    <cellStyle name="쉼표 [0] 11 2 2 2 4 7 2" xfId="39302"/>
    <cellStyle name="쉼표 [0] 11 2 2 2 4 7 3" xfId="39303"/>
    <cellStyle name="쉼표 [0] 11 2 2 2 4 7 4" xfId="39304"/>
    <cellStyle name="쉼표 [0] 11 2 2 2 4 8" xfId="39305"/>
    <cellStyle name="쉼표 [0] 11 2 2 2 4 8 2" xfId="39306"/>
    <cellStyle name="쉼표 [0] 11 2 2 2 4 8 3" xfId="39307"/>
    <cellStyle name="쉼표 [0] 11 2 2 2 4 8 4" xfId="39308"/>
    <cellStyle name="쉼표 [0] 11 2 2 2 4 9" xfId="39309"/>
    <cellStyle name="쉼표 [0] 11 2 2 2 4 9 2" xfId="39310"/>
    <cellStyle name="쉼표 [0] 11 2 2 2 4 9 3" xfId="39311"/>
    <cellStyle name="쉼표 [0] 11 2 2 2 4 9 4" xfId="39312"/>
    <cellStyle name="쉼표 [0] 11 2 2 2 5" xfId="39313"/>
    <cellStyle name="쉼표 [0] 11 2 2 2 5 2" xfId="39314"/>
    <cellStyle name="쉼표 [0] 11 2 2 2 5 3" xfId="39315"/>
    <cellStyle name="쉼표 [0] 11 2 2 2 5 4" xfId="39316"/>
    <cellStyle name="쉼표 [0] 11 2 2 2 6" xfId="39317"/>
    <cellStyle name="쉼표 [0] 11 2 2 2 6 2" xfId="39318"/>
    <cellStyle name="쉼표 [0] 11 2 2 2 6 3" xfId="39319"/>
    <cellStyle name="쉼표 [0] 11 2 2 2 6 4" xfId="39320"/>
    <cellStyle name="쉼표 [0] 11 2 2 2 7" xfId="39321"/>
    <cellStyle name="쉼표 [0] 11 2 2 2 7 2" xfId="39322"/>
    <cellStyle name="쉼표 [0] 11 2 2 2 7 3" xfId="39323"/>
    <cellStyle name="쉼표 [0] 11 2 2 2 7 4" xfId="39324"/>
    <cellStyle name="쉼표 [0] 11 2 2 2 8" xfId="39325"/>
    <cellStyle name="쉼표 [0] 11 2 2 2 8 2" xfId="39326"/>
    <cellStyle name="쉼표 [0] 11 2 2 2 8 3" xfId="39327"/>
    <cellStyle name="쉼표 [0] 11 2 2 2 8 4" xfId="39328"/>
    <cellStyle name="쉼표 [0] 11 2 2 2 9" xfId="39329"/>
    <cellStyle name="쉼표 [0] 11 2 2 2 9 2" xfId="39330"/>
    <cellStyle name="쉼표 [0] 11 2 2 2 9 3" xfId="39331"/>
    <cellStyle name="쉼표 [0] 11 2 2 2 9 4" xfId="39332"/>
    <cellStyle name="쉼표 [0] 11 2 2 20" xfId="39333"/>
    <cellStyle name="쉼표 [0] 11 2 2 21" xfId="39334"/>
    <cellStyle name="쉼표 [0] 11 2 2 22" xfId="39335"/>
    <cellStyle name="쉼표 [0] 11 2 2 23" xfId="39336"/>
    <cellStyle name="쉼표 [0] 11 2 2 24" xfId="39337"/>
    <cellStyle name="쉼표 [0] 11 2 2 25" xfId="39338"/>
    <cellStyle name="쉼표 [0] 11 2 2 26" xfId="39339"/>
    <cellStyle name="쉼표 [0] 11 2 2 3" xfId="39340"/>
    <cellStyle name="쉼표 [0] 11 2 2 3 10" xfId="39341"/>
    <cellStyle name="쉼표 [0] 11 2 2 3 11" xfId="39342"/>
    <cellStyle name="쉼표 [0] 11 2 2 3 12" xfId="39343"/>
    <cellStyle name="쉼표 [0] 11 2 2 3 2" xfId="39344"/>
    <cellStyle name="쉼표 [0] 11 2 2 3 2 2" xfId="39345"/>
    <cellStyle name="쉼표 [0] 11 2 2 3 2 3" xfId="39346"/>
    <cellStyle name="쉼표 [0] 11 2 2 3 2 4" xfId="39347"/>
    <cellStyle name="쉼표 [0] 11 2 2 3 3" xfId="39348"/>
    <cellStyle name="쉼표 [0] 11 2 2 3 3 2" xfId="39349"/>
    <cellStyle name="쉼표 [0] 11 2 2 3 3 3" xfId="39350"/>
    <cellStyle name="쉼표 [0] 11 2 2 3 3 4" xfId="39351"/>
    <cellStyle name="쉼표 [0] 11 2 2 3 4" xfId="39352"/>
    <cellStyle name="쉼표 [0] 11 2 2 3 4 2" xfId="39353"/>
    <cellStyle name="쉼표 [0] 11 2 2 3 4 3" xfId="39354"/>
    <cellStyle name="쉼표 [0] 11 2 2 3 4 4" xfId="39355"/>
    <cellStyle name="쉼표 [0] 11 2 2 3 5" xfId="39356"/>
    <cellStyle name="쉼표 [0] 11 2 2 3 5 2" xfId="39357"/>
    <cellStyle name="쉼표 [0] 11 2 2 3 5 3" xfId="39358"/>
    <cellStyle name="쉼표 [0] 11 2 2 3 5 4" xfId="39359"/>
    <cellStyle name="쉼표 [0] 11 2 2 3 6" xfId="39360"/>
    <cellStyle name="쉼표 [0] 11 2 2 3 6 2" xfId="39361"/>
    <cellStyle name="쉼표 [0] 11 2 2 3 6 3" xfId="39362"/>
    <cellStyle name="쉼표 [0] 11 2 2 3 6 4" xfId="39363"/>
    <cellStyle name="쉼표 [0] 11 2 2 3 7" xfId="39364"/>
    <cellStyle name="쉼표 [0] 11 2 2 3 7 2" xfId="39365"/>
    <cellStyle name="쉼표 [0] 11 2 2 3 7 3" xfId="39366"/>
    <cellStyle name="쉼표 [0] 11 2 2 3 7 4" xfId="39367"/>
    <cellStyle name="쉼표 [0] 11 2 2 3 8" xfId="39368"/>
    <cellStyle name="쉼표 [0] 11 2 2 3 8 2" xfId="39369"/>
    <cellStyle name="쉼표 [0] 11 2 2 3 8 3" xfId="39370"/>
    <cellStyle name="쉼표 [0] 11 2 2 3 8 4" xfId="39371"/>
    <cellStyle name="쉼표 [0] 11 2 2 3 9" xfId="39372"/>
    <cellStyle name="쉼표 [0] 11 2 2 3 9 2" xfId="39373"/>
    <cellStyle name="쉼표 [0] 11 2 2 3 9 3" xfId="39374"/>
    <cellStyle name="쉼표 [0] 11 2 2 3 9 4" xfId="39375"/>
    <cellStyle name="쉼표 [0] 11 2 2 4" xfId="39376"/>
    <cellStyle name="쉼표 [0] 11 2 2 4 10" xfId="39377"/>
    <cellStyle name="쉼표 [0] 11 2 2 4 11" xfId="39378"/>
    <cellStyle name="쉼표 [0] 11 2 2 4 12" xfId="39379"/>
    <cellStyle name="쉼표 [0] 11 2 2 4 2" xfId="39380"/>
    <cellStyle name="쉼표 [0] 11 2 2 4 2 2" xfId="39381"/>
    <cellStyle name="쉼표 [0] 11 2 2 4 2 3" xfId="39382"/>
    <cellStyle name="쉼표 [0] 11 2 2 4 2 4" xfId="39383"/>
    <cellStyle name="쉼표 [0] 11 2 2 4 3" xfId="39384"/>
    <cellStyle name="쉼표 [0] 11 2 2 4 3 2" xfId="39385"/>
    <cellStyle name="쉼표 [0] 11 2 2 4 3 3" xfId="39386"/>
    <cellStyle name="쉼표 [0] 11 2 2 4 3 4" xfId="39387"/>
    <cellStyle name="쉼표 [0] 11 2 2 4 4" xfId="39388"/>
    <cellStyle name="쉼표 [0] 11 2 2 4 4 2" xfId="39389"/>
    <cellStyle name="쉼표 [0] 11 2 2 4 4 3" xfId="39390"/>
    <cellStyle name="쉼표 [0] 11 2 2 4 4 4" xfId="39391"/>
    <cellStyle name="쉼표 [0] 11 2 2 4 5" xfId="39392"/>
    <cellStyle name="쉼표 [0] 11 2 2 4 5 2" xfId="39393"/>
    <cellStyle name="쉼표 [0] 11 2 2 4 5 3" xfId="39394"/>
    <cellStyle name="쉼표 [0] 11 2 2 4 5 4" xfId="39395"/>
    <cellStyle name="쉼표 [0] 11 2 2 4 6" xfId="39396"/>
    <cellStyle name="쉼표 [0] 11 2 2 4 6 2" xfId="39397"/>
    <cellStyle name="쉼표 [0] 11 2 2 4 6 3" xfId="39398"/>
    <cellStyle name="쉼표 [0] 11 2 2 4 6 4" xfId="39399"/>
    <cellStyle name="쉼표 [0] 11 2 2 4 7" xfId="39400"/>
    <cellStyle name="쉼표 [0] 11 2 2 4 7 2" xfId="39401"/>
    <cellStyle name="쉼표 [0] 11 2 2 4 7 3" xfId="39402"/>
    <cellStyle name="쉼표 [0] 11 2 2 4 7 4" xfId="39403"/>
    <cellStyle name="쉼표 [0] 11 2 2 4 8" xfId="39404"/>
    <cellStyle name="쉼표 [0] 11 2 2 4 8 2" xfId="39405"/>
    <cellStyle name="쉼표 [0] 11 2 2 4 8 3" xfId="39406"/>
    <cellStyle name="쉼표 [0] 11 2 2 4 8 4" xfId="39407"/>
    <cellStyle name="쉼표 [0] 11 2 2 4 9" xfId="39408"/>
    <cellStyle name="쉼표 [0] 11 2 2 4 9 2" xfId="39409"/>
    <cellStyle name="쉼표 [0] 11 2 2 4 9 3" xfId="39410"/>
    <cellStyle name="쉼표 [0] 11 2 2 4 9 4" xfId="39411"/>
    <cellStyle name="쉼표 [0] 11 2 2 5" xfId="39412"/>
    <cellStyle name="쉼표 [0] 11 2 2 5 10" xfId="39413"/>
    <cellStyle name="쉼표 [0] 11 2 2 5 11" xfId="39414"/>
    <cellStyle name="쉼표 [0] 11 2 2 5 12" xfId="39415"/>
    <cellStyle name="쉼표 [0] 11 2 2 5 2" xfId="39416"/>
    <cellStyle name="쉼표 [0] 11 2 2 5 2 2" xfId="39417"/>
    <cellStyle name="쉼표 [0] 11 2 2 5 2 3" xfId="39418"/>
    <cellStyle name="쉼표 [0] 11 2 2 5 2 4" xfId="39419"/>
    <cellStyle name="쉼표 [0] 11 2 2 5 3" xfId="39420"/>
    <cellStyle name="쉼표 [0] 11 2 2 5 3 2" xfId="39421"/>
    <cellStyle name="쉼표 [0] 11 2 2 5 3 3" xfId="39422"/>
    <cellStyle name="쉼표 [0] 11 2 2 5 3 4" xfId="39423"/>
    <cellStyle name="쉼표 [0] 11 2 2 5 4" xfId="39424"/>
    <cellStyle name="쉼표 [0] 11 2 2 5 4 2" xfId="39425"/>
    <cellStyle name="쉼표 [0] 11 2 2 5 4 3" xfId="39426"/>
    <cellStyle name="쉼표 [0] 11 2 2 5 4 4" xfId="39427"/>
    <cellStyle name="쉼표 [0] 11 2 2 5 5" xfId="39428"/>
    <cellStyle name="쉼표 [0] 11 2 2 5 5 2" xfId="39429"/>
    <cellStyle name="쉼표 [0] 11 2 2 5 5 3" xfId="39430"/>
    <cellStyle name="쉼표 [0] 11 2 2 5 5 4" xfId="39431"/>
    <cellStyle name="쉼표 [0] 11 2 2 5 6" xfId="39432"/>
    <cellStyle name="쉼표 [0] 11 2 2 5 6 2" xfId="39433"/>
    <cellStyle name="쉼표 [0] 11 2 2 5 6 3" xfId="39434"/>
    <cellStyle name="쉼표 [0] 11 2 2 5 6 4" xfId="39435"/>
    <cellStyle name="쉼표 [0] 11 2 2 5 7" xfId="39436"/>
    <cellStyle name="쉼표 [0] 11 2 2 5 7 2" xfId="39437"/>
    <cellStyle name="쉼표 [0] 11 2 2 5 7 3" xfId="39438"/>
    <cellStyle name="쉼표 [0] 11 2 2 5 7 4" xfId="39439"/>
    <cellStyle name="쉼표 [0] 11 2 2 5 8" xfId="39440"/>
    <cellStyle name="쉼표 [0] 11 2 2 5 8 2" xfId="39441"/>
    <cellStyle name="쉼표 [0] 11 2 2 5 8 3" xfId="39442"/>
    <cellStyle name="쉼표 [0] 11 2 2 5 8 4" xfId="39443"/>
    <cellStyle name="쉼표 [0] 11 2 2 5 9" xfId="39444"/>
    <cellStyle name="쉼표 [0] 11 2 2 5 9 2" xfId="39445"/>
    <cellStyle name="쉼표 [0] 11 2 2 5 9 3" xfId="39446"/>
    <cellStyle name="쉼표 [0] 11 2 2 5 9 4" xfId="39447"/>
    <cellStyle name="쉼표 [0] 11 2 2 6" xfId="39448"/>
    <cellStyle name="쉼표 [0] 11 2 2 6 2" xfId="39449"/>
    <cellStyle name="쉼표 [0] 11 2 2 6 3" xfId="39450"/>
    <cellStyle name="쉼표 [0] 11 2 2 6 4" xfId="39451"/>
    <cellStyle name="쉼표 [0] 11 2 2 7" xfId="39452"/>
    <cellStyle name="쉼표 [0] 11 2 2 7 2" xfId="39453"/>
    <cellStyle name="쉼표 [0] 11 2 2 7 3" xfId="39454"/>
    <cellStyle name="쉼표 [0] 11 2 2 7 4" xfId="39455"/>
    <cellStyle name="쉼표 [0] 11 2 2 8" xfId="39456"/>
    <cellStyle name="쉼표 [0] 11 2 2 8 2" xfId="39457"/>
    <cellStyle name="쉼표 [0] 11 2 2 8 3" xfId="39458"/>
    <cellStyle name="쉼표 [0] 11 2 2 8 4" xfId="39459"/>
    <cellStyle name="쉼표 [0] 11 2 2 9" xfId="39460"/>
    <cellStyle name="쉼표 [0] 11 2 2 9 2" xfId="39461"/>
    <cellStyle name="쉼표 [0] 11 2 2 9 3" xfId="39462"/>
    <cellStyle name="쉼표 [0] 11 2 2 9 4" xfId="39463"/>
    <cellStyle name="쉼표 [0] 11 2 20" xfId="39464"/>
    <cellStyle name="쉼표 [0] 11 2 21" xfId="39465"/>
    <cellStyle name="쉼표 [0] 11 2 22" xfId="39466"/>
    <cellStyle name="쉼표 [0] 11 2 23" xfId="39467"/>
    <cellStyle name="쉼표 [0] 11 2 24" xfId="39468"/>
    <cellStyle name="쉼표 [0] 11 2 25" xfId="39469"/>
    <cellStyle name="쉼표 [0] 11 2 26" xfId="39470"/>
    <cellStyle name="쉼표 [0] 11 2 3" xfId="39471"/>
    <cellStyle name="쉼표 [0] 11 2 3 10" xfId="39472"/>
    <cellStyle name="쉼표 [0] 11 2 3 10 2" xfId="39473"/>
    <cellStyle name="쉼표 [0] 11 2 3 10 3" xfId="39474"/>
    <cellStyle name="쉼표 [0] 11 2 3 10 4" xfId="39475"/>
    <cellStyle name="쉼표 [0] 11 2 3 11" xfId="39476"/>
    <cellStyle name="쉼표 [0] 11 2 3 11 2" xfId="39477"/>
    <cellStyle name="쉼표 [0] 11 2 3 11 3" xfId="39478"/>
    <cellStyle name="쉼표 [0] 11 2 3 11 4" xfId="39479"/>
    <cellStyle name="쉼표 [0] 11 2 3 12" xfId="39480"/>
    <cellStyle name="쉼표 [0] 11 2 3 12 2" xfId="39481"/>
    <cellStyle name="쉼표 [0] 11 2 3 12 3" xfId="39482"/>
    <cellStyle name="쉼표 [0] 11 2 3 12 4" xfId="39483"/>
    <cellStyle name="쉼표 [0] 11 2 3 13" xfId="39484"/>
    <cellStyle name="쉼표 [0] 11 2 3 14" xfId="39485"/>
    <cellStyle name="쉼표 [0] 11 2 3 15" xfId="39486"/>
    <cellStyle name="쉼표 [0] 11 2 3 16" xfId="39487"/>
    <cellStyle name="쉼표 [0] 11 2 3 17" xfId="39488"/>
    <cellStyle name="쉼표 [0] 11 2 3 18" xfId="39489"/>
    <cellStyle name="쉼표 [0] 11 2 3 19" xfId="39490"/>
    <cellStyle name="쉼표 [0] 11 2 3 2" xfId="39491"/>
    <cellStyle name="쉼표 [0] 11 2 3 2 10" xfId="39492"/>
    <cellStyle name="쉼표 [0] 11 2 3 2 11" xfId="39493"/>
    <cellStyle name="쉼표 [0] 11 2 3 2 12" xfId="39494"/>
    <cellStyle name="쉼표 [0] 11 2 3 2 2" xfId="39495"/>
    <cellStyle name="쉼표 [0] 11 2 3 2 2 2" xfId="39496"/>
    <cellStyle name="쉼표 [0] 11 2 3 2 2 3" xfId="39497"/>
    <cellStyle name="쉼표 [0] 11 2 3 2 2 4" xfId="39498"/>
    <cellStyle name="쉼표 [0] 11 2 3 2 3" xfId="39499"/>
    <cellStyle name="쉼표 [0] 11 2 3 2 3 2" xfId="39500"/>
    <cellStyle name="쉼표 [0] 11 2 3 2 3 3" xfId="39501"/>
    <cellStyle name="쉼표 [0] 11 2 3 2 3 4" xfId="39502"/>
    <cellStyle name="쉼표 [0] 11 2 3 2 4" xfId="39503"/>
    <cellStyle name="쉼표 [0] 11 2 3 2 4 2" xfId="39504"/>
    <cellStyle name="쉼표 [0] 11 2 3 2 4 3" xfId="39505"/>
    <cellStyle name="쉼표 [0] 11 2 3 2 4 4" xfId="39506"/>
    <cellStyle name="쉼표 [0] 11 2 3 2 5" xfId="39507"/>
    <cellStyle name="쉼표 [0] 11 2 3 2 5 2" xfId="39508"/>
    <cellStyle name="쉼표 [0] 11 2 3 2 5 3" xfId="39509"/>
    <cellStyle name="쉼표 [0] 11 2 3 2 5 4" xfId="39510"/>
    <cellStyle name="쉼표 [0] 11 2 3 2 6" xfId="39511"/>
    <cellStyle name="쉼표 [0] 11 2 3 2 6 2" xfId="39512"/>
    <cellStyle name="쉼표 [0] 11 2 3 2 6 3" xfId="39513"/>
    <cellStyle name="쉼표 [0] 11 2 3 2 6 4" xfId="39514"/>
    <cellStyle name="쉼표 [0] 11 2 3 2 7" xfId="39515"/>
    <cellStyle name="쉼표 [0] 11 2 3 2 7 2" xfId="39516"/>
    <cellStyle name="쉼표 [0] 11 2 3 2 7 3" xfId="39517"/>
    <cellStyle name="쉼표 [0] 11 2 3 2 7 4" xfId="39518"/>
    <cellStyle name="쉼표 [0] 11 2 3 2 8" xfId="39519"/>
    <cellStyle name="쉼표 [0] 11 2 3 2 8 2" xfId="39520"/>
    <cellStyle name="쉼표 [0] 11 2 3 2 8 3" xfId="39521"/>
    <cellStyle name="쉼표 [0] 11 2 3 2 8 4" xfId="39522"/>
    <cellStyle name="쉼표 [0] 11 2 3 2 9" xfId="39523"/>
    <cellStyle name="쉼표 [0] 11 2 3 2 9 2" xfId="39524"/>
    <cellStyle name="쉼표 [0] 11 2 3 2 9 3" xfId="39525"/>
    <cellStyle name="쉼표 [0] 11 2 3 2 9 4" xfId="39526"/>
    <cellStyle name="쉼표 [0] 11 2 3 20" xfId="39527"/>
    <cellStyle name="쉼표 [0] 11 2 3 21" xfId="39528"/>
    <cellStyle name="쉼표 [0] 11 2 3 22" xfId="39529"/>
    <cellStyle name="쉼표 [0] 11 2 3 23" xfId="39530"/>
    <cellStyle name="쉼표 [0] 11 2 3 24" xfId="39531"/>
    <cellStyle name="쉼표 [0] 11 2 3 25" xfId="39532"/>
    <cellStyle name="쉼표 [0] 11 2 3 3" xfId="39533"/>
    <cellStyle name="쉼표 [0] 11 2 3 3 10" xfId="39534"/>
    <cellStyle name="쉼표 [0] 11 2 3 3 11" xfId="39535"/>
    <cellStyle name="쉼표 [0] 11 2 3 3 12" xfId="39536"/>
    <cellStyle name="쉼표 [0] 11 2 3 3 2" xfId="39537"/>
    <cellStyle name="쉼표 [0] 11 2 3 3 2 2" xfId="39538"/>
    <cellStyle name="쉼표 [0] 11 2 3 3 2 3" xfId="39539"/>
    <cellStyle name="쉼표 [0] 11 2 3 3 2 4" xfId="39540"/>
    <cellStyle name="쉼표 [0] 11 2 3 3 3" xfId="39541"/>
    <cellStyle name="쉼표 [0] 11 2 3 3 3 2" xfId="39542"/>
    <cellStyle name="쉼표 [0] 11 2 3 3 3 3" xfId="39543"/>
    <cellStyle name="쉼표 [0] 11 2 3 3 3 4" xfId="39544"/>
    <cellStyle name="쉼표 [0] 11 2 3 3 4" xfId="39545"/>
    <cellStyle name="쉼표 [0] 11 2 3 3 4 2" xfId="39546"/>
    <cellStyle name="쉼표 [0] 11 2 3 3 4 3" xfId="39547"/>
    <cellStyle name="쉼표 [0] 11 2 3 3 4 4" xfId="39548"/>
    <cellStyle name="쉼표 [0] 11 2 3 3 5" xfId="39549"/>
    <cellStyle name="쉼표 [0] 11 2 3 3 5 2" xfId="39550"/>
    <cellStyle name="쉼표 [0] 11 2 3 3 5 3" xfId="39551"/>
    <cellStyle name="쉼표 [0] 11 2 3 3 5 4" xfId="39552"/>
    <cellStyle name="쉼표 [0] 11 2 3 3 6" xfId="39553"/>
    <cellStyle name="쉼표 [0] 11 2 3 3 6 2" xfId="39554"/>
    <cellStyle name="쉼표 [0] 11 2 3 3 6 3" xfId="39555"/>
    <cellStyle name="쉼표 [0] 11 2 3 3 6 4" xfId="39556"/>
    <cellStyle name="쉼표 [0] 11 2 3 3 7" xfId="39557"/>
    <cellStyle name="쉼표 [0] 11 2 3 3 7 2" xfId="39558"/>
    <cellStyle name="쉼표 [0] 11 2 3 3 7 3" xfId="39559"/>
    <cellStyle name="쉼표 [0] 11 2 3 3 7 4" xfId="39560"/>
    <cellStyle name="쉼표 [0] 11 2 3 3 8" xfId="39561"/>
    <cellStyle name="쉼표 [0] 11 2 3 3 8 2" xfId="39562"/>
    <cellStyle name="쉼표 [0] 11 2 3 3 8 3" xfId="39563"/>
    <cellStyle name="쉼표 [0] 11 2 3 3 8 4" xfId="39564"/>
    <cellStyle name="쉼표 [0] 11 2 3 3 9" xfId="39565"/>
    <cellStyle name="쉼표 [0] 11 2 3 3 9 2" xfId="39566"/>
    <cellStyle name="쉼표 [0] 11 2 3 3 9 3" xfId="39567"/>
    <cellStyle name="쉼표 [0] 11 2 3 3 9 4" xfId="39568"/>
    <cellStyle name="쉼표 [0] 11 2 3 4" xfId="39569"/>
    <cellStyle name="쉼표 [0] 11 2 3 4 10" xfId="39570"/>
    <cellStyle name="쉼표 [0] 11 2 3 4 11" xfId="39571"/>
    <cellStyle name="쉼표 [0] 11 2 3 4 12" xfId="39572"/>
    <cellStyle name="쉼표 [0] 11 2 3 4 2" xfId="39573"/>
    <cellStyle name="쉼표 [0] 11 2 3 4 2 2" xfId="39574"/>
    <cellStyle name="쉼표 [0] 11 2 3 4 2 3" xfId="39575"/>
    <cellStyle name="쉼표 [0] 11 2 3 4 2 4" xfId="39576"/>
    <cellStyle name="쉼표 [0] 11 2 3 4 3" xfId="39577"/>
    <cellStyle name="쉼표 [0] 11 2 3 4 3 2" xfId="39578"/>
    <cellStyle name="쉼표 [0] 11 2 3 4 3 3" xfId="39579"/>
    <cellStyle name="쉼표 [0] 11 2 3 4 3 4" xfId="39580"/>
    <cellStyle name="쉼표 [0] 11 2 3 4 4" xfId="39581"/>
    <cellStyle name="쉼표 [0] 11 2 3 4 4 2" xfId="39582"/>
    <cellStyle name="쉼표 [0] 11 2 3 4 4 3" xfId="39583"/>
    <cellStyle name="쉼표 [0] 11 2 3 4 4 4" xfId="39584"/>
    <cellStyle name="쉼표 [0] 11 2 3 4 5" xfId="39585"/>
    <cellStyle name="쉼표 [0] 11 2 3 4 5 2" xfId="39586"/>
    <cellStyle name="쉼표 [0] 11 2 3 4 5 3" xfId="39587"/>
    <cellStyle name="쉼표 [0] 11 2 3 4 5 4" xfId="39588"/>
    <cellStyle name="쉼표 [0] 11 2 3 4 6" xfId="39589"/>
    <cellStyle name="쉼표 [0] 11 2 3 4 6 2" xfId="39590"/>
    <cellStyle name="쉼표 [0] 11 2 3 4 6 3" xfId="39591"/>
    <cellStyle name="쉼표 [0] 11 2 3 4 6 4" xfId="39592"/>
    <cellStyle name="쉼표 [0] 11 2 3 4 7" xfId="39593"/>
    <cellStyle name="쉼표 [0] 11 2 3 4 7 2" xfId="39594"/>
    <cellStyle name="쉼표 [0] 11 2 3 4 7 3" xfId="39595"/>
    <cellStyle name="쉼표 [0] 11 2 3 4 7 4" xfId="39596"/>
    <cellStyle name="쉼표 [0] 11 2 3 4 8" xfId="39597"/>
    <cellStyle name="쉼표 [0] 11 2 3 4 8 2" xfId="39598"/>
    <cellStyle name="쉼표 [0] 11 2 3 4 8 3" xfId="39599"/>
    <cellStyle name="쉼표 [0] 11 2 3 4 8 4" xfId="39600"/>
    <cellStyle name="쉼표 [0] 11 2 3 4 9" xfId="39601"/>
    <cellStyle name="쉼표 [0] 11 2 3 4 9 2" xfId="39602"/>
    <cellStyle name="쉼표 [0] 11 2 3 4 9 3" xfId="39603"/>
    <cellStyle name="쉼표 [0] 11 2 3 4 9 4" xfId="39604"/>
    <cellStyle name="쉼표 [0] 11 2 3 5" xfId="39605"/>
    <cellStyle name="쉼표 [0] 11 2 3 5 2" xfId="39606"/>
    <cellStyle name="쉼표 [0] 11 2 3 5 3" xfId="39607"/>
    <cellStyle name="쉼표 [0] 11 2 3 5 4" xfId="39608"/>
    <cellStyle name="쉼표 [0] 11 2 3 6" xfId="39609"/>
    <cellStyle name="쉼표 [0] 11 2 3 6 2" xfId="39610"/>
    <cellStyle name="쉼표 [0] 11 2 3 6 3" xfId="39611"/>
    <cellStyle name="쉼표 [0] 11 2 3 6 4" xfId="39612"/>
    <cellStyle name="쉼표 [0] 11 2 3 7" xfId="39613"/>
    <cellStyle name="쉼표 [0] 11 2 3 7 2" xfId="39614"/>
    <cellStyle name="쉼표 [0] 11 2 3 7 3" xfId="39615"/>
    <cellStyle name="쉼표 [0] 11 2 3 7 4" xfId="39616"/>
    <cellStyle name="쉼표 [0] 11 2 3 8" xfId="39617"/>
    <cellStyle name="쉼표 [0] 11 2 3 8 2" xfId="39618"/>
    <cellStyle name="쉼표 [0] 11 2 3 8 3" xfId="39619"/>
    <cellStyle name="쉼표 [0] 11 2 3 8 4" xfId="39620"/>
    <cellStyle name="쉼표 [0] 11 2 3 9" xfId="39621"/>
    <cellStyle name="쉼표 [0] 11 2 3 9 2" xfId="39622"/>
    <cellStyle name="쉼표 [0] 11 2 3 9 3" xfId="39623"/>
    <cellStyle name="쉼표 [0] 11 2 3 9 4" xfId="39624"/>
    <cellStyle name="쉼표 [0] 11 2 4" xfId="39625"/>
    <cellStyle name="쉼표 [0] 11 2 4 10" xfId="39626"/>
    <cellStyle name="쉼표 [0] 11 2 4 11" xfId="39627"/>
    <cellStyle name="쉼표 [0] 11 2 4 12" xfId="39628"/>
    <cellStyle name="쉼표 [0] 11 2 4 2" xfId="39629"/>
    <cellStyle name="쉼표 [0] 11 2 4 2 2" xfId="39630"/>
    <cellStyle name="쉼표 [0] 11 2 4 2 3" xfId="39631"/>
    <cellStyle name="쉼표 [0] 11 2 4 2 4" xfId="39632"/>
    <cellStyle name="쉼표 [0] 11 2 4 3" xfId="39633"/>
    <cellStyle name="쉼표 [0] 11 2 4 3 2" xfId="39634"/>
    <cellStyle name="쉼표 [0] 11 2 4 3 3" xfId="39635"/>
    <cellStyle name="쉼표 [0] 11 2 4 3 4" xfId="39636"/>
    <cellStyle name="쉼표 [0] 11 2 4 4" xfId="39637"/>
    <cellStyle name="쉼표 [0] 11 2 4 4 2" xfId="39638"/>
    <cellStyle name="쉼표 [0] 11 2 4 4 3" xfId="39639"/>
    <cellStyle name="쉼표 [0] 11 2 4 4 4" xfId="39640"/>
    <cellStyle name="쉼표 [0] 11 2 4 5" xfId="39641"/>
    <cellStyle name="쉼표 [0] 11 2 4 5 2" xfId="39642"/>
    <cellStyle name="쉼표 [0] 11 2 4 5 3" xfId="39643"/>
    <cellStyle name="쉼표 [0] 11 2 4 5 4" xfId="39644"/>
    <cellStyle name="쉼표 [0] 11 2 4 6" xfId="39645"/>
    <cellStyle name="쉼표 [0] 11 2 4 6 2" xfId="39646"/>
    <cellStyle name="쉼표 [0] 11 2 4 6 3" xfId="39647"/>
    <cellStyle name="쉼표 [0] 11 2 4 6 4" xfId="39648"/>
    <cellStyle name="쉼표 [0] 11 2 4 7" xfId="39649"/>
    <cellStyle name="쉼표 [0] 11 2 4 7 2" xfId="39650"/>
    <cellStyle name="쉼표 [0] 11 2 4 7 3" xfId="39651"/>
    <cellStyle name="쉼표 [0] 11 2 4 7 4" xfId="39652"/>
    <cellStyle name="쉼표 [0] 11 2 4 8" xfId="39653"/>
    <cellStyle name="쉼표 [0] 11 2 4 8 2" xfId="39654"/>
    <cellStyle name="쉼표 [0] 11 2 4 8 3" xfId="39655"/>
    <cellStyle name="쉼표 [0] 11 2 4 8 4" xfId="39656"/>
    <cellStyle name="쉼표 [0] 11 2 4 9" xfId="39657"/>
    <cellStyle name="쉼표 [0] 11 2 4 9 2" xfId="39658"/>
    <cellStyle name="쉼표 [0] 11 2 4 9 3" xfId="39659"/>
    <cellStyle name="쉼표 [0] 11 2 4 9 4" xfId="39660"/>
    <cellStyle name="쉼표 [0] 11 2 5" xfId="39661"/>
    <cellStyle name="쉼표 [0] 11 2 5 10" xfId="39662"/>
    <cellStyle name="쉼표 [0] 11 2 5 11" xfId="39663"/>
    <cellStyle name="쉼표 [0] 11 2 5 12" xfId="39664"/>
    <cellStyle name="쉼표 [0] 11 2 5 2" xfId="39665"/>
    <cellStyle name="쉼표 [0] 11 2 5 2 2" xfId="39666"/>
    <cellStyle name="쉼표 [0] 11 2 5 2 3" xfId="39667"/>
    <cellStyle name="쉼표 [0] 11 2 5 2 4" xfId="39668"/>
    <cellStyle name="쉼표 [0] 11 2 5 3" xfId="39669"/>
    <cellStyle name="쉼표 [0] 11 2 5 3 2" xfId="39670"/>
    <cellStyle name="쉼표 [0] 11 2 5 3 3" xfId="39671"/>
    <cellStyle name="쉼표 [0] 11 2 5 3 4" xfId="39672"/>
    <cellStyle name="쉼표 [0] 11 2 5 4" xfId="39673"/>
    <cellStyle name="쉼표 [0] 11 2 5 4 2" xfId="39674"/>
    <cellStyle name="쉼표 [0] 11 2 5 4 3" xfId="39675"/>
    <cellStyle name="쉼표 [0] 11 2 5 4 4" xfId="39676"/>
    <cellStyle name="쉼표 [0] 11 2 5 5" xfId="39677"/>
    <cellStyle name="쉼표 [0] 11 2 5 5 2" xfId="39678"/>
    <cellStyle name="쉼표 [0] 11 2 5 5 3" xfId="39679"/>
    <cellStyle name="쉼표 [0] 11 2 5 5 4" xfId="39680"/>
    <cellStyle name="쉼표 [0] 11 2 5 6" xfId="39681"/>
    <cellStyle name="쉼표 [0] 11 2 5 6 2" xfId="39682"/>
    <cellStyle name="쉼표 [0] 11 2 5 6 3" xfId="39683"/>
    <cellStyle name="쉼표 [0] 11 2 5 6 4" xfId="39684"/>
    <cellStyle name="쉼표 [0] 11 2 5 7" xfId="39685"/>
    <cellStyle name="쉼표 [0] 11 2 5 7 2" xfId="39686"/>
    <cellStyle name="쉼표 [0] 11 2 5 7 3" xfId="39687"/>
    <cellStyle name="쉼표 [0] 11 2 5 7 4" xfId="39688"/>
    <cellStyle name="쉼표 [0] 11 2 5 8" xfId="39689"/>
    <cellStyle name="쉼표 [0] 11 2 5 8 2" xfId="39690"/>
    <cellStyle name="쉼표 [0] 11 2 5 8 3" xfId="39691"/>
    <cellStyle name="쉼표 [0] 11 2 5 8 4" xfId="39692"/>
    <cellStyle name="쉼표 [0] 11 2 5 9" xfId="39693"/>
    <cellStyle name="쉼표 [0] 11 2 5 9 2" xfId="39694"/>
    <cellStyle name="쉼표 [0] 11 2 5 9 3" xfId="39695"/>
    <cellStyle name="쉼표 [0] 11 2 5 9 4" xfId="39696"/>
    <cellStyle name="쉼표 [0] 11 2 6" xfId="39697"/>
    <cellStyle name="쉼표 [0] 11 2 6 10" xfId="39698"/>
    <cellStyle name="쉼표 [0] 11 2 6 11" xfId="39699"/>
    <cellStyle name="쉼표 [0] 11 2 6 12" xfId="39700"/>
    <cellStyle name="쉼표 [0] 11 2 6 2" xfId="39701"/>
    <cellStyle name="쉼표 [0] 11 2 6 2 2" xfId="39702"/>
    <cellStyle name="쉼표 [0] 11 2 6 2 3" xfId="39703"/>
    <cellStyle name="쉼표 [0] 11 2 6 2 4" xfId="39704"/>
    <cellStyle name="쉼표 [0] 11 2 6 3" xfId="39705"/>
    <cellStyle name="쉼표 [0] 11 2 6 3 2" xfId="39706"/>
    <cellStyle name="쉼표 [0] 11 2 6 3 3" xfId="39707"/>
    <cellStyle name="쉼표 [0] 11 2 6 3 4" xfId="39708"/>
    <cellStyle name="쉼표 [0] 11 2 6 4" xfId="39709"/>
    <cellStyle name="쉼표 [0] 11 2 6 4 2" xfId="39710"/>
    <cellStyle name="쉼표 [0] 11 2 6 4 3" xfId="39711"/>
    <cellStyle name="쉼표 [0] 11 2 6 4 4" xfId="39712"/>
    <cellStyle name="쉼표 [0] 11 2 6 5" xfId="39713"/>
    <cellStyle name="쉼표 [0] 11 2 6 5 2" xfId="39714"/>
    <cellStyle name="쉼표 [0] 11 2 6 5 3" xfId="39715"/>
    <cellStyle name="쉼표 [0] 11 2 6 5 4" xfId="39716"/>
    <cellStyle name="쉼표 [0] 11 2 6 6" xfId="39717"/>
    <cellStyle name="쉼표 [0] 11 2 6 6 2" xfId="39718"/>
    <cellStyle name="쉼표 [0] 11 2 6 6 3" xfId="39719"/>
    <cellStyle name="쉼표 [0] 11 2 6 6 4" xfId="39720"/>
    <cellStyle name="쉼표 [0] 11 2 6 7" xfId="39721"/>
    <cellStyle name="쉼표 [0] 11 2 6 7 2" xfId="39722"/>
    <cellStyle name="쉼표 [0] 11 2 6 7 3" xfId="39723"/>
    <cellStyle name="쉼표 [0] 11 2 6 7 4" xfId="39724"/>
    <cellStyle name="쉼표 [0] 11 2 6 8" xfId="39725"/>
    <cellStyle name="쉼표 [0] 11 2 6 8 2" xfId="39726"/>
    <cellStyle name="쉼표 [0] 11 2 6 8 3" xfId="39727"/>
    <cellStyle name="쉼표 [0] 11 2 6 8 4" xfId="39728"/>
    <cellStyle name="쉼표 [0] 11 2 6 9" xfId="39729"/>
    <cellStyle name="쉼표 [0] 11 2 6 9 2" xfId="39730"/>
    <cellStyle name="쉼표 [0] 11 2 6 9 3" xfId="39731"/>
    <cellStyle name="쉼표 [0] 11 2 6 9 4" xfId="39732"/>
    <cellStyle name="쉼표 [0] 11 2 7" xfId="39733"/>
    <cellStyle name="쉼표 [0] 11 2 7 2" xfId="39734"/>
    <cellStyle name="쉼표 [0] 11 2 7 3" xfId="39735"/>
    <cellStyle name="쉼표 [0] 11 2 7 4" xfId="39736"/>
    <cellStyle name="쉼표 [0] 11 2 8" xfId="39737"/>
    <cellStyle name="쉼표 [0] 11 2 8 2" xfId="39738"/>
    <cellStyle name="쉼표 [0] 11 2 8 3" xfId="39739"/>
    <cellStyle name="쉼표 [0] 11 2 8 4" xfId="39740"/>
    <cellStyle name="쉼표 [0] 11 2 9" xfId="39741"/>
    <cellStyle name="쉼표 [0] 11 2 9 2" xfId="39742"/>
    <cellStyle name="쉼표 [0] 11 2 9 3" xfId="39743"/>
    <cellStyle name="쉼표 [0] 11 2 9 4" xfId="39744"/>
    <cellStyle name="쉼표 [0] 11 3" xfId="39745"/>
    <cellStyle name="쉼표 [0] 11 4" xfId="39746"/>
    <cellStyle name="쉼표 [0] 11 5" xfId="39747"/>
    <cellStyle name="쉼표 [0] 11 6" xfId="39748"/>
    <cellStyle name="쉼표 [0] 12" xfId="39749"/>
    <cellStyle name="쉼표 [0] 12 2" xfId="39750"/>
    <cellStyle name="쉼표 [0] 12 2 10" xfId="39751"/>
    <cellStyle name="쉼표 [0] 12 2 10 2" xfId="39752"/>
    <cellStyle name="쉼표 [0] 12 2 10 3" xfId="39753"/>
    <cellStyle name="쉼표 [0] 12 2 10 4" xfId="39754"/>
    <cellStyle name="쉼표 [0] 12 2 11" xfId="39755"/>
    <cellStyle name="쉼표 [0] 12 2 11 2" xfId="39756"/>
    <cellStyle name="쉼표 [0] 12 2 11 3" xfId="39757"/>
    <cellStyle name="쉼표 [0] 12 2 11 4" xfId="39758"/>
    <cellStyle name="쉼표 [0] 12 2 12" xfId="39759"/>
    <cellStyle name="쉼표 [0] 12 2 12 2" xfId="39760"/>
    <cellStyle name="쉼표 [0] 12 2 12 3" xfId="39761"/>
    <cellStyle name="쉼표 [0] 12 2 12 4" xfId="39762"/>
    <cellStyle name="쉼표 [0] 12 2 13" xfId="39763"/>
    <cellStyle name="쉼표 [0] 12 2 13 2" xfId="39764"/>
    <cellStyle name="쉼표 [0] 12 2 13 3" xfId="39765"/>
    <cellStyle name="쉼표 [0] 12 2 13 4" xfId="39766"/>
    <cellStyle name="쉼표 [0] 12 2 14" xfId="39767"/>
    <cellStyle name="쉼표 [0] 12 2 14 2" xfId="39768"/>
    <cellStyle name="쉼표 [0] 12 2 14 3" xfId="39769"/>
    <cellStyle name="쉼표 [0] 12 2 14 4" xfId="39770"/>
    <cellStyle name="쉼표 [0] 12 2 15" xfId="39771"/>
    <cellStyle name="쉼표 [0] 12 2 16" xfId="39772"/>
    <cellStyle name="쉼표 [0] 12 2 17" xfId="39773"/>
    <cellStyle name="쉼표 [0] 12 2 18" xfId="39774"/>
    <cellStyle name="쉼표 [0] 12 2 19" xfId="39775"/>
    <cellStyle name="쉼표 [0] 12 2 2" xfId="39776"/>
    <cellStyle name="쉼표 [0] 12 2 2 10" xfId="39777"/>
    <cellStyle name="쉼표 [0] 12 2 2 10 2" xfId="39778"/>
    <cellStyle name="쉼표 [0] 12 2 2 10 3" xfId="39779"/>
    <cellStyle name="쉼표 [0] 12 2 2 10 4" xfId="39780"/>
    <cellStyle name="쉼표 [0] 12 2 2 11" xfId="39781"/>
    <cellStyle name="쉼표 [0] 12 2 2 11 2" xfId="39782"/>
    <cellStyle name="쉼표 [0] 12 2 2 11 3" xfId="39783"/>
    <cellStyle name="쉼표 [0] 12 2 2 11 4" xfId="39784"/>
    <cellStyle name="쉼표 [0] 12 2 2 12" xfId="39785"/>
    <cellStyle name="쉼표 [0] 12 2 2 12 2" xfId="39786"/>
    <cellStyle name="쉼표 [0] 12 2 2 12 3" xfId="39787"/>
    <cellStyle name="쉼표 [0] 12 2 2 12 4" xfId="39788"/>
    <cellStyle name="쉼표 [0] 12 2 2 13" xfId="39789"/>
    <cellStyle name="쉼표 [0] 12 2 2 13 2" xfId="39790"/>
    <cellStyle name="쉼표 [0] 12 2 2 13 3" xfId="39791"/>
    <cellStyle name="쉼표 [0] 12 2 2 13 4" xfId="39792"/>
    <cellStyle name="쉼표 [0] 12 2 2 14" xfId="39793"/>
    <cellStyle name="쉼표 [0] 12 2 2 15" xfId="39794"/>
    <cellStyle name="쉼표 [0] 12 2 2 16" xfId="39795"/>
    <cellStyle name="쉼표 [0] 12 2 2 17" xfId="39796"/>
    <cellStyle name="쉼표 [0] 12 2 2 18" xfId="39797"/>
    <cellStyle name="쉼표 [0] 12 2 2 19" xfId="39798"/>
    <cellStyle name="쉼표 [0] 12 2 2 2" xfId="39799"/>
    <cellStyle name="쉼표 [0] 12 2 2 2 10" xfId="39800"/>
    <cellStyle name="쉼표 [0] 12 2 2 2 10 2" xfId="39801"/>
    <cellStyle name="쉼표 [0] 12 2 2 2 10 3" xfId="39802"/>
    <cellStyle name="쉼표 [0] 12 2 2 2 10 4" xfId="39803"/>
    <cellStyle name="쉼표 [0] 12 2 2 2 11" xfId="39804"/>
    <cellStyle name="쉼표 [0] 12 2 2 2 11 2" xfId="39805"/>
    <cellStyle name="쉼표 [0] 12 2 2 2 11 3" xfId="39806"/>
    <cellStyle name="쉼표 [0] 12 2 2 2 11 4" xfId="39807"/>
    <cellStyle name="쉼표 [0] 12 2 2 2 12" xfId="39808"/>
    <cellStyle name="쉼표 [0] 12 2 2 2 12 2" xfId="39809"/>
    <cellStyle name="쉼표 [0] 12 2 2 2 12 3" xfId="39810"/>
    <cellStyle name="쉼표 [0] 12 2 2 2 12 4" xfId="39811"/>
    <cellStyle name="쉼표 [0] 12 2 2 2 13" xfId="39812"/>
    <cellStyle name="쉼표 [0] 12 2 2 2 14" xfId="39813"/>
    <cellStyle name="쉼표 [0] 12 2 2 2 15" xfId="39814"/>
    <cellStyle name="쉼표 [0] 12 2 2 2 16" xfId="39815"/>
    <cellStyle name="쉼표 [0] 12 2 2 2 17" xfId="39816"/>
    <cellStyle name="쉼표 [0] 12 2 2 2 18" xfId="39817"/>
    <cellStyle name="쉼표 [0] 12 2 2 2 19" xfId="39818"/>
    <cellStyle name="쉼표 [0] 12 2 2 2 2" xfId="39819"/>
    <cellStyle name="쉼표 [0] 12 2 2 2 2 10" xfId="39820"/>
    <cellStyle name="쉼표 [0] 12 2 2 2 2 11" xfId="39821"/>
    <cellStyle name="쉼표 [0] 12 2 2 2 2 12" xfId="39822"/>
    <cellStyle name="쉼표 [0] 12 2 2 2 2 2" xfId="39823"/>
    <cellStyle name="쉼표 [0] 12 2 2 2 2 2 2" xfId="39824"/>
    <cellStyle name="쉼표 [0] 12 2 2 2 2 2 3" xfId="39825"/>
    <cellStyle name="쉼표 [0] 12 2 2 2 2 2 4" xfId="39826"/>
    <cellStyle name="쉼표 [0] 12 2 2 2 2 3" xfId="39827"/>
    <cellStyle name="쉼표 [0] 12 2 2 2 2 3 2" xfId="39828"/>
    <cellStyle name="쉼표 [0] 12 2 2 2 2 3 3" xfId="39829"/>
    <cellStyle name="쉼표 [0] 12 2 2 2 2 3 4" xfId="39830"/>
    <cellStyle name="쉼표 [0] 12 2 2 2 2 4" xfId="39831"/>
    <cellStyle name="쉼표 [0] 12 2 2 2 2 4 2" xfId="39832"/>
    <cellStyle name="쉼표 [0] 12 2 2 2 2 4 3" xfId="39833"/>
    <cellStyle name="쉼표 [0] 12 2 2 2 2 4 4" xfId="39834"/>
    <cellStyle name="쉼표 [0] 12 2 2 2 2 5" xfId="39835"/>
    <cellStyle name="쉼표 [0] 12 2 2 2 2 5 2" xfId="39836"/>
    <cellStyle name="쉼표 [0] 12 2 2 2 2 5 3" xfId="39837"/>
    <cellStyle name="쉼표 [0] 12 2 2 2 2 5 4" xfId="39838"/>
    <cellStyle name="쉼표 [0] 12 2 2 2 2 6" xfId="39839"/>
    <cellStyle name="쉼표 [0] 12 2 2 2 2 6 2" xfId="39840"/>
    <cellStyle name="쉼표 [0] 12 2 2 2 2 6 3" xfId="39841"/>
    <cellStyle name="쉼표 [0] 12 2 2 2 2 6 4" xfId="39842"/>
    <cellStyle name="쉼표 [0] 12 2 2 2 2 7" xfId="39843"/>
    <cellStyle name="쉼표 [0] 12 2 2 2 2 7 2" xfId="39844"/>
    <cellStyle name="쉼표 [0] 12 2 2 2 2 7 3" xfId="39845"/>
    <cellStyle name="쉼표 [0] 12 2 2 2 2 7 4" xfId="39846"/>
    <cellStyle name="쉼표 [0] 12 2 2 2 2 8" xfId="39847"/>
    <cellStyle name="쉼표 [0] 12 2 2 2 2 8 2" xfId="39848"/>
    <cellStyle name="쉼표 [0] 12 2 2 2 2 8 3" xfId="39849"/>
    <cellStyle name="쉼표 [0] 12 2 2 2 2 8 4" xfId="39850"/>
    <cellStyle name="쉼표 [0] 12 2 2 2 2 9" xfId="39851"/>
    <cellStyle name="쉼표 [0] 12 2 2 2 2 9 2" xfId="39852"/>
    <cellStyle name="쉼표 [0] 12 2 2 2 2 9 3" xfId="39853"/>
    <cellStyle name="쉼표 [0] 12 2 2 2 2 9 4" xfId="39854"/>
    <cellStyle name="쉼표 [0] 12 2 2 2 20" xfId="39855"/>
    <cellStyle name="쉼표 [0] 12 2 2 2 21" xfId="39856"/>
    <cellStyle name="쉼표 [0] 12 2 2 2 22" xfId="39857"/>
    <cellStyle name="쉼표 [0] 12 2 2 2 23" xfId="39858"/>
    <cellStyle name="쉼표 [0] 12 2 2 2 24" xfId="39859"/>
    <cellStyle name="쉼표 [0] 12 2 2 2 25" xfId="39860"/>
    <cellStyle name="쉼표 [0] 12 2 2 2 3" xfId="39861"/>
    <cellStyle name="쉼표 [0] 12 2 2 2 3 10" xfId="39862"/>
    <cellStyle name="쉼표 [0] 12 2 2 2 3 11" xfId="39863"/>
    <cellStyle name="쉼표 [0] 12 2 2 2 3 12" xfId="39864"/>
    <cellStyle name="쉼표 [0] 12 2 2 2 3 2" xfId="39865"/>
    <cellStyle name="쉼표 [0] 12 2 2 2 3 2 2" xfId="39866"/>
    <cellStyle name="쉼표 [0] 12 2 2 2 3 2 3" xfId="39867"/>
    <cellStyle name="쉼표 [0] 12 2 2 2 3 2 4" xfId="39868"/>
    <cellStyle name="쉼표 [0] 12 2 2 2 3 3" xfId="39869"/>
    <cellStyle name="쉼표 [0] 12 2 2 2 3 3 2" xfId="39870"/>
    <cellStyle name="쉼표 [0] 12 2 2 2 3 3 3" xfId="39871"/>
    <cellStyle name="쉼표 [0] 12 2 2 2 3 3 4" xfId="39872"/>
    <cellStyle name="쉼표 [0] 12 2 2 2 3 4" xfId="39873"/>
    <cellStyle name="쉼표 [0] 12 2 2 2 3 4 2" xfId="39874"/>
    <cellStyle name="쉼표 [0] 12 2 2 2 3 4 3" xfId="39875"/>
    <cellStyle name="쉼표 [0] 12 2 2 2 3 4 4" xfId="39876"/>
    <cellStyle name="쉼표 [0] 12 2 2 2 3 5" xfId="39877"/>
    <cellStyle name="쉼표 [0] 12 2 2 2 3 5 2" xfId="39878"/>
    <cellStyle name="쉼표 [0] 12 2 2 2 3 5 3" xfId="39879"/>
    <cellStyle name="쉼표 [0] 12 2 2 2 3 5 4" xfId="39880"/>
    <cellStyle name="쉼표 [0] 12 2 2 2 3 6" xfId="39881"/>
    <cellStyle name="쉼표 [0] 12 2 2 2 3 6 2" xfId="39882"/>
    <cellStyle name="쉼표 [0] 12 2 2 2 3 6 3" xfId="39883"/>
    <cellStyle name="쉼표 [0] 12 2 2 2 3 6 4" xfId="39884"/>
    <cellStyle name="쉼표 [0] 12 2 2 2 3 7" xfId="39885"/>
    <cellStyle name="쉼표 [0] 12 2 2 2 3 7 2" xfId="39886"/>
    <cellStyle name="쉼표 [0] 12 2 2 2 3 7 3" xfId="39887"/>
    <cellStyle name="쉼표 [0] 12 2 2 2 3 7 4" xfId="39888"/>
    <cellStyle name="쉼표 [0] 12 2 2 2 3 8" xfId="39889"/>
    <cellStyle name="쉼표 [0] 12 2 2 2 3 8 2" xfId="39890"/>
    <cellStyle name="쉼표 [0] 12 2 2 2 3 8 3" xfId="39891"/>
    <cellStyle name="쉼표 [0] 12 2 2 2 3 8 4" xfId="39892"/>
    <cellStyle name="쉼표 [0] 12 2 2 2 3 9" xfId="39893"/>
    <cellStyle name="쉼표 [0] 12 2 2 2 3 9 2" xfId="39894"/>
    <cellStyle name="쉼표 [0] 12 2 2 2 3 9 3" xfId="39895"/>
    <cellStyle name="쉼표 [0] 12 2 2 2 3 9 4" xfId="39896"/>
    <cellStyle name="쉼표 [0] 12 2 2 2 4" xfId="39897"/>
    <cellStyle name="쉼표 [0] 12 2 2 2 4 10" xfId="39898"/>
    <cellStyle name="쉼표 [0] 12 2 2 2 4 11" xfId="39899"/>
    <cellStyle name="쉼표 [0] 12 2 2 2 4 12" xfId="39900"/>
    <cellStyle name="쉼표 [0] 12 2 2 2 4 2" xfId="39901"/>
    <cellStyle name="쉼표 [0] 12 2 2 2 4 2 2" xfId="39902"/>
    <cellStyle name="쉼표 [0] 12 2 2 2 4 2 3" xfId="39903"/>
    <cellStyle name="쉼표 [0] 12 2 2 2 4 2 4" xfId="39904"/>
    <cellStyle name="쉼표 [0] 12 2 2 2 4 3" xfId="39905"/>
    <cellStyle name="쉼표 [0] 12 2 2 2 4 3 2" xfId="39906"/>
    <cellStyle name="쉼표 [0] 12 2 2 2 4 3 3" xfId="39907"/>
    <cellStyle name="쉼표 [0] 12 2 2 2 4 3 4" xfId="39908"/>
    <cellStyle name="쉼표 [0] 12 2 2 2 4 4" xfId="39909"/>
    <cellStyle name="쉼표 [0] 12 2 2 2 4 4 2" xfId="39910"/>
    <cellStyle name="쉼표 [0] 12 2 2 2 4 4 3" xfId="39911"/>
    <cellStyle name="쉼표 [0] 12 2 2 2 4 4 4" xfId="39912"/>
    <cellStyle name="쉼표 [0] 12 2 2 2 4 5" xfId="39913"/>
    <cellStyle name="쉼표 [0] 12 2 2 2 4 5 2" xfId="39914"/>
    <cellStyle name="쉼표 [0] 12 2 2 2 4 5 3" xfId="39915"/>
    <cellStyle name="쉼표 [0] 12 2 2 2 4 5 4" xfId="39916"/>
    <cellStyle name="쉼표 [0] 12 2 2 2 4 6" xfId="39917"/>
    <cellStyle name="쉼표 [0] 12 2 2 2 4 6 2" xfId="39918"/>
    <cellStyle name="쉼표 [0] 12 2 2 2 4 6 3" xfId="39919"/>
    <cellStyle name="쉼표 [0] 12 2 2 2 4 6 4" xfId="39920"/>
    <cellStyle name="쉼표 [0] 12 2 2 2 4 7" xfId="39921"/>
    <cellStyle name="쉼표 [0] 12 2 2 2 4 7 2" xfId="39922"/>
    <cellStyle name="쉼표 [0] 12 2 2 2 4 7 3" xfId="39923"/>
    <cellStyle name="쉼표 [0] 12 2 2 2 4 7 4" xfId="39924"/>
    <cellStyle name="쉼표 [0] 12 2 2 2 4 8" xfId="39925"/>
    <cellStyle name="쉼표 [0] 12 2 2 2 4 8 2" xfId="39926"/>
    <cellStyle name="쉼표 [0] 12 2 2 2 4 8 3" xfId="39927"/>
    <cellStyle name="쉼표 [0] 12 2 2 2 4 8 4" xfId="39928"/>
    <cellStyle name="쉼표 [0] 12 2 2 2 4 9" xfId="39929"/>
    <cellStyle name="쉼표 [0] 12 2 2 2 4 9 2" xfId="39930"/>
    <cellStyle name="쉼표 [0] 12 2 2 2 4 9 3" xfId="39931"/>
    <cellStyle name="쉼표 [0] 12 2 2 2 4 9 4" xfId="39932"/>
    <cellStyle name="쉼표 [0] 12 2 2 2 5" xfId="39933"/>
    <cellStyle name="쉼표 [0] 12 2 2 2 5 2" xfId="39934"/>
    <cellStyle name="쉼표 [0] 12 2 2 2 5 3" xfId="39935"/>
    <cellStyle name="쉼표 [0] 12 2 2 2 5 4" xfId="39936"/>
    <cellStyle name="쉼표 [0] 12 2 2 2 6" xfId="39937"/>
    <cellStyle name="쉼표 [0] 12 2 2 2 6 2" xfId="39938"/>
    <cellStyle name="쉼표 [0] 12 2 2 2 6 3" xfId="39939"/>
    <cellStyle name="쉼표 [0] 12 2 2 2 6 4" xfId="39940"/>
    <cellStyle name="쉼표 [0] 12 2 2 2 7" xfId="39941"/>
    <cellStyle name="쉼표 [0] 12 2 2 2 7 2" xfId="39942"/>
    <cellStyle name="쉼표 [0] 12 2 2 2 7 3" xfId="39943"/>
    <cellStyle name="쉼표 [0] 12 2 2 2 7 4" xfId="39944"/>
    <cellStyle name="쉼표 [0] 12 2 2 2 8" xfId="39945"/>
    <cellStyle name="쉼표 [0] 12 2 2 2 8 2" xfId="39946"/>
    <cellStyle name="쉼표 [0] 12 2 2 2 8 3" xfId="39947"/>
    <cellStyle name="쉼표 [0] 12 2 2 2 8 4" xfId="39948"/>
    <cellStyle name="쉼표 [0] 12 2 2 2 9" xfId="39949"/>
    <cellStyle name="쉼표 [0] 12 2 2 2 9 2" xfId="39950"/>
    <cellStyle name="쉼표 [0] 12 2 2 2 9 3" xfId="39951"/>
    <cellStyle name="쉼표 [0] 12 2 2 2 9 4" xfId="39952"/>
    <cellStyle name="쉼표 [0] 12 2 2 20" xfId="39953"/>
    <cellStyle name="쉼표 [0] 12 2 2 21" xfId="39954"/>
    <cellStyle name="쉼표 [0] 12 2 2 22" xfId="39955"/>
    <cellStyle name="쉼표 [0] 12 2 2 23" xfId="39956"/>
    <cellStyle name="쉼표 [0] 12 2 2 24" xfId="39957"/>
    <cellStyle name="쉼표 [0] 12 2 2 25" xfId="39958"/>
    <cellStyle name="쉼표 [0] 12 2 2 26" xfId="39959"/>
    <cellStyle name="쉼표 [0] 12 2 2 3" xfId="39960"/>
    <cellStyle name="쉼표 [0] 12 2 2 3 10" xfId="39961"/>
    <cellStyle name="쉼표 [0] 12 2 2 3 11" xfId="39962"/>
    <cellStyle name="쉼표 [0] 12 2 2 3 12" xfId="39963"/>
    <cellStyle name="쉼표 [0] 12 2 2 3 2" xfId="39964"/>
    <cellStyle name="쉼표 [0] 12 2 2 3 2 2" xfId="39965"/>
    <cellStyle name="쉼표 [0] 12 2 2 3 2 3" xfId="39966"/>
    <cellStyle name="쉼표 [0] 12 2 2 3 2 4" xfId="39967"/>
    <cellStyle name="쉼표 [0] 12 2 2 3 3" xfId="39968"/>
    <cellStyle name="쉼표 [0] 12 2 2 3 3 2" xfId="39969"/>
    <cellStyle name="쉼표 [0] 12 2 2 3 3 3" xfId="39970"/>
    <cellStyle name="쉼표 [0] 12 2 2 3 3 4" xfId="39971"/>
    <cellStyle name="쉼표 [0] 12 2 2 3 4" xfId="39972"/>
    <cellStyle name="쉼표 [0] 12 2 2 3 4 2" xfId="39973"/>
    <cellStyle name="쉼표 [0] 12 2 2 3 4 3" xfId="39974"/>
    <cellStyle name="쉼표 [0] 12 2 2 3 4 4" xfId="39975"/>
    <cellStyle name="쉼표 [0] 12 2 2 3 5" xfId="39976"/>
    <cellStyle name="쉼표 [0] 12 2 2 3 5 2" xfId="39977"/>
    <cellStyle name="쉼표 [0] 12 2 2 3 5 3" xfId="39978"/>
    <cellStyle name="쉼표 [0] 12 2 2 3 5 4" xfId="39979"/>
    <cellStyle name="쉼표 [0] 12 2 2 3 6" xfId="39980"/>
    <cellStyle name="쉼표 [0] 12 2 2 3 6 2" xfId="39981"/>
    <cellStyle name="쉼표 [0] 12 2 2 3 6 3" xfId="39982"/>
    <cellStyle name="쉼표 [0] 12 2 2 3 6 4" xfId="39983"/>
    <cellStyle name="쉼표 [0] 12 2 2 3 7" xfId="39984"/>
    <cellStyle name="쉼표 [0] 12 2 2 3 7 2" xfId="39985"/>
    <cellStyle name="쉼표 [0] 12 2 2 3 7 3" xfId="39986"/>
    <cellStyle name="쉼표 [0] 12 2 2 3 7 4" xfId="39987"/>
    <cellStyle name="쉼표 [0] 12 2 2 3 8" xfId="39988"/>
    <cellStyle name="쉼표 [0] 12 2 2 3 8 2" xfId="39989"/>
    <cellStyle name="쉼표 [0] 12 2 2 3 8 3" xfId="39990"/>
    <cellStyle name="쉼표 [0] 12 2 2 3 8 4" xfId="39991"/>
    <cellStyle name="쉼표 [0] 12 2 2 3 9" xfId="39992"/>
    <cellStyle name="쉼표 [0] 12 2 2 3 9 2" xfId="39993"/>
    <cellStyle name="쉼표 [0] 12 2 2 3 9 3" xfId="39994"/>
    <cellStyle name="쉼표 [0] 12 2 2 3 9 4" xfId="39995"/>
    <cellStyle name="쉼표 [0] 12 2 2 4" xfId="39996"/>
    <cellStyle name="쉼표 [0] 12 2 2 4 10" xfId="39997"/>
    <cellStyle name="쉼표 [0] 12 2 2 4 11" xfId="39998"/>
    <cellStyle name="쉼표 [0] 12 2 2 4 12" xfId="39999"/>
    <cellStyle name="쉼표 [0] 12 2 2 4 2" xfId="40000"/>
    <cellStyle name="쉼표 [0] 12 2 2 4 2 2" xfId="40001"/>
    <cellStyle name="쉼표 [0] 12 2 2 4 2 3" xfId="40002"/>
    <cellStyle name="쉼표 [0] 12 2 2 4 2 4" xfId="40003"/>
    <cellStyle name="쉼표 [0] 12 2 2 4 3" xfId="40004"/>
    <cellStyle name="쉼표 [0] 12 2 2 4 3 2" xfId="40005"/>
    <cellStyle name="쉼표 [0] 12 2 2 4 3 3" xfId="40006"/>
    <cellStyle name="쉼표 [0] 12 2 2 4 3 4" xfId="40007"/>
    <cellStyle name="쉼표 [0] 12 2 2 4 4" xfId="40008"/>
    <cellStyle name="쉼표 [0] 12 2 2 4 4 2" xfId="40009"/>
    <cellStyle name="쉼표 [0] 12 2 2 4 4 3" xfId="40010"/>
    <cellStyle name="쉼표 [0] 12 2 2 4 4 4" xfId="40011"/>
    <cellStyle name="쉼표 [0] 12 2 2 4 5" xfId="40012"/>
    <cellStyle name="쉼표 [0] 12 2 2 4 5 2" xfId="40013"/>
    <cellStyle name="쉼표 [0] 12 2 2 4 5 3" xfId="40014"/>
    <cellStyle name="쉼표 [0] 12 2 2 4 5 4" xfId="40015"/>
    <cellStyle name="쉼표 [0] 12 2 2 4 6" xfId="40016"/>
    <cellStyle name="쉼표 [0] 12 2 2 4 6 2" xfId="40017"/>
    <cellStyle name="쉼표 [0] 12 2 2 4 6 3" xfId="40018"/>
    <cellStyle name="쉼표 [0] 12 2 2 4 6 4" xfId="40019"/>
    <cellStyle name="쉼표 [0] 12 2 2 4 7" xfId="40020"/>
    <cellStyle name="쉼표 [0] 12 2 2 4 7 2" xfId="40021"/>
    <cellStyle name="쉼표 [0] 12 2 2 4 7 3" xfId="40022"/>
    <cellStyle name="쉼표 [0] 12 2 2 4 7 4" xfId="40023"/>
    <cellStyle name="쉼표 [0] 12 2 2 4 8" xfId="40024"/>
    <cellStyle name="쉼표 [0] 12 2 2 4 8 2" xfId="40025"/>
    <cellStyle name="쉼표 [0] 12 2 2 4 8 3" xfId="40026"/>
    <cellStyle name="쉼표 [0] 12 2 2 4 8 4" xfId="40027"/>
    <cellStyle name="쉼표 [0] 12 2 2 4 9" xfId="40028"/>
    <cellStyle name="쉼표 [0] 12 2 2 4 9 2" xfId="40029"/>
    <cellStyle name="쉼표 [0] 12 2 2 4 9 3" xfId="40030"/>
    <cellStyle name="쉼표 [0] 12 2 2 4 9 4" xfId="40031"/>
    <cellStyle name="쉼표 [0] 12 2 2 5" xfId="40032"/>
    <cellStyle name="쉼표 [0] 12 2 2 5 10" xfId="40033"/>
    <cellStyle name="쉼표 [0] 12 2 2 5 11" xfId="40034"/>
    <cellStyle name="쉼표 [0] 12 2 2 5 12" xfId="40035"/>
    <cellStyle name="쉼표 [0] 12 2 2 5 2" xfId="40036"/>
    <cellStyle name="쉼표 [0] 12 2 2 5 2 2" xfId="40037"/>
    <cellStyle name="쉼표 [0] 12 2 2 5 2 3" xfId="40038"/>
    <cellStyle name="쉼표 [0] 12 2 2 5 2 4" xfId="40039"/>
    <cellStyle name="쉼표 [0] 12 2 2 5 3" xfId="40040"/>
    <cellStyle name="쉼표 [0] 12 2 2 5 3 2" xfId="40041"/>
    <cellStyle name="쉼표 [0] 12 2 2 5 3 3" xfId="40042"/>
    <cellStyle name="쉼표 [0] 12 2 2 5 3 4" xfId="40043"/>
    <cellStyle name="쉼표 [0] 12 2 2 5 4" xfId="40044"/>
    <cellStyle name="쉼표 [0] 12 2 2 5 4 2" xfId="40045"/>
    <cellStyle name="쉼표 [0] 12 2 2 5 4 3" xfId="40046"/>
    <cellStyle name="쉼표 [0] 12 2 2 5 4 4" xfId="40047"/>
    <cellStyle name="쉼표 [0] 12 2 2 5 5" xfId="40048"/>
    <cellStyle name="쉼표 [0] 12 2 2 5 5 2" xfId="40049"/>
    <cellStyle name="쉼표 [0] 12 2 2 5 5 3" xfId="40050"/>
    <cellStyle name="쉼표 [0] 12 2 2 5 5 4" xfId="40051"/>
    <cellStyle name="쉼표 [0] 12 2 2 5 6" xfId="40052"/>
    <cellStyle name="쉼표 [0] 12 2 2 5 6 2" xfId="40053"/>
    <cellStyle name="쉼표 [0] 12 2 2 5 6 3" xfId="40054"/>
    <cellStyle name="쉼표 [0] 12 2 2 5 6 4" xfId="40055"/>
    <cellStyle name="쉼표 [0] 12 2 2 5 7" xfId="40056"/>
    <cellStyle name="쉼표 [0] 12 2 2 5 7 2" xfId="40057"/>
    <cellStyle name="쉼표 [0] 12 2 2 5 7 3" xfId="40058"/>
    <cellStyle name="쉼표 [0] 12 2 2 5 7 4" xfId="40059"/>
    <cellStyle name="쉼표 [0] 12 2 2 5 8" xfId="40060"/>
    <cellStyle name="쉼표 [0] 12 2 2 5 8 2" xfId="40061"/>
    <cellStyle name="쉼표 [0] 12 2 2 5 8 3" xfId="40062"/>
    <cellStyle name="쉼표 [0] 12 2 2 5 8 4" xfId="40063"/>
    <cellStyle name="쉼표 [0] 12 2 2 5 9" xfId="40064"/>
    <cellStyle name="쉼표 [0] 12 2 2 5 9 2" xfId="40065"/>
    <cellStyle name="쉼표 [0] 12 2 2 5 9 3" xfId="40066"/>
    <cellStyle name="쉼표 [0] 12 2 2 5 9 4" xfId="40067"/>
    <cellStyle name="쉼표 [0] 12 2 2 6" xfId="40068"/>
    <cellStyle name="쉼표 [0] 12 2 2 6 2" xfId="40069"/>
    <cellStyle name="쉼표 [0] 12 2 2 6 3" xfId="40070"/>
    <cellStyle name="쉼표 [0] 12 2 2 6 4" xfId="40071"/>
    <cellStyle name="쉼표 [0] 12 2 2 7" xfId="40072"/>
    <cellStyle name="쉼표 [0] 12 2 2 7 2" xfId="40073"/>
    <cellStyle name="쉼표 [0] 12 2 2 7 3" xfId="40074"/>
    <cellStyle name="쉼표 [0] 12 2 2 7 4" xfId="40075"/>
    <cellStyle name="쉼표 [0] 12 2 2 8" xfId="40076"/>
    <cellStyle name="쉼표 [0] 12 2 2 8 2" xfId="40077"/>
    <cellStyle name="쉼표 [0] 12 2 2 8 3" xfId="40078"/>
    <cellStyle name="쉼표 [0] 12 2 2 8 4" xfId="40079"/>
    <cellStyle name="쉼표 [0] 12 2 2 9" xfId="40080"/>
    <cellStyle name="쉼표 [0] 12 2 2 9 2" xfId="40081"/>
    <cellStyle name="쉼표 [0] 12 2 2 9 3" xfId="40082"/>
    <cellStyle name="쉼표 [0] 12 2 2 9 4" xfId="40083"/>
    <cellStyle name="쉼표 [0] 12 2 20" xfId="40084"/>
    <cellStyle name="쉼표 [0] 12 2 21" xfId="40085"/>
    <cellStyle name="쉼표 [0] 12 2 22" xfId="40086"/>
    <cellStyle name="쉼표 [0] 12 2 23" xfId="40087"/>
    <cellStyle name="쉼표 [0] 12 2 24" xfId="40088"/>
    <cellStyle name="쉼표 [0] 12 2 25" xfId="40089"/>
    <cellStyle name="쉼표 [0] 12 2 26" xfId="40090"/>
    <cellStyle name="쉼표 [0] 12 2 3" xfId="40091"/>
    <cellStyle name="쉼표 [0] 12 2 3 10" xfId="40092"/>
    <cellStyle name="쉼표 [0] 12 2 3 10 2" xfId="40093"/>
    <cellStyle name="쉼표 [0] 12 2 3 10 3" xfId="40094"/>
    <cellStyle name="쉼표 [0] 12 2 3 10 4" xfId="40095"/>
    <cellStyle name="쉼표 [0] 12 2 3 11" xfId="40096"/>
    <cellStyle name="쉼표 [0] 12 2 3 11 2" xfId="40097"/>
    <cellStyle name="쉼표 [0] 12 2 3 11 3" xfId="40098"/>
    <cellStyle name="쉼표 [0] 12 2 3 11 4" xfId="40099"/>
    <cellStyle name="쉼표 [0] 12 2 3 12" xfId="40100"/>
    <cellStyle name="쉼표 [0] 12 2 3 12 2" xfId="40101"/>
    <cellStyle name="쉼표 [0] 12 2 3 12 3" xfId="40102"/>
    <cellStyle name="쉼표 [0] 12 2 3 12 4" xfId="40103"/>
    <cellStyle name="쉼표 [0] 12 2 3 13" xfId="40104"/>
    <cellStyle name="쉼표 [0] 12 2 3 14" xfId="40105"/>
    <cellStyle name="쉼표 [0] 12 2 3 15" xfId="40106"/>
    <cellStyle name="쉼표 [0] 12 2 3 16" xfId="40107"/>
    <cellStyle name="쉼표 [0] 12 2 3 17" xfId="40108"/>
    <cellStyle name="쉼표 [0] 12 2 3 18" xfId="40109"/>
    <cellStyle name="쉼표 [0] 12 2 3 19" xfId="40110"/>
    <cellStyle name="쉼표 [0] 12 2 3 2" xfId="40111"/>
    <cellStyle name="쉼표 [0] 12 2 3 2 10" xfId="40112"/>
    <cellStyle name="쉼표 [0] 12 2 3 2 11" xfId="40113"/>
    <cellStyle name="쉼표 [0] 12 2 3 2 12" xfId="40114"/>
    <cellStyle name="쉼표 [0] 12 2 3 2 2" xfId="40115"/>
    <cellStyle name="쉼표 [0] 12 2 3 2 2 2" xfId="40116"/>
    <cellStyle name="쉼표 [0] 12 2 3 2 2 3" xfId="40117"/>
    <cellStyle name="쉼표 [0] 12 2 3 2 2 4" xfId="40118"/>
    <cellStyle name="쉼표 [0] 12 2 3 2 3" xfId="40119"/>
    <cellStyle name="쉼표 [0] 12 2 3 2 3 2" xfId="40120"/>
    <cellStyle name="쉼표 [0] 12 2 3 2 3 3" xfId="40121"/>
    <cellStyle name="쉼표 [0] 12 2 3 2 3 4" xfId="40122"/>
    <cellStyle name="쉼표 [0] 12 2 3 2 4" xfId="40123"/>
    <cellStyle name="쉼표 [0] 12 2 3 2 4 2" xfId="40124"/>
    <cellStyle name="쉼표 [0] 12 2 3 2 4 3" xfId="40125"/>
    <cellStyle name="쉼표 [0] 12 2 3 2 4 4" xfId="40126"/>
    <cellStyle name="쉼표 [0] 12 2 3 2 5" xfId="40127"/>
    <cellStyle name="쉼표 [0] 12 2 3 2 5 2" xfId="40128"/>
    <cellStyle name="쉼표 [0] 12 2 3 2 5 3" xfId="40129"/>
    <cellStyle name="쉼표 [0] 12 2 3 2 5 4" xfId="40130"/>
    <cellStyle name="쉼표 [0] 12 2 3 2 6" xfId="40131"/>
    <cellStyle name="쉼표 [0] 12 2 3 2 6 2" xfId="40132"/>
    <cellStyle name="쉼표 [0] 12 2 3 2 6 3" xfId="40133"/>
    <cellStyle name="쉼표 [0] 12 2 3 2 6 4" xfId="40134"/>
    <cellStyle name="쉼표 [0] 12 2 3 2 7" xfId="40135"/>
    <cellStyle name="쉼표 [0] 12 2 3 2 7 2" xfId="40136"/>
    <cellStyle name="쉼표 [0] 12 2 3 2 7 3" xfId="40137"/>
    <cellStyle name="쉼표 [0] 12 2 3 2 7 4" xfId="40138"/>
    <cellStyle name="쉼표 [0] 12 2 3 2 8" xfId="40139"/>
    <cellStyle name="쉼표 [0] 12 2 3 2 8 2" xfId="40140"/>
    <cellStyle name="쉼표 [0] 12 2 3 2 8 3" xfId="40141"/>
    <cellStyle name="쉼표 [0] 12 2 3 2 8 4" xfId="40142"/>
    <cellStyle name="쉼표 [0] 12 2 3 2 9" xfId="40143"/>
    <cellStyle name="쉼표 [0] 12 2 3 2 9 2" xfId="40144"/>
    <cellStyle name="쉼표 [0] 12 2 3 2 9 3" xfId="40145"/>
    <cellStyle name="쉼표 [0] 12 2 3 2 9 4" xfId="40146"/>
    <cellStyle name="쉼표 [0] 12 2 3 20" xfId="40147"/>
    <cellStyle name="쉼표 [0] 12 2 3 21" xfId="40148"/>
    <cellStyle name="쉼표 [0] 12 2 3 22" xfId="40149"/>
    <cellStyle name="쉼표 [0] 12 2 3 23" xfId="40150"/>
    <cellStyle name="쉼표 [0] 12 2 3 24" xfId="40151"/>
    <cellStyle name="쉼표 [0] 12 2 3 25" xfId="40152"/>
    <cellStyle name="쉼표 [0] 12 2 3 3" xfId="40153"/>
    <cellStyle name="쉼표 [0] 12 2 3 3 10" xfId="40154"/>
    <cellStyle name="쉼표 [0] 12 2 3 3 11" xfId="40155"/>
    <cellStyle name="쉼표 [0] 12 2 3 3 12" xfId="40156"/>
    <cellStyle name="쉼표 [0] 12 2 3 3 2" xfId="40157"/>
    <cellStyle name="쉼표 [0] 12 2 3 3 2 2" xfId="40158"/>
    <cellStyle name="쉼표 [0] 12 2 3 3 2 3" xfId="40159"/>
    <cellStyle name="쉼표 [0] 12 2 3 3 2 4" xfId="40160"/>
    <cellStyle name="쉼표 [0] 12 2 3 3 3" xfId="40161"/>
    <cellStyle name="쉼표 [0] 12 2 3 3 3 2" xfId="40162"/>
    <cellStyle name="쉼표 [0] 12 2 3 3 3 3" xfId="40163"/>
    <cellStyle name="쉼표 [0] 12 2 3 3 3 4" xfId="40164"/>
    <cellStyle name="쉼표 [0] 12 2 3 3 4" xfId="40165"/>
    <cellStyle name="쉼표 [0] 12 2 3 3 4 2" xfId="40166"/>
    <cellStyle name="쉼표 [0] 12 2 3 3 4 3" xfId="40167"/>
    <cellStyle name="쉼표 [0] 12 2 3 3 4 4" xfId="40168"/>
    <cellStyle name="쉼표 [0] 12 2 3 3 5" xfId="40169"/>
    <cellStyle name="쉼표 [0] 12 2 3 3 5 2" xfId="40170"/>
    <cellStyle name="쉼표 [0] 12 2 3 3 5 3" xfId="40171"/>
    <cellStyle name="쉼표 [0] 12 2 3 3 5 4" xfId="40172"/>
    <cellStyle name="쉼표 [0] 12 2 3 3 6" xfId="40173"/>
    <cellStyle name="쉼표 [0] 12 2 3 3 6 2" xfId="40174"/>
    <cellStyle name="쉼표 [0] 12 2 3 3 6 3" xfId="40175"/>
    <cellStyle name="쉼표 [0] 12 2 3 3 6 4" xfId="40176"/>
    <cellStyle name="쉼표 [0] 12 2 3 3 7" xfId="40177"/>
    <cellStyle name="쉼표 [0] 12 2 3 3 7 2" xfId="40178"/>
    <cellStyle name="쉼표 [0] 12 2 3 3 7 3" xfId="40179"/>
    <cellStyle name="쉼표 [0] 12 2 3 3 7 4" xfId="40180"/>
    <cellStyle name="쉼표 [0] 12 2 3 3 8" xfId="40181"/>
    <cellStyle name="쉼표 [0] 12 2 3 3 8 2" xfId="40182"/>
    <cellStyle name="쉼표 [0] 12 2 3 3 8 3" xfId="40183"/>
    <cellStyle name="쉼표 [0] 12 2 3 3 8 4" xfId="40184"/>
    <cellStyle name="쉼표 [0] 12 2 3 3 9" xfId="40185"/>
    <cellStyle name="쉼표 [0] 12 2 3 3 9 2" xfId="40186"/>
    <cellStyle name="쉼표 [0] 12 2 3 3 9 3" xfId="40187"/>
    <cellStyle name="쉼표 [0] 12 2 3 3 9 4" xfId="40188"/>
    <cellStyle name="쉼표 [0] 12 2 3 4" xfId="40189"/>
    <cellStyle name="쉼표 [0] 12 2 3 4 10" xfId="40190"/>
    <cellStyle name="쉼표 [0] 12 2 3 4 11" xfId="40191"/>
    <cellStyle name="쉼표 [0] 12 2 3 4 12" xfId="40192"/>
    <cellStyle name="쉼표 [0] 12 2 3 4 2" xfId="40193"/>
    <cellStyle name="쉼표 [0] 12 2 3 4 2 2" xfId="40194"/>
    <cellStyle name="쉼표 [0] 12 2 3 4 2 3" xfId="40195"/>
    <cellStyle name="쉼표 [0] 12 2 3 4 2 4" xfId="40196"/>
    <cellStyle name="쉼표 [0] 12 2 3 4 3" xfId="40197"/>
    <cellStyle name="쉼표 [0] 12 2 3 4 3 2" xfId="40198"/>
    <cellStyle name="쉼표 [0] 12 2 3 4 3 3" xfId="40199"/>
    <cellStyle name="쉼표 [0] 12 2 3 4 3 4" xfId="40200"/>
    <cellStyle name="쉼표 [0] 12 2 3 4 4" xfId="40201"/>
    <cellStyle name="쉼표 [0] 12 2 3 4 4 2" xfId="40202"/>
    <cellStyle name="쉼표 [0] 12 2 3 4 4 3" xfId="40203"/>
    <cellStyle name="쉼표 [0] 12 2 3 4 4 4" xfId="40204"/>
    <cellStyle name="쉼표 [0] 12 2 3 4 5" xfId="40205"/>
    <cellStyle name="쉼표 [0] 12 2 3 4 5 2" xfId="40206"/>
    <cellStyle name="쉼표 [0] 12 2 3 4 5 3" xfId="40207"/>
    <cellStyle name="쉼표 [0] 12 2 3 4 5 4" xfId="40208"/>
    <cellStyle name="쉼표 [0] 12 2 3 4 6" xfId="40209"/>
    <cellStyle name="쉼표 [0] 12 2 3 4 6 2" xfId="40210"/>
    <cellStyle name="쉼표 [0] 12 2 3 4 6 3" xfId="40211"/>
    <cellStyle name="쉼표 [0] 12 2 3 4 6 4" xfId="40212"/>
    <cellStyle name="쉼표 [0] 12 2 3 4 7" xfId="40213"/>
    <cellStyle name="쉼표 [0] 12 2 3 4 7 2" xfId="40214"/>
    <cellStyle name="쉼표 [0] 12 2 3 4 7 3" xfId="40215"/>
    <cellStyle name="쉼표 [0] 12 2 3 4 7 4" xfId="40216"/>
    <cellStyle name="쉼표 [0] 12 2 3 4 8" xfId="40217"/>
    <cellStyle name="쉼표 [0] 12 2 3 4 8 2" xfId="40218"/>
    <cellStyle name="쉼표 [0] 12 2 3 4 8 3" xfId="40219"/>
    <cellStyle name="쉼표 [0] 12 2 3 4 8 4" xfId="40220"/>
    <cellStyle name="쉼표 [0] 12 2 3 4 9" xfId="40221"/>
    <cellStyle name="쉼표 [0] 12 2 3 4 9 2" xfId="40222"/>
    <cellStyle name="쉼표 [0] 12 2 3 4 9 3" xfId="40223"/>
    <cellStyle name="쉼표 [0] 12 2 3 4 9 4" xfId="40224"/>
    <cellStyle name="쉼표 [0] 12 2 3 5" xfId="40225"/>
    <cellStyle name="쉼표 [0] 12 2 3 5 2" xfId="40226"/>
    <cellStyle name="쉼표 [0] 12 2 3 5 3" xfId="40227"/>
    <cellStyle name="쉼표 [0] 12 2 3 5 4" xfId="40228"/>
    <cellStyle name="쉼표 [0] 12 2 3 6" xfId="40229"/>
    <cellStyle name="쉼표 [0] 12 2 3 6 2" xfId="40230"/>
    <cellStyle name="쉼표 [0] 12 2 3 6 3" xfId="40231"/>
    <cellStyle name="쉼표 [0] 12 2 3 6 4" xfId="40232"/>
    <cellStyle name="쉼표 [0] 12 2 3 7" xfId="40233"/>
    <cellStyle name="쉼표 [0] 12 2 3 7 2" xfId="40234"/>
    <cellStyle name="쉼표 [0] 12 2 3 7 3" xfId="40235"/>
    <cellStyle name="쉼표 [0] 12 2 3 7 4" xfId="40236"/>
    <cellStyle name="쉼표 [0] 12 2 3 8" xfId="40237"/>
    <cellStyle name="쉼표 [0] 12 2 3 8 2" xfId="40238"/>
    <cellStyle name="쉼표 [0] 12 2 3 8 3" xfId="40239"/>
    <cellStyle name="쉼표 [0] 12 2 3 8 4" xfId="40240"/>
    <cellStyle name="쉼표 [0] 12 2 3 9" xfId="40241"/>
    <cellStyle name="쉼표 [0] 12 2 3 9 2" xfId="40242"/>
    <cellStyle name="쉼표 [0] 12 2 3 9 3" xfId="40243"/>
    <cellStyle name="쉼표 [0] 12 2 3 9 4" xfId="40244"/>
    <cellStyle name="쉼표 [0] 12 2 4" xfId="40245"/>
    <cellStyle name="쉼표 [0] 12 2 4 10" xfId="40246"/>
    <cellStyle name="쉼표 [0] 12 2 4 11" xfId="40247"/>
    <cellStyle name="쉼표 [0] 12 2 4 12" xfId="40248"/>
    <cellStyle name="쉼표 [0] 12 2 4 2" xfId="40249"/>
    <cellStyle name="쉼표 [0] 12 2 4 2 2" xfId="40250"/>
    <cellStyle name="쉼표 [0] 12 2 4 2 3" xfId="40251"/>
    <cellStyle name="쉼표 [0] 12 2 4 2 4" xfId="40252"/>
    <cellStyle name="쉼표 [0] 12 2 4 3" xfId="40253"/>
    <cellStyle name="쉼표 [0] 12 2 4 3 2" xfId="40254"/>
    <cellStyle name="쉼표 [0] 12 2 4 3 3" xfId="40255"/>
    <cellStyle name="쉼표 [0] 12 2 4 3 4" xfId="40256"/>
    <cellStyle name="쉼표 [0] 12 2 4 4" xfId="40257"/>
    <cellStyle name="쉼표 [0] 12 2 4 4 2" xfId="40258"/>
    <cellStyle name="쉼표 [0] 12 2 4 4 3" xfId="40259"/>
    <cellStyle name="쉼표 [0] 12 2 4 4 4" xfId="40260"/>
    <cellStyle name="쉼표 [0] 12 2 4 5" xfId="40261"/>
    <cellStyle name="쉼표 [0] 12 2 4 5 2" xfId="40262"/>
    <cellStyle name="쉼표 [0] 12 2 4 5 3" xfId="40263"/>
    <cellStyle name="쉼표 [0] 12 2 4 5 4" xfId="40264"/>
    <cellStyle name="쉼표 [0] 12 2 4 6" xfId="40265"/>
    <cellStyle name="쉼표 [0] 12 2 4 6 2" xfId="40266"/>
    <cellStyle name="쉼표 [0] 12 2 4 6 3" xfId="40267"/>
    <cellStyle name="쉼표 [0] 12 2 4 6 4" xfId="40268"/>
    <cellStyle name="쉼표 [0] 12 2 4 7" xfId="40269"/>
    <cellStyle name="쉼표 [0] 12 2 4 7 2" xfId="40270"/>
    <cellStyle name="쉼표 [0] 12 2 4 7 3" xfId="40271"/>
    <cellStyle name="쉼표 [0] 12 2 4 7 4" xfId="40272"/>
    <cellStyle name="쉼표 [0] 12 2 4 8" xfId="40273"/>
    <cellStyle name="쉼표 [0] 12 2 4 8 2" xfId="40274"/>
    <cellStyle name="쉼표 [0] 12 2 4 8 3" xfId="40275"/>
    <cellStyle name="쉼표 [0] 12 2 4 8 4" xfId="40276"/>
    <cellStyle name="쉼표 [0] 12 2 4 9" xfId="40277"/>
    <cellStyle name="쉼표 [0] 12 2 4 9 2" xfId="40278"/>
    <cellStyle name="쉼표 [0] 12 2 4 9 3" xfId="40279"/>
    <cellStyle name="쉼표 [0] 12 2 4 9 4" xfId="40280"/>
    <cellStyle name="쉼표 [0] 12 2 5" xfId="40281"/>
    <cellStyle name="쉼표 [0] 12 2 5 10" xfId="40282"/>
    <cellStyle name="쉼표 [0] 12 2 5 11" xfId="40283"/>
    <cellStyle name="쉼표 [0] 12 2 5 12" xfId="40284"/>
    <cellStyle name="쉼표 [0] 12 2 5 2" xfId="40285"/>
    <cellStyle name="쉼표 [0] 12 2 5 2 2" xfId="40286"/>
    <cellStyle name="쉼표 [0] 12 2 5 2 3" xfId="40287"/>
    <cellStyle name="쉼표 [0] 12 2 5 2 4" xfId="40288"/>
    <cellStyle name="쉼표 [0] 12 2 5 3" xfId="40289"/>
    <cellStyle name="쉼표 [0] 12 2 5 3 2" xfId="40290"/>
    <cellStyle name="쉼표 [0] 12 2 5 3 3" xfId="40291"/>
    <cellStyle name="쉼표 [0] 12 2 5 3 4" xfId="40292"/>
    <cellStyle name="쉼표 [0] 12 2 5 4" xfId="40293"/>
    <cellStyle name="쉼표 [0] 12 2 5 4 2" xfId="40294"/>
    <cellStyle name="쉼표 [0] 12 2 5 4 3" xfId="40295"/>
    <cellStyle name="쉼표 [0] 12 2 5 4 4" xfId="40296"/>
    <cellStyle name="쉼표 [0] 12 2 5 5" xfId="40297"/>
    <cellStyle name="쉼표 [0] 12 2 5 5 2" xfId="40298"/>
    <cellStyle name="쉼표 [0] 12 2 5 5 3" xfId="40299"/>
    <cellStyle name="쉼표 [0] 12 2 5 5 4" xfId="40300"/>
    <cellStyle name="쉼표 [0] 12 2 5 6" xfId="40301"/>
    <cellStyle name="쉼표 [0] 12 2 5 6 2" xfId="40302"/>
    <cellStyle name="쉼표 [0] 12 2 5 6 3" xfId="40303"/>
    <cellStyle name="쉼표 [0] 12 2 5 6 4" xfId="40304"/>
    <cellStyle name="쉼표 [0] 12 2 5 7" xfId="40305"/>
    <cellStyle name="쉼표 [0] 12 2 5 7 2" xfId="40306"/>
    <cellStyle name="쉼표 [0] 12 2 5 7 3" xfId="40307"/>
    <cellStyle name="쉼표 [0] 12 2 5 7 4" xfId="40308"/>
    <cellStyle name="쉼표 [0] 12 2 5 8" xfId="40309"/>
    <cellStyle name="쉼표 [0] 12 2 5 8 2" xfId="40310"/>
    <cellStyle name="쉼표 [0] 12 2 5 8 3" xfId="40311"/>
    <cellStyle name="쉼표 [0] 12 2 5 8 4" xfId="40312"/>
    <cellStyle name="쉼표 [0] 12 2 5 9" xfId="40313"/>
    <cellStyle name="쉼표 [0] 12 2 5 9 2" xfId="40314"/>
    <cellStyle name="쉼표 [0] 12 2 5 9 3" xfId="40315"/>
    <cellStyle name="쉼표 [0] 12 2 5 9 4" xfId="40316"/>
    <cellStyle name="쉼표 [0] 12 2 6" xfId="40317"/>
    <cellStyle name="쉼표 [0] 12 2 6 10" xfId="40318"/>
    <cellStyle name="쉼표 [0] 12 2 6 11" xfId="40319"/>
    <cellStyle name="쉼표 [0] 12 2 6 12" xfId="40320"/>
    <cellStyle name="쉼표 [0] 12 2 6 2" xfId="40321"/>
    <cellStyle name="쉼표 [0] 12 2 6 2 2" xfId="40322"/>
    <cellStyle name="쉼표 [0] 12 2 6 2 3" xfId="40323"/>
    <cellStyle name="쉼표 [0] 12 2 6 2 4" xfId="40324"/>
    <cellStyle name="쉼표 [0] 12 2 6 3" xfId="40325"/>
    <cellStyle name="쉼표 [0] 12 2 6 3 2" xfId="40326"/>
    <cellStyle name="쉼표 [0] 12 2 6 3 3" xfId="40327"/>
    <cellStyle name="쉼표 [0] 12 2 6 3 4" xfId="40328"/>
    <cellStyle name="쉼표 [0] 12 2 6 4" xfId="40329"/>
    <cellStyle name="쉼표 [0] 12 2 6 4 2" xfId="40330"/>
    <cellStyle name="쉼표 [0] 12 2 6 4 3" xfId="40331"/>
    <cellStyle name="쉼표 [0] 12 2 6 4 4" xfId="40332"/>
    <cellStyle name="쉼표 [0] 12 2 6 5" xfId="40333"/>
    <cellStyle name="쉼표 [0] 12 2 6 5 2" xfId="40334"/>
    <cellStyle name="쉼표 [0] 12 2 6 5 3" xfId="40335"/>
    <cellStyle name="쉼표 [0] 12 2 6 5 4" xfId="40336"/>
    <cellStyle name="쉼표 [0] 12 2 6 6" xfId="40337"/>
    <cellStyle name="쉼표 [0] 12 2 6 6 2" xfId="40338"/>
    <cellStyle name="쉼표 [0] 12 2 6 6 3" xfId="40339"/>
    <cellStyle name="쉼표 [0] 12 2 6 6 4" xfId="40340"/>
    <cellStyle name="쉼표 [0] 12 2 6 7" xfId="40341"/>
    <cellStyle name="쉼표 [0] 12 2 6 7 2" xfId="40342"/>
    <cellStyle name="쉼표 [0] 12 2 6 7 3" xfId="40343"/>
    <cellStyle name="쉼표 [0] 12 2 6 7 4" xfId="40344"/>
    <cellStyle name="쉼표 [0] 12 2 6 8" xfId="40345"/>
    <cellStyle name="쉼표 [0] 12 2 6 8 2" xfId="40346"/>
    <cellStyle name="쉼표 [0] 12 2 6 8 3" xfId="40347"/>
    <cellStyle name="쉼표 [0] 12 2 6 8 4" xfId="40348"/>
    <cellStyle name="쉼표 [0] 12 2 6 9" xfId="40349"/>
    <cellStyle name="쉼표 [0] 12 2 6 9 2" xfId="40350"/>
    <cellStyle name="쉼표 [0] 12 2 6 9 3" xfId="40351"/>
    <cellStyle name="쉼표 [0] 12 2 6 9 4" xfId="40352"/>
    <cellStyle name="쉼표 [0] 12 2 7" xfId="40353"/>
    <cellStyle name="쉼표 [0] 12 2 7 2" xfId="40354"/>
    <cellStyle name="쉼표 [0] 12 2 7 3" xfId="40355"/>
    <cellStyle name="쉼표 [0] 12 2 7 4" xfId="40356"/>
    <cellStyle name="쉼표 [0] 12 2 8" xfId="40357"/>
    <cellStyle name="쉼표 [0] 12 2 8 2" xfId="40358"/>
    <cellStyle name="쉼표 [0] 12 2 8 3" xfId="40359"/>
    <cellStyle name="쉼표 [0] 12 2 8 4" xfId="40360"/>
    <cellStyle name="쉼표 [0] 12 2 9" xfId="40361"/>
    <cellStyle name="쉼표 [0] 12 2 9 2" xfId="40362"/>
    <cellStyle name="쉼표 [0] 12 2 9 3" xfId="40363"/>
    <cellStyle name="쉼표 [0] 12 2 9 4" xfId="40364"/>
    <cellStyle name="쉼표 [0] 12 3" xfId="40365"/>
    <cellStyle name="쉼표 [0] 12 4" xfId="40366"/>
    <cellStyle name="쉼표 [0] 12 5" xfId="40367"/>
    <cellStyle name="쉼표 [0] 12 6" xfId="40368"/>
    <cellStyle name="쉼표 [0] 13" xfId="40369"/>
    <cellStyle name="쉼표 [0] 13 10" xfId="40370"/>
    <cellStyle name="쉼표 [0] 13 10 2" xfId="40371"/>
    <cellStyle name="쉼표 [0] 13 10 3" xfId="40372"/>
    <cellStyle name="쉼표 [0] 13 10 4" xfId="40373"/>
    <cellStyle name="쉼표 [0] 13 11" xfId="40374"/>
    <cellStyle name="쉼표 [0] 13 11 2" xfId="40375"/>
    <cellStyle name="쉼표 [0] 13 11 3" xfId="40376"/>
    <cellStyle name="쉼표 [0] 13 11 4" xfId="40377"/>
    <cellStyle name="쉼표 [0] 13 12" xfId="40378"/>
    <cellStyle name="쉼표 [0] 13 12 2" xfId="40379"/>
    <cellStyle name="쉼표 [0] 13 12 3" xfId="40380"/>
    <cellStyle name="쉼표 [0] 13 12 4" xfId="40381"/>
    <cellStyle name="쉼표 [0] 13 13" xfId="40382"/>
    <cellStyle name="쉼표 [0] 13 13 2" xfId="40383"/>
    <cellStyle name="쉼표 [0] 13 13 3" xfId="40384"/>
    <cellStyle name="쉼표 [0] 13 13 4" xfId="40385"/>
    <cellStyle name="쉼표 [0] 13 14" xfId="40386"/>
    <cellStyle name="쉼표 [0] 13 14 2" xfId="40387"/>
    <cellStyle name="쉼표 [0] 13 14 3" xfId="40388"/>
    <cellStyle name="쉼표 [0] 13 14 4" xfId="40389"/>
    <cellStyle name="쉼표 [0] 13 15" xfId="40390"/>
    <cellStyle name="쉼표 [0] 13 16" xfId="40391"/>
    <cellStyle name="쉼표 [0] 13 17" xfId="40392"/>
    <cellStyle name="쉼표 [0] 13 18" xfId="40393"/>
    <cellStyle name="쉼표 [0] 13 19" xfId="40394"/>
    <cellStyle name="쉼표 [0] 13 2" xfId="40395"/>
    <cellStyle name="쉼표 [0] 13 2 10" xfId="40396"/>
    <cellStyle name="쉼표 [0] 13 2 10 2" xfId="40397"/>
    <cellStyle name="쉼표 [0] 13 2 10 3" xfId="40398"/>
    <cellStyle name="쉼표 [0] 13 2 10 4" xfId="40399"/>
    <cellStyle name="쉼표 [0] 13 2 11" xfId="40400"/>
    <cellStyle name="쉼표 [0] 13 2 11 2" xfId="40401"/>
    <cellStyle name="쉼표 [0] 13 2 11 3" xfId="40402"/>
    <cellStyle name="쉼표 [0] 13 2 11 4" xfId="40403"/>
    <cellStyle name="쉼표 [0] 13 2 12" xfId="40404"/>
    <cellStyle name="쉼표 [0] 13 2 12 2" xfId="40405"/>
    <cellStyle name="쉼표 [0] 13 2 12 3" xfId="40406"/>
    <cellStyle name="쉼표 [0] 13 2 12 4" xfId="40407"/>
    <cellStyle name="쉼표 [0] 13 2 13" xfId="40408"/>
    <cellStyle name="쉼표 [0] 13 2 13 2" xfId="40409"/>
    <cellStyle name="쉼표 [0] 13 2 13 3" xfId="40410"/>
    <cellStyle name="쉼표 [0] 13 2 13 4" xfId="40411"/>
    <cellStyle name="쉼표 [0] 13 2 14" xfId="40412"/>
    <cellStyle name="쉼표 [0] 13 2 15" xfId="40413"/>
    <cellStyle name="쉼표 [0] 13 2 16" xfId="40414"/>
    <cellStyle name="쉼표 [0] 13 2 17" xfId="40415"/>
    <cellStyle name="쉼표 [0] 13 2 18" xfId="40416"/>
    <cellStyle name="쉼표 [0] 13 2 19" xfId="40417"/>
    <cellStyle name="쉼표 [0] 13 2 2" xfId="40418"/>
    <cellStyle name="쉼표 [0] 13 2 2 10" xfId="40419"/>
    <cellStyle name="쉼표 [0] 13 2 2 10 2" xfId="40420"/>
    <cellStyle name="쉼표 [0] 13 2 2 10 3" xfId="40421"/>
    <cellStyle name="쉼표 [0] 13 2 2 10 4" xfId="40422"/>
    <cellStyle name="쉼표 [0] 13 2 2 11" xfId="40423"/>
    <cellStyle name="쉼표 [0] 13 2 2 11 2" xfId="40424"/>
    <cellStyle name="쉼표 [0] 13 2 2 11 3" xfId="40425"/>
    <cellStyle name="쉼표 [0] 13 2 2 11 4" xfId="40426"/>
    <cellStyle name="쉼표 [0] 13 2 2 12" xfId="40427"/>
    <cellStyle name="쉼표 [0] 13 2 2 12 2" xfId="40428"/>
    <cellStyle name="쉼표 [0] 13 2 2 12 3" xfId="40429"/>
    <cellStyle name="쉼표 [0] 13 2 2 12 4" xfId="40430"/>
    <cellStyle name="쉼표 [0] 13 2 2 13" xfId="40431"/>
    <cellStyle name="쉼표 [0] 13 2 2 14" xfId="40432"/>
    <cellStyle name="쉼표 [0] 13 2 2 15" xfId="40433"/>
    <cellStyle name="쉼표 [0] 13 2 2 16" xfId="40434"/>
    <cellStyle name="쉼표 [0] 13 2 2 17" xfId="40435"/>
    <cellStyle name="쉼표 [0] 13 2 2 18" xfId="40436"/>
    <cellStyle name="쉼표 [0] 13 2 2 19" xfId="40437"/>
    <cellStyle name="쉼표 [0] 13 2 2 2" xfId="40438"/>
    <cellStyle name="쉼표 [0] 13 2 2 2 10" xfId="40439"/>
    <cellStyle name="쉼표 [0] 13 2 2 2 11" xfId="40440"/>
    <cellStyle name="쉼표 [0] 13 2 2 2 12" xfId="40441"/>
    <cellStyle name="쉼표 [0] 13 2 2 2 2" xfId="40442"/>
    <cellStyle name="쉼표 [0] 13 2 2 2 2 2" xfId="40443"/>
    <cellStyle name="쉼표 [0] 13 2 2 2 2 3" xfId="40444"/>
    <cellStyle name="쉼표 [0] 13 2 2 2 2 4" xfId="40445"/>
    <cellStyle name="쉼표 [0] 13 2 2 2 3" xfId="40446"/>
    <cellStyle name="쉼표 [0] 13 2 2 2 3 2" xfId="40447"/>
    <cellStyle name="쉼표 [0] 13 2 2 2 3 3" xfId="40448"/>
    <cellStyle name="쉼표 [0] 13 2 2 2 3 4" xfId="40449"/>
    <cellStyle name="쉼표 [0] 13 2 2 2 4" xfId="40450"/>
    <cellStyle name="쉼표 [0] 13 2 2 2 4 2" xfId="40451"/>
    <cellStyle name="쉼표 [0] 13 2 2 2 4 3" xfId="40452"/>
    <cellStyle name="쉼표 [0] 13 2 2 2 4 4" xfId="40453"/>
    <cellStyle name="쉼표 [0] 13 2 2 2 5" xfId="40454"/>
    <cellStyle name="쉼표 [0] 13 2 2 2 5 2" xfId="40455"/>
    <cellStyle name="쉼표 [0] 13 2 2 2 5 3" xfId="40456"/>
    <cellStyle name="쉼표 [0] 13 2 2 2 5 4" xfId="40457"/>
    <cellStyle name="쉼표 [0] 13 2 2 2 6" xfId="40458"/>
    <cellStyle name="쉼표 [0] 13 2 2 2 6 2" xfId="40459"/>
    <cellStyle name="쉼표 [0] 13 2 2 2 6 3" xfId="40460"/>
    <cellStyle name="쉼표 [0] 13 2 2 2 6 4" xfId="40461"/>
    <cellStyle name="쉼표 [0] 13 2 2 2 7" xfId="40462"/>
    <cellStyle name="쉼표 [0] 13 2 2 2 7 2" xfId="40463"/>
    <cellStyle name="쉼표 [0] 13 2 2 2 7 3" xfId="40464"/>
    <cellStyle name="쉼표 [0] 13 2 2 2 7 4" xfId="40465"/>
    <cellStyle name="쉼표 [0] 13 2 2 2 8" xfId="40466"/>
    <cellStyle name="쉼표 [0] 13 2 2 2 8 2" xfId="40467"/>
    <cellStyle name="쉼표 [0] 13 2 2 2 8 3" xfId="40468"/>
    <cellStyle name="쉼표 [0] 13 2 2 2 8 4" xfId="40469"/>
    <cellStyle name="쉼표 [0] 13 2 2 2 9" xfId="40470"/>
    <cellStyle name="쉼표 [0] 13 2 2 2 9 2" xfId="40471"/>
    <cellStyle name="쉼표 [0] 13 2 2 2 9 3" xfId="40472"/>
    <cellStyle name="쉼표 [0] 13 2 2 2 9 4" xfId="40473"/>
    <cellStyle name="쉼표 [0] 13 2 2 20" xfId="40474"/>
    <cellStyle name="쉼표 [0] 13 2 2 21" xfId="40475"/>
    <cellStyle name="쉼표 [0] 13 2 2 22" xfId="40476"/>
    <cellStyle name="쉼표 [0] 13 2 2 23" xfId="40477"/>
    <cellStyle name="쉼표 [0] 13 2 2 24" xfId="40478"/>
    <cellStyle name="쉼표 [0] 13 2 2 25" xfId="40479"/>
    <cellStyle name="쉼표 [0] 13 2 2 3" xfId="40480"/>
    <cellStyle name="쉼표 [0] 13 2 2 3 10" xfId="40481"/>
    <cellStyle name="쉼표 [0] 13 2 2 3 11" xfId="40482"/>
    <cellStyle name="쉼표 [0] 13 2 2 3 12" xfId="40483"/>
    <cellStyle name="쉼표 [0] 13 2 2 3 2" xfId="40484"/>
    <cellStyle name="쉼표 [0] 13 2 2 3 2 2" xfId="40485"/>
    <cellStyle name="쉼표 [0] 13 2 2 3 2 3" xfId="40486"/>
    <cellStyle name="쉼표 [0] 13 2 2 3 2 4" xfId="40487"/>
    <cellStyle name="쉼표 [0] 13 2 2 3 3" xfId="40488"/>
    <cellStyle name="쉼표 [0] 13 2 2 3 3 2" xfId="40489"/>
    <cellStyle name="쉼표 [0] 13 2 2 3 3 3" xfId="40490"/>
    <cellStyle name="쉼표 [0] 13 2 2 3 3 4" xfId="40491"/>
    <cellStyle name="쉼표 [0] 13 2 2 3 4" xfId="40492"/>
    <cellStyle name="쉼표 [0] 13 2 2 3 4 2" xfId="40493"/>
    <cellStyle name="쉼표 [0] 13 2 2 3 4 3" xfId="40494"/>
    <cellStyle name="쉼표 [0] 13 2 2 3 4 4" xfId="40495"/>
    <cellStyle name="쉼표 [0] 13 2 2 3 5" xfId="40496"/>
    <cellStyle name="쉼표 [0] 13 2 2 3 5 2" xfId="40497"/>
    <cellStyle name="쉼표 [0] 13 2 2 3 5 3" xfId="40498"/>
    <cellStyle name="쉼표 [0] 13 2 2 3 5 4" xfId="40499"/>
    <cellStyle name="쉼표 [0] 13 2 2 3 6" xfId="40500"/>
    <cellStyle name="쉼표 [0] 13 2 2 3 6 2" xfId="40501"/>
    <cellStyle name="쉼표 [0] 13 2 2 3 6 3" xfId="40502"/>
    <cellStyle name="쉼표 [0] 13 2 2 3 6 4" xfId="40503"/>
    <cellStyle name="쉼표 [0] 13 2 2 3 7" xfId="40504"/>
    <cellStyle name="쉼표 [0] 13 2 2 3 7 2" xfId="40505"/>
    <cellStyle name="쉼표 [0] 13 2 2 3 7 3" xfId="40506"/>
    <cellStyle name="쉼표 [0] 13 2 2 3 7 4" xfId="40507"/>
    <cellStyle name="쉼표 [0] 13 2 2 3 8" xfId="40508"/>
    <cellStyle name="쉼표 [0] 13 2 2 3 8 2" xfId="40509"/>
    <cellStyle name="쉼표 [0] 13 2 2 3 8 3" xfId="40510"/>
    <cellStyle name="쉼표 [0] 13 2 2 3 8 4" xfId="40511"/>
    <cellStyle name="쉼표 [0] 13 2 2 3 9" xfId="40512"/>
    <cellStyle name="쉼표 [0] 13 2 2 3 9 2" xfId="40513"/>
    <cellStyle name="쉼표 [0] 13 2 2 3 9 3" xfId="40514"/>
    <cellStyle name="쉼표 [0] 13 2 2 3 9 4" xfId="40515"/>
    <cellStyle name="쉼표 [0] 13 2 2 4" xfId="40516"/>
    <cellStyle name="쉼표 [0] 13 2 2 4 10" xfId="40517"/>
    <cellStyle name="쉼표 [0] 13 2 2 4 11" xfId="40518"/>
    <cellStyle name="쉼표 [0] 13 2 2 4 12" xfId="40519"/>
    <cellStyle name="쉼표 [0] 13 2 2 4 2" xfId="40520"/>
    <cellStyle name="쉼표 [0] 13 2 2 4 2 2" xfId="40521"/>
    <cellStyle name="쉼표 [0] 13 2 2 4 2 3" xfId="40522"/>
    <cellStyle name="쉼표 [0] 13 2 2 4 2 4" xfId="40523"/>
    <cellStyle name="쉼표 [0] 13 2 2 4 3" xfId="40524"/>
    <cellStyle name="쉼표 [0] 13 2 2 4 3 2" xfId="40525"/>
    <cellStyle name="쉼표 [0] 13 2 2 4 3 3" xfId="40526"/>
    <cellStyle name="쉼표 [0] 13 2 2 4 3 4" xfId="40527"/>
    <cellStyle name="쉼표 [0] 13 2 2 4 4" xfId="40528"/>
    <cellStyle name="쉼표 [0] 13 2 2 4 4 2" xfId="40529"/>
    <cellStyle name="쉼표 [0] 13 2 2 4 4 3" xfId="40530"/>
    <cellStyle name="쉼표 [0] 13 2 2 4 4 4" xfId="40531"/>
    <cellStyle name="쉼표 [0] 13 2 2 4 5" xfId="40532"/>
    <cellStyle name="쉼표 [0] 13 2 2 4 5 2" xfId="40533"/>
    <cellStyle name="쉼표 [0] 13 2 2 4 5 3" xfId="40534"/>
    <cellStyle name="쉼표 [0] 13 2 2 4 5 4" xfId="40535"/>
    <cellStyle name="쉼표 [0] 13 2 2 4 6" xfId="40536"/>
    <cellStyle name="쉼표 [0] 13 2 2 4 6 2" xfId="40537"/>
    <cellStyle name="쉼표 [0] 13 2 2 4 6 3" xfId="40538"/>
    <cellStyle name="쉼표 [0] 13 2 2 4 6 4" xfId="40539"/>
    <cellStyle name="쉼표 [0] 13 2 2 4 7" xfId="40540"/>
    <cellStyle name="쉼표 [0] 13 2 2 4 7 2" xfId="40541"/>
    <cellStyle name="쉼표 [0] 13 2 2 4 7 3" xfId="40542"/>
    <cellStyle name="쉼표 [0] 13 2 2 4 7 4" xfId="40543"/>
    <cellStyle name="쉼표 [0] 13 2 2 4 8" xfId="40544"/>
    <cellStyle name="쉼표 [0] 13 2 2 4 8 2" xfId="40545"/>
    <cellStyle name="쉼표 [0] 13 2 2 4 8 3" xfId="40546"/>
    <cellStyle name="쉼표 [0] 13 2 2 4 8 4" xfId="40547"/>
    <cellStyle name="쉼표 [0] 13 2 2 4 9" xfId="40548"/>
    <cellStyle name="쉼표 [0] 13 2 2 4 9 2" xfId="40549"/>
    <cellStyle name="쉼표 [0] 13 2 2 4 9 3" xfId="40550"/>
    <cellStyle name="쉼표 [0] 13 2 2 4 9 4" xfId="40551"/>
    <cellStyle name="쉼표 [0] 13 2 2 5" xfId="40552"/>
    <cellStyle name="쉼표 [0] 13 2 2 5 2" xfId="40553"/>
    <cellStyle name="쉼표 [0] 13 2 2 5 3" xfId="40554"/>
    <cellStyle name="쉼표 [0] 13 2 2 5 4" xfId="40555"/>
    <cellStyle name="쉼표 [0] 13 2 2 6" xfId="40556"/>
    <cellStyle name="쉼표 [0] 13 2 2 6 2" xfId="40557"/>
    <cellStyle name="쉼표 [0] 13 2 2 6 3" xfId="40558"/>
    <cellStyle name="쉼표 [0] 13 2 2 6 4" xfId="40559"/>
    <cellStyle name="쉼표 [0] 13 2 2 7" xfId="40560"/>
    <cellStyle name="쉼표 [0] 13 2 2 7 2" xfId="40561"/>
    <cellStyle name="쉼표 [0] 13 2 2 7 3" xfId="40562"/>
    <cellStyle name="쉼표 [0] 13 2 2 7 4" xfId="40563"/>
    <cellStyle name="쉼표 [0] 13 2 2 8" xfId="40564"/>
    <cellStyle name="쉼표 [0] 13 2 2 8 2" xfId="40565"/>
    <cellStyle name="쉼표 [0] 13 2 2 8 3" xfId="40566"/>
    <cellStyle name="쉼표 [0] 13 2 2 8 4" xfId="40567"/>
    <cellStyle name="쉼표 [0] 13 2 2 9" xfId="40568"/>
    <cellStyle name="쉼표 [0] 13 2 2 9 2" xfId="40569"/>
    <cellStyle name="쉼표 [0] 13 2 2 9 3" xfId="40570"/>
    <cellStyle name="쉼표 [0] 13 2 2 9 4" xfId="40571"/>
    <cellStyle name="쉼표 [0] 13 2 20" xfId="40572"/>
    <cellStyle name="쉼표 [0] 13 2 21" xfId="40573"/>
    <cellStyle name="쉼표 [0] 13 2 22" xfId="40574"/>
    <cellStyle name="쉼표 [0] 13 2 23" xfId="40575"/>
    <cellStyle name="쉼표 [0] 13 2 24" xfId="40576"/>
    <cellStyle name="쉼표 [0] 13 2 25" xfId="40577"/>
    <cellStyle name="쉼표 [0] 13 2 26" xfId="40578"/>
    <cellStyle name="쉼표 [0] 13 2 3" xfId="40579"/>
    <cellStyle name="쉼표 [0] 13 2 3 10" xfId="40580"/>
    <cellStyle name="쉼표 [0] 13 2 3 11" xfId="40581"/>
    <cellStyle name="쉼표 [0] 13 2 3 12" xfId="40582"/>
    <cellStyle name="쉼표 [0] 13 2 3 2" xfId="40583"/>
    <cellStyle name="쉼표 [0] 13 2 3 2 2" xfId="40584"/>
    <cellStyle name="쉼표 [0] 13 2 3 2 3" xfId="40585"/>
    <cellStyle name="쉼표 [0] 13 2 3 2 4" xfId="40586"/>
    <cellStyle name="쉼표 [0] 13 2 3 3" xfId="40587"/>
    <cellStyle name="쉼표 [0] 13 2 3 3 2" xfId="40588"/>
    <cellStyle name="쉼표 [0] 13 2 3 3 3" xfId="40589"/>
    <cellStyle name="쉼표 [0] 13 2 3 3 4" xfId="40590"/>
    <cellStyle name="쉼표 [0] 13 2 3 4" xfId="40591"/>
    <cellStyle name="쉼표 [0] 13 2 3 4 2" xfId="40592"/>
    <cellStyle name="쉼표 [0] 13 2 3 4 3" xfId="40593"/>
    <cellStyle name="쉼표 [0] 13 2 3 4 4" xfId="40594"/>
    <cellStyle name="쉼표 [0] 13 2 3 5" xfId="40595"/>
    <cellStyle name="쉼표 [0] 13 2 3 5 2" xfId="40596"/>
    <cellStyle name="쉼표 [0] 13 2 3 5 3" xfId="40597"/>
    <cellStyle name="쉼표 [0] 13 2 3 5 4" xfId="40598"/>
    <cellStyle name="쉼표 [0] 13 2 3 6" xfId="40599"/>
    <cellStyle name="쉼표 [0] 13 2 3 6 2" xfId="40600"/>
    <cellStyle name="쉼표 [0] 13 2 3 6 3" xfId="40601"/>
    <cellStyle name="쉼표 [0] 13 2 3 6 4" xfId="40602"/>
    <cellStyle name="쉼표 [0] 13 2 3 7" xfId="40603"/>
    <cellStyle name="쉼표 [0] 13 2 3 7 2" xfId="40604"/>
    <cellStyle name="쉼표 [0] 13 2 3 7 3" xfId="40605"/>
    <cellStyle name="쉼표 [0] 13 2 3 7 4" xfId="40606"/>
    <cellStyle name="쉼표 [0] 13 2 3 8" xfId="40607"/>
    <cellStyle name="쉼표 [0] 13 2 3 8 2" xfId="40608"/>
    <cellStyle name="쉼표 [0] 13 2 3 8 3" xfId="40609"/>
    <cellStyle name="쉼표 [0] 13 2 3 8 4" xfId="40610"/>
    <cellStyle name="쉼표 [0] 13 2 3 9" xfId="40611"/>
    <cellStyle name="쉼표 [0] 13 2 3 9 2" xfId="40612"/>
    <cellStyle name="쉼표 [0] 13 2 3 9 3" xfId="40613"/>
    <cellStyle name="쉼표 [0] 13 2 3 9 4" xfId="40614"/>
    <cellStyle name="쉼표 [0] 13 2 4" xfId="40615"/>
    <cellStyle name="쉼표 [0] 13 2 4 10" xfId="40616"/>
    <cellStyle name="쉼표 [0] 13 2 4 11" xfId="40617"/>
    <cellStyle name="쉼표 [0] 13 2 4 12" xfId="40618"/>
    <cellStyle name="쉼표 [0] 13 2 4 2" xfId="40619"/>
    <cellStyle name="쉼표 [0] 13 2 4 2 2" xfId="40620"/>
    <cellStyle name="쉼표 [0] 13 2 4 2 3" xfId="40621"/>
    <cellStyle name="쉼표 [0] 13 2 4 2 4" xfId="40622"/>
    <cellStyle name="쉼표 [0] 13 2 4 3" xfId="40623"/>
    <cellStyle name="쉼표 [0] 13 2 4 3 2" xfId="40624"/>
    <cellStyle name="쉼표 [0] 13 2 4 3 3" xfId="40625"/>
    <cellStyle name="쉼표 [0] 13 2 4 3 4" xfId="40626"/>
    <cellStyle name="쉼표 [0] 13 2 4 4" xfId="40627"/>
    <cellStyle name="쉼표 [0] 13 2 4 4 2" xfId="40628"/>
    <cellStyle name="쉼표 [0] 13 2 4 4 3" xfId="40629"/>
    <cellStyle name="쉼표 [0] 13 2 4 4 4" xfId="40630"/>
    <cellStyle name="쉼표 [0] 13 2 4 5" xfId="40631"/>
    <cellStyle name="쉼표 [0] 13 2 4 5 2" xfId="40632"/>
    <cellStyle name="쉼표 [0] 13 2 4 5 3" xfId="40633"/>
    <cellStyle name="쉼표 [0] 13 2 4 5 4" xfId="40634"/>
    <cellStyle name="쉼표 [0] 13 2 4 6" xfId="40635"/>
    <cellStyle name="쉼표 [0] 13 2 4 6 2" xfId="40636"/>
    <cellStyle name="쉼표 [0] 13 2 4 6 3" xfId="40637"/>
    <cellStyle name="쉼표 [0] 13 2 4 6 4" xfId="40638"/>
    <cellStyle name="쉼표 [0] 13 2 4 7" xfId="40639"/>
    <cellStyle name="쉼표 [0] 13 2 4 7 2" xfId="40640"/>
    <cellStyle name="쉼표 [0] 13 2 4 7 3" xfId="40641"/>
    <cellStyle name="쉼표 [0] 13 2 4 7 4" xfId="40642"/>
    <cellStyle name="쉼표 [0] 13 2 4 8" xfId="40643"/>
    <cellStyle name="쉼표 [0] 13 2 4 8 2" xfId="40644"/>
    <cellStyle name="쉼표 [0] 13 2 4 8 3" xfId="40645"/>
    <cellStyle name="쉼표 [0] 13 2 4 8 4" xfId="40646"/>
    <cellStyle name="쉼표 [0] 13 2 4 9" xfId="40647"/>
    <cellStyle name="쉼표 [0] 13 2 4 9 2" xfId="40648"/>
    <cellStyle name="쉼표 [0] 13 2 4 9 3" xfId="40649"/>
    <cellStyle name="쉼표 [0] 13 2 4 9 4" xfId="40650"/>
    <cellStyle name="쉼표 [0] 13 2 5" xfId="40651"/>
    <cellStyle name="쉼표 [0] 13 2 5 10" xfId="40652"/>
    <cellStyle name="쉼표 [0] 13 2 5 11" xfId="40653"/>
    <cellStyle name="쉼표 [0] 13 2 5 12" xfId="40654"/>
    <cellStyle name="쉼표 [0] 13 2 5 2" xfId="40655"/>
    <cellStyle name="쉼표 [0] 13 2 5 2 2" xfId="40656"/>
    <cellStyle name="쉼표 [0] 13 2 5 2 3" xfId="40657"/>
    <cellStyle name="쉼표 [0] 13 2 5 2 4" xfId="40658"/>
    <cellStyle name="쉼표 [0] 13 2 5 3" xfId="40659"/>
    <cellStyle name="쉼표 [0] 13 2 5 3 2" xfId="40660"/>
    <cellStyle name="쉼표 [0] 13 2 5 3 3" xfId="40661"/>
    <cellStyle name="쉼표 [0] 13 2 5 3 4" xfId="40662"/>
    <cellStyle name="쉼표 [0] 13 2 5 4" xfId="40663"/>
    <cellStyle name="쉼표 [0] 13 2 5 4 2" xfId="40664"/>
    <cellStyle name="쉼표 [0] 13 2 5 4 3" xfId="40665"/>
    <cellStyle name="쉼표 [0] 13 2 5 4 4" xfId="40666"/>
    <cellStyle name="쉼표 [0] 13 2 5 5" xfId="40667"/>
    <cellStyle name="쉼표 [0] 13 2 5 5 2" xfId="40668"/>
    <cellStyle name="쉼표 [0] 13 2 5 5 3" xfId="40669"/>
    <cellStyle name="쉼표 [0] 13 2 5 5 4" xfId="40670"/>
    <cellStyle name="쉼표 [0] 13 2 5 6" xfId="40671"/>
    <cellStyle name="쉼표 [0] 13 2 5 6 2" xfId="40672"/>
    <cellStyle name="쉼표 [0] 13 2 5 6 3" xfId="40673"/>
    <cellStyle name="쉼표 [0] 13 2 5 6 4" xfId="40674"/>
    <cellStyle name="쉼표 [0] 13 2 5 7" xfId="40675"/>
    <cellStyle name="쉼표 [0] 13 2 5 7 2" xfId="40676"/>
    <cellStyle name="쉼표 [0] 13 2 5 7 3" xfId="40677"/>
    <cellStyle name="쉼표 [0] 13 2 5 7 4" xfId="40678"/>
    <cellStyle name="쉼표 [0] 13 2 5 8" xfId="40679"/>
    <cellStyle name="쉼표 [0] 13 2 5 8 2" xfId="40680"/>
    <cellStyle name="쉼표 [0] 13 2 5 8 3" xfId="40681"/>
    <cellStyle name="쉼표 [0] 13 2 5 8 4" xfId="40682"/>
    <cellStyle name="쉼표 [0] 13 2 5 9" xfId="40683"/>
    <cellStyle name="쉼표 [0] 13 2 5 9 2" xfId="40684"/>
    <cellStyle name="쉼표 [0] 13 2 5 9 3" xfId="40685"/>
    <cellStyle name="쉼표 [0] 13 2 5 9 4" xfId="40686"/>
    <cellStyle name="쉼표 [0] 13 2 6" xfId="40687"/>
    <cellStyle name="쉼표 [0] 13 2 6 2" xfId="40688"/>
    <cellStyle name="쉼표 [0] 13 2 6 3" xfId="40689"/>
    <cellStyle name="쉼표 [0] 13 2 6 4" xfId="40690"/>
    <cellStyle name="쉼표 [0] 13 2 7" xfId="40691"/>
    <cellStyle name="쉼표 [0] 13 2 7 2" xfId="40692"/>
    <cellStyle name="쉼표 [0] 13 2 7 3" xfId="40693"/>
    <cellStyle name="쉼표 [0] 13 2 7 4" xfId="40694"/>
    <cellStyle name="쉼표 [0] 13 2 8" xfId="40695"/>
    <cellStyle name="쉼표 [0] 13 2 8 2" xfId="40696"/>
    <cellStyle name="쉼표 [0] 13 2 8 3" xfId="40697"/>
    <cellStyle name="쉼표 [0] 13 2 8 4" xfId="40698"/>
    <cellStyle name="쉼표 [0] 13 2 9" xfId="40699"/>
    <cellStyle name="쉼표 [0] 13 2 9 2" xfId="40700"/>
    <cellStyle name="쉼표 [0] 13 2 9 3" xfId="40701"/>
    <cellStyle name="쉼표 [0] 13 2 9 4" xfId="40702"/>
    <cellStyle name="쉼표 [0] 13 20" xfId="40703"/>
    <cellStyle name="쉼표 [0] 13 21" xfId="40704"/>
    <cellStyle name="쉼표 [0] 13 22" xfId="40705"/>
    <cellStyle name="쉼표 [0] 13 23" xfId="40706"/>
    <cellStyle name="쉼표 [0] 13 24" xfId="40707"/>
    <cellStyle name="쉼표 [0] 13 25" xfId="40708"/>
    <cellStyle name="쉼표 [0] 13 26" xfId="40709"/>
    <cellStyle name="쉼표 [0] 13 27" xfId="40710"/>
    <cellStyle name="쉼표 [0] 13 3" xfId="40711"/>
    <cellStyle name="쉼표 [0] 13 3 10" xfId="40712"/>
    <cellStyle name="쉼표 [0] 13 3 10 2" xfId="40713"/>
    <cellStyle name="쉼표 [0] 13 3 10 3" xfId="40714"/>
    <cellStyle name="쉼표 [0] 13 3 10 4" xfId="40715"/>
    <cellStyle name="쉼표 [0] 13 3 11" xfId="40716"/>
    <cellStyle name="쉼표 [0] 13 3 11 2" xfId="40717"/>
    <cellStyle name="쉼표 [0] 13 3 11 3" xfId="40718"/>
    <cellStyle name="쉼표 [0] 13 3 11 4" xfId="40719"/>
    <cellStyle name="쉼표 [0] 13 3 12" xfId="40720"/>
    <cellStyle name="쉼표 [0] 13 3 12 2" xfId="40721"/>
    <cellStyle name="쉼표 [0] 13 3 12 3" xfId="40722"/>
    <cellStyle name="쉼표 [0] 13 3 12 4" xfId="40723"/>
    <cellStyle name="쉼표 [0] 13 3 13" xfId="40724"/>
    <cellStyle name="쉼표 [0] 13 3 14" xfId="40725"/>
    <cellStyle name="쉼표 [0] 13 3 15" xfId="40726"/>
    <cellStyle name="쉼표 [0] 13 3 16" xfId="40727"/>
    <cellStyle name="쉼표 [0] 13 3 17" xfId="40728"/>
    <cellStyle name="쉼표 [0] 13 3 18" xfId="40729"/>
    <cellStyle name="쉼표 [0] 13 3 19" xfId="40730"/>
    <cellStyle name="쉼표 [0] 13 3 2" xfId="40731"/>
    <cellStyle name="쉼표 [0] 13 3 2 10" xfId="40732"/>
    <cellStyle name="쉼표 [0] 13 3 2 11" xfId="40733"/>
    <cellStyle name="쉼표 [0] 13 3 2 12" xfId="40734"/>
    <cellStyle name="쉼표 [0] 13 3 2 2" xfId="40735"/>
    <cellStyle name="쉼표 [0] 13 3 2 2 2" xfId="40736"/>
    <cellStyle name="쉼표 [0] 13 3 2 2 3" xfId="40737"/>
    <cellStyle name="쉼표 [0] 13 3 2 2 4" xfId="40738"/>
    <cellStyle name="쉼표 [0] 13 3 2 3" xfId="40739"/>
    <cellStyle name="쉼표 [0] 13 3 2 3 2" xfId="40740"/>
    <cellStyle name="쉼표 [0] 13 3 2 3 3" xfId="40741"/>
    <cellStyle name="쉼표 [0] 13 3 2 3 4" xfId="40742"/>
    <cellStyle name="쉼표 [0] 13 3 2 4" xfId="40743"/>
    <cellStyle name="쉼표 [0] 13 3 2 4 2" xfId="40744"/>
    <cellStyle name="쉼표 [0] 13 3 2 4 3" xfId="40745"/>
    <cellStyle name="쉼표 [0] 13 3 2 4 4" xfId="40746"/>
    <cellStyle name="쉼표 [0] 13 3 2 5" xfId="40747"/>
    <cellStyle name="쉼표 [0] 13 3 2 5 2" xfId="40748"/>
    <cellStyle name="쉼표 [0] 13 3 2 5 3" xfId="40749"/>
    <cellStyle name="쉼표 [0] 13 3 2 5 4" xfId="40750"/>
    <cellStyle name="쉼표 [0] 13 3 2 6" xfId="40751"/>
    <cellStyle name="쉼표 [0] 13 3 2 6 2" xfId="40752"/>
    <cellStyle name="쉼표 [0] 13 3 2 6 3" xfId="40753"/>
    <cellStyle name="쉼표 [0] 13 3 2 6 4" xfId="40754"/>
    <cellStyle name="쉼표 [0] 13 3 2 7" xfId="40755"/>
    <cellStyle name="쉼표 [0] 13 3 2 7 2" xfId="40756"/>
    <cellStyle name="쉼표 [0] 13 3 2 7 3" xfId="40757"/>
    <cellStyle name="쉼표 [0] 13 3 2 7 4" xfId="40758"/>
    <cellStyle name="쉼표 [0] 13 3 2 8" xfId="40759"/>
    <cellStyle name="쉼표 [0] 13 3 2 8 2" xfId="40760"/>
    <cellStyle name="쉼표 [0] 13 3 2 8 3" xfId="40761"/>
    <cellStyle name="쉼표 [0] 13 3 2 8 4" xfId="40762"/>
    <cellStyle name="쉼표 [0] 13 3 2 9" xfId="40763"/>
    <cellStyle name="쉼표 [0] 13 3 2 9 2" xfId="40764"/>
    <cellStyle name="쉼표 [0] 13 3 2 9 3" xfId="40765"/>
    <cellStyle name="쉼표 [0] 13 3 2 9 4" xfId="40766"/>
    <cellStyle name="쉼표 [0] 13 3 20" xfId="40767"/>
    <cellStyle name="쉼표 [0] 13 3 21" xfId="40768"/>
    <cellStyle name="쉼표 [0] 13 3 22" xfId="40769"/>
    <cellStyle name="쉼표 [0] 13 3 23" xfId="40770"/>
    <cellStyle name="쉼표 [0] 13 3 24" xfId="40771"/>
    <cellStyle name="쉼표 [0] 13 3 25" xfId="40772"/>
    <cellStyle name="쉼표 [0] 13 3 3" xfId="40773"/>
    <cellStyle name="쉼표 [0] 13 3 3 10" xfId="40774"/>
    <cellStyle name="쉼표 [0] 13 3 3 11" xfId="40775"/>
    <cellStyle name="쉼표 [0] 13 3 3 12" xfId="40776"/>
    <cellStyle name="쉼표 [0] 13 3 3 2" xfId="40777"/>
    <cellStyle name="쉼표 [0] 13 3 3 2 2" xfId="40778"/>
    <cellStyle name="쉼표 [0] 13 3 3 2 3" xfId="40779"/>
    <cellStyle name="쉼표 [0] 13 3 3 2 4" xfId="40780"/>
    <cellStyle name="쉼표 [0] 13 3 3 3" xfId="40781"/>
    <cellStyle name="쉼표 [0] 13 3 3 3 2" xfId="40782"/>
    <cellStyle name="쉼표 [0] 13 3 3 3 3" xfId="40783"/>
    <cellStyle name="쉼표 [0] 13 3 3 3 4" xfId="40784"/>
    <cellStyle name="쉼표 [0] 13 3 3 4" xfId="40785"/>
    <cellStyle name="쉼표 [0] 13 3 3 4 2" xfId="40786"/>
    <cellStyle name="쉼표 [0] 13 3 3 4 3" xfId="40787"/>
    <cellStyle name="쉼표 [0] 13 3 3 4 4" xfId="40788"/>
    <cellStyle name="쉼표 [0] 13 3 3 5" xfId="40789"/>
    <cellStyle name="쉼표 [0] 13 3 3 5 2" xfId="40790"/>
    <cellStyle name="쉼표 [0] 13 3 3 5 3" xfId="40791"/>
    <cellStyle name="쉼표 [0] 13 3 3 5 4" xfId="40792"/>
    <cellStyle name="쉼표 [0] 13 3 3 6" xfId="40793"/>
    <cellStyle name="쉼표 [0] 13 3 3 6 2" xfId="40794"/>
    <cellStyle name="쉼표 [0] 13 3 3 6 3" xfId="40795"/>
    <cellStyle name="쉼표 [0] 13 3 3 6 4" xfId="40796"/>
    <cellStyle name="쉼표 [0] 13 3 3 7" xfId="40797"/>
    <cellStyle name="쉼표 [0] 13 3 3 7 2" xfId="40798"/>
    <cellStyle name="쉼표 [0] 13 3 3 7 3" xfId="40799"/>
    <cellStyle name="쉼표 [0] 13 3 3 7 4" xfId="40800"/>
    <cellStyle name="쉼표 [0] 13 3 3 8" xfId="40801"/>
    <cellStyle name="쉼표 [0] 13 3 3 8 2" xfId="40802"/>
    <cellStyle name="쉼표 [0] 13 3 3 8 3" xfId="40803"/>
    <cellStyle name="쉼표 [0] 13 3 3 8 4" xfId="40804"/>
    <cellStyle name="쉼표 [0] 13 3 3 9" xfId="40805"/>
    <cellStyle name="쉼표 [0] 13 3 3 9 2" xfId="40806"/>
    <cellStyle name="쉼표 [0] 13 3 3 9 3" xfId="40807"/>
    <cellStyle name="쉼표 [0] 13 3 3 9 4" xfId="40808"/>
    <cellStyle name="쉼표 [0] 13 3 4" xfId="40809"/>
    <cellStyle name="쉼표 [0] 13 3 4 10" xfId="40810"/>
    <cellStyle name="쉼표 [0] 13 3 4 11" xfId="40811"/>
    <cellStyle name="쉼표 [0] 13 3 4 12" xfId="40812"/>
    <cellStyle name="쉼표 [0] 13 3 4 2" xfId="40813"/>
    <cellStyle name="쉼표 [0] 13 3 4 2 2" xfId="40814"/>
    <cellStyle name="쉼표 [0] 13 3 4 2 3" xfId="40815"/>
    <cellStyle name="쉼표 [0] 13 3 4 2 4" xfId="40816"/>
    <cellStyle name="쉼표 [0] 13 3 4 3" xfId="40817"/>
    <cellStyle name="쉼표 [0] 13 3 4 3 2" xfId="40818"/>
    <cellStyle name="쉼표 [0] 13 3 4 3 3" xfId="40819"/>
    <cellStyle name="쉼표 [0] 13 3 4 3 4" xfId="40820"/>
    <cellStyle name="쉼표 [0] 13 3 4 4" xfId="40821"/>
    <cellStyle name="쉼표 [0] 13 3 4 4 2" xfId="40822"/>
    <cellStyle name="쉼표 [0] 13 3 4 4 3" xfId="40823"/>
    <cellStyle name="쉼표 [0] 13 3 4 4 4" xfId="40824"/>
    <cellStyle name="쉼표 [0] 13 3 4 5" xfId="40825"/>
    <cellStyle name="쉼표 [0] 13 3 4 5 2" xfId="40826"/>
    <cellStyle name="쉼표 [0] 13 3 4 5 3" xfId="40827"/>
    <cellStyle name="쉼표 [0] 13 3 4 5 4" xfId="40828"/>
    <cellStyle name="쉼표 [0] 13 3 4 6" xfId="40829"/>
    <cellStyle name="쉼표 [0] 13 3 4 6 2" xfId="40830"/>
    <cellStyle name="쉼표 [0] 13 3 4 6 3" xfId="40831"/>
    <cellStyle name="쉼표 [0] 13 3 4 6 4" xfId="40832"/>
    <cellStyle name="쉼표 [0] 13 3 4 7" xfId="40833"/>
    <cellStyle name="쉼표 [0] 13 3 4 7 2" xfId="40834"/>
    <cellStyle name="쉼표 [0] 13 3 4 7 3" xfId="40835"/>
    <cellStyle name="쉼표 [0] 13 3 4 7 4" xfId="40836"/>
    <cellStyle name="쉼표 [0] 13 3 4 8" xfId="40837"/>
    <cellStyle name="쉼표 [0] 13 3 4 8 2" xfId="40838"/>
    <cellStyle name="쉼표 [0] 13 3 4 8 3" xfId="40839"/>
    <cellStyle name="쉼표 [0] 13 3 4 8 4" xfId="40840"/>
    <cellStyle name="쉼표 [0] 13 3 4 9" xfId="40841"/>
    <cellStyle name="쉼표 [0] 13 3 4 9 2" xfId="40842"/>
    <cellStyle name="쉼표 [0] 13 3 4 9 3" xfId="40843"/>
    <cellStyle name="쉼표 [0] 13 3 4 9 4" xfId="40844"/>
    <cellStyle name="쉼표 [0] 13 3 5" xfId="40845"/>
    <cellStyle name="쉼표 [0] 13 3 5 2" xfId="40846"/>
    <cellStyle name="쉼표 [0] 13 3 5 3" xfId="40847"/>
    <cellStyle name="쉼표 [0] 13 3 5 4" xfId="40848"/>
    <cellStyle name="쉼표 [0] 13 3 6" xfId="40849"/>
    <cellStyle name="쉼표 [0] 13 3 6 2" xfId="40850"/>
    <cellStyle name="쉼표 [0] 13 3 6 3" xfId="40851"/>
    <cellStyle name="쉼표 [0] 13 3 6 4" xfId="40852"/>
    <cellStyle name="쉼표 [0] 13 3 7" xfId="40853"/>
    <cellStyle name="쉼표 [0] 13 3 7 2" xfId="40854"/>
    <cellStyle name="쉼표 [0] 13 3 7 3" xfId="40855"/>
    <cellStyle name="쉼표 [0] 13 3 7 4" xfId="40856"/>
    <cellStyle name="쉼표 [0] 13 3 8" xfId="40857"/>
    <cellStyle name="쉼표 [0] 13 3 8 2" xfId="40858"/>
    <cellStyle name="쉼표 [0] 13 3 8 3" xfId="40859"/>
    <cellStyle name="쉼표 [0] 13 3 8 4" xfId="40860"/>
    <cellStyle name="쉼표 [0] 13 3 9" xfId="40861"/>
    <cellStyle name="쉼표 [0] 13 3 9 2" xfId="40862"/>
    <cellStyle name="쉼표 [0] 13 3 9 3" xfId="40863"/>
    <cellStyle name="쉼표 [0] 13 3 9 4" xfId="40864"/>
    <cellStyle name="쉼표 [0] 13 4" xfId="40865"/>
    <cellStyle name="쉼표 [0] 13 4 10" xfId="40866"/>
    <cellStyle name="쉼표 [0] 13 4 11" xfId="40867"/>
    <cellStyle name="쉼표 [0] 13 4 12" xfId="40868"/>
    <cellStyle name="쉼표 [0] 13 4 2" xfId="40869"/>
    <cellStyle name="쉼표 [0] 13 4 2 2" xfId="40870"/>
    <cellStyle name="쉼표 [0] 13 4 2 3" xfId="40871"/>
    <cellStyle name="쉼표 [0] 13 4 2 4" xfId="40872"/>
    <cellStyle name="쉼표 [0] 13 4 3" xfId="40873"/>
    <cellStyle name="쉼표 [0] 13 4 3 2" xfId="40874"/>
    <cellStyle name="쉼표 [0] 13 4 3 3" xfId="40875"/>
    <cellStyle name="쉼표 [0] 13 4 3 4" xfId="40876"/>
    <cellStyle name="쉼표 [0] 13 4 4" xfId="40877"/>
    <cellStyle name="쉼표 [0] 13 4 4 2" xfId="40878"/>
    <cellStyle name="쉼표 [0] 13 4 4 3" xfId="40879"/>
    <cellStyle name="쉼표 [0] 13 4 4 4" xfId="40880"/>
    <cellStyle name="쉼표 [0] 13 4 5" xfId="40881"/>
    <cellStyle name="쉼표 [0] 13 4 5 2" xfId="40882"/>
    <cellStyle name="쉼표 [0] 13 4 5 3" xfId="40883"/>
    <cellStyle name="쉼표 [0] 13 4 5 4" xfId="40884"/>
    <cellStyle name="쉼표 [0] 13 4 6" xfId="40885"/>
    <cellStyle name="쉼표 [0] 13 4 6 2" xfId="40886"/>
    <cellStyle name="쉼표 [0] 13 4 6 3" xfId="40887"/>
    <cellStyle name="쉼표 [0] 13 4 6 4" xfId="40888"/>
    <cellStyle name="쉼표 [0] 13 4 7" xfId="40889"/>
    <cellStyle name="쉼표 [0] 13 4 7 2" xfId="40890"/>
    <cellStyle name="쉼표 [0] 13 4 7 3" xfId="40891"/>
    <cellStyle name="쉼표 [0] 13 4 7 4" xfId="40892"/>
    <cellStyle name="쉼표 [0] 13 4 8" xfId="40893"/>
    <cellStyle name="쉼표 [0] 13 4 8 2" xfId="40894"/>
    <cellStyle name="쉼표 [0] 13 4 8 3" xfId="40895"/>
    <cellStyle name="쉼표 [0] 13 4 8 4" xfId="40896"/>
    <cellStyle name="쉼표 [0] 13 4 9" xfId="40897"/>
    <cellStyle name="쉼표 [0] 13 4 9 2" xfId="40898"/>
    <cellStyle name="쉼표 [0] 13 4 9 3" xfId="40899"/>
    <cellStyle name="쉼표 [0] 13 4 9 4" xfId="40900"/>
    <cellStyle name="쉼표 [0] 13 5" xfId="40901"/>
    <cellStyle name="쉼표 [0] 13 5 10" xfId="40902"/>
    <cellStyle name="쉼표 [0] 13 5 11" xfId="40903"/>
    <cellStyle name="쉼표 [0] 13 5 12" xfId="40904"/>
    <cellStyle name="쉼표 [0] 13 5 2" xfId="40905"/>
    <cellStyle name="쉼표 [0] 13 5 2 2" xfId="40906"/>
    <cellStyle name="쉼표 [0] 13 5 2 3" xfId="40907"/>
    <cellStyle name="쉼표 [0] 13 5 2 4" xfId="40908"/>
    <cellStyle name="쉼표 [0] 13 5 3" xfId="40909"/>
    <cellStyle name="쉼표 [0] 13 5 3 2" xfId="40910"/>
    <cellStyle name="쉼표 [0] 13 5 3 3" xfId="40911"/>
    <cellStyle name="쉼표 [0] 13 5 3 4" xfId="40912"/>
    <cellStyle name="쉼표 [0] 13 5 4" xfId="40913"/>
    <cellStyle name="쉼표 [0] 13 5 4 2" xfId="40914"/>
    <cellStyle name="쉼표 [0] 13 5 4 3" xfId="40915"/>
    <cellStyle name="쉼표 [0] 13 5 4 4" xfId="40916"/>
    <cellStyle name="쉼표 [0] 13 5 5" xfId="40917"/>
    <cellStyle name="쉼표 [0] 13 5 5 2" xfId="40918"/>
    <cellStyle name="쉼표 [0] 13 5 5 3" xfId="40919"/>
    <cellStyle name="쉼표 [0] 13 5 5 4" xfId="40920"/>
    <cellStyle name="쉼표 [0] 13 5 6" xfId="40921"/>
    <cellStyle name="쉼표 [0] 13 5 6 2" xfId="40922"/>
    <cellStyle name="쉼표 [0] 13 5 6 3" xfId="40923"/>
    <cellStyle name="쉼표 [0] 13 5 6 4" xfId="40924"/>
    <cellStyle name="쉼표 [0] 13 5 7" xfId="40925"/>
    <cellStyle name="쉼표 [0] 13 5 7 2" xfId="40926"/>
    <cellStyle name="쉼표 [0] 13 5 7 3" xfId="40927"/>
    <cellStyle name="쉼표 [0] 13 5 7 4" xfId="40928"/>
    <cellStyle name="쉼표 [0] 13 5 8" xfId="40929"/>
    <cellStyle name="쉼표 [0] 13 5 8 2" xfId="40930"/>
    <cellStyle name="쉼표 [0] 13 5 8 3" xfId="40931"/>
    <cellStyle name="쉼표 [0] 13 5 8 4" xfId="40932"/>
    <cellStyle name="쉼표 [0] 13 5 9" xfId="40933"/>
    <cellStyle name="쉼표 [0] 13 5 9 2" xfId="40934"/>
    <cellStyle name="쉼표 [0] 13 5 9 3" xfId="40935"/>
    <cellStyle name="쉼표 [0] 13 5 9 4" xfId="40936"/>
    <cellStyle name="쉼표 [0] 13 6" xfId="40937"/>
    <cellStyle name="쉼표 [0] 13 6 10" xfId="40938"/>
    <cellStyle name="쉼표 [0] 13 6 11" xfId="40939"/>
    <cellStyle name="쉼표 [0] 13 6 12" xfId="40940"/>
    <cellStyle name="쉼표 [0] 13 6 2" xfId="40941"/>
    <cellStyle name="쉼표 [0] 13 6 2 2" xfId="40942"/>
    <cellStyle name="쉼표 [0] 13 6 2 3" xfId="40943"/>
    <cellStyle name="쉼표 [0] 13 6 2 4" xfId="40944"/>
    <cellStyle name="쉼표 [0] 13 6 3" xfId="40945"/>
    <cellStyle name="쉼표 [0] 13 6 3 2" xfId="40946"/>
    <cellStyle name="쉼표 [0] 13 6 3 3" xfId="40947"/>
    <cellStyle name="쉼표 [0] 13 6 3 4" xfId="40948"/>
    <cellStyle name="쉼표 [0] 13 6 4" xfId="40949"/>
    <cellStyle name="쉼표 [0] 13 6 4 2" xfId="40950"/>
    <cellStyle name="쉼표 [0] 13 6 4 3" xfId="40951"/>
    <cellStyle name="쉼표 [0] 13 6 4 4" xfId="40952"/>
    <cellStyle name="쉼표 [0] 13 6 5" xfId="40953"/>
    <cellStyle name="쉼표 [0] 13 6 5 2" xfId="40954"/>
    <cellStyle name="쉼표 [0] 13 6 5 3" xfId="40955"/>
    <cellStyle name="쉼표 [0] 13 6 5 4" xfId="40956"/>
    <cellStyle name="쉼표 [0] 13 6 6" xfId="40957"/>
    <cellStyle name="쉼표 [0] 13 6 6 2" xfId="40958"/>
    <cellStyle name="쉼표 [0] 13 6 6 3" xfId="40959"/>
    <cellStyle name="쉼표 [0] 13 6 6 4" xfId="40960"/>
    <cellStyle name="쉼표 [0] 13 6 7" xfId="40961"/>
    <cellStyle name="쉼표 [0] 13 6 7 2" xfId="40962"/>
    <cellStyle name="쉼표 [0] 13 6 7 3" xfId="40963"/>
    <cellStyle name="쉼표 [0] 13 6 7 4" xfId="40964"/>
    <cellStyle name="쉼표 [0] 13 6 8" xfId="40965"/>
    <cellStyle name="쉼표 [0] 13 6 8 2" xfId="40966"/>
    <cellStyle name="쉼표 [0] 13 6 8 3" xfId="40967"/>
    <cellStyle name="쉼표 [0] 13 6 8 4" xfId="40968"/>
    <cellStyle name="쉼표 [0] 13 6 9" xfId="40969"/>
    <cellStyle name="쉼표 [0] 13 6 9 2" xfId="40970"/>
    <cellStyle name="쉼표 [0] 13 6 9 3" xfId="40971"/>
    <cellStyle name="쉼표 [0] 13 6 9 4" xfId="40972"/>
    <cellStyle name="쉼표 [0] 13 7" xfId="40973"/>
    <cellStyle name="쉼표 [0] 13 7 2" xfId="40974"/>
    <cellStyle name="쉼표 [0] 13 7 3" xfId="40975"/>
    <cellStyle name="쉼표 [0] 13 7 4" xfId="40976"/>
    <cellStyle name="쉼표 [0] 13 8" xfId="40977"/>
    <cellStyle name="쉼표 [0] 13 8 2" xfId="40978"/>
    <cellStyle name="쉼표 [0] 13 8 3" xfId="40979"/>
    <cellStyle name="쉼표 [0] 13 8 4" xfId="40980"/>
    <cellStyle name="쉼표 [0] 13 9" xfId="40981"/>
    <cellStyle name="쉼표 [0] 13 9 2" xfId="40982"/>
    <cellStyle name="쉼표 [0] 13 9 3" xfId="40983"/>
    <cellStyle name="쉼표 [0] 13 9 4" xfId="40984"/>
    <cellStyle name="쉼표 [0] 14" xfId="40985"/>
    <cellStyle name="쉼표 [0] 14 10" xfId="40986"/>
    <cellStyle name="쉼표 [0] 14 10 2" xfId="40987"/>
    <cellStyle name="쉼표 [0] 14 10 3" xfId="40988"/>
    <cellStyle name="쉼표 [0] 14 10 4" xfId="40989"/>
    <cellStyle name="쉼표 [0] 14 11" xfId="40990"/>
    <cellStyle name="쉼표 [0] 14 11 2" xfId="40991"/>
    <cellStyle name="쉼표 [0] 14 11 3" xfId="40992"/>
    <cellStyle name="쉼표 [0] 14 11 4" xfId="40993"/>
    <cellStyle name="쉼표 [0] 14 12" xfId="40994"/>
    <cellStyle name="쉼표 [0] 14 12 2" xfId="40995"/>
    <cellStyle name="쉼표 [0] 14 12 3" xfId="40996"/>
    <cellStyle name="쉼표 [0] 14 12 4" xfId="40997"/>
    <cellStyle name="쉼표 [0] 14 13" xfId="40998"/>
    <cellStyle name="쉼표 [0] 14 14" xfId="40999"/>
    <cellStyle name="쉼표 [0] 14 15" xfId="41000"/>
    <cellStyle name="쉼표 [0] 14 16" xfId="41001"/>
    <cellStyle name="쉼표 [0] 14 17" xfId="41002"/>
    <cellStyle name="쉼표 [0] 14 18" xfId="41003"/>
    <cellStyle name="쉼표 [0] 14 19" xfId="41004"/>
    <cellStyle name="쉼표 [0] 14 2" xfId="41005"/>
    <cellStyle name="쉼표 [0] 14 2 10" xfId="41006"/>
    <cellStyle name="쉼표 [0] 14 2 11" xfId="41007"/>
    <cellStyle name="쉼표 [0] 14 2 12" xfId="41008"/>
    <cellStyle name="쉼표 [0] 14 2 2" xfId="41009"/>
    <cellStyle name="쉼표 [0] 14 2 2 2" xfId="41010"/>
    <cellStyle name="쉼표 [0] 14 2 2 3" xfId="41011"/>
    <cellStyle name="쉼표 [0] 14 2 2 4" xfId="41012"/>
    <cellStyle name="쉼표 [0] 14 2 3" xfId="41013"/>
    <cellStyle name="쉼표 [0] 14 2 3 2" xfId="41014"/>
    <cellStyle name="쉼표 [0] 14 2 3 3" xfId="41015"/>
    <cellStyle name="쉼표 [0] 14 2 3 4" xfId="41016"/>
    <cellStyle name="쉼표 [0] 14 2 4" xfId="41017"/>
    <cellStyle name="쉼표 [0] 14 2 4 2" xfId="41018"/>
    <cellStyle name="쉼표 [0] 14 2 4 3" xfId="41019"/>
    <cellStyle name="쉼표 [0] 14 2 4 4" xfId="41020"/>
    <cellStyle name="쉼표 [0] 14 2 5" xfId="41021"/>
    <cellStyle name="쉼표 [0] 14 2 5 2" xfId="41022"/>
    <cellStyle name="쉼표 [0] 14 2 5 3" xfId="41023"/>
    <cellStyle name="쉼표 [0] 14 2 5 4" xfId="41024"/>
    <cellStyle name="쉼표 [0] 14 2 6" xfId="41025"/>
    <cellStyle name="쉼표 [0] 14 2 6 2" xfId="41026"/>
    <cellStyle name="쉼표 [0] 14 2 6 3" xfId="41027"/>
    <cellStyle name="쉼표 [0] 14 2 6 4" xfId="41028"/>
    <cellStyle name="쉼표 [0] 14 2 7" xfId="41029"/>
    <cellStyle name="쉼표 [0] 14 2 7 2" xfId="41030"/>
    <cellStyle name="쉼표 [0] 14 2 7 3" xfId="41031"/>
    <cellStyle name="쉼표 [0] 14 2 7 4" xfId="41032"/>
    <cellStyle name="쉼표 [0] 14 2 8" xfId="41033"/>
    <cellStyle name="쉼표 [0] 14 2 8 2" xfId="41034"/>
    <cellStyle name="쉼표 [0] 14 2 8 3" xfId="41035"/>
    <cellStyle name="쉼표 [0] 14 2 8 4" xfId="41036"/>
    <cellStyle name="쉼표 [0] 14 2 9" xfId="41037"/>
    <cellStyle name="쉼표 [0] 14 2 9 2" xfId="41038"/>
    <cellStyle name="쉼표 [0] 14 2 9 3" xfId="41039"/>
    <cellStyle name="쉼표 [0] 14 2 9 4" xfId="41040"/>
    <cellStyle name="쉼표 [0] 14 20" xfId="41041"/>
    <cellStyle name="쉼표 [0] 14 21" xfId="41042"/>
    <cellStyle name="쉼표 [0] 14 22" xfId="41043"/>
    <cellStyle name="쉼표 [0] 14 23" xfId="41044"/>
    <cellStyle name="쉼표 [0] 14 24" xfId="41045"/>
    <cellStyle name="쉼표 [0] 14 25" xfId="41046"/>
    <cellStyle name="쉼표 [0] 14 3" xfId="41047"/>
    <cellStyle name="쉼표 [0] 14 3 10" xfId="41048"/>
    <cellStyle name="쉼표 [0] 14 3 11" xfId="41049"/>
    <cellStyle name="쉼표 [0] 14 3 12" xfId="41050"/>
    <cellStyle name="쉼표 [0] 14 3 2" xfId="41051"/>
    <cellStyle name="쉼표 [0] 14 3 2 2" xfId="41052"/>
    <cellStyle name="쉼표 [0] 14 3 2 3" xfId="41053"/>
    <cellStyle name="쉼표 [0] 14 3 2 4" xfId="41054"/>
    <cellStyle name="쉼표 [0] 14 3 3" xfId="41055"/>
    <cellStyle name="쉼표 [0] 14 3 3 2" xfId="41056"/>
    <cellStyle name="쉼표 [0] 14 3 3 3" xfId="41057"/>
    <cellStyle name="쉼표 [0] 14 3 3 4" xfId="41058"/>
    <cellStyle name="쉼표 [0] 14 3 4" xfId="41059"/>
    <cellStyle name="쉼표 [0] 14 3 4 2" xfId="41060"/>
    <cellStyle name="쉼표 [0] 14 3 4 3" xfId="41061"/>
    <cellStyle name="쉼표 [0] 14 3 4 4" xfId="41062"/>
    <cellStyle name="쉼표 [0] 14 3 5" xfId="41063"/>
    <cellStyle name="쉼표 [0] 14 3 5 2" xfId="41064"/>
    <cellStyle name="쉼표 [0] 14 3 5 3" xfId="41065"/>
    <cellStyle name="쉼표 [0] 14 3 5 4" xfId="41066"/>
    <cellStyle name="쉼표 [0] 14 3 6" xfId="41067"/>
    <cellStyle name="쉼표 [0] 14 3 6 2" xfId="41068"/>
    <cellStyle name="쉼표 [0] 14 3 6 3" xfId="41069"/>
    <cellStyle name="쉼표 [0] 14 3 6 4" xfId="41070"/>
    <cellStyle name="쉼표 [0] 14 3 7" xfId="41071"/>
    <cellStyle name="쉼표 [0] 14 3 7 2" xfId="41072"/>
    <cellStyle name="쉼표 [0] 14 3 7 3" xfId="41073"/>
    <cellStyle name="쉼표 [0] 14 3 7 4" xfId="41074"/>
    <cellStyle name="쉼표 [0] 14 3 8" xfId="41075"/>
    <cellStyle name="쉼표 [0] 14 3 8 2" xfId="41076"/>
    <cellStyle name="쉼표 [0] 14 3 8 3" xfId="41077"/>
    <cellStyle name="쉼표 [0] 14 3 8 4" xfId="41078"/>
    <cellStyle name="쉼표 [0] 14 3 9" xfId="41079"/>
    <cellStyle name="쉼표 [0] 14 3 9 2" xfId="41080"/>
    <cellStyle name="쉼표 [0] 14 3 9 3" xfId="41081"/>
    <cellStyle name="쉼표 [0] 14 3 9 4" xfId="41082"/>
    <cellStyle name="쉼표 [0] 14 4" xfId="41083"/>
    <cellStyle name="쉼표 [0] 14 4 10" xfId="41084"/>
    <cellStyle name="쉼표 [0] 14 4 11" xfId="41085"/>
    <cellStyle name="쉼표 [0] 14 4 12" xfId="41086"/>
    <cellStyle name="쉼표 [0] 14 4 2" xfId="41087"/>
    <cellStyle name="쉼표 [0] 14 4 2 2" xfId="41088"/>
    <cellStyle name="쉼표 [0] 14 4 2 3" xfId="41089"/>
    <cellStyle name="쉼표 [0] 14 4 2 4" xfId="41090"/>
    <cellStyle name="쉼표 [0] 14 4 3" xfId="41091"/>
    <cellStyle name="쉼표 [0] 14 4 3 2" xfId="41092"/>
    <cellStyle name="쉼표 [0] 14 4 3 3" xfId="41093"/>
    <cellStyle name="쉼표 [0] 14 4 3 4" xfId="41094"/>
    <cellStyle name="쉼표 [0] 14 4 4" xfId="41095"/>
    <cellStyle name="쉼표 [0] 14 4 4 2" xfId="41096"/>
    <cellStyle name="쉼표 [0] 14 4 4 3" xfId="41097"/>
    <cellStyle name="쉼표 [0] 14 4 4 4" xfId="41098"/>
    <cellStyle name="쉼표 [0] 14 4 5" xfId="41099"/>
    <cellStyle name="쉼표 [0] 14 4 5 2" xfId="41100"/>
    <cellStyle name="쉼표 [0] 14 4 5 3" xfId="41101"/>
    <cellStyle name="쉼표 [0] 14 4 5 4" xfId="41102"/>
    <cellStyle name="쉼표 [0] 14 4 6" xfId="41103"/>
    <cellStyle name="쉼표 [0] 14 4 6 2" xfId="41104"/>
    <cellStyle name="쉼표 [0] 14 4 6 3" xfId="41105"/>
    <cellStyle name="쉼표 [0] 14 4 6 4" xfId="41106"/>
    <cellStyle name="쉼표 [0] 14 4 7" xfId="41107"/>
    <cellStyle name="쉼표 [0] 14 4 7 2" xfId="41108"/>
    <cellStyle name="쉼표 [0] 14 4 7 3" xfId="41109"/>
    <cellStyle name="쉼표 [0] 14 4 7 4" xfId="41110"/>
    <cellStyle name="쉼표 [0] 14 4 8" xfId="41111"/>
    <cellStyle name="쉼표 [0] 14 4 8 2" xfId="41112"/>
    <cellStyle name="쉼표 [0] 14 4 8 3" xfId="41113"/>
    <cellStyle name="쉼표 [0] 14 4 8 4" xfId="41114"/>
    <cellStyle name="쉼표 [0] 14 4 9" xfId="41115"/>
    <cellStyle name="쉼표 [0] 14 4 9 2" xfId="41116"/>
    <cellStyle name="쉼표 [0] 14 4 9 3" xfId="41117"/>
    <cellStyle name="쉼표 [0] 14 4 9 4" xfId="41118"/>
    <cellStyle name="쉼표 [0] 14 5" xfId="41119"/>
    <cellStyle name="쉼표 [0] 14 5 2" xfId="41120"/>
    <cellStyle name="쉼표 [0] 14 5 3" xfId="41121"/>
    <cellStyle name="쉼표 [0] 14 5 4" xfId="41122"/>
    <cellStyle name="쉼표 [0] 14 6" xfId="41123"/>
    <cellStyle name="쉼표 [0] 14 6 2" xfId="41124"/>
    <cellStyle name="쉼표 [0] 14 6 3" xfId="41125"/>
    <cellStyle name="쉼표 [0] 14 6 4" xfId="41126"/>
    <cellStyle name="쉼표 [0] 14 7" xfId="41127"/>
    <cellStyle name="쉼표 [0] 14 7 2" xfId="41128"/>
    <cellStyle name="쉼표 [0] 14 7 3" xfId="41129"/>
    <cellStyle name="쉼표 [0] 14 7 4" xfId="41130"/>
    <cellStyle name="쉼표 [0] 14 8" xfId="41131"/>
    <cellStyle name="쉼표 [0] 14 8 2" xfId="41132"/>
    <cellStyle name="쉼표 [0] 14 8 3" xfId="41133"/>
    <cellStyle name="쉼표 [0] 14 8 4" xfId="41134"/>
    <cellStyle name="쉼표 [0] 14 9" xfId="41135"/>
    <cellStyle name="쉼표 [0] 14 9 2" xfId="41136"/>
    <cellStyle name="쉼표 [0] 14 9 3" xfId="41137"/>
    <cellStyle name="쉼표 [0] 14 9 4" xfId="41138"/>
    <cellStyle name="쉼표 [0] 15" xfId="41139"/>
    <cellStyle name="쉼표 [0] 15 10" xfId="41140"/>
    <cellStyle name="쉼표 [0] 15 10 2" xfId="41141"/>
    <cellStyle name="쉼표 [0] 15 10 3" xfId="41142"/>
    <cellStyle name="쉼표 [0] 15 10 4" xfId="41143"/>
    <cellStyle name="쉼표 [0] 15 11" xfId="41144"/>
    <cellStyle name="쉼표 [0] 15 12" xfId="41145"/>
    <cellStyle name="쉼표 [0] 15 13" xfId="41146"/>
    <cellStyle name="쉼표 [0] 15 14" xfId="41147"/>
    <cellStyle name="쉼표 [0] 15 15" xfId="41148"/>
    <cellStyle name="쉼표 [0] 15 16" xfId="41149"/>
    <cellStyle name="쉼표 [0] 15 17" xfId="41150"/>
    <cellStyle name="쉼표 [0] 15 18" xfId="41151"/>
    <cellStyle name="쉼표 [0] 15 19" xfId="41152"/>
    <cellStyle name="쉼표 [0] 15 2" xfId="41153"/>
    <cellStyle name="쉼표 [0] 15 2 10" xfId="41154"/>
    <cellStyle name="쉼표 [0] 15 2 11" xfId="41155"/>
    <cellStyle name="쉼표 [0] 15 2 12" xfId="41156"/>
    <cellStyle name="쉼표 [0] 15 2 2" xfId="41157"/>
    <cellStyle name="쉼표 [0] 15 2 2 2" xfId="41158"/>
    <cellStyle name="쉼표 [0] 15 2 2 3" xfId="41159"/>
    <cellStyle name="쉼표 [0] 15 2 2 4" xfId="41160"/>
    <cellStyle name="쉼표 [0] 15 2 3" xfId="41161"/>
    <cellStyle name="쉼표 [0] 15 2 3 2" xfId="41162"/>
    <cellStyle name="쉼표 [0] 15 2 3 3" xfId="41163"/>
    <cellStyle name="쉼표 [0] 15 2 3 4" xfId="41164"/>
    <cellStyle name="쉼표 [0] 15 2 4" xfId="41165"/>
    <cellStyle name="쉼표 [0] 15 2 4 2" xfId="41166"/>
    <cellStyle name="쉼표 [0] 15 2 4 3" xfId="41167"/>
    <cellStyle name="쉼표 [0] 15 2 4 4" xfId="41168"/>
    <cellStyle name="쉼표 [0] 15 2 5" xfId="41169"/>
    <cellStyle name="쉼표 [0] 15 2 5 2" xfId="41170"/>
    <cellStyle name="쉼표 [0] 15 2 5 3" xfId="41171"/>
    <cellStyle name="쉼표 [0] 15 2 5 4" xfId="41172"/>
    <cellStyle name="쉼표 [0] 15 2 6" xfId="41173"/>
    <cellStyle name="쉼표 [0] 15 2 6 2" xfId="41174"/>
    <cellStyle name="쉼표 [0] 15 2 6 3" xfId="41175"/>
    <cellStyle name="쉼표 [0] 15 2 6 4" xfId="41176"/>
    <cellStyle name="쉼표 [0] 15 2 7" xfId="41177"/>
    <cellStyle name="쉼표 [0] 15 2 7 2" xfId="41178"/>
    <cellStyle name="쉼표 [0] 15 2 7 3" xfId="41179"/>
    <cellStyle name="쉼표 [0] 15 2 7 4" xfId="41180"/>
    <cellStyle name="쉼표 [0] 15 2 8" xfId="41181"/>
    <cellStyle name="쉼표 [0] 15 2 8 2" xfId="41182"/>
    <cellStyle name="쉼표 [0] 15 2 8 3" xfId="41183"/>
    <cellStyle name="쉼표 [0] 15 2 8 4" xfId="41184"/>
    <cellStyle name="쉼표 [0] 15 2 9" xfId="41185"/>
    <cellStyle name="쉼표 [0] 15 2 9 2" xfId="41186"/>
    <cellStyle name="쉼표 [0] 15 2 9 3" xfId="41187"/>
    <cellStyle name="쉼표 [0] 15 2 9 4" xfId="41188"/>
    <cellStyle name="쉼표 [0] 15 20" xfId="41189"/>
    <cellStyle name="쉼표 [0] 15 21" xfId="41190"/>
    <cellStyle name="쉼표 [0] 15 22" xfId="41191"/>
    <cellStyle name="쉼표 [0] 15 23" xfId="41192"/>
    <cellStyle name="쉼표 [0] 15 3" xfId="41193"/>
    <cellStyle name="쉼표 [0] 15 3 2" xfId="41194"/>
    <cellStyle name="쉼표 [0] 15 3 3" xfId="41195"/>
    <cellStyle name="쉼표 [0] 15 3 4" xfId="41196"/>
    <cellStyle name="쉼표 [0] 15 4" xfId="41197"/>
    <cellStyle name="쉼표 [0] 15 4 2" xfId="41198"/>
    <cellStyle name="쉼표 [0] 15 4 3" xfId="41199"/>
    <cellStyle name="쉼표 [0] 15 4 4" xfId="41200"/>
    <cellStyle name="쉼표 [0] 15 5" xfId="41201"/>
    <cellStyle name="쉼표 [0] 15 5 2" xfId="41202"/>
    <cellStyle name="쉼표 [0] 15 5 3" xfId="41203"/>
    <cellStyle name="쉼표 [0] 15 5 4" xfId="41204"/>
    <cellStyle name="쉼표 [0] 15 6" xfId="41205"/>
    <cellStyle name="쉼표 [0] 15 6 2" xfId="41206"/>
    <cellStyle name="쉼표 [0] 15 6 3" xfId="41207"/>
    <cellStyle name="쉼표 [0] 15 6 4" xfId="41208"/>
    <cellStyle name="쉼표 [0] 15 7" xfId="41209"/>
    <cellStyle name="쉼표 [0] 15 7 2" xfId="41210"/>
    <cellStyle name="쉼표 [0] 15 7 3" xfId="41211"/>
    <cellStyle name="쉼표 [0] 15 7 4" xfId="41212"/>
    <cellStyle name="쉼표 [0] 15 8" xfId="41213"/>
    <cellStyle name="쉼표 [0] 15 8 2" xfId="41214"/>
    <cellStyle name="쉼표 [0] 15 8 3" xfId="41215"/>
    <cellStyle name="쉼표 [0] 15 8 4" xfId="41216"/>
    <cellStyle name="쉼표 [0] 15 9" xfId="41217"/>
    <cellStyle name="쉼표 [0] 15 9 2" xfId="41218"/>
    <cellStyle name="쉼표 [0] 15 9 3" xfId="41219"/>
    <cellStyle name="쉼표 [0] 15 9 4" xfId="41220"/>
    <cellStyle name="쉼표 [0] 16" xfId="41221"/>
    <cellStyle name="쉼표 [0] 16 10" xfId="41222"/>
    <cellStyle name="쉼표 [0] 16 11" xfId="41223"/>
    <cellStyle name="쉼표 [0] 16 12" xfId="41224"/>
    <cellStyle name="쉼표 [0] 16 13" xfId="41225"/>
    <cellStyle name="쉼표 [0] 16 14" xfId="41226"/>
    <cellStyle name="쉼표 [0] 16 15" xfId="41227"/>
    <cellStyle name="쉼표 [0] 16 16" xfId="41228"/>
    <cellStyle name="쉼표 [0] 16 17" xfId="41229"/>
    <cellStyle name="쉼표 [0] 16 18" xfId="41230"/>
    <cellStyle name="쉼표 [0] 16 19" xfId="41231"/>
    <cellStyle name="쉼표 [0] 16 2" xfId="41232"/>
    <cellStyle name="쉼표 [0] 16 2 2" xfId="41233"/>
    <cellStyle name="쉼표 [0] 16 2 3" xfId="41234"/>
    <cellStyle name="쉼표 [0] 16 2 4" xfId="41235"/>
    <cellStyle name="쉼표 [0] 16 20" xfId="41236"/>
    <cellStyle name="쉼표 [0] 16 3" xfId="41237"/>
    <cellStyle name="쉼표 [0] 16 3 2" xfId="41238"/>
    <cellStyle name="쉼표 [0] 16 3 3" xfId="41239"/>
    <cellStyle name="쉼표 [0] 16 3 4" xfId="41240"/>
    <cellStyle name="쉼표 [0] 16 4" xfId="41241"/>
    <cellStyle name="쉼표 [0] 16 4 2" xfId="41242"/>
    <cellStyle name="쉼표 [0] 16 4 3" xfId="41243"/>
    <cellStyle name="쉼표 [0] 16 4 4" xfId="41244"/>
    <cellStyle name="쉼표 [0] 16 5" xfId="41245"/>
    <cellStyle name="쉼표 [0] 16 5 2" xfId="41246"/>
    <cellStyle name="쉼표 [0] 16 5 3" xfId="41247"/>
    <cellStyle name="쉼표 [0] 16 5 4" xfId="41248"/>
    <cellStyle name="쉼표 [0] 16 6" xfId="41249"/>
    <cellStyle name="쉼표 [0] 16 6 2" xfId="41250"/>
    <cellStyle name="쉼표 [0] 16 6 3" xfId="41251"/>
    <cellStyle name="쉼표 [0] 16 6 4" xfId="41252"/>
    <cellStyle name="쉼표 [0] 16 7" xfId="41253"/>
    <cellStyle name="쉼표 [0] 16 7 2" xfId="41254"/>
    <cellStyle name="쉼표 [0] 16 7 3" xfId="41255"/>
    <cellStyle name="쉼표 [0] 16 7 4" xfId="41256"/>
    <cellStyle name="쉼표 [0] 16 8" xfId="41257"/>
    <cellStyle name="쉼표 [0] 16 9" xfId="41258"/>
    <cellStyle name="쉼표 [0] 17" xfId="41259"/>
    <cellStyle name="쉼표 [0] 17 10" xfId="41260"/>
    <cellStyle name="쉼표 [0] 17 11" xfId="41261"/>
    <cellStyle name="쉼표 [0] 17 12" xfId="41262"/>
    <cellStyle name="쉼표 [0] 17 13" xfId="41263"/>
    <cellStyle name="쉼표 [0] 17 14" xfId="41264"/>
    <cellStyle name="쉼표 [0] 17 15" xfId="41265"/>
    <cellStyle name="쉼표 [0] 17 16" xfId="41266"/>
    <cellStyle name="쉼표 [0] 17 17" xfId="41267"/>
    <cellStyle name="쉼표 [0] 17 2" xfId="41268"/>
    <cellStyle name="쉼표 [0] 17 2 2" xfId="41269"/>
    <cellStyle name="쉼표 [0] 17 2 3" xfId="41270"/>
    <cellStyle name="쉼표 [0] 17 2 4" xfId="41271"/>
    <cellStyle name="쉼표 [0] 17 3" xfId="41272"/>
    <cellStyle name="쉼표 [0] 17 3 2" xfId="41273"/>
    <cellStyle name="쉼표 [0] 17 3 3" xfId="41274"/>
    <cellStyle name="쉼표 [0] 17 3 4" xfId="41275"/>
    <cellStyle name="쉼표 [0] 17 4" xfId="41276"/>
    <cellStyle name="쉼표 [0] 17 4 2" xfId="41277"/>
    <cellStyle name="쉼표 [0] 17 4 3" xfId="41278"/>
    <cellStyle name="쉼표 [0] 17 4 4" xfId="41279"/>
    <cellStyle name="쉼표 [0] 17 5" xfId="41280"/>
    <cellStyle name="쉼표 [0] 17 6" xfId="41281"/>
    <cellStyle name="쉼표 [0] 17 7" xfId="41282"/>
    <cellStyle name="쉼표 [0] 17 8" xfId="41283"/>
    <cellStyle name="쉼표 [0] 17 9" xfId="41284"/>
    <cellStyle name="쉼표 [0] 18" xfId="41285"/>
    <cellStyle name="쉼표 [0] 18 10" xfId="41286"/>
    <cellStyle name="쉼표 [0] 18 11" xfId="41287"/>
    <cellStyle name="쉼표 [0] 18 12" xfId="41288"/>
    <cellStyle name="쉼표 [0] 18 13" xfId="41289"/>
    <cellStyle name="쉼표 [0] 18 14" xfId="41290"/>
    <cellStyle name="쉼표 [0] 18 2" xfId="41291"/>
    <cellStyle name="쉼표 [0] 18 3" xfId="41292"/>
    <cellStyle name="쉼표 [0] 18 4" xfId="41293"/>
    <cellStyle name="쉼표 [0] 18 5" xfId="41294"/>
    <cellStyle name="쉼표 [0] 18 6" xfId="41295"/>
    <cellStyle name="쉼표 [0] 18 7" xfId="41296"/>
    <cellStyle name="쉼표 [0] 18 8" xfId="41297"/>
    <cellStyle name="쉼표 [0] 18 9" xfId="41298"/>
    <cellStyle name="쉼표 [0] 19" xfId="41299"/>
    <cellStyle name="쉼표 [0] 19 2" xfId="41300"/>
    <cellStyle name="쉼표 [0] 19 3" xfId="41301"/>
    <cellStyle name="쉼표 [0] 19 4" xfId="41302"/>
    <cellStyle name="쉼표 [0] 2" xfId="140"/>
    <cellStyle name="쉼표 [0] 2 10" xfId="41303"/>
    <cellStyle name="쉼표 [0] 2 10 2" xfId="41304"/>
    <cellStyle name="쉼표 [0] 2 11" xfId="41305"/>
    <cellStyle name="쉼표 [0] 2 11 2" xfId="41306"/>
    <cellStyle name="쉼표 [0] 2 12" xfId="41307"/>
    <cellStyle name="쉼표 [0] 2 12 2" xfId="41308"/>
    <cellStyle name="쉼표 [0] 2 13" xfId="41309"/>
    <cellStyle name="쉼표 [0] 2 13 2" xfId="41310"/>
    <cellStyle name="쉼표 [0] 2 14" xfId="41311"/>
    <cellStyle name="쉼표 [0] 2 2" xfId="1390"/>
    <cellStyle name="쉼표 [0] 2 2 10" xfId="41312"/>
    <cellStyle name="쉼표 [0] 2 2 10 2" xfId="41313"/>
    <cellStyle name="쉼표 [0] 2 2 11" xfId="41314"/>
    <cellStyle name="쉼표 [0] 2 2 11 2" xfId="41315"/>
    <cellStyle name="쉼표 [0] 2 2 12" xfId="41316"/>
    <cellStyle name="쉼표 [0] 2 2 12 2" xfId="41317"/>
    <cellStyle name="쉼표 [0] 2 2 13" xfId="41318"/>
    <cellStyle name="쉼표 [0] 2 2 13 2" xfId="41319"/>
    <cellStyle name="쉼표 [0] 2 2 14" xfId="41320"/>
    <cellStyle name="쉼표 [0] 2 2 2" xfId="41321"/>
    <cellStyle name="쉼표 [0] 2 2 2 2" xfId="41322"/>
    <cellStyle name="쉼표 [0] 2 2 2 2 2" xfId="41323"/>
    <cellStyle name="쉼표 [0] 2 2 2 2 2 2" xfId="41324"/>
    <cellStyle name="쉼표 [0] 2 2 2 2 3" xfId="41325"/>
    <cellStyle name="쉼표 [0] 2 2 2 3" xfId="41326"/>
    <cellStyle name="쉼표 [0] 2 2 2 3 2" xfId="41327"/>
    <cellStyle name="쉼표 [0] 2 2 2 4" xfId="41328"/>
    <cellStyle name="쉼표 [0] 2 2 3" xfId="41329"/>
    <cellStyle name="쉼표 [0] 2 2 3 2" xfId="41330"/>
    <cellStyle name="쉼표 [0] 2 2 3 2 2" xfId="41331"/>
    <cellStyle name="쉼표 [0] 2 2 3 3" xfId="41332"/>
    <cellStyle name="쉼표 [0] 2 2 4" xfId="41333"/>
    <cellStyle name="쉼표 [0] 2 2 4 2" xfId="41334"/>
    <cellStyle name="쉼표 [0] 2 2 4 2 2" xfId="41335"/>
    <cellStyle name="쉼표 [0] 2 2 4 3" xfId="41336"/>
    <cellStyle name="쉼표 [0] 2 2 5" xfId="41337"/>
    <cellStyle name="쉼표 [0] 2 2 5 2" xfId="41338"/>
    <cellStyle name="쉼표 [0] 2 2 5 2 2" xfId="41339"/>
    <cellStyle name="쉼표 [0] 2 2 5 3" xfId="41340"/>
    <cellStyle name="쉼표 [0] 2 2 6" xfId="41341"/>
    <cellStyle name="쉼표 [0] 2 2 6 2" xfId="41342"/>
    <cellStyle name="쉼표 [0] 2 2 6 2 2" xfId="41343"/>
    <cellStyle name="쉼표 [0] 2 2 6 3" xfId="41344"/>
    <cellStyle name="쉼표 [0] 2 2 7" xfId="41345"/>
    <cellStyle name="쉼표 [0] 2 2 7 2" xfId="41346"/>
    <cellStyle name="쉼표 [0] 2 2 7 2 2" xfId="41347"/>
    <cellStyle name="쉼표 [0] 2 2 7 3" xfId="41348"/>
    <cellStyle name="쉼표 [0] 2 2 8" xfId="41349"/>
    <cellStyle name="쉼표 [0] 2 2 8 2" xfId="41350"/>
    <cellStyle name="쉼표 [0] 2 2 8 2 2" xfId="41351"/>
    <cellStyle name="쉼표 [0] 2 2 8 3" xfId="41352"/>
    <cellStyle name="쉼표 [0] 2 2 9" xfId="41353"/>
    <cellStyle name="쉼표 [0] 2 2 9 2" xfId="41354"/>
    <cellStyle name="쉼표 [0] 2 2 9 2 2" xfId="41355"/>
    <cellStyle name="쉼표 [0] 2 2 9 3" xfId="41356"/>
    <cellStyle name="쉼표 [0] 2 3" xfId="41357"/>
    <cellStyle name="쉼표 [0] 2 3 2" xfId="41358"/>
    <cellStyle name="쉼표 [0] 2 3 2 2" xfId="41359"/>
    <cellStyle name="쉼표 [0] 2 3 3" xfId="41360"/>
    <cellStyle name="쉼표 [0] 2 4" xfId="41361"/>
    <cellStyle name="쉼표 [0] 2 4 2" xfId="41362"/>
    <cellStyle name="쉼표 [0] 2 5" xfId="41363"/>
    <cellStyle name="쉼표 [0] 2 5 2" xfId="41364"/>
    <cellStyle name="쉼표 [0] 2 6" xfId="41365"/>
    <cellStyle name="쉼표 [0] 2 6 2" xfId="41366"/>
    <cellStyle name="쉼표 [0] 2 7" xfId="41367"/>
    <cellStyle name="쉼표 [0] 2 7 2" xfId="41368"/>
    <cellStyle name="쉼표 [0] 2 8" xfId="41369"/>
    <cellStyle name="쉼표 [0] 2 8 2" xfId="41370"/>
    <cellStyle name="쉼표 [0] 2 9" xfId="41371"/>
    <cellStyle name="쉼표 [0] 2 9 2" xfId="41372"/>
    <cellStyle name="쉼표 [0] 20" xfId="41373"/>
    <cellStyle name="쉼표 [0] 20 2" xfId="41374"/>
    <cellStyle name="쉼표 [0] 20 3" xfId="41375"/>
    <cellStyle name="쉼표 [0] 21" xfId="41376"/>
    <cellStyle name="쉼표 [0] 22" xfId="41377"/>
    <cellStyle name="쉼표 [0] 23" xfId="41378"/>
    <cellStyle name="쉼표 [0] 24" xfId="41379"/>
    <cellStyle name="쉼표 [0] 25" xfId="43"/>
    <cellStyle name="쉼표 [0] 26" xfId="54543"/>
    <cellStyle name="쉼표 [0] 27" xfId="41"/>
    <cellStyle name="쉼표 [0] 28" xfId="54546"/>
    <cellStyle name="쉼표 [0] 29" xfId="54548"/>
    <cellStyle name="쉼표 [0] 3" xfId="45"/>
    <cellStyle name="쉼표 [0] 3 10" xfId="41380"/>
    <cellStyle name="쉼표 [0] 3 10 2" xfId="41381"/>
    <cellStyle name="쉼표 [0] 3 11" xfId="41382"/>
    <cellStyle name="쉼표 [0] 3 11 2" xfId="41383"/>
    <cellStyle name="쉼표 [0] 3 12" xfId="41384"/>
    <cellStyle name="쉼표 [0] 3 12 2" xfId="41385"/>
    <cellStyle name="쉼표 [0] 3 13" xfId="41386"/>
    <cellStyle name="쉼표 [0] 3 13 2" xfId="41387"/>
    <cellStyle name="쉼표 [0] 3 14" xfId="41388"/>
    <cellStyle name="쉼표 [0] 3 2" xfId="41389"/>
    <cellStyle name="쉼표 [0] 3 2 2" xfId="41390"/>
    <cellStyle name="쉼표 [0] 3 2 2 2" xfId="41391"/>
    <cellStyle name="쉼표 [0] 3 2 2 2 2" xfId="41392"/>
    <cellStyle name="쉼표 [0] 3 2 2 3" xfId="41393"/>
    <cellStyle name="쉼표 [0] 3 2 3" xfId="41394"/>
    <cellStyle name="쉼표 [0] 3 2 3 2" xfId="41395"/>
    <cellStyle name="쉼표 [0] 3 2 4" xfId="41396"/>
    <cellStyle name="쉼표 [0] 3 3" xfId="41397"/>
    <cellStyle name="쉼표 [0] 3 3 2" xfId="41398"/>
    <cellStyle name="쉼표 [0] 3 3 2 2" xfId="41399"/>
    <cellStyle name="쉼표 [0] 3 3 3" xfId="41400"/>
    <cellStyle name="쉼표 [0] 3 4" xfId="41401"/>
    <cellStyle name="쉼표 [0] 3 4 2" xfId="41402"/>
    <cellStyle name="쉼표 [0] 3 4 2 2" xfId="41403"/>
    <cellStyle name="쉼표 [0] 3 4 3" xfId="41404"/>
    <cellStyle name="쉼표 [0] 3 5" xfId="41405"/>
    <cellStyle name="쉼표 [0] 3 5 2" xfId="41406"/>
    <cellStyle name="쉼표 [0] 3 5 2 2" xfId="41407"/>
    <cellStyle name="쉼표 [0] 3 5 3" xfId="41408"/>
    <cellStyle name="쉼표 [0] 3 6" xfId="41409"/>
    <cellStyle name="쉼표 [0] 3 6 2" xfId="41410"/>
    <cellStyle name="쉼표 [0] 3 6 2 2" xfId="41411"/>
    <cellStyle name="쉼표 [0] 3 6 3" xfId="41412"/>
    <cellStyle name="쉼표 [0] 3 7" xfId="41413"/>
    <cellStyle name="쉼표 [0] 3 7 2" xfId="41414"/>
    <cellStyle name="쉼표 [0] 3 7 2 2" xfId="41415"/>
    <cellStyle name="쉼표 [0] 3 7 3" xfId="41416"/>
    <cellStyle name="쉼표 [0] 3 8" xfId="41417"/>
    <cellStyle name="쉼표 [0] 3 8 2" xfId="41418"/>
    <cellStyle name="쉼표 [0] 3 8 2 2" xfId="41419"/>
    <cellStyle name="쉼표 [0] 3 8 3" xfId="41420"/>
    <cellStyle name="쉼표 [0] 3 9" xfId="41421"/>
    <cellStyle name="쉼표 [0] 3 9 2" xfId="41422"/>
    <cellStyle name="쉼표 [0] 3 9 2 2" xfId="41423"/>
    <cellStyle name="쉼표 [0] 3 9 3" xfId="41424"/>
    <cellStyle name="쉼표 [0] 4" xfId="41425"/>
    <cellStyle name="쉼표 [0] 4 10" xfId="41426"/>
    <cellStyle name="쉼표 [0] 4 10 10" xfId="41427"/>
    <cellStyle name="쉼표 [0] 4 10 10 2" xfId="41428"/>
    <cellStyle name="쉼표 [0] 4 10 10 3" xfId="41429"/>
    <cellStyle name="쉼표 [0] 4 10 10 4" xfId="41430"/>
    <cellStyle name="쉼표 [0] 4 10 11" xfId="41431"/>
    <cellStyle name="쉼표 [0] 4 10 11 2" xfId="41432"/>
    <cellStyle name="쉼표 [0] 4 10 11 3" xfId="41433"/>
    <cellStyle name="쉼표 [0] 4 10 11 4" xfId="41434"/>
    <cellStyle name="쉼표 [0] 4 10 12" xfId="41435"/>
    <cellStyle name="쉼표 [0] 4 10 12 2" xfId="41436"/>
    <cellStyle name="쉼표 [0] 4 10 12 3" xfId="41437"/>
    <cellStyle name="쉼표 [0] 4 10 12 4" xfId="41438"/>
    <cellStyle name="쉼표 [0] 4 10 13" xfId="41439"/>
    <cellStyle name="쉼표 [0] 4 10 13 2" xfId="41440"/>
    <cellStyle name="쉼표 [0] 4 10 13 3" xfId="41441"/>
    <cellStyle name="쉼표 [0] 4 10 13 4" xfId="41442"/>
    <cellStyle name="쉼표 [0] 4 10 14" xfId="41443"/>
    <cellStyle name="쉼표 [0] 4 10 14 2" xfId="41444"/>
    <cellStyle name="쉼표 [0] 4 10 14 3" xfId="41445"/>
    <cellStyle name="쉼표 [0] 4 10 14 4" xfId="41446"/>
    <cellStyle name="쉼표 [0] 4 10 15" xfId="41447"/>
    <cellStyle name="쉼표 [0] 4 10 16" xfId="41448"/>
    <cellStyle name="쉼표 [0] 4 10 17" xfId="41449"/>
    <cellStyle name="쉼표 [0] 4 10 18" xfId="41450"/>
    <cellStyle name="쉼표 [0] 4 10 19" xfId="41451"/>
    <cellStyle name="쉼표 [0] 4 10 2" xfId="41452"/>
    <cellStyle name="쉼표 [0] 4 10 2 10" xfId="41453"/>
    <cellStyle name="쉼표 [0] 4 10 2 10 2" xfId="41454"/>
    <cellStyle name="쉼표 [0] 4 10 2 10 3" xfId="41455"/>
    <cellStyle name="쉼표 [0] 4 10 2 10 4" xfId="41456"/>
    <cellStyle name="쉼표 [0] 4 10 2 11" xfId="41457"/>
    <cellStyle name="쉼표 [0] 4 10 2 11 2" xfId="41458"/>
    <cellStyle name="쉼표 [0] 4 10 2 11 3" xfId="41459"/>
    <cellStyle name="쉼표 [0] 4 10 2 11 4" xfId="41460"/>
    <cellStyle name="쉼표 [0] 4 10 2 12" xfId="41461"/>
    <cellStyle name="쉼표 [0] 4 10 2 12 2" xfId="41462"/>
    <cellStyle name="쉼표 [0] 4 10 2 12 3" xfId="41463"/>
    <cellStyle name="쉼표 [0] 4 10 2 12 4" xfId="41464"/>
    <cellStyle name="쉼표 [0] 4 10 2 13" xfId="41465"/>
    <cellStyle name="쉼표 [0] 4 10 2 13 2" xfId="41466"/>
    <cellStyle name="쉼표 [0] 4 10 2 13 3" xfId="41467"/>
    <cellStyle name="쉼표 [0] 4 10 2 13 4" xfId="41468"/>
    <cellStyle name="쉼표 [0] 4 10 2 14" xfId="41469"/>
    <cellStyle name="쉼표 [0] 4 10 2 15" xfId="41470"/>
    <cellStyle name="쉼표 [0] 4 10 2 16" xfId="41471"/>
    <cellStyle name="쉼표 [0] 4 10 2 17" xfId="41472"/>
    <cellStyle name="쉼표 [0] 4 10 2 18" xfId="41473"/>
    <cellStyle name="쉼표 [0] 4 10 2 19" xfId="41474"/>
    <cellStyle name="쉼표 [0] 4 10 2 2" xfId="41475"/>
    <cellStyle name="쉼표 [0] 4 10 2 2 10" xfId="41476"/>
    <cellStyle name="쉼표 [0] 4 10 2 2 10 2" xfId="41477"/>
    <cellStyle name="쉼표 [0] 4 10 2 2 10 3" xfId="41478"/>
    <cellStyle name="쉼표 [0] 4 10 2 2 10 4" xfId="41479"/>
    <cellStyle name="쉼표 [0] 4 10 2 2 11" xfId="41480"/>
    <cellStyle name="쉼표 [0] 4 10 2 2 11 2" xfId="41481"/>
    <cellStyle name="쉼표 [0] 4 10 2 2 11 3" xfId="41482"/>
    <cellStyle name="쉼표 [0] 4 10 2 2 11 4" xfId="41483"/>
    <cellStyle name="쉼표 [0] 4 10 2 2 12" xfId="41484"/>
    <cellStyle name="쉼표 [0] 4 10 2 2 12 2" xfId="41485"/>
    <cellStyle name="쉼표 [0] 4 10 2 2 12 3" xfId="41486"/>
    <cellStyle name="쉼표 [0] 4 10 2 2 12 4" xfId="41487"/>
    <cellStyle name="쉼표 [0] 4 10 2 2 13" xfId="41488"/>
    <cellStyle name="쉼표 [0] 4 10 2 2 14" xfId="41489"/>
    <cellStyle name="쉼표 [0] 4 10 2 2 15" xfId="41490"/>
    <cellStyle name="쉼표 [0] 4 10 2 2 16" xfId="41491"/>
    <cellStyle name="쉼표 [0] 4 10 2 2 17" xfId="41492"/>
    <cellStyle name="쉼표 [0] 4 10 2 2 18" xfId="41493"/>
    <cellStyle name="쉼표 [0] 4 10 2 2 19" xfId="41494"/>
    <cellStyle name="쉼표 [0] 4 10 2 2 2" xfId="41495"/>
    <cellStyle name="쉼표 [0] 4 10 2 2 2 10" xfId="41496"/>
    <cellStyle name="쉼표 [0] 4 10 2 2 2 11" xfId="41497"/>
    <cellStyle name="쉼표 [0] 4 10 2 2 2 12" xfId="41498"/>
    <cellStyle name="쉼표 [0] 4 10 2 2 2 2" xfId="41499"/>
    <cellStyle name="쉼표 [0] 4 10 2 2 2 2 2" xfId="41500"/>
    <cellStyle name="쉼표 [0] 4 10 2 2 2 2 3" xfId="41501"/>
    <cellStyle name="쉼표 [0] 4 10 2 2 2 2 4" xfId="41502"/>
    <cellStyle name="쉼표 [0] 4 10 2 2 2 3" xfId="41503"/>
    <cellStyle name="쉼표 [0] 4 10 2 2 2 3 2" xfId="41504"/>
    <cellStyle name="쉼표 [0] 4 10 2 2 2 3 3" xfId="41505"/>
    <cellStyle name="쉼표 [0] 4 10 2 2 2 3 4" xfId="41506"/>
    <cellStyle name="쉼표 [0] 4 10 2 2 2 4" xfId="41507"/>
    <cellStyle name="쉼표 [0] 4 10 2 2 2 4 2" xfId="41508"/>
    <cellStyle name="쉼표 [0] 4 10 2 2 2 4 3" xfId="41509"/>
    <cellStyle name="쉼표 [0] 4 10 2 2 2 4 4" xfId="41510"/>
    <cellStyle name="쉼표 [0] 4 10 2 2 2 5" xfId="41511"/>
    <cellStyle name="쉼표 [0] 4 10 2 2 2 5 2" xfId="41512"/>
    <cellStyle name="쉼표 [0] 4 10 2 2 2 5 3" xfId="41513"/>
    <cellStyle name="쉼표 [0] 4 10 2 2 2 5 4" xfId="41514"/>
    <cellStyle name="쉼표 [0] 4 10 2 2 2 6" xfId="41515"/>
    <cellStyle name="쉼표 [0] 4 10 2 2 2 6 2" xfId="41516"/>
    <cellStyle name="쉼표 [0] 4 10 2 2 2 6 3" xfId="41517"/>
    <cellStyle name="쉼표 [0] 4 10 2 2 2 6 4" xfId="41518"/>
    <cellStyle name="쉼표 [0] 4 10 2 2 2 7" xfId="41519"/>
    <cellStyle name="쉼표 [0] 4 10 2 2 2 7 2" xfId="41520"/>
    <cellStyle name="쉼표 [0] 4 10 2 2 2 7 3" xfId="41521"/>
    <cellStyle name="쉼표 [0] 4 10 2 2 2 7 4" xfId="41522"/>
    <cellStyle name="쉼표 [0] 4 10 2 2 2 8" xfId="41523"/>
    <cellStyle name="쉼표 [0] 4 10 2 2 2 8 2" xfId="41524"/>
    <cellStyle name="쉼표 [0] 4 10 2 2 2 8 3" xfId="41525"/>
    <cellStyle name="쉼표 [0] 4 10 2 2 2 8 4" xfId="41526"/>
    <cellStyle name="쉼표 [0] 4 10 2 2 2 9" xfId="41527"/>
    <cellStyle name="쉼표 [0] 4 10 2 2 2 9 2" xfId="41528"/>
    <cellStyle name="쉼표 [0] 4 10 2 2 2 9 3" xfId="41529"/>
    <cellStyle name="쉼표 [0] 4 10 2 2 2 9 4" xfId="41530"/>
    <cellStyle name="쉼표 [0] 4 10 2 2 20" xfId="41531"/>
    <cellStyle name="쉼표 [0] 4 10 2 2 21" xfId="41532"/>
    <cellStyle name="쉼표 [0] 4 10 2 2 22" xfId="41533"/>
    <cellStyle name="쉼표 [0] 4 10 2 2 23" xfId="41534"/>
    <cellStyle name="쉼표 [0] 4 10 2 2 24" xfId="41535"/>
    <cellStyle name="쉼표 [0] 4 10 2 2 25" xfId="41536"/>
    <cellStyle name="쉼표 [0] 4 10 2 2 3" xfId="41537"/>
    <cellStyle name="쉼표 [0] 4 10 2 2 3 10" xfId="41538"/>
    <cellStyle name="쉼표 [0] 4 10 2 2 3 11" xfId="41539"/>
    <cellStyle name="쉼표 [0] 4 10 2 2 3 12" xfId="41540"/>
    <cellStyle name="쉼표 [0] 4 10 2 2 3 2" xfId="41541"/>
    <cellStyle name="쉼표 [0] 4 10 2 2 3 2 2" xfId="41542"/>
    <cellStyle name="쉼표 [0] 4 10 2 2 3 2 3" xfId="41543"/>
    <cellStyle name="쉼표 [0] 4 10 2 2 3 2 4" xfId="41544"/>
    <cellStyle name="쉼표 [0] 4 10 2 2 3 3" xfId="41545"/>
    <cellStyle name="쉼표 [0] 4 10 2 2 3 3 2" xfId="41546"/>
    <cellStyle name="쉼표 [0] 4 10 2 2 3 3 3" xfId="41547"/>
    <cellStyle name="쉼표 [0] 4 10 2 2 3 3 4" xfId="41548"/>
    <cellStyle name="쉼표 [0] 4 10 2 2 3 4" xfId="41549"/>
    <cellStyle name="쉼표 [0] 4 10 2 2 3 4 2" xfId="41550"/>
    <cellStyle name="쉼표 [0] 4 10 2 2 3 4 3" xfId="41551"/>
    <cellStyle name="쉼표 [0] 4 10 2 2 3 4 4" xfId="41552"/>
    <cellStyle name="쉼표 [0] 4 10 2 2 3 5" xfId="41553"/>
    <cellStyle name="쉼표 [0] 4 10 2 2 3 5 2" xfId="41554"/>
    <cellStyle name="쉼표 [0] 4 10 2 2 3 5 3" xfId="41555"/>
    <cellStyle name="쉼표 [0] 4 10 2 2 3 5 4" xfId="41556"/>
    <cellStyle name="쉼표 [0] 4 10 2 2 3 6" xfId="41557"/>
    <cellStyle name="쉼표 [0] 4 10 2 2 3 6 2" xfId="41558"/>
    <cellStyle name="쉼표 [0] 4 10 2 2 3 6 3" xfId="41559"/>
    <cellStyle name="쉼표 [0] 4 10 2 2 3 6 4" xfId="41560"/>
    <cellStyle name="쉼표 [0] 4 10 2 2 3 7" xfId="41561"/>
    <cellStyle name="쉼표 [0] 4 10 2 2 3 7 2" xfId="41562"/>
    <cellStyle name="쉼표 [0] 4 10 2 2 3 7 3" xfId="41563"/>
    <cellStyle name="쉼표 [0] 4 10 2 2 3 7 4" xfId="41564"/>
    <cellStyle name="쉼표 [0] 4 10 2 2 3 8" xfId="41565"/>
    <cellStyle name="쉼표 [0] 4 10 2 2 3 8 2" xfId="41566"/>
    <cellStyle name="쉼표 [0] 4 10 2 2 3 8 3" xfId="41567"/>
    <cellStyle name="쉼표 [0] 4 10 2 2 3 8 4" xfId="41568"/>
    <cellStyle name="쉼표 [0] 4 10 2 2 3 9" xfId="41569"/>
    <cellStyle name="쉼표 [0] 4 10 2 2 3 9 2" xfId="41570"/>
    <cellStyle name="쉼표 [0] 4 10 2 2 3 9 3" xfId="41571"/>
    <cellStyle name="쉼표 [0] 4 10 2 2 3 9 4" xfId="41572"/>
    <cellStyle name="쉼표 [0] 4 10 2 2 4" xfId="41573"/>
    <cellStyle name="쉼표 [0] 4 10 2 2 4 10" xfId="41574"/>
    <cellStyle name="쉼표 [0] 4 10 2 2 4 11" xfId="41575"/>
    <cellStyle name="쉼표 [0] 4 10 2 2 4 12" xfId="41576"/>
    <cellStyle name="쉼표 [0] 4 10 2 2 4 2" xfId="41577"/>
    <cellStyle name="쉼표 [0] 4 10 2 2 4 2 2" xfId="41578"/>
    <cellStyle name="쉼표 [0] 4 10 2 2 4 2 3" xfId="41579"/>
    <cellStyle name="쉼표 [0] 4 10 2 2 4 2 4" xfId="41580"/>
    <cellStyle name="쉼표 [0] 4 10 2 2 4 3" xfId="41581"/>
    <cellStyle name="쉼표 [0] 4 10 2 2 4 3 2" xfId="41582"/>
    <cellStyle name="쉼표 [0] 4 10 2 2 4 3 3" xfId="41583"/>
    <cellStyle name="쉼표 [0] 4 10 2 2 4 3 4" xfId="41584"/>
    <cellStyle name="쉼표 [0] 4 10 2 2 4 4" xfId="41585"/>
    <cellStyle name="쉼표 [0] 4 10 2 2 4 4 2" xfId="41586"/>
    <cellStyle name="쉼표 [0] 4 10 2 2 4 4 3" xfId="41587"/>
    <cellStyle name="쉼표 [0] 4 10 2 2 4 4 4" xfId="41588"/>
    <cellStyle name="쉼표 [0] 4 10 2 2 4 5" xfId="41589"/>
    <cellStyle name="쉼표 [0] 4 10 2 2 4 5 2" xfId="41590"/>
    <cellStyle name="쉼표 [0] 4 10 2 2 4 5 3" xfId="41591"/>
    <cellStyle name="쉼표 [0] 4 10 2 2 4 5 4" xfId="41592"/>
    <cellStyle name="쉼표 [0] 4 10 2 2 4 6" xfId="41593"/>
    <cellStyle name="쉼표 [0] 4 10 2 2 4 6 2" xfId="41594"/>
    <cellStyle name="쉼표 [0] 4 10 2 2 4 6 3" xfId="41595"/>
    <cellStyle name="쉼표 [0] 4 10 2 2 4 6 4" xfId="41596"/>
    <cellStyle name="쉼표 [0] 4 10 2 2 4 7" xfId="41597"/>
    <cellStyle name="쉼표 [0] 4 10 2 2 4 7 2" xfId="41598"/>
    <cellStyle name="쉼표 [0] 4 10 2 2 4 7 3" xfId="41599"/>
    <cellStyle name="쉼표 [0] 4 10 2 2 4 7 4" xfId="41600"/>
    <cellStyle name="쉼표 [0] 4 10 2 2 4 8" xfId="41601"/>
    <cellStyle name="쉼표 [0] 4 10 2 2 4 8 2" xfId="41602"/>
    <cellStyle name="쉼표 [0] 4 10 2 2 4 8 3" xfId="41603"/>
    <cellStyle name="쉼표 [0] 4 10 2 2 4 8 4" xfId="41604"/>
    <cellStyle name="쉼표 [0] 4 10 2 2 4 9" xfId="41605"/>
    <cellStyle name="쉼표 [0] 4 10 2 2 4 9 2" xfId="41606"/>
    <cellStyle name="쉼표 [0] 4 10 2 2 4 9 3" xfId="41607"/>
    <cellStyle name="쉼표 [0] 4 10 2 2 4 9 4" xfId="41608"/>
    <cellStyle name="쉼표 [0] 4 10 2 2 5" xfId="41609"/>
    <cellStyle name="쉼표 [0] 4 10 2 2 5 2" xfId="41610"/>
    <cellStyle name="쉼표 [0] 4 10 2 2 5 3" xfId="41611"/>
    <cellStyle name="쉼표 [0] 4 10 2 2 5 4" xfId="41612"/>
    <cellStyle name="쉼표 [0] 4 10 2 2 6" xfId="41613"/>
    <cellStyle name="쉼표 [0] 4 10 2 2 6 2" xfId="41614"/>
    <cellStyle name="쉼표 [0] 4 10 2 2 6 3" xfId="41615"/>
    <cellStyle name="쉼표 [0] 4 10 2 2 6 4" xfId="41616"/>
    <cellStyle name="쉼표 [0] 4 10 2 2 7" xfId="41617"/>
    <cellStyle name="쉼표 [0] 4 10 2 2 7 2" xfId="41618"/>
    <cellStyle name="쉼표 [0] 4 10 2 2 7 3" xfId="41619"/>
    <cellStyle name="쉼표 [0] 4 10 2 2 7 4" xfId="41620"/>
    <cellStyle name="쉼표 [0] 4 10 2 2 8" xfId="41621"/>
    <cellStyle name="쉼표 [0] 4 10 2 2 8 2" xfId="41622"/>
    <cellStyle name="쉼표 [0] 4 10 2 2 8 3" xfId="41623"/>
    <cellStyle name="쉼표 [0] 4 10 2 2 8 4" xfId="41624"/>
    <cellStyle name="쉼표 [0] 4 10 2 2 9" xfId="41625"/>
    <cellStyle name="쉼표 [0] 4 10 2 2 9 2" xfId="41626"/>
    <cellStyle name="쉼표 [0] 4 10 2 2 9 3" xfId="41627"/>
    <cellStyle name="쉼표 [0] 4 10 2 2 9 4" xfId="41628"/>
    <cellStyle name="쉼표 [0] 4 10 2 20" xfId="41629"/>
    <cellStyle name="쉼표 [0] 4 10 2 21" xfId="41630"/>
    <cellStyle name="쉼표 [0] 4 10 2 22" xfId="41631"/>
    <cellStyle name="쉼표 [0] 4 10 2 23" xfId="41632"/>
    <cellStyle name="쉼표 [0] 4 10 2 24" xfId="41633"/>
    <cellStyle name="쉼표 [0] 4 10 2 25" xfId="41634"/>
    <cellStyle name="쉼표 [0] 4 10 2 26" xfId="41635"/>
    <cellStyle name="쉼표 [0] 4 10 2 3" xfId="41636"/>
    <cellStyle name="쉼표 [0] 4 10 2 3 10" xfId="41637"/>
    <cellStyle name="쉼표 [0] 4 10 2 3 11" xfId="41638"/>
    <cellStyle name="쉼표 [0] 4 10 2 3 12" xfId="41639"/>
    <cellStyle name="쉼표 [0] 4 10 2 3 2" xfId="41640"/>
    <cellStyle name="쉼표 [0] 4 10 2 3 2 2" xfId="41641"/>
    <cellStyle name="쉼표 [0] 4 10 2 3 2 3" xfId="41642"/>
    <cellStyle name="쉼표 [0] 4 10 2 3 2 4" xfId="41643"/>
    <cellStyle name="쉼표 [0] 4 10 2 3 3" xfId="41644"/>
    <cellStyle name="쉼표 [0] 4 10 2 3 3 2" xfId="41645"/>
    <cellStyle name="쉼표 [0] 4 10 2 3 3 3" xfId="41646"/>
    <cellStyle name="쉼표 [0] 4 10 2 3 3 4" xfId="41647"/>
    <cellStyle name="쉼표 [0] 4 10 2 3 4" xfId="41648"/>
    <cellStyle name="쉼표 [0] 4 10 2 3 4 2" xfId="41649"/>
    <cellStyle name="쉼표 [0] 4 10 2 3 4 3" xfId="41650"/>
    <cellStyle name="쉼표 [0] 4 10 2 3 4 4" xfId="41651"/>
    <cellStyle name="쉼표 [0] 4 10 2 3 5" xfId="41652"/>
    <cellStyle name="쉼표 [0] 4 10 2 3 5 2" xfId="41653"/>
    <cellStyle name="쉼표 [0] 4 10 2 3 5 3" xfId="41654"/>
    <cellStyle name="쉼표 [0] 4 10 2 3 5 4" xfId="41655"/>
    <cellStyle name="쉼표 [0] 4 10 2 3 6" xfId="41656"/>
    <cellStyle name="쉼표 [0] 4 10 2 3 6 2" xfId="41657"/>
    <cellStyle name="쉼표 [0] 4 10 2 3 6 3" xfId="41658"/>
    <cellStyle name="쉼표 [0] 4 10 2 3 6 4" xfId="41659"/>
    <cellStyle name="쉼표 [0] 4 10 2 3 7" xfId="41660"/>
    <cellStyle name="쉼표 [0] 4 10 2 3 7 2" xfId="41661"/>
    <cellStyle name="쉼표 [0] 4 10 2 3 7 3" xfId="41662"/>
    <cellStyle name="쉼표 [0] 4 10 2 3 7 4" xfId="41663"/>
    <cellStyle name="쉼표 [0] 4 10 2 3 8" xfId="41664"/>
    <cellStyle name="쉼표 [0] 4 10 2 3 8 2" xfId="41665"/>
    <cellStyle name="쉼표 [0] 4 10 2 3 8 3" xfId="41666"/>
    <cellStyle name="쉼표 [0] 4 10 2 3 8 4" xfId="41667"/>
    <cellStyle name="쉼표 [0] 4 10 2 3 9" xfId="41668"/>
    <cellStyle name="쉼표 [0] 4 10 2 3 9 2" xfId="41669"/>
    <cellStyle name="쉼표 [0] 4 10 2 3 9 3" xfId="41670"/>
    <cellStyle name="쉼표 [0] 4 10 2 3 9 4" xfId="41671"/>
    <cellStyle name="쉼표 [0] 4 10 2 4" xfId="41672"/>
    <cellStyle name="쉼표 [0] 4 10 2 4 10" xfId="41673"/>
    <cellStyle name="쉼표 [0] 4 10 2 4 11" xfId="41674"/>
    <cellStyle name="쉼표 [0] 4 10 2 4 12" xfId="41675"/>
    <cellStyle name="쉼표 [0] 4 10 2 4 2" xfId="41676"/>
    <cellStyle name="쉼표 [0] 4 10 2 4 2 2" xfId="41677"/>
    <cellStyle name="쉼표 [0] 4 10 2 4 2 3" xfId="41678"/>
    <cellStyle name="쉼표 [0] 4 10 2 4 2 4" xfId="41679"/>
    <cellStyle name="쉼표 [0] 4 10 2 4 3" xfId="41680"/>
    <cellStyle name="쉼표 [0] 4 10 2 4 3 2" xfId="41681"/>
    <cellStyle name="쉼표 [0] 4 10 2 4 3 3" xfId="41682"/>
    <cellStyle name="쉼표 [0] 4 10 2 4 3 4" xfId="41683"/>
    <cellStyle name="쉼표 [0] 4 10 2 4 4" xfId="41684"/>
    <cellStyle name="쉼표 [0] 4 10 2 4 4 2" xfId="41685"/>
    <cellStyle name="쉼표 [0] 4 10 2 4 4 3" xfId="41686"/>
    <cellStyle name="쉼표 [0] 4 10 2 4 4 4" xfId="41687"/>
    <cellStyle name="쉼표 [0] 4 10 2 4 5" xfId="41688"/>
    <cellStyle name="쉼표 [0] 4 10 2 4 5 2" xfId="41689"/>
    <cellStyle name="쉼표 [0] 4 10 2 4 5 3" xfId="41690"/>
    <cellStyle name="쉼표 [0] 4 10 2 4 5 4" xfId="41691"/>
    <cellStyle name="쉼표 [0] 4 10 2 4 6" xfId="41692"/>
    <cellStyle name="쉼표 [0] 4 10 2 4 6 2" xfId="41693"/>
    <cellStyle name="쉼표 [0] 4 10 2 4 6 3" xfId="41694"/>
    <cellStyle name="쉼표 [0] 4 10 2 4 6 4" xfId="41695"/>
    <cellStyle name="쉼표 [0] 4 10 2 4 7" xfId="41696"/>
    <cellStyle name="쉼표 [0] 4 10 2 4 7 2" xfId="41697"/>
    <cellStyle name="쉼표 [0] 4 10 2 4 7 3" xfId="41698"/>
    <cellStyle name="쉼표 [0] 4 10 2 4 7 4" xfId="41699"/>
    <cellStyle name="쉼표 [0] 4 10 2 4 8" xfId="41700"/>
    <cellStyle name="쉼표 [0] 4 10 2 4 8 2" xfId="41701"/>
    <cellStyle name="쉼표 [0] 4 10 2 4 8 3" xfId="41702"/>
    <cellStyle name="쉼표 [0] 4 10 2 4 8 4" xfId="41703"/>
    <cellStyle name="쉼표 [0] 4 10 2 4 9" xfId="41704"/>
    <cellStyle name="쉼표 [0] 4 10 2 4 9 2" xfId="41705"/>
    <cellStyle name="쉼표 [0] 4 10 2 4 9 3" xfId="41706"/>
    <cellStyle name="쉼표 [0] 4 10 2 4 9 4" xfId="41707"/>
    <cellStyle name="쉼표 [0] 4 10 2 5" xfId="41708"/>
    <cellStyle name="쉼표 [0] 4 10 2 5 10" xfId="41709"/>
    <cellStyle name="쉼표 [0] 4 10 2 5 11" xfId="41710"/>
    <cellStyle name="쉼표 [0] 4 10 2 5 12" xfId="41711"/>
    <cellStyle name="쉼표 [0] 4 10 2 5 2" xfId="41712"/>
    <cellStyle name="쉼표 [0] 4 10 2 5 2 2" xfId="41713"/>
    <cellStyle name="쉼표 [0] 4 10 2 5 2 3" xfId="41714"/>
    <cellStyle name="쉼표 [0] 4 10 2 5 2 4" xfId="41715"/>
    <cellStyle name="쉼표 [0] 4 10 2 5 3" xfId="41716"/>
    <cellStyle name="쉼표 [0] 4 10 2 5 3 2" xfId="41717"/>
    <cellStyle name="쉼표 [0] 4 10 2 5 3 3" xfId="41718"/>
    <cellStyle name="쉼표 [0] 4 10 2 5 3 4" xfId="41719"/>
    <cellStyle name="쉼표 [0] 4 10 2 5 4" xfId="41720"/>
    <cellStyle name="쉼표 [0] 4 10 2 5 4 2" xfId="41721"/>
    <cellStyle name="쉼표 [0] 4 10 2 5 4 3" xfId="41722"/>
    <cellStyle name="쉼표 [0] 4 10 2 5 4 4" xfId="41723"/>
    <cellStyle name="쉼표 [0] 4 10 2 5 5" xfId="41724"/>
    <cellStyle name="쉼표 [0] 4 10 2 5 5 2" xfId="41725"/>
    <cellStyle name="쉼표 [0] 4 10 2 5 5 3" xfId="41726"/>
    <cellStyle name="쉼표 [0] 4 10 2 5 5 4" xfId="41727"/>
    <cellStyle name="쉼표 [0] 4 10 2 5 6" xfId="41728"/>
    <cellStyle name="쉼표 [0] 4 10 2 5 6 2" xfId="41729"/>
    <cellStyle name="쉼표 [0] 4 10 2 5 6 3" xfId="41730"/>
    <cellStyle name="쉼표 [0] 4 10 2 5 6 4" xfId="41731"/>
    <cellStyle name="쉼표 [0] 4 10 2 5 7" xfId="41732"/>
    <cellStyle name="쉼표 [0] 4 10 2 5 7 2" xfId="41733"/>
    <cellStyle name="쉼표 [0] 4 10 2 5 7 3" xfId="41734"/>
    <cellStyle name="쉼표 [0] 4 10 2 5 7 4" xfId="41735"/>
    <cellStyle name="쉼표 [0] 4 10 2 5 8" xfId="41736"/>
    <cellStyle name="쉼표 [0] 4 10 2 5 8 2" xfId="41737"/>
    <cellStyle name="쉼표 [0] 4 10 2 5 8 3" xfId="41738"/>
    <cellStyle name="쉼표 [0] 4 10 2 5 8 4" xfId="41739"/>
    <cellStyle name="쉼표 [0] 4 10 2 5 9" xfId="41740"/>
    <cellStyle name="쉼표 [0] 4 10 2 5 9 2" xfId="41741"/>
    <cellStyle name="쉼표 [0] 4 10 2 5 9 3" xfId="41742"/>
    <cellStyle name="쉼표 [0] 4 10 2 5 9 4" xfId="41743"/>
    <cellStyle name="쉼표 [0] 4 10 2 6" xfId="41744"/>
    <cellStyle name="쉼표 [0] 4 10 2 6 2" xfId="41745"/>
    <cellStyle name="쉼표 [0] 4 10 2 6 3" xfId="41746"/>
    <cellStyle name="쉼표 [0] 4 10 2 6 4" xfId="41747"/>
    <cellStyle name="쉼표 [0] 4 10 2 7" xfId="41748"/>
    <cellStyle name="쉼표 [0] 4 10 2 7 2" xfId="41749"/>
    <cellStyle name="쉼표 [0] 4 10 2 7 3" xfId="41750"/>
    <cellStyle name="쉼표 [0] 4 10 2 7 4" xfId="41751"/>
    <cellStyle name="쉼표 [0] 4 10 2 8" xfId="41752"/>
    <cellStyle name="쉼표 [0] 4 10 2 8 2" xfId="41753"/>
    <cellStyle name="쉼표 [0] 4 10 2 8 3" xfId="41754"/>
    <cellStyle name="쉼표 [0] 4 10 2 8 4" xfId="41755"/>
    <cellStyle name="쉼표 [0] 4 10 2 9" xfId="41756"/>
    <cellStyle name="쉼표 [0] 4 10 2 9 2" xfId="41757"/>
    <cellStyle name="쉼표 [0] 4 10 2 9 3" xfId="41758"/>
    <cellStyle name="쉼표 [0] 4 10 2 9 4" xfId="41759"/>
    <cellStyle name="쉼표 [0] 4 10 20" xfId="41760"/>
    <cellStyle name="쉼표 [0] 4 10 21" xfId="41761"/>
    <cellStyle name="쉼표 [0] 4 10 22" xfId="41762"/>
    <cellStyle name="쉼표 [0] 4 10 23" xfId="41763"/>
    <cellStyle name="쉼표 [0] 4 10 24" xfId="41764"/>
    <cellStyle name="쉼표 [0] 4 10 25" xfId="41765"/>
    <cellStyle name="쉼표 [0] 4 10 26" xfId="41766"/>
    <cellStyle name="쉼표 [0] 4 10 3" xfId="41767"/>
    <cellStyle name="쉼표 [0] 4 10 3 10" xfId="41768"/>
    <cellStyle name="쉼표 [0] 4 10 3 10 2" xfId="41769"/>
    <cellStyle name="쉼표 [0] 4 10 3 10 3" xfId="41770"/>
    <cellStyle name="쉼표 [0] 4 10 3 10 4" xfId="41771"/>
    <cellStyle name="쉼표 [0] 4 10 3 11" xfId="41772"/>
    <cellStyle name="쉼표 [0] 4 10 3 11 2" xfId="41773"/>
    <cellStyle name="쉼표 [0] 4 10 3 11 3" xfId="41774"/>
    <cellStyle name="쉼표 [0] 4 10 3 11 4" xfId="41775"/>
    <cellStyle name="쉼표 [0] 4 10 3 12" xfId="41776"/>
    <cellStyle name="쉼표 [0] 4 10 3 12 2" xfId="41777"/>
    <cellStyle name="쉼표 [0] 4 10 3 12 3" xfId="41778"/>
    <cellStyle name="쉼표 [0] 4 10 3 12 4" xfId="41779"/>
    <cellStyle name="쉼표 [0] 4 10 3 13" xfId="41780"/>
    <cellStyle name="쉼표 [0] 4 10 3 14" xfId="41781"/>
    <cellStyle name="쉼표 [0] 4 10 3 15" xfId="41782"/>
    <cellStyle name="쉼표 [0] 4 10 3 16" xfId="41783"/>
    <cellStyle name="쉼표 [0] 4 10 3 17" xfId="41784"/>
    <cellStyle name="쉼표 [0] 4 10 3 18" xfId="41785"/>
    <cellStyle name="쉼표 [0] 4 10 3 19" xfId="41786"/>
    <cellStyle name="쉼표 [0] 4 10 3 2" xfId="41787"/>
    <cellStyle name="쉼표 [0] 4 10 3 2 10" xfId="41788"/>
    <cellStyle name="쉼표 [0] 4 10 3 2 11" xfId="41789"/>
    <cellStyle name="쉼표 [0] 4 10 3 2 12" xfId="41790"/>
    <cellStyle name="쉼표 [0] 4 10 3 2 2" xfId="41791"/>
    <cellStyle name="쉼표 [0] 4 10 3 2 2 2" xfId="41792"/>
    <cellStyle name="쉼표 [0] 4 10 3 2 2 3" xfId="41793"/>
    <cellStyle name="쉼표 [0] 4 10 3 2 2 4" xfId="41794"/>
    <cellStyle name="쉼표 [0] 4 10 3 2 3" xfId="41795"/>
    <cellStyle name="쉼표 [0] 4 10 3 2 3 2" xfId="41796"/>
    <cellStyle name="쉼표 [0] 4 10 3 2 3 3" xfId="41797"/>
    <cellStyle name="쉼표 [0] 4 10 3 2 3 4" xfId="41798"/>
    <cellStyle name="쉼표 [0] 4 10 3 2 4" xfId="41799"/>
    <cellStyle name="쉼표 [0] 4 10 3 2 4 2" xfId="41800"/>
    <cellStyle name="쉼표 [0] 4 10 3 2 4 3" xfId="41801"/>
    <cellStyle name="쉼표 [0] 4 10 3 2 4 4" xfId="41802"/>
    <cellStyle name="쉼표 [0] 4 10 3 2 5" xfId="41803"/>
    <cellStyle name="쉼표 [0] 4 10 3 2 5 2" xfId="41804"/>
    <cellStyle name="쉼표 [0] 4 10 3 2 5 3" xfId="41805"/>
    <cellStyle name="쉼표 [0] 4 10 3 2 5 4" xfId="41806"/>
    <cellStyle name="쉼표 [0] 4 10 3 2 6" xfId="41807"/>
    <cellStyle name="쉼표 [0] 4 10 3 2 6 2" xfId="41808"/>
    <cellStyle name="쉼표 [0] 4 10 3 2 6 3" xfId="41809"/>
    <cellStyle name="쉼표 [0] 4 10 3 2 6 4" xfId="41810"/>
    <cellStyle name="쉼표 [0] 4 10 3 2 7" xfId="41811"/>
    <cellStyle name="쉼표 [0] 4 10 3 2 7 2" xfId="41812"/>
    <cellStyle name="쉼표 [0] 4 10 3 2 7 3" xfId="41813"/>
    <cellStyle name="쉼표 [0] 4 10 3 2 7 4" xfId="41814"/>
    <cellStyle name="쉼표 [0] 4 10 3 2 8" xfId="41815"/>
    <cellStyle name="쉼표 [0] 4 10 3 2 8 2" xfId="41816"/>
    <cellStyle name="쉼표 [0] 4 10 3 2 8 3" xfId="41817"/>
    <cellStyle name="쉼표 [0] 4 10 3 2 8 4" xfId="41818"/>
    <cellStyle name="쉼표 [0] 4 10 3 2 9" xfId="41819"/>
    <cellStyle name="쉼표 [0] 4 10 3 2 9 2" xfId="41820"/>
    <cellStyle name="쉼표 [0] 4 10 3 2 9 3" xfId="41821"/>
    <cellStyle name="쉼표 [0] 4 10 3 2 9 4" xfId="41822"/>
    <cellStyle name="쉼표 [0] 4 10 3 20" xfId="41823"/>
    <cellStyle name="쉼표 [0] 4 10 3 21" xfId="41824"/>
    <cellStyle name="쉼표 [0] 4 10 3 22" xfId="41825"/>
    <cellStyle name="쉼표 [0] 4 10 3 23" xfId="41826"/>
    <cellStyle name="쉼표 [0] 4 10 3 24" xfId="41827"/>
    <cellStyle name="쉼표 [0] 4 10 3 25" xfId="41828"/>
    <cellStyle name="쉼표 [0] 4 10 3 3" xfId="41829"/>
    <cellStyle name="쉼표 [0] 4 10 3 3 10" xfId="41830"/>
    <cellStyle name="쉼표 [0] 4 10 3 3 11" xfId="41831"/>
    <cellStyle name="쉼표 [0] 4 10 3 3 12" xfId="41832"/>
    <cellStyle name="쉼표 [0] 4 10 3 3 2" xfId="41833"/>
    <cellStyle name="쉼표 [0] 4 10 3 3 2 2" xfId="41834"/>
    <cellStyle name="쉼표 [0] 4 10 3 3 2 3" xfId="41835"/>
    <cellStyle name="쉼표 [0] 4 10 3 3 2 4" xfId="41836"/>
    <cellStyle name="쉼표 [0] 4 10 3 3 3" xfId="41837"/>
    <cellStyle name="쉼표 [0] 4 10 3 3 3 2" xfId="41838"/>
    <cellStyle name="쉼표 [0] 4 10 3 3 3 3" xfId="41839"/>
    <cellStyle name="쉼표 [0] 4 10 3 3 3 4" xfId="41840"/>
    <cellStyle name="쉼표 [0] 4 10 3 3 4" xfId="41841"/>
    <cellStyle name="쉼표 [0] 4 10 3 3 4 2" xfId="41842"/>
    <cellStyle name="쉼표 [0] 4 10 3 3 4 3" xfId="41843"/>
    <cellStyle name="쉼표 [0] 4 10 3 3 4 4" xfId="41844"/>
    <cellStyle name="쉼표 [0] 4 10 3 3 5" xfId="41845"/>
    <cellStyle name="쉼표 [0] 4 10 3 3 5 2" xfId="41846"/>
    <cellStyle name="쉼표 [0] 4 10 3 3 5 3" xfId="41847"/>
    <cellStyle name="쉼표 [0] 4 10 3 3 5 4" xfId="41848"/>
    <cellStyle name="쉼표 [0] 4 10 3 3 6" xfId="41849"/>
    <cellStyle name="쉼표 [0] 4 10 3 3 6 2" xfId="41850"/>
    <cellStyle name="쉼표 [0] 4 10 3 3 6 3" xfId="41851"/>
    <cellStyle name="쉼표 [0] 4 10 3 3 6 4" xfId="41852"/>
    <cellStyle name="쉼표 [0] 4 10 3 3 7" xfId="41853"/>
    <cellStyle name="쉼표 [0] 4 10 3 3 7 2" xfId="41854"/>
    <cellStyle name="쉼표 [0] 4 10 3 3 7 3" xfId="41855"/>
    <cellStyle name="쉼표 [0] 4 10 3 3 7 4" xfId="41856"/>
    <cellStyle name="쉼표 [0] 4 10 3 3 8" xfId="41857"/>
    <cellStyle name="쉼표 [0] 4 10 3 3 8 2" xfId="41858"/>
    <cellStyle name="쉼표 [0] 4 10 3 3 8 3" xfId="41859"/>
    <cellStyle name="쉼표 [0] 4 10 3 3 8 4" xfId="41860"/>
    <cellStyle name="쉼표 [0] 4 10 3 3 9" xfId="41861"/>
    <cellStyle name="쉼표 [0] 4 10 3 3 9 2" xfId="41862"/>
    <cellStyle name="쉼표 [0] 4 10 3 3 9 3" xfId="41863"/>
    <cellStyle name="쉼표 [0] 4 10 3 3 9 4" xfId="41864"/>
    <cellStyle name="쉼표 [0] 4 10 3 4" xfId="41865"/>
    <cellStyle name="쉼표 [0] 4 10 3 4 10" xfId="41866"/>
    <cellStyle name="쉼표 [0] 4 10 3 4 11" xfId="41867"/>
    <cellStyle name="쉼표 [0] 4 10 3 4 12" xfId="41868"/>
    <cellStyle name="쉼표 [0] 4 10 3 4 2" xfId="41869"/>
    <cellStyle name="쉼표 [0] 4 10 3 4 2 2" xfId="41870"/>
    <cellStyle name="쉼표 [0] 4 10 3 4 2 3" xfId="41871"/>
    <cellStyle name="쉼표 [0] 4 10 3 4 2 4" xfId="41872"/>
    <cellStyle name="쉼표 [0] 4 10 3 4 3" xfId="41873"/>
    <cellStyle name="쉼표 [0] 4 10 3 4 3 2" xfId="41874"/>
    <cellStyle name="쉼표 [0] 4 10 3 4 3 3" xfId="41875"/>
    <cellStyle name="쉼표 [0] 4 10 3 4 3 4" xfId="41876"/>
    <cellStyle name="쉼표 [0] 4 10 3 4 4" xfId="41877"/>
    <cellStyle name="쉼표 [0] 4 10 3 4 4 2" xfId="41878"/>
    <cellStyle name="쉼표 [0] 4 10 3 4 4 3" xfId="41879"/>
    <cellStyle name="쉼표 [0] 4 10 3 4 4 4" xfId="41880"/>
    <cellStyle name="쉼표 [0] 4 10 3 4 5" xfId="41881"/>
    <cellStyle name="쉼표 [0] 4 10 3 4 5 2" xfId="41882"/>
    <cellStyle name="쉼표 [0] 4 10 3 4 5 3" xfId="41883"/>
    <cellStyle name="쉼표 [0] 4 10 3 4 5 4" xfId="41884"/>
    <cellStyle name="쉼표 [0] 4 10 3 4 6" xfId="41885"/>
    <cellStyle name="쉼표 [0] 4 10 3 4 6 2" xfId="41886"/>
    <cellStyle name="쉼표 [0] 4 10 3 4 6 3" xfId="41887"/>
    <cellStyle name="쉼표 [0] 4 10 3 4 6 4" xfId="41888"/>
    <cellStyle name="쉼표 [0] 4 10 3 4 7" xfId="41889"/>
    <cellStyle name="쉼표 [0] 4 10 3 4 7 2" xfId="41890"/>
    <cellStyle name="쉼표 [0] 4 10 3 4 7 3" xfId="41891"/>
    <cellStyle name="쉼표 [0] 4 10 3 4 7 4" xfId="41892"/>
    <cellStyle name="쉼표 [0] 4 10 3 4 8" xfId="41893"/>
    <cellStyle name="쉼표 [0] 4 10 3 4 8 2" xfId="41894"/>
    <cellStyle name="쉼표 [0] 4 10 3 4 8 3" xfId="41895"/>
    <cellStyle name="쉼표 [0] 4 10 3 4 8 4" xfId="41896"/>
    <cellStyle name="쉼표 [0] 4 10 3 4 9" xfId="41897"/>
    <cellStyle name="쉼표 [0] 4 10 3 4 9 2" xfId="41898"/>
    <cellStyle name="쉼표 [0] 4 10 3 4 9 3" xfId="41899"/>
    <cellStyle name="쉼표 [0] 4 10 3 4 9 4" xfId="41900"/>
    <cellStyle name="쉼표 [0] 4 10 3 5" xfId="41901"/>
    <cellStyle name="쉼표 [0] 4 10 3 5 2" xfId="41902"/>
    <cellStyle name="쉼표 [0] 4 10 3 5 3" xfId="41903"/>
    <cellStyle name="쉼표 [0] 4 10 3 5 4" xfId="41904"/>
    <cellStyle name="쉼표 [0] 4 10 3 6" xfId="41905"/>
    <cellStyle name="쉼표 [0] 4 10 3 6 2" xfId="41906"/>
    <cellStyle name="쉼표 [0] 4 10 3 6 3" xfId="41907"/>
    <cellStyle name="쉼표 [0] 4 10 3 6 4" xfId="41908"/>
    <cellStyle name="쉼표 [0] 4 10 3 7" xfId="41909"/>
    <cellStyle name="쉼표 [0] 4 10 3 7 2" xfId="41910"/>
    <cellStyle name="쉼표 [0] 4 10 3 7 3" xfId="41911"/>
    <cellStyle name="쉼표 [0] 4 10 3 7 4" xfId="41912"/>
    <cellStyle name="쉼표 [0] 4 10 3 8" xfId="41913"/>
    <cellStyle name="쉼표 [0] 4 10 3 8 2" xfId="41914"/>
    <cellStyle name="쉼표 [0] 4 10 3 8 3" xfId="41915"/>
    <cellStyle name="쉼표 [0] 4 10 3 8 4" xfId="41916"/>
    <cellStyle name="쉼표 [0] 4 10 3 9" xfId="41917"/>
    <cellStyle name="쉼표 [0] 4 10 3 9 2" xfId="41918"/>
    <cellStyle name="쉼표 [0] 4 10 3 9 3" xfId="41919"/>
    <cellStyle name="쉼표 [0] 4 10 3 9 4" xfId="41920"/>
    <cellStyle name="쉼표 [0] 4 10 4" xfId="41921"/>
    <cellStyle name="쉼표 [0] 4 10 4 10" xfId="41922"/>
    <cellStyle name="쉼표 [0] 4 10 4 11" xfId="41923"/>
    <cellStyle name="쉼표 [0] 4 10 4 12" xfId="41924"/>
    <cellStyle name="쉼표 [0] 4 10 4 2" xfId="41925"/>
    <cellStyle name="쉼표 [0] 4 10 4 2 2" xfId="41926"/>
    <cellStyle name="쉼표 [0] 4 10 4 2 3" xfId="41927"/>
    <cellStyle name="쉼표 [0] 4 10 4 2 4" xfId="41928"/>
    <cellStyle name="쉼표 [0] 4 10 4 3" xfId="41929"/>
    <cellStyle name="쉼표 [0] 4 10 4 3 2" xfId="41930"/>
    <cellStyle name="쉼표 [0] 4 10 4 3 3" xfId="41931"/>
    <cellStyle name="쉼표 [0] 4 10 4 3 4" xfId="41932"/>
    <cellStyle name="쉼표 [0] 4 10 4 4" xfId="41933"/>
    <cellStyle name="쉼표 [0] 4 10 4 4 2" xfId="41934"/>
    <cellStyle name="쉼표 [0] 4 10 4 4 3" xfId="41935"/>
    <cellStyle name="쉼표 [0] 4 10 4 4 4" xfId="41936"/>
    <cellStyle name="쉼표 [0] 4 10 4 5" xfId="41937"/>
    <cellStyle name="쉼표 [0] 4 10 4 5 2" xfId="41938"/>
    <cellStyle name="쉼표 [0] 4 10 4 5 3" xfId="41939"/>
    <cellStyle name="쉼표 [0] 4 10 4 5 4" xfId="41940"/>
    <cellStyle name="쉼표 [0] 4 10 4 6" xfId="41941"/>
    <cellStyle name="쉼표 [0] 4 10 4 6 2" xfId="41942"/>
    <cellStyle name="쉼표 [0] 4 10 4 6 3" xfId="41943"/>
    <cellStyle name="쉼표 [0] 4 10 4 6 4" xfId="41944"/>
    <cellStyle name="쉼표 [0] 4 10 4 7" xfId="41945"/>
    <cellStyle name="쉼표 [0] 4 10 4 7 2" xfId="41946"/>
    <cellStyle name="쉼표 [0] 4 10 4 7 3" xfId="41947"/>
    <cellStyle name="쉼표 [0] 4 10 4 7 4" xfId="41948"/>
    <cellStyle name="쉼표 [0] 4 10 4 8" xfId="41949"/>
    <cellStyle name="쉼표 [0] 4 10 4 8 2" xfId="41950"/>
    <cellStyle name="쉼표 [0] 4 10 4 8 3" xfId="41951"/>
    <cellStyle name="쉼표 [0] 4 10 4 8 4" xfId="41952"/>
    <cellStyle name="쉼표 [0] 4 10 4 9" xfId="41953"/>
    <cellStyle name="쉼표 [0] 4 10 4 9 2" xfId="41954"/>
    <cellStyle name="쉼표 [0] 4 10 4 9 3" xfId="41955"/>
    <cellStyle name="쉼표 [0] 4 10 4 9 4" xfId="41956"/>
    <cellStyle name="쉼표 [0] 4 10 5" xfId="41957"/>
    <cellStyle name="쉼표 [0] 4 10 5 10" xfId="41958"/>
    <cellStyle name="쉼표 [0] 4 10 5 11" xfId="41959"/>
    <cellStyle name="쉼표 [0] 4 10 5 12" xfId="41960"/>
    <cellStyle name="쉼표 [0] 4 10 5 2" xfId="41961"/>
    <cellStyle name="쉼표 [0] 4 10 5 2 2" xfId="41962"/>
    <cellStyle name="쉼표 [0] 4 10 5 2 3" xfId="41963"/>
    <cellStyle name="쉼표 [0] 4 10 5 2 4" xfId="41964"/>
    <cellStyle name="쉼표 [0] 4 10 5 3" xfId="41965"/>
    <cellStyle name="쉼표 [0] 4 10 5 3 2" xfId="41966"/>
    <cellStyle name="쉼표 [0] 4 10 5 3 3" xfId="41967"/>
    <cellStyle name="쉼표 [0] 4 10 5 3 4" xfId="41968"/>
    <cellStyle name="쉼표 [0] 4 10 5 4" xfId="41969"/>
    <cellStyle name="쉼표 [0] 4 10 5 4 2" xfId="41970"/>
    <cellStyle name="쉼표 [0] 4 10 5 4 3" xfId="41971"/>
    <cellStyle name="쉼표 [0] 4 10 5 4 4" xfId="41972"/>
    <cellStyle name="쉼표 [0] 4 10 5 5" xfId="41973"/>
    <cellStyle name="쉼표 [0] 4 10 5 5 2" xfId="41974"/>
    <cellStyle name="쉼표 [0] 4 10 5 5 3" xfId="41975"/>
    <cellStyle name="쉼표 [0] 4 10 5 5 4" xfId="41976"/>
    <cellStyle name="쉼표 [0] 4 10 5 6" xfId="41977"/>
    <cellStyle name="쉼표 [0] 4 10 5 6 2" xfId="41978"/>
    <cellStyle name="쉼표 [0] 4 10 5 6 3" xfId="41979"/>
    <cellStyle name="쉼표 [0] 4 10 5 6 4" xfId="41980"/>
    <cellStyle name="쉼표 [0] 4 10 5 7" xfId="41981"/>
    <cellStyle name="쉼표 [0] 4 10 5 7 2" xfId="41982"/>
    <cellStyle name="쉼표 [0] 4 10 5 7 3" xfId="41983"/>
    <cellStyle name="쉼표 [0] 4 10 5 7 4" xfId="41984"/>
    <cellStyle name="쉼표 [0] 4 10 5 8" xfId="41985"/>
    <cellStyle name="쉼표 [0] 4 10 5 8 2" xfId="41986"/>
    <cellStyle name="쉼표 [0] 4 10 5 8 3" xfId="41987"/>
    <cellStyle name="쉼표 [0] 4 10 5 8 4" xfId="41988"/>
    <cellStyle name="쉼표 [0] 4 10 5 9" xfId="41989"/>
    <cellStyle name="쉼표 [0] 4 10 5 9 2" xfId="41990"/>
    <cellStyle name="쉼표 [0] 4 10 5 9 3" xfId="41991"/>
    <cellStyle name="쉼표 [0] 4 10 5 9 4" xfId="41992"/>
    <cellStyle name="쉼표 [0] 4 10 6" xfId="41993"/>
    <cellStyle name="쉼표 [0] 4 10 6 10" xfId="41994"/>
    <cellStyle name="쉼표 [0] 4 10 6 11" xfId="41995"/>
    <cellStyle name="쉼표 [0] 4 10 6 12" xfId="41996"/>
    <cellStyle name="쉼표 [0] 4 10 6 2" xfId="41997"/>
    <cellStyle name="쉼표 [0] 4 10 6 2 2" xfId="41998"/>
    <cellStyle name="쉼표 [0] 4 10 6 2 3" xfId="41999"/>
    <cellStyle name="쉼표 [0] 4 10 6 2 4" xfId="42000"/>
    <cellStyle name="쉼표 [0] 4 10 6 3" xfId="42001"/>
    <cellStyle name="쉼표 [0] 4 10 6 3 2" xfId="42002"/>
    <cellStyle name="쉼표 [0] 4 10 6 3 3" xfId="42003"/>
    <cellStyle name="쉼표 [0] 4 10 6 3 4" xfId="42004"/>
    <cellStyle name="쉼표 [0] 4 10 6 4" xfId="42005"/>
    <cellStyle name="쉼표 [0] 4 10 6 4 2" xfId="42006"/>
    <cellStyle name="쉼표 [0] 4 10 6 4 3" xfId="42007"/>
    <cellStyle name="쉼표 [0] 4 10 6 4 4" xfId="42008"/>
    <cellStyle name="쉼표 [0] 4 10 6 5" xfId="42009"/>
    <cellStyle name="쉼표 [0] 4 10 6 5 2" xfId="42010"/>
    <cellStyle name="쉼표 [0] 4 10 6 5 3" xfId="42011"/>
    <cellStyle name="쉼표 [0] 4 10 6 5 4" xfId="42012"/>
    <cellStyle name="쉼표 [0] 4 10 6 6" xfId="42013"/>
    <cellStyle name="쉼표 [0] 4 10 6 6 2" xfId="42014"/>
    <cellStyle name="쉼표 [0] 4 10 6 6 3" xfId="42015"/>
    <cellStyle name="쉼표 [0] 4 10 6 6 4" xfId="42016"/>
    <cellStyle name="쉼표 [0] 4 10 6 7" xfId="42017"/>
    <cellStyle name="쉼표 [0] 4 10 6 7 2" xfId="42018"/>
    <cellStyle name="쉼표 [0] 4 10 6 7 3" xfId="42019"/>
    <cellStyle name="쉼표 [0] 4 10 6 7 4" xfId="42020"/>
    <cellStyle name="쉼표 [0] 4 10 6 8" xfId="42021"/>
    <cellStyle name="쉼표 [0] 4 10 6 8 2" xfId="42022"/>
    <cellStyle name="쉼표 [0] 4 10 6 8 3" xfId="42023"/>
    <cellStyle name="쉼표 [0] 4 10 6 8 4" xfId="42024"/>
    <cellStyle name="쉼표 [0] 4 10 6 9" xfId="42025"/>
    <cellStyle name="쉼표 [0] 4 10 6 9 2" xfId="42026"/>
    <cellStyle name="쉼표 [0] 4 10 6 9 3" xfId="42027"/>
    <cellStyle name="쉼표 [0] 4 10 6 9 4" xfId="42028"/>
    <cellStyle name="쉼표 [0] 4 10 7" xfId="42029"/>
    <cellStyle name="쉼표 [0] 4 10 7 2" xfId="42030"/>
    <cellStyle name="쉼표 [0] 4 10 7 3" xfId="42031"/>
    <cellStyle name="쉼표 [0] 4 10 7 4" xfId="42032"/>
    <cellStyle name="쉼표 [0] 4 10 8" xfId="42033"/>
    <cellStyle name="쉼표 [0] 4 10 8 2" xfId="42034"/>
    <cellStyle name="쉼표 [0] 4 10 8 3" xfId="42035"/>
    <cellStyle name="쉼표 [0] 4 10 8 4" xfId="42036"/>
    <cellStyle name="쉼표 [0] 4 10 9" xfId="42037"/>
    <cellStyle name="쉼표 [0] 4 10 9 2" xfId="42038"/>
    <cellStyle name="쉼표 [0] 4 10 9 3" xfId="42039"/>
    <cellStyle name="쉼표 [0] 4 10 9 4" xfId="42040"/>
    <cellStyle name="쉼표 [0] 4 11" xfId="42041"/>
    <cellStyle name="쉼표 [0] 4 11 10" xfId="42042"/>
    <cellStyle name="쉼표 [0] 4 11 10 2" xfId="42043"/>
    <cellStyle name="쉼표 [0] 4 11 10 3" xfId="42044"/>
    <cellStyle name="쉼표 [0] 4 11 10 4" xfId="42045"/>
    <cellStyle name="쉼표 [0] 4 11 11" xfId="42046"/>
    <cellStyle name="쉼표 [0] 4 11 11 2" xfId="42047"/>
    <cellStyle name="쉼표 [0] 4 11 11 3" xfId="42048"/>
    <cellStyle name="쉼표 [0] 4 11 11 4" xfId="42049"/>
    <cellStyle name="쉼표 [0] 4 11 12" xfId="42050"/>
    <cellStyle name="쉼표 [0] 4 11 12 2" xfId="42051"/>
    <cellStyle name="쉼표 [0] 4 11 12 3" xfId="42052"/>
    <cellStyle name="쉼표 [0] 4 11 12 4" xfId="42053"/>
    <cellStyle name="쉼표 [0] 4 11 13" xfId="42054"/>
    <cellStyle name="쉼표 [0] 4 11 14" xfId="42055"/>
    <cellStyle name="쉼표 [0] 4 11 15" xfId="42056"/>
    <cellStyle name="쉼표 [0] 4 11 16" xfId="42057"/>
    <cellStyle name="쉼표 [0] 4 11 17" xfId="42058"/>
    <cellStyle name="쉼표 [0] 4 11 18" xfId="42059"/>
    <cellStyle name="쉼표 [0] 4 11 19" xfId="42060"/>
    <cellStyle name="쉼표 [0] 4 11 2" xfId="42061"/>
    <cellStyle name="쉼표 [0] 4 11 2 10" xfId="42062"/>
    <cellStyle name="쉼표 [0] 4 11 2 11" xfId="42063"/>
    <cellStyle name="쉼표 [0] 4 11 2 12" xfId="42064"/>
    <cellStyle name="쉼표 [0] 4 11 2 2" xfId="42065"/>
    <cellStyle name="쉼표 [0] 4 11 2 2 2" xfId="42066"/>
    <cellStyle name="쉼표 [0] 4 11 2 2 3" xfId="42067"/>
    <cellStyle name="쉼표 [0] 4 11 2 2 4" xfId="42068"/>
    <cellStyle name="쉼표 [0] 4 11 2 3" xfId="42069"/>
    <cellStyle name="쉼표 [0] 4 11 2 3 2" xfId="42070"/>
    <cellStyle name="쉼표 [0] 4 11 2 3 3" xfId="42071"/>
    <cellStyle name="쉼표 [0] 4 11 2 3 4" xfId="42072"/>
    <cellStyle name="쉼표 [0] 4 11 2 4" xfId="42073"/>
    <cellStyle name="쉼표 [0] 4 11 2 4 2" xfId="42074"/>
    <cellStyle name="쉼표 [0] 4 11 2 4 3" xfId="42075"/>
    <cellStyle name="쉼표 [0] 4 11 2 4 4" xfId="42076"/>
    <cellStyle name="쉼표 [0] 4 11 2 5" xfId="42077"/>
    <cellStyle name="쉼표 [0] 4 11 2 5 2" xfId="42078"/>
    <cellStyle name="쉼표 [0] 4 11 2 5 3" xfId="42079"/>
    <cellStyle name="쉼표 [0] 4 11 2 5 4" xfId="42080"/>
    <cellStyle name="쉼표 [0] 4 11 2 6" xfId="42081"/>
    <cellStyle name="쉼표 [0] 4 11 2 6 2" xfId="42082"/>
    <cellStyle name="쉼표 [0] 4 11 2 6 3" xfId="42083"/>
    <cellStyle name="쉼표 [0] 4 11 2 6 4" xfId="42084"/>
    <cellStyle name="쉼표 [0] 4 11 2 7" xfId="42085"/>
    <cellStyle name="쉼표 [0] 4 11 2 7 2" xfId="42086"/>
    <cellStyle name="쉼표 [0] 4 11 2 7 3" xfId="42087"/>
    <cellStyle name="쉼표 [0] 4 11 2 7 4" xfId="42088"/>
    <cellStyle name="쉼표 [0] 4 11 2 8" xfId="42089"/>
    <cellStyle name="쉼표 [0] 4 11 2 8 2" xfId="42090"/>
    <cellStyle name="쉼표 [0] 4 11 2 8 3" xfId="42091"/>
    <cellStyle name="쉼표 [0] 4 11 2 8 4" xfId="42092"/>
    <cellStyle name="쉼표 [0] 4 11 2 9" xfId="42093"/>
    <cellStyle name="쉼표 [0] 4 11 2 9 2" xfId="42094"/>
    <cellStyle name="쉼표 [0] 4 11 2 9 3" xfId="42095"/>
    <cellStyle name="쉼표 [0] 4 11 2 9 4" xfId="42096"/>
    <cellStyle name="쉼표 [0] 4 11 20" xfId="42097"/>
    <cellStyle name="쉼표 [0] 4 11 21" xfId="42098"/>
    <cellStyle name="쉼표 [0] 4 11 22" xfId="42099"/>
    <cellStyle name="쉼표 [0] 4 11 23" xfId="42100"/>
    <cellStyle name="쉼표 [0] 4 11 24" xfId="42101"/>
    <cellStyle name="쉼표 [0] 4 11 25" xfId="42102"/>
    <cellStyle name="쉼표 [0] 4 11 3" xfId="42103"/>
    <cellStyle name="쉼표 [0] 4 11 3 10" xfId="42104"/>
    <cellStyle name="쉼표 [0] 4 11 3 11" xfId="42105"/>
    <cellStyle name="쉼표 [0] 4 11 3 12" xfId="42106"/>
    <cellStyle name="쉼표 [0] 4 11 3 2" xfId="42107"/>
    <cellStyle name="쉼표 [0] 4 11 3 2 2" xfId="42108"/>
    <cellStyle name="쉼표 [0] 4 11 3 2 3" xfId="42109"/>
    <cellStyle name="쉼표 [0] 4 11 3 2 4" xfId="42110"/>
    <cellStyle name="쉼표 [0] 4 11 3 3" xfId="42111"/>
    <cellStyle name="쉼표 [0] 4 11 3 3 2" xfId="42112"/>
    <cellStyle name="쉼표 [0] 4 11 3 3 3" xfId="42113"/>
    <cellStyle name="쉼표 [0] 4 11 3 3 4" xfId="42114"/>
    <cellStyle name="쉼표 [0] 4 11 3 4" xfId="42115"/>
    <cellStyle name="쉼표 [0] 4 11 3 4 2" xfId="42116"/>
    <cellStyle name="쉼표 [0] 4 11 3 4 3" xfId="42117"/>
    <cellStyle name="쉼표 [0] 4 11 3 4 4" xfId="42118"/>
    <cellStyle name="쉼표 [0] 4 11 3 5" xfId="42119"/>
    <cellStyle name="쉼표 [0] 4 11 3 5 2" xfId="42120"/>
    <cellStyle name="쉼표 [0] 4 11 3 5 3" xfId="42121"/>
    <cellStyle name="쉼표 [0] 4 11 3 5 4" xfId="42122"/>
    <cellStyle name="쉼표 [0] 4 11 3 6" xfId="42123"/>
    <cellStyle name="쉼표 [0] 4 11 3 6 2" xfId="42124"/>
    <cellStyle name="쉼표 [0] 4 11 3 6 3" xfId="42125"/>
    <cellStyle name="쉼표 [0] 4 11 3 6 4" xfId="42126"/>
    <cellStyle name="쉼표 [0] 4 11 3 7" xfId="42127"/>
    <cellStyle name="쉼표 [0] 4 11 3 7 2" xfId="42128"/>
    <cellStyle name="쉼표 [0] 4 11 3 7 3" xfId="42129"/>
    <cellStyle name="쉼표 [0] 4 11 3 7 4" xfId="42130"/>
    <cellStyle name="쉼표 [0] 4 11 3 8" xfId="42131"/>
    <cellStyle name="쉼표 [0] 4 11 3 8 2" xfId="42132"/>
    <cellStyle name="쉼표 [0] 4 11 3 8 3" xfId="42133"/>
    <cellStyle name="쉼표 [0] 4 11 3 8 4" xfId="42134"/>
    <cellStyle name="쉼표 [0] 4 11 3 9" xfId="42135"/>
    <cellStyle name="쉼표 [0] 4 11 3 9 2" xfId="42136"/>
    <cellStyle name="쉼표 [0] 4 11 3 9 3" xfId="42137"/>
    <cellStyle name="쉼표 [0] 4 11 3 9 4" xfId="42138"/>
    <cellStyle name="쉼표 [0] 4 11 4" xfId="42139"/>
    <cellStyle name="쉼표 [0] 4 11 4 10" xfId="42140"/>
    <cellStyle name="쉼표 [0] 4 11 4 11" xfId="42141"/>
    <cellStyle name="쉼표 [0] 4 11 4 12" xfId="42142"/>
    <cellStyle name="쉼표 [0] 4 11 4 2" xfId="42143"/>
    <cellStyle name="쉼표 [0] 4 11 4 2 2" xfId="42144"/>
    <cellStyle name="쉼표 [0] 4 11 4 2 3" xfId="42145"/>
    <cellStyle name="쉼표 [0] 4 11 4 2 4" xfId="42146"/>
    <cellStyle name="쉼표 [0] 4 11 4 3" xfId="42147"/>
    <cellStyle name="쉼표 [0] 4 11 4 3 2" xfId="42148"/>
    <cellStyle name="쉼표 [0] 4 11 4 3 3" xfId="42149"/>
    <cellStyle name="쉼표 [0] 4 11 4 3 4" xfId="42150"/>
    <cellStyle name="쉼표 [0] 4 11 4 4" xfId="42151"/>
    <cellStyle name="쉼표 [0] 4 11 4 4 2" xfId="42152"/>
    <cellStyle name="쉼표 [0] 4 11 4 4 3" xfId="42153"/>
    <cellStyle name="쉼표 [0] 4 11 4 4 4" xfId="42154"/>
    <cellStyle name="쉼표 [0] 4 11 4 5" xfId="42155"/>
    <cellStyle name="쉼표 [0] 4 11 4 5 2" xfId="42156"/>
    <cellStyle name="쉼표 [0] 4 11 4 5 3" xfId="42157"/>
    <cellStyle name="쉼표 [0] 4 11 4 5 4" xfId="42158"/>
    <cellStyle name="쉼표 [0] 4 11 4 6" xfId="42159"/>
    <cellStyle name="쉼표 [0] 4 11 4 6 2" xfId="42160"/>
    <cellStyle name="쉼표 [0] 4 11 4 6 3" xfId="42161"/>
    <cellStyle name="쉼표 [0] 4 11 4 6 4" xfId="42162"/>
    <cellStyle name="쉼표 [0] 4 11 4 7" xfId="42163"/>
    <cellStyle name="쉼표 [0] 4 11 4 7 2" xfId="42164"/>
    <cellStyle name="쉼표 [0] 4 11 4 7 3" xfId="42165"/>
    <cellStyle name="쉼표 [0] 4 11 4 7 4" xfId="42166"/>
    <cellStyle name="쉼표 [0] 4 11 4 8" xfId="42167"/>
    <cellStyle name="쉼표 [0] 4 11 4 8 2" xfId="42168"/>
    <cellStyle name="쉼표 [0] 4 11 4 8 3" xfId="42169"/>
    <cellStyle name="쉼표 [0] 4 11 4 8 4" xfId="42170"/>
    <cellStyle name="쉼표 [0] 4 11 4 9" xfId="42171"/>
    <cellStyle name="쉼표 [0] 4 11 4 9 2" xfId="42172"/>
    <cellStyle name="쉼표 [0] 4 11 4 9 3" xfId="42173"/>
    <cellStyle name="쉼표 [0] 4 11 4 9 4" xfId="42174"/>
    <cellStyle name="쉼표 [0] 4 11 5" xfId="42175"/>
    <cellStyle name="쉼표 [0] 4 11 5 2" xfId="42176"/>
    <cellStyle name="쉼표 [0] 4 11 5 3" xfId="42177"/>
    <cellStyle name="쉼표 [0] 4 11 5 4" xfId="42178"/>
    <cellStyle name="쉼표 [0] 4 11 6" xfId="42179"/>
    <cellStyle name="쉼표 [0] 4 11 6 2" xfId="42180"/>
    <cellStyle name="쉼표 [0] 4 11 6 3" xfId="42181"/>
    <cellStyle name="쉼표 [0] 4 11 6 4" xfId="42182"/>
    <cellStyle name="쉼표 [0] 4 11 7" xfId="42183"/>
    <cellStyle name="쉼표 [0] 4 11 7 2" xfId="42184"/>
    <cellStyle name="쉼표 [0] 4 11 7 3" xfId="42185"/>
    <cellStyle name="쉼표 [0] 4 11 7 4" xfId="42186"/>
    <cellStyle name="쉼표 [0] 4 11 8" xfId="42187"/>
    <cellStyle name="쉼표 [0] 4 11 8 2" xfId="42188"/>
    <cellStyle name="쉼표 [0] 4 11 8 3" xfId="42189"/>
    <cellStyle name="쉼표 [0] 4 11 8 4" xfId="42190"/>
    <cellStyle name="쉼표 [0] 4 11 9" xfId="42191"/>
    <cellStyle name="쉼표 [0] 4 11 9 2" xfId="42192"/>
    <cellStyle name="쉼표 [0] 4 11 9 3" xfId="42193"/>
    <cellStyle name="쉼표 [0] 4 11 9 4" xfId="42194"/>
    <cellStyle name="쉼표 [0] 4 12" xfId="42195"/>
    <cellStyle name="쉼표 [0] 4 12 10" xfId="42196"/>
    <cellStyle name="쉼표 [0] 4 12 10 2" xfId="42197"/>
    <cellStyle name="쉼표 [0] 4 12 10 3" xfId="42198"/>
    <cellStyle name="쉼표 [0] 4 12 10 4" xfId="42199"/>
    <cellStyle name="쉼표 [0] 4 12 11" xfId="42200"/>
    <cellStyle name="쉼표 [0] 4 12 12" xfId="42201"/>
    <cellStyle name="쉼표 [0] 4 12 13" xfId="42202"/>
    <cellStyle name="쉼표 [0] 4 12 14" xfId="42203"/>
    <cellStyle name="쉼표 [0] 4 12 15" xfId="42204"/>
    <cellStyle name="쉼표 [0] 4 12 16" xfId="42205"/>
    <cellStyle name="쉼표 [0] 4 12 17" xfId="42206"/>
    <cellStyle name="쉼표 [0] 4 12 18" xfId="42207"/>
    <cellStyle name="쉼표 [0] 4 12 19" xfId="42208"/>
    <cellStyle name="쉼표 [0] 4 12 2" xfId="42209"/>
    <cellStyle name="쉼표 [0] 4 12 2 10" xfId="42210"/>
    <cellStyle name="쉼표 [0] 4 12 2 11" xfId="42211"/>
    <cellStyle name="쉼표 [0] 4 12 2 12" xfId="42212"/>
    <cellStyle name="쉼표 [0] 4 12 2 2" xfId="42213"/>
    <cellStyle name="쉼표 [0] 4 12 2 2 2" xfId="42214"/>
    <cellStyle name="쉼표 [0] 4 12 2 2 3" xfId="42215"/>
    <cellStyle name="쉼표 [0] 4 12 2 2 4" xfId="42216"/>
    <cellStyle name="쉼표 [0] 4 12 2 3" xfId="42217"/>
    <cellStyle name="쉼표 [0] 4 12 2 3 2" xfId="42218"/>
    <cellStyle name="쉼표 [0] 4 12 2 3 3" xfId="42219"/>
    <cellStyle name="쉼표 [0] 4 12 2 3 4" xfId="42220"/>
    <cellStyle name="쉼표 [0] 4 12 2 4" xfId="42221"/>
    <cellStyle name="쉼표 [0] 4 12 2 4 2" xfId="42222"/>
    <cellStyle name="쉼표 [0] 4 12 2 4 3" xfId="42223"/>
    <cellStyle name="쉼표 [0] 4 12 2 4 4" xfId="42224"/>
    <cellStyle name="쉼표 [0] 4 12 2 5" xfId="42225"/>
    <cellStyle name="쉼표 [0] 4 12 2 5 2" xfId="42226"/>
    <cellStyle name="쉼표 [0] 4 12 2 5 3" xfId="42227"/>
    <cellStyle name="쉼표 [0] 4 12 2 5 4" xfId="42228"/>
    <cellStyle name="쉼표 [0] 4 12 2 6" xfId="42229"/>
    <cellStyle name="쉼표 [0] 4 12 2 6 2" xfId="42230"/>
    <cellStyle name="쉼표 [0] 4 12 2 6 3" xfId="42231"/>
    <cellStyle name="쉼표 [0] 4 12 2 6 4" xfId="42232"/>
    <cellStyle name="쉼표 [0] 4 12 2 7" xfId="42233"/>
    <cellStyle name="쉼표 [0] 4 12 2 7 2" xfId="42234"/>
    <cellStyle name="쉼표 [0] 4 12 2 7 3" xfId="42235"/>
    <cellStyle name="쉼표 [0] 4 12 2 7 4" xfId="42236"/>
    <cellStyle name="쉼표 [0] 4 12 2 8" xfId="42237"/>
    <cellStyle name="쉼표 [0] 4 12 2 8 2" xfId="42238"/>
    <cellStyle name="쉼표 [0] 4 12 2 8 3" xfId="42239"/>
    <cellStyle name="쉼표 [0] 4 12 2 8 4" xfId="42240"/>
    <cellStyle name="쉼표 [0] 4 12 2 9" xfId="42241"/>
    <cellStyle name="쉼표 [0] 4 12 2 9 2" xfId="42242"/>
    <cellStyle name="쉼표 [0] 4 12 2 9 3" xfId="42243"/>
    <cellStyle name="쉼표 [0] 4 12 2 9 4" xfId="42244"/>
    <cellStyle name="쉼표 [0] 4 12 20" xfId="42245"/>
    <cellStyle name="쉼표 [0] 4 12 21" xfId="42246"/>
    <cellStyle name="쉼표 [0] 4 12 22" xfId="42247"/>
    <cellStyle name="쉼표 [0] 4 12 23" xfId="42248"/>
    <cellStyle name="쉼표 [0] 4 12 3" xfId="42249"/>
    <cellStyle name="쉼표 [0] 4 12 3 2" xfId="42250"/>
    <cellStyle name="쉼표 [0] 4 12 3 3" xfId="42251"/>
    <cellStyle name="쉼표 [0] 4 12 3 4" xfId="42252"/>
    <cellStyle name="쉼표 [0] 4 12 4" xfId="42253"/>
    <cellStyle name="쉼표 [0] 4 12 4 2" xfId="42254"/>
    <cellStyle name="쉼표 [0] 4 12 4 3" xfId="42255"/>
    <cellStyle name="쉼표 [0] 4 12 4 4" xfId="42256"/>
    <cellStyle name="쉼표 [0] 4 12 5" xfId="42257"/>
    <cellStyle name="쉼표 [0] 4 12 5 2" xfId="42258"/>
    <cellStyle name="쉼표 [0] 4 12 5 3" xfId="42259"/>
    <cellStyle name="쉼표 [0] 4 12 5 4" xfId="42260"/>
    <cellStyle name="쉼표 [0] 4 12 6" xfId="42261"/>
    <cellStyle name="쉼표 [0] 4 12 6 2" xfId="42262"/>
    <cellStyle name="쉼표 [0] 4 12 6 3" xfId="42263"/>
    <cellStyle name="쉼표 [0] 4 12 6 4" xfId="42264"/>
    <cellStyle name="쉼표 [0] 4 12 7" xfId="42265"/>
    <cellStyle name="쉼표 [0] 4 12 7 2" xfId="42266"/>
    <cellStyle name="쉼표 [0] 4 12 7 3" xfId="42267"/>
    <cellStyle name="쉼표 [0] 4 12 7 4" xfId="42268"/>
    <cellStyle name="쉼표 [0] 4 12 8" xfId="42269"/>
    <cellStyle name="쉼표 [0] 4 12 8 2" xfId="42270"/>
    <cellStyle name="쉼표 [0] 4 12 8 3" xfId="42271"/>
    <cellStyle name="쉼표 [0] 4 12 8 4" xfId="42272"/>
    <cellStyle name="쉼표 [0] 4 12 9" xfId="42273"/>
    <cellStyle name="쉼표 [0] 4 12 9 2" xfId="42274"/>
    <cellStyle name="쉼표 [0] 4 12 9 3" xfId="42275"/>
    <cellStyle name="쉼표 [0] 4 12 9 4" xfId="42276"/>
    <cellStyle name="쉼표 [0] 4 13" xfId="42277"/>
    <cellStyle name="쉼표 [0] 4 13 10" xfId="42278"/>
    <cellStyle name="쉼표 [0] 4 13 11" xfId="42279"/>
    <cellStyle name="쉼표 [0] 4 13 12" xfId="42280"/>
    <cellStyle name="쉼표 [0] 4 13 13" xfId="42281"/>
    <cellStyle name="쉼표 [0] 4 13 14" xfId="42282"/>
    <cellStyle name="쉼표 [0] 4 13 15" xfId="42283"/>
    <cellStyle name="쉼표 [0] 4 13 16" xfId="42284"/>
    <cellStyle name="쉼표 [0] 4 13 17" xfId="42285"/>
    <cellStyle name="쉼표 [0] 4 13 18" xfId="42286"/>
    <cellStyle name="쉼표 [0] 4 13 19" xfId="42287"/>
    <cellStyle name="쉼표 [0] 4 13 2" xfId="42288"/>
    <cellStyle name="쉼표 [0] 4 13 2 2" xfId="42289"/>
    <cellStyle name="쉼표 [0] 4 13 2 3" xfId="42290"/>
    <cellStyle name="쉼표 [0] 4 13 2 4" xfId="42291"/>
    <cellStyle name="쉼표 [0] 4 13 20" xfId="42292"/>
    <cellStyle name="쉼표 [0] 4 13 3" xfId="42293"/>
    <cellStyle name="쉼표 [0] 4 13 3 2" xfId="42294"/>
    <cellStyle name="쉼표 [0] 4 13 3 3" xfId="42295"/>
    <cellStyle name="쉼표 [0] 4 13 3 4" xfId="42296"/>
    <cellStyle name="쉼표 [0] 4 13 4" xfId="42297"/>
    <cellStyle name="쉼표 [0] 4 13 4 2" xfId="42298"/>
    <cellStyle name="쉼표 [0] 4 13 4 3" xfId="42299"/>
    <cellStyle name="쉼표 [0] 4 13 4 4" xfId="42300"/>
    <cellStyle name="쉼표 [0] 4 13 5" xfId="42301"/>
    <cellStyle name="쉼표 [0] 4 13 5 2" xfId="42302"/>
    <cellStyle name="쉼표 [0] 4 13 5 3" xfId="42303"/>
    <cellStyle name="쉼표 [0] 4 13 5 4" xfId="42304"/>
    <cellStyle name="쉼표 [0] 4 13 6" xfId="42305"/>
    <cellStyle name="쉼표 [0] 4 13 6 2" xfId="42306"/>
    <cellStyle name="쉼표 [0] 4 13 6 3" xfId="42307"/>
    <cellStyle name="쉼표 [0] 4 13 6 4" xfId="42308"/>
    <cellStyle name="쉼표 [0] 4 13 7" xfId="42309"/>
    <cellStyle name="쉼표 [0] 4 13 7 2" xfId="42310"/>
    <cellStyle name="쉼표 [0] 4 13 7 3" xfId="42311"/>
    <cellStyle name="쉼표 [0] 4 13 7 4" xfId="42312"/>
    <cellStyle name="쉼표 [0] 4 13 8" xfId="42313"/>
    <cellStyle name="쉼표 [0] 4 13 9" xfId="42314"/>
    <cellStyle name="쉼표 [0] 4 14" xfId="42315"/>
    <cellStyle name="쉼표 [0] 4 14 10" xfId="42316"/>
    <cellStyle name="쉼표 [0] 4 14 11" xfId="42317"/>
    <cellStyle name="쉼표 [0] 4 14 12" xfId="42318"/>
    <cellStyle name="쉼표 [0] 4 14 13" xfId="42319"/>
    <cellStyle name="쉼표 [0] 4 14 14" xfId="42320"/>
    <cellStyle name="쉼표 [0] 4 14 15" xfId="42321"/>
    <cellStyle name="쉼표 [0] 4 14 16" xfId="42322"/>
    <cellStyle name="쉼표 [0] 4 14 17" xfId="42323"/>
    <cellStyle name="쉼표 [0] 4 14 2" xfId="42324"/>
    <cellStyle name="쉼표 [0] 4 14 2 2" xfId="42325"/>
    <cellStyle name="쉼표 [0] 4 14 2 3" xfId="42326"/>
    <cellStyle name="쉼표 [0] 4 14 2 4" xfId="42327"/>
    <cellStyle name="쉼표 [0] 4 14 3" xfId="42328"/>
    <cellStyle name="쉼표 [0] 4 14 3 2" xfId="42329"/>
    <cellStyle name="쉼표 [0] 4 14 3 3" xfId="42330"/>
    <cellStyle name="쉼표 [0] 4 14 3 4" xfId="42331"/>
    <cellStyle name="쉼표 [0] 4 14 4" xfId="42332"/>
    <cellStyle name="쉼표 [0] 4 14 4 2" xfId="42333"/>
    <cellStyle name="쉼표 [0] 4 14 4 3" xfId="42334"/>
    <cellStyle name="쉼표 [0] 4 14 4 4" xfId="42335"/>
    <cellStyle name="쉼표 [0] 4 14 5" xfId="42336"/>
    <cellStyle name="쉼표 [0] 4 14 6" xfId="42337"/>
    <cellStyle name="쉼표 [0] 4 14 7" xfId="42338"/>
    <cellStyle name="쉼표 [0] 4 14 8" xfId="42339"/>
    <cellStyle name="쉼표 [0] 4 14 9" xfId="42340"/>
    <cellStyle name="쉼표 [0] 4 15" xfId="42341"/>
    <cellStyle name="쉼표 [0] 4 15 10" xfId="42342"/>
    <cellStyle name="쉼표 [0] 4 15 11" xfId="42343"/>
    <cellStyle name="쉼표 [0] 4 15 12" xfId="42344"/>
    <cellStyle name="쉼표 [0] 4 15 13" xfId="42345"/>
    <cellStyle name="쉼표 [0] 4 15 14" xfId="42346"/>
    <cellStyle name="쉼표 [0] 4 15 2" xfId="42347"/>
    <cellStyle name="쉼표 [0] 4 15 3" xfId="42348"/>
    <cellStyle name="쉼표 [0] 4 15 4" xfId="42349"/>
    <cellStyle name="쉼표 [0] 4 15 5" xfId="42350"/>
    <cellStyle name="쉼표 [0] 4 15 6" xfId="42351"/>
    <cellStyle name="쉼표 [0] 4 15 7" xfId="42352"/>
    <cellStyle name="쉼표 [0] 4 15 8" xfId="42353"/>
    <cellStyle name="쉼표 [0] 4 15 9" xfId="42354"/>
    <cellStyle name="쉼표 [0] 4 16" xfId="42355"/>
    <cellStyle name="쉼표 [0] 4 16 2" xfId="42356"/>
    <cellStyle name="쉼표 [0] 4 16 3" xfId="42357"/>
    <cellStyle name="쉼표 [0] 4 16 4" xfId="42358"/>
    <cellStyle name="쉼표 [0] 4 17" xfId="42359"/>
    <cellStyle name="쉼표 [0] 4 17 2" xfId="42360"/>
    <cellStyle name="쉼표 [0] 4 17 3" xfId="42361"/>
    <cellStyle name="쉼표 [0] 4 18" xfId="42362"/>
    <cellStyle name="쉼표 [0] 4 19" xfId="42363"/>
    <cellStyle name="쉼표 [0] 4 2" xfId="42364"/>
    <cellStyle name="쉼표 [0] 4 2 2" xfId="42365"/>
    <cellStyle name="쉼표 [0] 4 2 2 2" xfId="42366"/>
    <cellStyle name="쉼표 [0] 4 2 2 2 10" xfId="42367"/>
    <cellStyle name="쉼표 [0] 4 2 2 2 10 2" xfId="42368"/>
    <cellStyle name="쉼표 [0] 4 2 2 2 10 3" xfId="42369"/>
    <cellStyle name="쉼표 [0] 4 2 2 2 10 4" xfId="42370"/>
    <cellStyle name="쉼표 [0] 4 2 2 2 11" xfId="42371"/>
    <cellStyle name="쉼표 [0] 4 2 2 2 11 2" xfId="42372"/>
    <cellStyle name="쉼표 [0] 4 2 2 2 11 3" xfId="42373"/>
    <cellStyle name="쉼표 [0] 4 2 2 2 11 4" xfId="42374"/>
    <cellStyle name="쉼표 [0] 4 2 2 2 12" xfId="42375"/>
    <cellStyle name="쉼표 [0] 4 2 2 2 12 2" xfId="42376"/>
    <cellStyle name="쉼표 [0] 4 2 2 2 12 3" xfId="42377"/>
    <cellStyle name="쉼표 [0] 4 2 2 2 12 4" xfId="42378"/>
    <cellStyle name="쉼표 [0] 4 2 2 2 13" xfId="42379"/>
    <cellStyle name="쉼표 [0] 4 2 2 2 13 2" xfId="42380"/>
    <cellStyle name="쉼표 [0] 4 2 2 2 13 3" xfId="42381"/>
    <cellStyle name="쉼표 [0] 4 2 2 2 13 4" xfId="42382"/>
    <cellStyle name="쉼표 [0] 4 2 2 2 14" xfId="42383"/>
    <cellStyle name="쉼표 [0] 4 2 2 2 14 2" xfId="42384"/>
    <cellStyle name="쉼표 [0] 4 2 2 2 14 3" xfId="42385"/>
    <cellStyle name="쉼표 [0] 4 2 2 2 14 4" xfId="42386"/>
    <cellStyle name="쉼표 [0] 4 2 2 2 15" xfId="42387"/>
    <cellStyle name="쉼표 [0] 4 2 2 2 16" xfId="42388"/>
    <cellStyle name="쉼표 [0] 4 2 2 2 17" xfId="42389"/>
    <cellStyle name="쉼표 [0] 4 2 2 2 18" xfId="42390"/>
    <cellStyle name="쉼표 [0] 4 2 2 2 19" xfId="42391"/>
    <cellStyle name="쉼표 [0] 4 2 2 2 2" xfId="42392"/>
    <cellStyle name="쉼표 [0] 4 2 2 2 2 10" xfId="42393"/>
    <cellStyle name="쉼표 [0] 4 2 2 2 2 10 2" xfId="42394"/>
    <cellStyle name="쉼표 [0] 4 2 2 2 2 10 3" xfId="42395"/>
    <cellStyle name="쉼표 [0] 4 2 2 2 2 10 4" xfId="42396"/>
    <cellStyle name="쉼표 [0] 4 2 2 2 2 11" xfId="42397"/>
    <cellStyle name="쉼표 [0] 4 2 2 2 2 11 2" xfId="42398"/>
    <cellStyle name="쉼표 [0] 4 2 2 2 2 11 3" xfId="42399"/>
    <cellStyle name="쉼표 [0] 4 2 2 2 2 11 4" xfId="42400"/>
    <cellStyle name="쉼표 [0] 4 2 2 2 2 12" xfId="42401"/>
    <cellStyle name="쉼표 [0] 4 2 2 2 2 12 2" xfId="42402"/>
    <cellStyle name="쉼표 [0] 4 2 2 2 2 12 3" xfId="42403"/>
    <cellStyle name="쉼표 [0] 4 2 2 2 2 12 4" xfId="42404"/>
    <cellStyle name="쉼표 [0] 4 2 2 2 2 13" xfId="42405"/>
    <cellStyle name="쉼표 [0] 4 2 2 2 2 13 2" xfId="42406"/>
    <cellStyle name="쉼표 [0] 4 2 2 2 2 13 3" xfId="42407"/>
    <cellStyle name="쉼표 [0] 4 2 2 2 2 13 4" xfId="42408"/>
    <cellStyle name="쉼표 [0] 4 2 2 2 2 14" xfId="42409"/>
    <cellStyle name="쉼표 [0] 4 2 2 2 2 15" xfId="42410"/>
    <cellStyle name="쉼표 [0] 4 2 2 2 2 16" xfId="42411"/>
    <cellStyle name="쉼표 [0] 4 2 2 2 2 17" xfId="42412"/>
    <cellStyle name="쉼표 [0] 4 2 2 2 2 18" xfId="42413"/>
    <cellStyle name="쉼표 [0] 4 2 2 2 2 19" xfId="42414"/>
    <cellStyle name="쉼표 [0] 4 2 2 2 2 2" xfId="42415"/>
    <cellStyle name="쉼표 [0] 4 2 2 2 2 2 10" xfId="42416"/>
    <cellStyle name="쉼표 [0] 4 2 2 2 2 2 10 2" xfId="42417"/>
    <cellStyle name="쉼표 [0] 4 2 2 2 2 2 10 3" xfId="42418"/>
    <cellStyle name="쉼표 [0] 4 2 2 2 2 2 10 4" xfId="42419"/>
    <cellStyle name="쉼표 [0] 4 2 2 2 2 2 11" xfId="42420"/>
    <cellStyle name="쉼표 [0] 4 2 2 2 2 2 11 2" xfId="42421"/>
    <cellStyle name="쉼표 [0] 4 2 2 2 2 2 11 3" xfId="42422"/>
    <cellStyle name="쉼표 [0] 4 2 2 2 2 2 11 4" xfId="42423"/>
    <cellStyle name="쉼표 [0] 4 2 2 2 2 2 12" xfId="42424"/>
    <cellStyle name="쉼표 [0] 4 2 2 2 2 2 12 2" xfId="42425"/>
    <cellStyle name="쉼표 [0] 4 2 2 2 2 2 12 3" xfId="42426"/>
    <cellStyle name="쉼표 [0] 4 2 2 2 2 2 12 4" xfId="42427"/>
    <cellStyle name="쉼표 [0] 4 2 2 2 2 2 13" xfId="42428"/>
    <cellStyle name="쉼표 [0] 4 2 2 2 2 2 14" xfId="42429"/>
    <cellStyle name="쉼표 [0] 4 2 2 2 2 2 15" xfId="42430"/>
    <cellStyle name="쉼표 [0] 4 2 2 2 2 2 16" xfId="42431"/>
    <cellStyle name="쉼표 [0] 4 2 2 2 2 2 17" xfId="42432"/>
    <cellStyle name="쉼표 [0] 4 2 2 2 2 2 18" xfId="42433"/>
    <cellStyle name="쉼표 [0] 4 2 2 2 2 2 19" xfId="42434"/>
    <cellStyle name="쉼표 [0] 4 2 2 2 2 2 2" xfId="42435"/>
    <cellStyle name="쉼표 [0] 4 2 2 2 2 2 2 10" xfId="42436"/>
    <cellStyle name="쉼표 [0] 4 2 2 2 2 2 2 11" xfId="42437"/>
    <cellStyle name="쉼표 [0] 4 2 2 2 2 2 2 12" xfId="42438"/>
    <cellStyle name="쉼표 [0] 4 2 2 2 2 2 2 2" xfId="42439"/>
    <cellStyle name="쉼표 [0] 4 2 2 2 2 2 2 2 2" xfId="42440"/>
    <cellStyle name="쉼표 [0] 4 2 2 2 2 2 2 2 3" xfId="42441"/>
    <cellStyle name="쉼표 [0] 4 2 2 2 2 2 2 2 4" xfId="42442"/>
    <cellStyle name="쉼표 [0] 4 2 2 2 2 2 2 3" xfId="42443"/>
    <cellStyle name="쉼표 [0] 4 2 2 2 2 2 2 3 2" xfId="42444"/>
    <cellStyle name="쉼표 [0] 4 2 2 2 2 2 2 3 3" xfId="42445"/>
    <cellStyle name="쉼표 [0] 4 2 2 2 2 2 2 3 4" xfId="42446"/>
    <cellStyle name="쉼표 [0] 4 2 2 2 2 2 2 4" xfId="42447"/>
    <cellStyle name="쉼표 [0] 4 2 2 2 2 2 2 4 2" xfId="42448"/>
    <cellStyle name="쉼표 [0] 4 2 2 2 2 2 2 4 3" xfId="42449"/>
    <cellStyle name="쉼표 [0] 4 2 2 2 2 2 2 4 4" xfId="42450"/>
    <cellStyle name="쉼표 [0] 4 2 2 2 2 2 2 5" xfId="42451"/>
    <cellStyle name="쉼표 [0] 4 2 2 2 2 2 2 5 2" xfId="42452"/>
    <cellStyle name="쉼표 [0] 4 2 2 2 2 2 2 5 3" xfId="42453"/>
    <cellStyle name="쉼표 [0] 4 2 2 2 2 2 2 5 4" xfId="42454"/>
    <cellStyle name="쉼표 [0] 4 2 2 2 2 2 2 6" xfId="42455"/>
    <cellStyle name="쉼표 [0] 4 2 2 2 2 2 2 6 2" xfId="42456"/>
    <cellStyle name="쉼표 [0] 4 2 2 2 2 2 2 6 3" xfId="42457"/>
    <cellStyle name="쉼표 [0] 4 2 2 2 2 2 2 6 4" xfId="42458"/>
    <cellStyle name="쉼표 [0] 4 2 2 2 2 2 2 7" xfId="42459"/>
    <cellStyle name="쉼표 [0] 4 2 2 2 2 2 2 7 2" xfId="42460"/>
    <cellStyle name="쉼표 [0] 4 2 2 2 2 2 2 7 3" xfId="42461"/>
    <cellStyle name="쉼표 [0] 4 2 2 2 2 2 2 7 4" xfId="42462"/>
    <cellStyle name="쉼표 [0] 4 2 2 2 2 2 2 8" xfId="42463"/>
    <cellStyle name="쉼표 [0] 4 2 2 2 2 2 2 8 2" xfId="42464"/>
    <cellStyle name="쉼표 [0] 4 2 2 2 2 2 2 8 3" xfId="42465"/>
    <cellStyle name="쉼표 [0] 4 2 2 2 2 2 2 8 4" xfId="42466"/>
    <cellStyle name="쉼표 [0] 4 2 2 2 2 2 2 9" xfId="42467"/>
    <cellStyle name="쉼표 [0] 4 2 2 2 2 2 2 9 2" xfId="42468"/>
    <cellStyle name="쉼표 [0] 4 2 2 2 2 2 2 9 3" xfId="42469"/>
    <cellStyle name="쉼표 [0] 4 2 2 2 2 2 2 9 4" xfId="42470"/>
    <cellStyle name="쉼표 [0] 4 2 2 2 2 2 20" xfId="42471"/>
    <cellStyle name="쉼표 [0] 4 2 2 2 2 2 21" xfId="42472"/>
    <cellStyle name="쉼표 [0] 4 2 2 2 2 2 22" xfId="42473"/>
    <cellStyle name="쉼표 [0] 4 2 2 2 2 2 23" xfId="42474"/>
    <cellStyle name="쉼표 [0] 4 2 2 2 2 2 24" xfId="42475"/>
    <cellStyle name="쉼표 [0] 4 2 2 2 2 2 25" xfId="42476"/>
    <cellStyle name="쉼표 [0] 4 2 2 2 2 2 3" xfId="42477"/>
    <cellStyle name="쉼표 [0] 4 2 2 2 2 2 3 10" xfId="42478"/>
    <cellStyle name="쉼표 [0] 4 2 2 2 2 2 3 11" xfId="42479"/>
    <cellStyle name="쉼표 [0] 4 2 2 2 2 2 3 12" xfId="42480"/>
    <cellStyle name="쉼표 [0] 4 2 2 2 2 2 3 2" xfId="42481"/>
    <cellStyle name="쉼표 [0] 4 2 2 2 2 2 3 2 2" xfId="42482"/>
    <cellStyle name="쉼표 [0] 4 2 2 2 2 2 3 2 3" xfId="42483"/>
    <cellStyle name="쉼표 [0] 4 2 2 2 2 2 3 2 4" xfId="42484"/>
    <cellStyle name="쉼표 [0] 4 2 2 2 2 2 3 3" xfId="42485"/>
    <cellStyle name="쉼표 [0] 4 2 2 2 2 2 3 3 2" xfId="42486"/>
    <cellStyle name="쉼표 [0] 4 2 2 2 2 2 3 3 3" xfId="42487"/>
    <cellStyle name="쉼표 [0] 4 2 2 2 2 2 3 3 4" xfId="42488"/>
    <cellStyle name="쉼표 [0] 4 2 2 2 2 2 3 4" xfId="42489"/>
    <cellStyle name="쉼표 [0] 4 2 2 2 2 2 3 4 2" xfId="42490"/>
    <cellStyle name="쉼표 [0] 4 2 2 2 2 2 3 4 3" xfId="42491"/>
    <cellStyle name="쉼표 [0] 4 2 2 2 2 2 3 4 4" xfId="42492"/>
    <cellStyle name="쉼표 [0] 4 2 2 2 2 2 3 5" xfId="42493"/>
    <cellStyle name="쉼표 [0] 4 2 2 2 2 2 3 5 2" xfId="42494"/>
    <cellStyle name="쉼표 [0] 4 2 2 2 2 2 3 5 3" xfId="42495"/>
    <cellStyle name="쉼표 [0] 4 2 2 2 2 2 3 5 4" xfId="42496"/>
    <cellStyle name="쉼표 [0] 4 2 2 2 2 2 3 6" xfId="42497"/>
    <cellStyle name="쉼표 [0] 4 2 2 2 2 2 3 6 2" xfId="42498"/>
    <cellStyle name="쉼표 [0] 4 2 2 2 2 2 3 6 3" xfId="42499"/>
    <cellStyle name="쉼표 [0] 4 2 2 2 2 2 3 6 4" xfId="42500"/>
    <cellStyle name="쉼표 [0] 4 2 2 2 2 2 3 7" xfId="42501"/>
    <cellStyle name="쉼표 [0] 4 2 2 2 2 2 3 7 2" xfId="42502"/>
    <cellStyle name="쉼표 [0] 4 2 2 2 2 2 3 7 3" xfId="42503"/>
    <cellStyle name="쉼표 [0] 4 2 2 2 2 2 3 7 4" xfId="42504"/>
    <cellStyle name="쉼표 [0] 4 2 2 2 2 2 3 8" xfId="42505"/>
    <cellStyle name="쉼표 [0] 4 2 2 2 2 2 3 8 2" xfId="42506"/>
    <cellStyle name="쉼표 [0] 4 2 2 2 2 2 3 8 3" xfId="42507"/>
    <cellStyle name="쉼표 [0] 4 2 2 2 2 2 3 8 4" xfId="42508"/>
    <cellStyle name="쉼표 [0] 4 2 2 2 2 2 3 9" xfId="42509"/>
    <cellStyle name="쉼표 [0] 4 2 2 2 2 2 3 9 2" xfId="42510"/>
    <cellStyle name="쉼표 [0] 4 2 2 2 2 2 3 9 3" xfId="42511"/>
    <cellStyle name="쉼표 [0] 4 2 2 2 2 2 3 9 4" xfId="42512"/>
    <cellStyle name="쉼표 [0] 4 2 2 2 2 2 4" xfId="42513"/>
    <cellStyle name="쉼표 [0] 4 2 2 2 2 2 4 10" xfId="42514"/>
    <cellStyle name="쉼표 [0] 4 2 2 2 2 2 4 11" xfId="42515"/>
    <cellStyle name="쉼표 [0] 4 2 2 2 2 2 4 12" xfId="42516"/>
    <cellStyle name="쉼표 [0] 4 2 2 2 2 2 4 2" xfId="42517"/>
    <cellStyle name="쉼표 [0] 4 2 2 2 2 2 4 2 2" xfId="42518"/>
    <cellStyle name="쉼표 [0] 4 2 2 2 2 2 4 2 3" xfId="42519"/>
    <cellStyle name="쉼표 [0] 4 2 2 2 2 2 4 2 4" xfId="42520"/>
    <cellStyle name="쉼표 [0] 4 2 2 2 2 2 4 3" xfId="42521"/>
    <cellStyle name="쉼표 [0] 4 2 2 2 2 2 4 3 2" xfId="42522"/>
    <cellStyle name="쉼표 [0] 4 2 2 2 2 2 4 3 3" xfId="42523"/>
    <cellStyle name="쉼표 [0] 4 2 2 2 2 2 4 3 4" xfId="42524"/>
    <cellStyle name="쉼표 [0] 4 2 2 2 2 2 4 4" xfId="42525"/>
    <cellStyle name="쉼표 [0] 4 2 2 2 2 2 4 4 2" xfId="42526"/>
    <cellStyle name="쉼표 [0] 4 2 2 2 2 2 4 4 3" xfId="42527"/>
    <cellStyle name="쉼표 [0] 4 2 2 2 2 2 4 4 4" xfId="42528"/>
    <cellStyle name="쉼표 [0] 4 2 2 2 2 2 4 5" xfId="42529"/>
    <cellStyle name="쉼표 [0] 4 2 2 2 2 2 4 5 2" xfId="42530"/>
    <cellStyle name="쉼표 [0] 4 2 2 2 2 2 4 5 3" xfId="42531"/>
    <cellStyle name="쉼표 [0] 4 2 2 2 2 2 4 5 4" xfId="42532"/>
    <cellStyle name="쉼표 [0] 4 2 2 2 2 2 4 6" xfId="42533"/>
    <cellStyle name="쉼표 [0] 4 2 2 2 2 2 4 6 2" xfId="42534"/>
    <cellStyle name="쉼표 [0] 4 2 2 2 2 2 4 6 3" xfId="42535"/>
    <cellStyle name="쉼표 [0] 4 2 2 2 2 2 4 6 4" xfId="42536"/>
    <cellStyle name="쉼표 [0] 4 2 2 2 2 2 4 7" xfId="42537"/>
    <cellStyle name="쉼표 [0] 4 2 2 2 2 2 4 7 2" xfId="42538"/>
    <cellStyle name="쉼표 [0] 4 2 2 2 2 2 4 7 3" xfId="42539"/>
    <cellStyle name="쉼표 [0] 4 2 2 2 2 2 4 7 4" xfId="42540"/>
    <cellStyle name="쉼표 [0] 4 2 2 2 2 2 4 8" xfId="42541"/>
    <cellStyle name="쉼표 [0] 4 2 2 2 2 2 4 8 2" xfId="42542"/>
    <cellStyle name="쉼표 [0] 4 2 2 2 2 2 4 8 3" xfId="42543"/>
    <cellStyle name="쉼표 [0] 4 2 2 2 2 2 4 8 4" xfId="42544"/>
    <cellStyle name="쉼표 [0] 4 2 2 2 2 2 4 9" xfId="42545"/>
    <cellStyle name="쉼표 [0] 4 2 2 2 2 2 4 9 2" xfId="42546"/>
    <cellStyle name="쉼표 [0] 4 2 2 2 2 2 4 9 3" xfId="42547"/>
    <cellStyle name="쉼표 [0] 4 2 2 2 2 2 4 9 4" xfId="42548"/>
    <cellStyle name="쉼표 [0] 4 2 2 2 2 2 5" xfId="42549"/>
    <cellStyle name="쉼표 [0] 4 2 2 2 2 2 5 2" xfId="42550"/>
    <cellStyle name="쉼표 [0] 4 2 2 2 2 2 5 3" xfId="42551"/>
    <cellStyle name="쉼표 [0] 4 2 2 2 2 2 5 4" xfId="42552"/>
    <cellStyle name="쉼표 [0] 4 2 2 2 2 2 6" xfId="42553"/>
    <cellStyle name="쉼표 [0] 4 2 2 2 2 2 6 2" xfId="42554"/>
    <cellStyle name="쉼표 [0] 4 2 2 2 2 2 6 3" xfId="42555"/>
    <cellStyle name="쉼표 [0] 4 2 2 2 2 2 6 4" xfId="42556"/>
    <cellStyle name="쉼표 [0] 4 2 2 2 2 2 7" xfId="42557"/>
    <cellStyle name="쉼표 [0] 4 2 2 2 2 2 7 2" xfId="42558"/>
    <cellStyle name="쉼표 [0] 4 2 2 2 2 2 7 3" xfId="42559"/>
    <cellStyle name="쉼표 [0] 4 2 2 2 2 2 7 4" xfId="42560"/>
    <cellStyle name="쉼표 [0] 4 2 2 2 2 2 8" xfId="42561"/>
    <cellStyle name="쉼표 [0] 4 2 2 2 2 2 8 2" xfId="42562"/>
    <cellStyle name="쉼표 [0] 4 2 2 2 2 2 8 3" xfId="42563"/>
    <cellStyle name="쉼표 [0] 4 2 2 2 2 2 8 4" xfId="42564"/>
    <cellStyle name="쉼표 [0] 4 2 2 2 2 2 9" xfId="42565"/>
    <cellStyle name="쉼표 [0] 4 2 2 2 2 2 9 2" xfId="42566"/>
    <cellStyle name="쉼표 [0] 4 2 2 2 2 2 9 3" xfId="42567"/>
    <cellStyle name="쉼표 [0] 4 2 2 2 2 2 9 4" xfId="42568"/>
    <cellStyle name="쉼표 [0] 4 2 2 2 2 20" xfId="42569"/>
    <cellStyle name="쉼표 [0] 4 2 2 2 2 21" xfId="42570"/>
    <cellStyle name="쉼표 [0] 4 2 2 2 2 22" xfId="42571"/>
    <cellStyle name="쉼표 [0] 4 2 2 2 2 23" xfId="42572"/>
    <cellStyle name="쉼표 [0] 4 2 2 2 2 24" xfId="42573"/>
    <cellStyle name="쉼표 [0] 4 2 2 2 2 25" xfId="42574"/>
    <cellStyle name="쉼표 [0] 4 2 2 2 2 26" xfId="42575"/>
    <cellStyle name="쉼표 [0] 4 2 2 2 2 3" xfId="42576"/>
    <cellStyle name="쉼표 [0] 4 2 2 2 2 3 10" xfId="42577"/>
    <cellStyle name="쉼표 [0] 4 2 2 2 2 3 11" xfId="42578"/>
    <cellStyle name="쉼표 [0] 4 2 2 2 2 3 12" xfId="42579"/>
    <cellStyle name="쉼표 [0] 4 2 2 2 2 3 2" xfId="42580"/>
    <cellStyle name="쉼표 [0] 4 2 2 2 2 3 2 2" xfId="42581"/>
    <cellStyle name="쉼표 [0] 4 2 2 2 2 3 2 3" xfId="42582"/>
    <cellStyle name="쉼표 [0] 4 2 2 2 2 3 2 4" xfId="42583"/>
    <cellStyle name="쉼표 [0] 4 2 2 2 2 3 3" xfId="42584"/>
    <cellStyle name="쉼표 [0] 4 2 2 2 2 3 3 2" xfId="42585"/>
    <cellStyle name="쉼표 [0] 4 2 2 2 2 3 3 3" xfId="42586"/>
    <cellStyle name="쉼표 [0] 4 2 2 2 2 3 3 4" xfId="42587"/>
    <cellStyle name="쉼표 [0] 4 2 2 2 2 3 4" xfId="42588"/>
    <cellStyle name="쉼표 [0] 4 2 2 2 2 3 4 2" xfId="42589"/>
    <cellStyle name="쉼표 [0] 4 2 2 2 2 3 4 3" xfId="42590"/>
    <cellStyle name="쉼표 [0] 4 2 2 2 2 3 4 4" xfId="42591"/>
    <cellStyle name="쉼표 [0] 4 2 2 2 2 3 5" xfId="42592"/>
    <cellStyle name="쉼표 [0] 4 2 2 2 2 3 5 2" xfId="42593"/>
    <cellStyle name="쉼표 [0] 4 2 2 2 2 3 5 3" xfId="42594"/>
    <cellStyle name="쉼표 [0] 4 2 2 2 2 3 5 4" xfId="42595"/>
    <cellStyle name="쉼표 [0] 4 2 2 2 2 3 6" xfId="42596"/>
    <cellStyle name="쉼표 [0] 4 2 2 2 2 3 6 2" xfId="42597"/>
    <cellStyle name="쉼표 [0] 4 2 2 2 2 3 6 3" xfId="42598"/>
    <cellStyle name="쉼표 [0] 4 2 2 2 2 3 6 4" xfId="42599"/>
    <cellStyle name="쉼표 [0] 4 2 2 2 2 3 7" xfId="42600"/>
    <cellStyle name="쉼표 [0] 4 2 2 2 2 3 7 2" xfId="42601"/>
    <cellStyle name="쉼표 [0] 4 2 2 2 2 3 7 3" xfId="42602"/>
    <cellStyle name="쉼표 [0] 4 2 2 2 2 3 7 4" xfId="42603"/>
    <cellStyle name="쉼표 [0] 4 2 2 2 2 3 8" xfId="42604"/>
    <cellStyle name="쉼표 [0] 4 2 2 2 2 3 8 2" xfId="42605"/>
    <cellStyle name="쉼표 [0] 4 2 2 2 2 3 8 3" xfId="42606"/>
    <cellStyle name="쉼표 [0] 4 2 2 2 2 3 8 4" xfId="42607"/>
    <cellStyle name="쉼표 [0] 4 2 2 2 2 3 9" xfId="42608"/>
    <cellStyle name="쉼표 [0] 4 2 2 2 2 3 9 2" xfId="42609"/>
    <cellStyle name="쉼표 [0] 4 2 2 2 2 3 9 3" xfId="42610"/>
    <cellStyle name="쉼표 [0] 4 2 2 2 2 3 9 4" xfId="42611"/>
    <cellStyle name="쉼표 [0] 4 2 2 2 2 4" xfId="42612"/>
    <cellStyle name="쉼표 [0] 4 2 2 2 2 4 10" xfId="42613"/>
    <cellStyle name="쉼표 [0] 4 2 2 2 2 4 11" xfId="42614"/>
    <cellStyle name="쉼표 [0] 4 2 2 2 2 4 12" xfId="42615"/>
    <cellStyle name="쉼표 [0] 4 2 2 2 2 4 2" xfId="42616"/>
    <cellStyle name="쉼표 [0] 4 2 2 2 2 4 2 2" xfId="42617"/>
    <cellStyle name="쉼표 [0] 4 2 2 2 2 4 2 3" xfId="42618"/>
    <cellStyle name="쉼표 [0] 4 2 2 2 2 4 2 4" xfId="42619"/>
    <cellStyle name="쉼표 [0] 4 2 2 2 2 4 3" xfId="42620"/>
    <cellStyle name="쉼표 [0] 4 2 2 2 2 4 3 2" xfId="42621"/>
    <cellStyle name="쉼표 [0] 4 2 2 2 2 4 3 3" xfId="42622"/>
    <cellStyle name="쉼표 [0] 4 2 2 2 2 4 3 4" xfId="42623"/>
    <cellStyle name="쉼표 [0] 4 2 2 2 2 4 4" xfId="42624"/>
    <cellStyle name="쉼표 [0] 4 2 2 2 2 4 4 2" xfId="42625"/>
    <cellStyle name="쉼표 [0] 4 2 2 2 2 4 4 3" xfId="42626"/>
    <cellStyle name="쉼표 [0] 4 2 2 2 2 4 4 4" xfId="42627"/>
    <cellStyle name="쉼표 [0] 4 2 2 2 2 4 5" xfId="42628"/>
    <cellStyle name="쉼표 [0] 4 2 2 2 2 4 5 2" xfId="42629"/>
    <cellStyle name="쉼표 [0] 4 2 2 2 2 4 5 3" xfId="42630"/>
    <cellStyle name="쉼표 [0] 4 2 2 2 2 4 5 4" xfId="42631"/>
    <cellStyle name="쉼표 [0] 4 2 2 2 2 4 6" xfId="42632"/>
    <cellStyle name="쉼표 [0] 4 2 2 2 2 4 6 2" xfId="42633"/>
    <cellStyle name="쉼표 [0] 4 2 2 2 2 4 6 3" xfId="42634"/>
    <cellStyle name="쉼표 [0] 4 2 2 2 2 4 6 4" xfId="42635"/>
    <cellStyle name="쉼표 [0] 4 2 2 2 2 4 7" xfId="42636"/>
    <cellStyle name="쉼표 [0] 4 2 2 2 2 4 7 2" xfId="42637"/>
    <cellStyle name="쉼표 [0] 4 2 2 2 2 4 7 3" xfId="42638"/>
    <cellStyle name="쉼표 [0] 4 2 2 2 2 4 7 4" xfId="42639"/>
    <cellStyle name="쉼표 [0] 4 2 2 2 2 4 8" xfId="42640"/>
    <cellStyle name="쉼표 [0] 4 2 2 2 2 4 8 2" xfId="42641"/>
    <cellStyle name="쉼표 [0] 4 2 2 2 2 4 8 3" xfId="42642"/>
    <cellStyle name="쉼표 [0] 4 2 2 2 2 4 8 4" xfId="42643"/>
    <cellStyle name="쉼표 [0] 4 2 2 2 2 4 9" xfId="42644"/>
    <cellStyle name="쉼표 [0] 4 2 2 2 2 4 9 2" xfId="42645"/>
    <cellStyle name="쉼표 [0] 4 2 2 2 2 4 9 3" xfId="42646"/>
    <cellStyle name="쉼표 [0] 4 2 2 2 2 4 9 4" xfId="42647"/>
    <cellStyle name="쉼표 [0] 4 2 2 2 2 5" xfId="42648"/>
    <cellStyle name="쉼표 [0] 4 2 2 2 2 5 10" xfId="42649"/>
    <cellStyle name="쉼표 [0] 4 2 2 2 2 5 11" xfId="42650"/>
    <cellStyle name="쉼표 [0] 4 2 2 2 2 5 12" xfId="42651"/>
    <cellStyle name="쉼표 [0] 4 2 2 2 2 5 2" xfId="42652"/>
    <cellStyle name="쉼표 [0] 4 2 2 2 2 5 2 2" xfId="42653"/>
    <cellStyle name="쉼표 [0] 4 2 2 2 2 5 2 3" xfId="42654"/>
    <cellStyle name="쉼표 [0] 4 2 2 2 2 5 2 4" xfId="42655"/>
    <cellStyle name="쉼표 [0] 4 2 2 2 2 5 3" xfId="42656"/>
    <cellStyle name="쉼표 [0] 4 2 2 2 2 5 3 2" xfId="42657"/>
    <cellStyle name="쉼표 [0] 4 2 2 2 2 5 3 3" xfId="42658"/>
    <cellStyle name="쉼표 [0] 4 2 2 2 2 5 3 4" xfId="42659"/>
    <cellStyle name="쉼표 [0] 4 2 2 2 2 5 4" xfId="42660"/>
    <cellStyle name="쉼표 [0] 4 2 2 2 2 5 4 2" xfId="42661"/>
    <cellStyle name="쉼표 [0] 4 2 2 2 2 5 4 3" xfId="42662"/>
    <cellStyle name="쉼표 [0] 4 2 2 2 2 5 4 4" xfId="42663"/>
    <cellStyle name="쉼표 [0] 4 2 2 2 2 5 5" xfId="42664"/>
    <cellStyle name="쉼표 [0] 4 2 2 2 2 5 5 2" xfId="42665"/>
    <cellStyle name="쉼표 [0] 4 2 2 2 2 5 5 3" xfId="42666"/>
    <cellStyle name="쉼표 [0] 4 2 2 2 2 5 5 4" xfId="42667"/>
    <cellStyle name="쉼표 [0] 4 2 2 2 2 5 6" xfId="42668"/>
    <cellStyle name="쉼표 [0] 4 2 2 2 2 5 6 2" xfId="42669"/>
    <cellStyle name="쉼표 [0] 4 2 2 2 2 5 6 3" xfId="42670"/>
    <cellStyle name="쉼표 [0] 4 2 2 2 2 5 6 4" xfId="42671"/>
    <cellStyle name="쉼표 [0] 4 2 2 2 2 5 7" xfId="42672"/>
    <cellStyle name="쉼표 [0] 4 2 2 2 2 5 7 2" xfId="42673"/>
    <cellStyle name="쉼표 [0] 4 2 2 2 2 5 7 3" xfId="42674"/>
    <cellStyle name="쉼표 [0] 4 2 2 2 2 5 7 4" xfId="42675"/>
    <cellStyle name="쉼표 [0] 4 2 2 2 2 5 8" xfId="42676"/>
    <cellStyle name="쉼표 [0] 4 2 2 2 2 5 8 2" xfId="42677"/>
    <cellStyle name="쉼표 [0] 4 2 2 2 2 5 8 3" xfId="42678"/>
    <cellStyle name="쉼표 [0] 4 2 2 2 2 5 8 4" xfId="42679"/>
    <cellStyle name="쉼표 [0] 4 2 2 2 2 5 9" xfId="42680"/>
    <cellStyle name="쉼표 [0] 4 2 2 2 2 5 9 2" xfId="42681"/>
    <cellStyle name="쉼표 [0] 4 2 2 2 2 5 9 3" xfId="42682"/>
    <cellStyle name="쉼표 [0] 4 2 2 2 2 5 9 4" xfId="42683"/>
    <cellStyle name="쉼표 [0] 4 2 2 2 2 6" xfId="42684"/>
    <cellStyle name="쉼표 [0] 4 2 2 2 2 6 2" xfId="42685"/>
    <cellStyle name="쉼표 [0] 4 2 2 2 2 6 3" xfId="42686"/>
    <cellStyle name="쉼표 [0] 4 2 2 2 2 6 4" xfId="42687"/>
    <cellStyle name="쉼표 [0] 4 2 2 2 2 7" xfId="42688"/>
    <cellStyle name="쉼표 [0] 4 2 2 2 2 7 2" xfId="42689"/>
    <cellStyle name="쉼표 [0] 4 2 2 2 2 7 3" xfId="42690"/>
    <cellStyle name="쉼표 [0] 4 2 2 2 2 7 4" xfId="42691"/>
    <cellStyle name="쉼표 [0] 4 2 2 2 2 8" xfId="42692"/>
    <cellStyle name="쉼표 [0] 4 2 2 2 2 8 2" xfId="42693"/>
    <cellStyle name="쉼표 [0] 4 2 2 2 2 8 3" xfId="42694"/>
    <cellStyle name="쉼표 [0] 4 2 2 2 2 8 4" xfId="42695"/>
    <cellStyle name="쉼표 [0] 4 2 2 2 2 9" xfId="42696"/>
    <cellStyle name="쉼표 [0] 4 2 2 2 2 9 2" xfId="42697"/>
    <cellStyle name="쉼표 [0] 4 2 2 2 2 9 3" xfId="42698"/>
    <cellStyle name="쉼표 [0] 4 2 2 2 2 9 4" xfId="42699"/>
    <cellStyle name="쉼표 [0] 4 2 2 2 20" xfId="42700"/>
    <cellStyle name="쉼표 [0] 4 2 2 2 21" xfId="42701"/>
    <cellStyle name="쉼표 [0] 4 2 2 2 22" xfId="42702"/>
    <cellStyle name="쉼표 [0] 4 2 2 2 23" xfId="42703"/>
    <cellStyle name="쉼표 [0] 4 2 2 2 24" xfId="42704"/>
    <cellStyle name="쉼표 [0] 4 2 2 2 25" xfId="42705"/>
    <cellStyle name="쉼표 [0] 4 2 2 2 26" xfId="42706"/>
    <cellStyle name="쉼표 [0] 4 2 2 2 3" xfId="42707"/>
    <cellStyle name="쉼표 [0] 4 2 2 2 3 10" xfId="42708"/>
    <cellStyle name="쉼표 [0] 4 2 2 2 3 10 2" xfId="42709"/>
    <cellStyle name="쉼표 [0] 4 2 2 2 3 10 3" xfId="42710"/>
    <cellStyle name="쉼표 [0] 4 2 2 2 3 10 4" xfId="42711"/>
    <cellStyle name="쉼표 [0] 4 2 2 2 3 11" xfId="42712"/>
    <cellStyle name="쉼표 [0] 4 2 2 2 3 11 2" xfId="42713"/>
    <cellStyle name="쉼표 [0] 4 2 2 2 3 11 3" xfId="42714"/>
    <cellStyle name="쉼표 [0] 4 2 2 2 3 11 4" xfId="42715"/>
    <cellStyle name="쉼표 [0] 4 2 2 2 3 12" xfId="42716"/>
    <cellStyle name="쉼표 [0] 4 2 2 2 3 12 2" xfId="42717"/>
    <cellStyle name="쉼표 [0] 4 2 2 2 3 12 3" xfId="42718"/>
    <cellStyle name="쉼표 [0] 4 2 2 2 3 12 4" xfId="42719"/>
    <cellStyle name="쉼표 [0] 4 2 2 2 3 13" xfId="42720"/>
    <cellStyle name="쉼표 [0] 4 2 2 2 3 14" xfId="42721"/>
    <cellStyle name="쉼표 [0] 4 2 2 2 3 15" xfId="42722"/>
    <cellStyle name="쉼표 [0] 4 2 2 2 3 16" xfId="42723"/>
    <cellStyle name="쉼표 [0] 4 2 2 2 3 17" xfId="42724"/>
    <cellStyle name="쉼표 [0] 4 2 2 2 3 18" xfId="42725"/>
    <cellStyle name="쉼표 [0] 4 2 2 2 3 19" xfId="42726"/>
    <cellStyle name="쉼표 [0] 4 2 2 2 3 2" xfId="42727"/>
    <cellStyle name="쉼표 [0] 4 2 2 2 3 2 10" xfId="42728"/>
    <cellStyle name="쉼표 [0] 4 2 2 2 3 2 11" xfId="42729"/>
    <cellStyle name="쉼표 [0] 4 2 2 2 3 2 12" xfId="42730"/>
    <cellStyle name="쉼표 [0] 4 2 2 2 3 2 2" xfId="42731"/>
    <cellStyle name="쉼표 [0] 4 2 2 2 3 2 2 2" xfId="42732"/>
    <cellStyle name="쉼표 [0] 4 2 2 2 3 2 2 3" xfId="42733"/>
    <cellStyle name="쉼표 [0] 4 2 2 2 3 2 2 4" xfId="42734"/>
    <cellStyle name="쉼표 [0] 4 2 2 2 3 2 3" xfId="42735"/>
    <cellStyle name="쉼표 [0] 4 2 2 2 3 2 3 2" xfId="42736"/>
    <cellStyle name="쉼표 [0] 4 2 2 2 3 2 3 3" xfId="42737"/>
    <cellStyle name="쉼표 [0] 4 2 2 2 3 2 3 4" xfId="42738"/>
    <cellStyle name="쉼표 [0] 4 2 2 2 3 2 4" xfId="42739"/>
    <cellStyle name="쉼표 [0] 4 2 2 2 3 2 4 2" xfId="42740"/>
    <cellStyle name="쉼표 [0] 4 2 2 2 3 2 4 3" xfId="42741"/>
    <cellStyle name="쉼표 [0] 4 2 2 2 3 2 4 4" xfId="42742"/>
    <cellStyle name="쉼표 [0] 4 2 2 2 3 2 5" xfId="42743"/>
    <cellStyle name="쉼표 [0] 4 2 2 2 3 2 5 2" xfId="42744"/>
    <cellStyle name="쉼표 [0] 4 2 2 2 3 2 5 3" xfId="42745"/>
    <cellStyle name="쉼표 [0] 4 2 2 2 3 2 5 4" xfId="42746"/>
    <cellStyle name="쉼표 [0] 4 2 2 2 3 2 6" xfId="42747"/>
    <cellStyle name="쉼표 [0] 4 2 2 2 3 2 6 2" xfId="42748"/>
    <cellStyle name="쉼표 [0] 4 2 2 2 3 2 6 3" xfId="42749"/>
    <cellStyle name="쉼표 [0] 4 2 2 2 3 2 6 4" xfId="42750"/>
    <cellStyle name="쉼표 [0] 4 2 2 2 3 2 7" xfId="42751"/>
    <cellStyle name="쉼표 [0] 4 2 2 2 3 2 7 2" xfId="42752"/>
    <cellStyle name="쉼표 [0] 4 2 2 2 3 2 7 3" xfId="42753"/>
    <cellStyle name="쉼표 [0] 4 2 2 2 3 2 7 4" xfId="42754"/>
    <cellStyle name="쉼표 [0] 4 2 2 2 3 2 8" xfId="42755"/>
    <cellStyle name="쉼표 [0] 4 2 2 2 3 2 8 2" xfId="42756"/>
    <cellStyle name="쉼표 [0] 4 2 2 2 3 2 8 3" xfId="42757"/>
    <cellStyle name="쉼표 [0] 4 2 2 2 3 2 8 4" xfId="42758"/>
    <cellStyle name="쉼표 [0] 4 2 2 2 3 2 9" xfId="42759"/>
    <cellStyle name="쉼표 [0] 4 2 2 2 3 2 9 2" xfId="42760"/>
    <cellStyle name="쉼표 [0] 4 2 2 2 3 2 9 3" xfId="42761"/>
    <cellStyle name="쉼표 [0] 4 2 2 2 3 2 9 4" xfId="42762"/>
    <cellStyle name="쉼표 [0] 4 2 2 2 3 20" xfId="42763"/>
    <cellStyle name="쉼표 [0] 4 2 2 2 3 21" xfId="42764"/>
    <cellStyle name="쉼표 [0] 4 2 2 2 3 22" xfId="42765"/>
    <cellStyle name="쉼표 [0] 4 2 2 2 3 23" xfId="42766"/>
    <cellStyle name="쉼표 [0] 4 2 2 2 3 24" xfId="42767"/>
    <cellStyle name="쉼표 [0] 4 2 2 2 3 25" xfId="42768"/>
    <cellStyle name="쉼표 [0] 4 2 2 2 3 3" xfId="42769"/>
    <cellStyle name="쉼표 [0] 4 2 2 2 3 3 10" xfId="42770"/>
    <cellStyle name="쉼표 [0] 4 2 2 2 3 3 11" xfId="42771"/>
    <cellStyle name="쉼표 [0] 4 2 2 2 3 3 12" xfId="42772"/>
    <cellStyle name="쉼표 [0] 4 2 2 2 3 3 2" xfId="42773"/>
    <cellStyle name="쉼표 [0] 4 2 2 2 3 3 2 2" xfId="42774"/>
    <cellStyle name="쉼표 [0] 4 2 2 2 3 3 2 3" xfId="42775"/>
    <cellStyle name="쉼표 [0] 4 2 2 2 3 3 2 4" xfId="42776"/>
    <cellStyle name="쉼표 [0] 4 2 2 2 3 3 3" xfId="42777"/>
    <cellStyle name="쉼표 [0] 4 2 2 2 3 3 3 2" xfId="42778"/>
    <cellStyle name="쉼표 [0] 4 2 2 2 3 3 3 3" xfId="42779"/>
    <cellStyle name="쉼표 [0] 4 2 2 2 3 3 3 4" xfId="42780"/>
    <cellStyle name="쉼표 [0] 4 2 2 2 3 3 4" xfId="42781"/>
    <cellStyle name="쉼표 [0] 4 2 2 2 3 3 4 2" xfId="42782"/>
    <cellStyle name="쉼표 [0] 4 2 2 2 3 3 4 3" xfId="42783"/>
    <cellStyle name="쉼표 [0] 4 2 2 2 3 3 4 4" xfId="42784"/>
    <cellStyle name="쉼표 [0] 4 2 2 2 3 3 5" xfId="42785"/>
    <cellStyle name="쉼표 [0] 4 2 2 2 3 3 5 2" xfId="42786"/>
    <cellStyle name="쉼표 [0] 4 2 2 2 3 3 5 3" xfId="42787"/>
    <cellStyle name="쉼표 [0] 4 2 2 2 3 3 5 4" xfId="42788"/>
    <cellStyle name="쉼표 [0] 4 2 2 2 3 3 6" xfId="42789"/>
    <cellStyle name="쉼표 [0] 4 2 2 2 3 3 6 2" xfId="42790"/>
    <cellStyle name="쉼표 [0] 4 2 2 2 3 3 6 3" xfId="42791"/>
    <cellStyle name="쉼표 [0] 4 2 2 2 3 3 6 4" xfId="42792"/>
    <cellStyle name="쉼표 [0] 4 2 2 2 3 3 7" xfId="42793"/>
    <cellStyle name="쉼표 [0] 4 2 2 2 3 3 7 2" xfId="42794"/>
    <cellStyle name="쉼표 [0] 4 2 2 2 3 3 7 3" xfId="42795"/>
    <cellStyle name="쉼표 [0] 4 2 2 2 3 3 7 4" xfId="42796"/>
    <cellStyle name="쉼표 [0] 4 2 2 2 3 3 8" xfId="42797"/>
    <cellStyle name="쉼표 [0] 4 2 2 2 3 3 8 2" xfId="42798"/>
    <cellStyle name="쉼표 [0] 4 2 2 2 3 3 8 3" xfId="42799"/>
    <cellStyle name="쉼표 [0] 4 2 2 2 3 3 8 4" xfId="42800"/>
    <cellStyle name="쉼표 [0] 4 2 2 2 3 3 9" xfId="42801"/>
    <cellStyle name="쉼표 [0] 4 2 2 2 3 3 9 2" xfId="42802"/>
    <cellStyle name="쉼표 [0] 4 2 2 2 3 3 9 3" xfId="42803"/>
    <cellStyle name="쉼표 [0] 4 2 2 2 3 3 9 4" xfId="42804"/>
    <cellStyle name="쉼표 [0] 4 2 2 2 3 4" xfId="42805"/>
    <cellStyle name="쉼표 [0] 4 2 2 2 3 4 10" xfId="42806"/>
    <cellStyle name="쉼표 [0] 4 2 2 2 3 4 11" xfId="42807"/>
    <cellStyle name="쉼표 [0] 4 2 2 2 3 4 12" xfId="42808"/>
    <cellStyle name="쉼표 [0] 4 2 2 2 3 4 2" xfId="42809"/>
    <cellStyle name="쉼표 [0] 4 2 2 2 3 4 2 2" xfId="42810"/>
    <cellStyle name="쉼표 [0] 4 2 2 2 3 4 2 3" xfId="42811"/>
    <cellStyle name="쉼표 [0] 4 2 2 2 3 4 2 4" xfId="42812"/>
    <cellStyle name="쉼표 [0] 4 2 2 2 3 4 3" xfId="42813"/>
    <cellStyle name="쉼표 [0] 4 2 2 2 3 4 3 2" xfId="42814"/>
    <cellStyle name="쉼표 [0] 4 2 2 2 3 4 3 3" xfId="42815"/>
    <cellStyle name="쉼표 [0] 4 2 2 2 3 4 3 4" xfId="42816"/>
    <cellStyle name="쉼표 [0] 4 2 2 2 3 4 4" xfId="42817"/>
    <cellStyle name="쉼표 [0] 4 2 2 2 3 4 4 2" xfId="42818"/>
    <cellStyle name="쉼표 [0] 4 2 2 2 3 4 4 3" xfId="42819"/>
    <cellStyle name="쉼표 [0] 4 2 2 2 3 4 4 4" xfId="42820"/>
    <cellStyle name="쉼표 [0] 4 2 2 2 3 4 5" xfId="42821"/>
    <cellStyle name="쉼표 [0] 4 2 2 2 3 4 5 2" xfId="42822"/>
    <cellStyle name="쉼표 [0] 4 2 2 2 3 4 5 3" xfId="42823"/>
    <cellStyle name="쉼표 [0] 4 2 2 2 3 4 5 4" xfId="42824"/>
    <cellStyle name="쉼표 [0] 4 2 2 2 3 4 6" xfId="42825"/>
    <cellStyle name="쉼표 [0] 4 2 2 2 3 4 6 2" xfId="42826"/>
    <cellStyle name="쉼표 [0] 4 2 2 2 3 4 6 3" xfId="42827"/>
    <cellStyle name="쉼표 [0] 4 2 2 2 3 4 6 4" xfId="42828"/>
    <cellStyle name="쉼표 [0] 4 2 2 2 3 4 7" xfId="42829"/>
    <cellStyle name="쉼표 [0] 4 2 2 2 3 4 7 2" xfId="42830"/>
    <cellStyle name="쉼표 [0] 4 2 2 2 3 4 7 3" xfId="42831"/>
    <cellStyle name="쉼표 [0] 4 2 2 2 3 4 7 4" xfId="42832"/>
    <cellStyle name="쉼표 [0] 4 2 2 2 3 4 8" xfId="42833"/>
    <cellStyle name="쉼표 [0] 4 2 2 2 3 4 8 2" xfId="42834"/>
    <cellStyle name="쉼표 [0] 4 2 2 2 3 4 8 3" xfId="42835"/>
    <cellStyle name="쉼표 [0] 4 2 2 2 3 4 8 4" xfId="42836"/>
    <cellStyle name="쉼표 [0] 4 2 2 2 3 4 9" xfId="42837"/>
    <cellStyle name="쉼표 [0] 4 2 2 2 3 4 9 2" xfId="42838"/>
    <cellStyle name="쉼표 [0] 4 2 2 2 3 4 9 3" xfId="42839"/>
    <cellStyle name="쉼표 [0] 4 2 2 2 3 4 9 4" xfId="42840"/>
    <cellStyle name="쉼표 [0] 4 2 2 2 3 5" xfId="42841"/>
    <cellStyle name="쉼표 [0] 4 2 2 2 3 5 2" xfId="42842"/>
    <cellStyle name="쉼표 [0] 4 2 2 2 3 5 3" xfId="42843"/>
    <cellStyle name="쉼표 [0] 4 2 2 2 3 5 4" xfId="42844"/>
    <cellStyle name="쉼표 [0] 4 2 2 2 3 6" xfId="42845"/>
    <cellStyle name="쉼표 [0] 4 2 2 2 3 6 2" xfId="42846"/>
    <cellStyle name="쉼표 [0] 4 2 2 2 3 6 3" xfId="42847"/>
    <cellStyle name="쉼표 [0] 4 2 2 2 3 6 4" xfId="42848"/>
    <cellStyle name="쉼표 [0] 4 2 2 2 3 7" xfId="42849"/>
    <cellStyle name="쉼표 [0] 4 2 2 2 3 7 2" xfId="42850"/>
    <cellStyle name="쉼표 [0] 4 2 2 2 3 7 3" xfId="42851"/>
    <cellStyle name="쉼표 [0] 4 2 2 2 3 7 4" xfId="42852"/>
    <cellStyle name="쉼표 [0] 4 2 2 2 3 8" xfId="42853"/>
    <cellStyle name="쉼표 [0] 4 2 2 2 3 8 2" xfId="42854"/>
    <cellStyle name="쉼표 [0] 4 2 2 2 3 8 3" xfId="42855"/>
    <cellStyle name="쉼표 [0] 4 2 2 2 3 8 4" xfId="42856"/>
    <cellStyle name="쉼표 [0] 4 2 2 2 3 9" xfId="42857"/>
    <cellStyle name="쉼표 [0] 4 2 2 2 3 9 2" xfId="42858"/>
    <cellStyle name="쉼표 [0] 4 2 2 2 3 9 3" xfId="42859"/>
    <cellStyle name="쉼표 [0] 4 2 2 2 3 9 4" xfId="42860"/>
    <cellStyle name="쉼표 [0] 4 2 2 2 4" xfId="42861"/>
    <cellStyle name="쉼표 [0] 4 2 2 2 4 10" xfId="42862"/>
    <cellStyle name="쉼표 [0] 4 2 2 2 4 11" xfId="42863"/>
    <cellStyle name="쉼표 [0] 4 2 2 2 4 12" xfId="42864"/>
    <cellStyle name="쉼표 [0] 4 2 2 2 4 2" xfId="42865"/>
    <cellStyle name="쉼표 [0] 4 2 2 2 4 2 2" xfId="42866"/>
    <cellStyle name="쉼표 [0] 4 2 2 2 4 2 3" xfId="42867"/>
    <cellStyle name="쉼표 [0] 4 2 2 2 4 2 4" xfId="42868"/>
    <cellStyle name="쉼표 [0] 4 2 2 2 4 3" xfId="42869"/>
    <cellStyle name="쉼표 [0] 4 2 2 2 4 3 2" xfId="42870"/>
    <cellStyle name="쉼표 [0] 4 2 2 2 4 3 3" xfId="42871"/>
    <cellStyle name="쉼표 [0] 4 2 2 2 4 3 4" xfId="42872"/>
    <cellStyle name="쉼표 [0] 4 2 2 2 4 4" xfId="42873"/>
    <cellStyle name="쉼표 [0] 4 2 2 2 4 4 2" xfId="42874"/>
    <cellStyle name="쉼표 [0] 4 2 2 2 4 4 3" xfId="42875"/>
    <cellStyle name="쉼표 [0] 4 2 2 2 4 4 4" xfId="42876"/>
    <cellStyle name="쉼표 [0] 4 2 2 2 4 5" xfId="42877"/>
    <cellStyle name="쉼표 [0] 4 2 2 2 4 5 2" xfId="42878"/>
    <cellStyle name="쉼표 [0] 4 2 2 2 4 5 3" xfId="42879"/>
    <cellStyle name="쉼표 [0] 4 2 2 2 4 5 4" xfId="42880"/>
    <cellStyle name="쉼표 [0] 4 2 2 2 4 6" xfId="42881"/>
    <cellStyle name="쉼표 [0] 4 2 2 2 4 6 2" xfId="42882"/>
    <cellStyle name="쉼표 [0] 4 2 2 2 4 6 3" xfId="42883"/>
    <cellStyle name="쉼표 [0] 4 2 2 2 4 6 4" xfId="42884"/>
    <cellStyle name="쉼표 [0] 4 2 2 2 4 7" xfId="42885"/>
    <cellStyle name="쉼표 [0] 4 2 2 2 4 7 2" xfId="42886"/>
    <cellStyle name="쉼표 [0] 4 2 2 2 4 7 3" xfId="42887"/>
    <cellStyle name="쉼표 [0] 4 2 2 2 4 7 4" xfId="42888"/>
    <cellStyle name="쉼표 [0] 4 2 2 2 4 8" xfId="42889"/>
    <cellStyle name="쉼표 [0] 4 2 2 2 4 8 2" xfId="42890"/>
    <cellStyle name="쉼표 [0] 4 2 2 2 4 8 3" xfId="42891"/>
    <cellStyle name="쉼표 [0] 4 2 2 2 4 8 4" xfId="42892"/>
    <cellStyle name="쉼표 [0] 4 2 2 2 4 9" xfId="42893"/>
    <cellStyle name="쉼표 [0] 4 2 2 2 4 9 2" xfId="42894"/>
    <cellStyle name="쉼표 [0] 4 2 2 2 4 9 3" xfId="42895"/>
    <cellStyle name="쉼표 [0] 4 2 2 2 4 9 4" xfId="42896"/>
    <cellStyle name="쉼표 [0] 4 2 2 2 5" xfId="42897"/>
    <cellStyle name="쉼표 [0] 4 2 2 2 5 10" xfId="42898"/>
    <cellStyle name="쉼표 [0] 4 2 2 2 5 11" xfId="42899"/>
    <cellStyle name="쉼표 [0] 4 2 2 2 5 12" xfId="42900"/>
    <cellStyle name="쉼표 [0] 4 2 2 2 5 2" xfId="42901"/>
    <cellStyle name="쉼표 [0] 4 2 2 2 5 2 2" xfId="42902"/>
    <cellStyle name="쉼표 [0] 4 2 2 2 5 2 3" xfId="42903"/>
    <cellStyle name="쉼표 [0] 4 2 2 2 5 2 4" xfId="42904"/>
    <cellStyle name="쉼표 [0] 4 2 2 2 5 3" xfId="42905"/>
    <cellStyle name="쉼표 [0] 4 2 2 2 5 3 2" xfId="42906"/>
    <cellStyle name="쉼표 [0] 4 2 2 2 5 3 3" xfId="42907"/>
    <cellStyle name="쉼표 [0] 4 2 2 2 5 3 4" xfId="42908"/>
    <cellStyle name="쉼표 [0] 4 2 2 2 5 4" xfId="42909"/>
    <cellStyle name="쉼표 [0] 4 2 2 2 5 4 2" xfId="42910"/>
    <cellStyle name="쉼표 [0] 4 2 2 2 5 4 3" xfId="42911"/>
    <cellStyle name="쉼표 [0] 4 2 2 2 5 4 4" xfId="42912"/>
    <cellStyle name="쉼표 [0] 4 2 2 2 5 5" xfId="42913"/>
    <cellStyle name="쉼표 [0] 4 2 2 2 5 5 2" xfId="42914"/>
    <cellStyle name="쉼표 [0] 4 2 2 2 5 5 3" xfId="42915"/>
    <cellStyle name="쉼표 [0] 4 2 2 2 5 5 4" xfId="42916"/>
    <cellStyle name="쉼표 [0] 4 2 2 2 5 6" xfId="42917"/>
    <cellStyle name="쉼표 [0] 4 2 2 2 5 6 2" xfId="42918"/>
    <cellStyle name="쉼표 [0] 4 2 2 2 5 6 3" xfId="42919"/>
    <cellStyle name="쉼표 [0] 4 2 2 2 5 6 4" xfId="42920"/>
    <cellStyle name="쉼표 [0] 4 2 2 2 5 7" xfId="42921"/>
    <cellStyle name="쉼표 [0] 4 2 2 2 5 7 2" xfId="42922"/>
    <cellStyle name="쉼표 [0] 4 2 2 2 5 7 3" xfId="42923"/>
    <cellStyle name="쉼표 [0] 4 2 2 2 5 7 4" xfId="42924"/>
    <cellStyle name="쉼표 [0] 4 2 2 2 5 8" xfId="42925"/>
    <cellStyle name="쉼표 [0] 4 2 2 2 5 8 2" xfId="42926"/>
    <cellStyle name="쉼표 [0] 4 2 2 2 5 8 3" xfId="42927"/>
    <cellStyle name="쉼표 [0] 4 2 2 2 5 8 4" xfId="42928"/>
    <cellStyle name="쉼표 [0] 4 2 2 2 5 9" xfId="42929"/>
    <cellStyle name="쉼표 [0] 4 2 2 2 5 9 2" xfId="42930"/>
    <cellStyle name="쉼표 [0] 4 2 2 2 5 9 3" xfId="42931"/>
    <cellStyle name="쉼표 [0] 4 2 2 2 5 9 4" xfId="42932"/>
    <cellStyle name="쉼표 [0] 4 2 2 2 6" xfId="42933"/>
    <cellStyle name="쉼표 [0] 4 2 2 2 6 10" xfId="42934"/>
    <cellStyle name="쉼표 [0] 4 2 2 2 6 11" xfId="42935"/>
    <cellStyle name="쉼표 [0] 4 2 2 2 6 12" xfId="42936"/>
    <cellStyle name="쉼표 [0] 4 2 2 2 6 2" xfId="42937"/>
    <cellStyle name="쉼표 [0] 4 2 2 2 6 2 2" xfId="42938"/>
    <cellStyle name="쉼표 [0] 4 2 2 2 6 2 3" xfId="42939"/>
    <cellStyle name="쉼표 [0] 4 2 2 2 6 2 4" xfId="42940"/>
    <cellStyle name="쉼표 [0] 4 2 2 2 6 3" xfId="42941"/>
    <cellStyle name="쉼표 [0] 4 2 2 2 6 3 2" xfId="42942"/>
    <cellStyle name="쉼표 [0] 4 2 2 2 6 3 3" xfId="42943"/>
    <cellStyle name="쉼표 [0] 4 2 2 2 6 3 4" xfId="42944"/>
    <cellStyle name="쉼표 [0] 4 2 2 2 6 4" xfId="42945"/>
    <cellStyle name="쉼표 [0] 4 2 2 2 6 4 2" xfId="42946"/>
    <cellStyle name="쉼표 [0] 4 2 2 2 6 4 3" xfId="42947"/>
    <cellStyle name="쉼표 [0] 4 2 2 2 6 4 4" xfId="42948"/>
    <cellStyle name="쉼표 [0] 4 2 2 2 6 5" xfId="42949"/>
    <cellStyle name="쉼표 [0] 4 2 2 2 6 5 2" xfId="42950"/>
    <cellStyle name="쉼표 [0] 4 2 2 2 6 5 3" xfId="42951"/>
    <cellStyle name="쉼표 [0] 4 2 2 2 6 5 4" xfId="42952"/>
    <cellStyle name="쉼표 [0] 4 2 2 2 6 6" xfId="42953"/>
    <cellStyle name="쉼표 [0] 4 2 2 2 6 6 2" xfId="42954"/>
    <cellStyle name="쉼표 [0] 4 2 2 2 6 6 3" xfId="42955"/>
    <cellStyle name="쉼표 [0] 4 2 2 2 6 6 4" xfId="42956"/>
    <cellStyle name="쉼표 [0] 4 2 2 2 6 7" xfId="42957"/>
    <cellStyle name="쉼표 [0] 4 2 2 2 6 7 2" xfId="42958"/>
    <cellStyle name="쉼표 [0] 4 2 2 2 6 7 3" xfId="42959"/>
    <cellStyle name="쉼표 [0] 4 2 2 2 6 7 4" xfId="42960"/>
    <cellStyle name="쉼표 [0] 4 2 2 2 6 8" xfId="42961"/>
    <cellStyle name="쉼표 [0] 4 2 2 2 6 8 2" xfId="42962"/>
    <cellStyle name="쉼표 [0] 4 2 2 2 6 8 3" xfId="42963"/>
    <cellStyle name="쉼표 [0] 4 2 2 2 6 8 4" xfId="42964"/>
    <cellStyle name="쉼표 [0] 4 2 2 2 6 9" xfId="42965"/>
    <cellStyle name="쉼표 [0] 4 2 2 2 6 9 2" xfId="42966"/>
    <cellStyle name="쉼표 [0] 4 2 2 2 6 9 3" xfId="42967"/>
    <cellStyle name="쉼표 [0] 4 2 2 2 6 9 4" xfId="42968"/>
    <cellStyle name="쉼표 [0] 4 2 2 2 7" xfId="42969"/>
    <cellStyle name="쉼표 [0] 4 2 2 2 7 2" xfId="42970"/>
    <cellStyle name="쉼표 [0] 4 2 2 2 7 3" xfId="42971"/>
    <cellStyle name="쉼표 [0] 4 2 2 2 7 4" xfId="42972"/>
    <cellStyle name="쉼표 [0] 4 2 2 2 8" xfId="42973"/>
    <cellStyle name="쉼표 [0] 4 2 2 2 8 2" xfId="42974"/>
    <cellStyle name="쉼표 [0] 4 2 2 2 8 3" xfId="42975"/>
    <cellStyle name="쉼표 [0] 4 2 2 2 8 4" xfId="42976"/>
    <cellStyle name="쉼표 [0] 4 2 2 2 9" xfId="42977"/>
    <cellStyle name="쉼표 [0] 4 2 2 2 9 2" xfId="42978"/>
    <cellStyle name="쉼표 [0] 4 2 2 2 9 3" xfId="42979"/>
    <cellStyle name="쉼표 [0] 4 2 2 2 9 4" xfId="42980"/>
    <cellStyle name="쉼표 [0] 4 2 2 3" xfId="42981"/>
    <cellStyle name="쉼표 [0] 4 2 2 4" xfId="42982"/>
    <cellStyle name="쉼표 [0] 4 2 2 5" xfId="42983"/>
    <cellStyle name="쉼표 [0] 4 2 2 6" xfId="42984"/>
    <cellStyle name="쉼표 [0] 4 2 3" xfId="42985"/>
    <cellStyle name="쉼표 [0] 4 2 3 10" xfId="42986"/>
    <cellStyle name="쉼표 [0] 4 2 3 10 2" xfId="42987"/>
    <cellStyle name="쉼표 [0] 4 2 3 10 3" xfId="42988"/>
    <cellStyle name="쉼표 [0] 4 2 3 10 4" xfId="42989"/>
    <cellStyle name="쉼표 [0] 4 2 3 11" xfId="42990"/>
    <cellStyle name="쉼표 [0] 4 2 3 11 2" xfId="42991"/>
    <cellStyle name="쉼표 [0] 4 2 3 11 3" xfId="42992"/>
    <cellStyle name="쉼표 [0] 4 2 3 11 4" xfId="42993"/>
    <cellStyle name="쉼표 [0] 4 2 3 12" xfId="42994"/>
    <cellStyle name="쉼표 [0] 4 2 3 12 2" xfId="42995"/>
    <cellStyle name="쉼표 [0] 4 2 3 12 3" xfId="42996"/>
    <cellStyle name="쉼표 [0] 4 2 3 12 4" xfId="42997"/>
    <cellStyle name="쉼표 [0] 4 2 3 13" xfId="42998"/>
    <cellStyle name="쉼표 [0] 4 2 3 13 2" xfId="42999"/>
    <cellStyle name="쉼표 [0] 4 2 3 13 3" xfId="43000"/>
    <cellStyle name="쉼표 [0] 4 2 3 13 4" xfId="43001"/>
    <cellStyle name="쉼표 [0] 4 2 3 14" xfId="43002"/>
    <cellStyle name="쉼표 [0] 4 2 3 14 2" xfId="43003"/>
    <cellStyle name="쉼표 [0] 4 2 3 14 3" xfId="43004"/>
    <cellStyle name="쉼표 [0] 4 2 3 14 4" xfId="43005"/>
    <cellStyle name="쉼표 [0] 4 2 3 15" xfId="43006"/>
    <cellStyle name="쉼표 [0] 4 2 3 16" xfId="43007"/>
    <cellStyle name="쉼표 [0] 4 2 3 17" xfId="43008"/>
    <cellStyle name="쉼표 [0] 4 2 3 18" xfId="43009"/>
    <cellStyle name="쉼표 [0] 4 2 3 19" xfId="43010"/>
    <cellStyle name="쉼표 [0] 4 2 3 2" xfId="43011"/>
    <cellStyle name="쉼표 [0] 4 2 3 2 10" xfId="43012"/>
    <cellStyle name="쉼표 [0] 4 2 3 2 10 2" xfId="43013"/>
    <cellStyle name="쉼표 [0] 4 2 3 2 10 3" xfId="43014"/>
    <cellStyle name="쉼표 [0] 4 2 3 2 10 4" xfId="43015"/>
    <cellStyle name="쉼표 [0] 4 2 3 2 11" xfId="43016"/>
    <cellStyle name="쉼표 [0] 4 2 3 2 11 2" xfId="43017"/>
    <cellStyle name="쉼표 [0] 4 2 3 2 11 3" xfId="43018"/>
    <cellStyle name="쉼표 [0] 4 2 3 2 11 4" xfId="43019"/>
    <cellStyle name="쉼표 [0] 4 2 3 2 12" xfId="43020"/>
    <cellStyle name="쉼표 [0] 4 2 3 2 12 2" xfId="43021"/>
    <cellStyle name="쉼표 [0] 4 2 3 2 12 3" xfId="43022"/>
    <cellStyle name="쉼표 [0] 4 2 3 2 12 4" xfId="43023"/>
    <cellStyle name="쉼표 [0] 4 2 3 2 13" xfId="43024"/>
    <cellStyle name="쉼표 [0] 4 2 3 2 13 2" xfId="43025"/>
    <cellStyle name="쉼표 [0] 4 2 3 2 13 3" xfId="43026"/>
    <cellStyle name="쉼표 [0] 4 2 3 2 13 4" xfId="43027"/>
    <cellStyle name="쉼표 [0] 4 2 3 2 14" xfId="43028"/>
    <cellStyle name="쉼표 [0] 4 2 3 2 15" xfId="43029"/>
    <cellStyle name="쉼표 [0] 4 2 3 2 16" xfId="43030"/>
    <cellStyle name="쉼표 [0] 4 2 3 2 17" xfId="43031"/>
    <cellStyle name="쉼표 [0] 4 2 3 2 18" xfId="43032"/>
    <cellStyle name="쉼표 [0] 4 2 3 2 19" xfId="43033"/>
    <cellStyle name="쉼표 [0] 4 2 3 2 2" xfId="43034"/>
    <cellStyle name="쉼표 [0] 4 2 3 2 2 10" xfId="43035"/>
    <cellStyle name="쉼표 [0] 4 2 3 2 2 10 2" xfId="43036"/>
    <cellStyle name="쉼표 [0] 4 2 3 2 2 10 3" xfId="43037"/>
    <cellStyle name="쉼표 [0] 4 2 3 2 2 10 4" xfId="43038"/>
    <cellStyle name="쉼표 [0] 4 2 3 2 2 11" xfId="43039"/>
    <cellStyle name="쉼표 [0] 4 2 3 2 2 11 2" xfId="43040"/>
    <cellStyle name="쉼표 [0] 4 2 3 2 2 11 3" xfId="43041"/>
    <cellStyle name="쉼표 [0] 4 2 3 2 2 11 4" xfId="43042"/>
    <cellStyle name="쉼표 [0] 4 2 3 2 2 12" xfId="43043"/>
    <cellStyle name="쉼표 [0] 4 2 3 2 2 12 2" xfId="43044"/>
    <cellStyle name="쉼표 [0] 4 2 3 2 2 12 3" xfId="43045"/>
    <cellStyle name="쉼표 [0] 4 2 3 2 2 12 4" xfId="43046"/>
    <cellStyle name="쉼표 [0] 4 2 3 2 2 13" xfId="43047"/>
    <cellStyle name="쉼표 [0] 4 2 3 2 2 14" xfId="43048"/>
    <cellStyle name="쉼표 [0] 4 2 3 2 2 15" xfId="43049"/>
    <cellStyle name="쉼표 [0] 4 2 3 2 2 16" xfId="43050"/>
    <cellStyle name="쉼표 [0] 4 2 3 2 2 17" xfId="43051"/>
    <cellStyle name="쉼표 [0] 4 2 3 2 2 18" xfId="43052"/>
    <cellStyle name="쉼표 [0] 4 2 3 2 2 19" xfId="43053"/>
    <cellStyle name="쉼표 [0] 4 2 3 2 2 2" xfId="43054"/>
    <cellStyle name="쉼표 [0] 4 2 3 2 2 2 10" xfId="43055"/>
    <cellStyle name="쉼표 [0] 4 2 3 2 2 2 11" xfId="43056"/>
    <cellStyle name="쉼표 [0] 4 2 3 2 2 2 12" xfId="43057"/>
    <cellStyle name="쉼표 [0] 4 2 3 2 2 2 2" xfId="43058"/>
    <cellStyle name="쉼표 [0] 4 2 3 2 2 2 2 2" xfId="43059"/>
    <cellStyle name="쉼표 [0] 4 2 3 2 2 2 2 3" xfId="43060"/>
    <cellStyle name="쉼표 [0] 4 2 3 2 2 2 2 4" xfId="43061"/>
    <cellStyle name="쉼표 [0] 4 2 3 2 2 2 3" xfId="43062"/>
    <cellStyle name="쉼표 [0] 4 2 3 2 2 2 3 2" xfId="43063"/>
    <cellStyle name="쉼표 [0] 4 2 3 2 2 2 3 3" xfId="43064"/>
    <cellStyle name="쉼표 [0] 4 2 3 2 2 2 3 4" xfId="43065"/>
    <cellStyle name="쉼표 [0] 4 2 3 2 2 2 4" xfId="43066"/>
    <cellStyle name="쉼표 [0] 4 2 3 2 2 2 4 2" xfId="43067"/>
    <cellStyle name="쉼표 [0] 4 2 3 2 2 2 4 3" xfId="43068"/>
    <cellStyle name="쉼표 [0] 4 2 3 2 2 2 4 4" xfId="43069"/>
    <cellStyle name="쉼표 [0] 4 2 3 2 2 2 5" xfId="43070"/>
    <cellStyle name="쉼표 [0] 4 2 3 2 2 2 5 2" xfId="43071"/>
    <cellStyle name="쉼표 [0] 4 2 3 2 2 2 5 3" xfId="43072"/>
    <cellStyle name="쉼표 [0] 4 2 3 2 2 2 5 4" xfId="43073"/>
    <cellStyle name="쉼표 [0] 4 2 3 2 2 2 6" xfId="43074"/>
    <cellStyle name="쉼표 [0] 4 2 3 2 2 2 6 2" xfId="43075"/>
    <cellStyle name="쉼표 [0] 4 2 3 2 2 2 6 3" xfId="43076"/>
    <cellStyle name="쉼표 [0] 4 2 3 2 2 2 6 4" xfId="43077"/>
    <cellStyle name="쉼표 [0] 4 2 3 2 2 2 7" xfId="43078"/>
    <cellStyle name="쉼표 [0] 4 2 3 2 2 2 7 2" xfId="43079"/>
    <cellStyle name="쉼표 [0] 4 2 3 2 2 2 7 3" xfId="43080"/>
    <cellStyle name="쉼표 [0] 4 2 3 2 2 2 7 4" xfId="43081"/>
    <cellStyle name="쉼표 [0] 4 2 3 2 2 2 8" xfId="43082"/>
    <cellStyle name="쉼표 [0] 4 2 3 2 2 2 8 2" xfId="43083"/>
    <cellStyle name="쉼표 [0] 4 2 3 2 2 2 8 3" xfId="43084"/>
    <cellStyle name="쉼표 [0] 4 2 3 2 2 2 8 4" xfId="43085"/>
    <cellStyle name="쉼표 [0] 4 2 3 2 2 2 9" xfId="43086"/>
    <cellStyle name="쉼표 [0] 4 2 3 2 2 2 9 2" xfId="43087"/>
    <cellStyle name="쉼표 [0] 4 2 3 2 2 2 9 3" xfId="43088"/>
    <cellStyle name="쉼표 [0] 4 2 3 2 2 2 9 4" xfId="43089"/>
    <cellStyle name="쉼표 [0] 4 2 3 2 2 20" xfId="43090"/>
    <cellStyle name="쉼표 [0] 4 2 3 2 2 21" xfId="43091"/>
    <cellStyle name="쉼표 [0] 4 2 3 2 2 22" xfId="43092"/>
    <cellStyle name="쉼표 [0] 4 2 3 2 2 23" xfId="43093"/>
    <cellStyle name="쉼표 [0] 4 2 3 2 2 24" xfId="43094"/>
    <cellStyle name="쉼표 [0] 4 2 3 2 2 25" xfId="43095"/>
    <cellStyle name="쉼표 [0] 4 2 3 2 2 3" xfId="43096"/>
    <cellStyle name="쉼표 [0] 4 2 3 2 2 3 10" xfId="43097"/>
    <cellStyle name="쉼표 [0] 4 2 3 2 2 3 11" xfId="43098"/>
    <cellStyle name="쉼표 [0] 4 2 3 2 2 3 12" xfId="43099"/>
    <cellStyle name="쉼표 [0] 4 2 3 2 2 3 2" xfId="43100"/>
    <cellStyle name="쉼표 [0] 4 2 3 2 2 3 2 2" xfId="43101"/>
    <cellStyle name="쉼표 [0] 4 2 3 2 2 3 2 3" xfId="43102"/>
    <cellStyle name="쉼표 [0] 4 2 3 2 2 3 2 4" xfId="43103"/>
    <cellStyle name="쉼표 [0] 4 2 3 2 2 3 3" xfId="43104"/>
    <cellStyle name="쉼표 [0] 4 2 3 2 2 3 3 2" xfId="43105"/>
    <cellStyle name="쉼표 [0] 4 2 3 2 2 3 3 3" xfId="43106"/>
    <cellStyle name="쉼표 [0] 4 2 3 2 2 3 3 4" xfId="43107"/>
    <cellStyle name="쉼표 [0] 4 2 3 2 2 3 4" xfId="43108"/>
    <cellStyle name="쉼표 [0] 4 2 3 2 2 3 4 2" xfId="43109"/>
    <cellStyle name="쉼표 [0] 4 2 3 2 2 3 4 3" xfId="43110"/>
    <cellStyle name="쉼표 [0] 4 2 3 2 2 3 4 4" xfId="43111"/>
    <cellStyle name="쉼표 [0] 4 2 3 2 2 3 5" xfId="43112"/>
    <cellStyle name="쉼표 [0] 4 2 3 2 2 3 5 2" xfId="43113"/>
    <cellStyle name="쉼표 [0] 4 2 3 2 2 3 5 3" xfId="43114"/>
    <cellStyle name="쉼표 [0] 4 2 3 2 2 3 5 4" xfId="43115"/>
    <cellStyle name="쉼표 [0] 4 2 3 2 2 3 6" xfId="43116"/>
    <cellStyle name="쉼표 [0] 4 2 3 2 2 3 6 2" xfId="43117"/>
    <cellStyle name="쉼표 [0] 4 2 3 2 2 3 6 3" xfId="43118"/>
    <cellStyle name="쉼표 [0] 4 2 3 2 2 3 6 4" xfId="43119"/>
    <cellStyle name="쉼표 [0] 4 2 3 2 2 3 7" xfId="43120"/>
    <cellStyle name="쉼표 [0] 4 2 3 2 2 3 7 2" xfId="43121"/>
    <cellStyle name="쉼표 [0] 4 2 3 2 2 3 7 3" xfId="43122"/>
    <cellStyle name="쉼표 [0] 4 2 3 2 2 3 7 4" xfId="43123"/>
    <cellStyle name="쉼표 [0] 4 2 3 2 2 3 8" xfId="43124"/>
    <cellStyle name="쉼표 [0] 4 2 3 2 2 3 8 2" xfId="43125"/>
    <cellStyle name="쉼표 [0] 4 2 3 2 2 3 8 3" xfId="43126"/>
    <cellStyle name="쉼표 [0] 4 2 3 2 2 3 8 4" xfId="43127"/>
    <cellStyle name="쉼표 [0] 4 2 3 2 2 3 9" xfId="43128"/>
    <cellStyle name="쉼표 [0] 4 2 3 2 2 3 9 2" xfId="43129"/>
    <cellStyle name="쉼표 [0] 4 2 3 2 2 3 9 3" xfId="43130"/>
    <cellStyle name="쉼표 [0] 4 2 3 2 2 3 9 4" xfId="43131"/>
    <cellStyle name="쉼표 [0] 4 2 3 2 2 4" xfId="43132"/>
    <cellStyle name="쉼표 [0] 4 2 3 2 2 4 10" xfId="43133"/>
    <cellStyle name="쉼표 [0] 4 2 3 2 2 4 11" xfId="43134"/>
    <cellStyle name="쉼표 [0] 4 2 3 2 2 4 12" xfId="43135"/>
    <cellStyle name="쉼표 [0] 4 2 3 2 2 4 2" xfId="43136"/>
    <cellStyle name="쉼표 [0] 4 2 3 2 2 4 2 2" xfId="43137"/>
    <cellStyle name="쉼표 [0] 4 2 3 2 2 4 2 3" xfId="43138"/>
    <cellStyle name="쉼표 [0] 4 2 3 2 2 4 2 4" xfId="43139"/>
    <cellStyle name="쉼표 [0] 4 2 3 2 2 4 3" xfId="43140"/>
    <cellStyle name="쉼표 [0] 4 2 3 2 2 4 3 2" xfId="43141"/>
    <cellStyle name="쉼표 [0] 4 2 3 2 2 4 3 3" xfId="43142"/>
    <cellStyle name="쉼표 [0] 4 2 3 2 2 4 3 4" xfId="43143"/>
    <cellStyle name="쉼표 [0] 4 2 3 2 2 4 4" xfId="43144"/>
    <cellStyle name="쉼표 [0] 4 2 3 2 2 4 4 2" xfId="43145"/>
    <cellStyle name="쉼표 [0] 4 2 3 2 2 4 4 3" xfId="43146"/>
    <cellStyle name="쉼표 [0] 4 2 3 2 2 4 4 4" xfId="43147"/>
    <cellStyle name="쉼표 [0] 4 2 3 2 2 4 5" xfId="43148"/>
    <cellStyle name="쉼표 [0] 4 2 3 2 2 4 5 2" xfId="43149"/>
    <cellStyle name="쉼표 [0] 4 2 3 2 2 4 5 3" xfId="43150"/>
    <cellStyle name="쉼표 [0] 4 2 3 2 2 4 5 4" xfId="43151"/>
    <cellStyle name="쉼표 [0] 4 2 3 2 2 4 6" xfId="43152"/>
    <cellStyle name="쉼표 [0] 4 2 3 2 2 4 6 2" xfId="43153"/>
    <cellStyle name="쉼표 [0] 4 2 3 2 2 4 6 3" xfId="43154"/>
    <cellStyle name="쉼표 [0] 4 2 3 2 2 4 6 4" xfId="43155"/>
    <cellStyle name="쉼표 [0] 4 2 3 2 2 4 7" xfId="43156"/>
    <cellStyle name="쉼표 [0] 4 2 3 2 2 4 7 2" xfId="43157"/>
    <cellStyle name="쉼표 [0] 4 2 3 2 2 4 7 3" xfId="43158"/>
    <cellStyle name="쉼표 [0] 4 2 3 2 2 4 7 4" xfId="43159"/>
    <cellStyle name="쉼표 [0] 4 2 3 2 2 4 8" xfId="43160"/>
    <cellStyle name="쉼표 [0] 4 2 3 2 2 4 8 2" xfId="43161"/>
    <cellStyle name="쉼표 [0] 4 2 3 2 2 4 8 3" xfId="43162"/>
    <cellStyle name="쉼표 [0] 4 2 3 2 2 4 8 4" xfId="43163"/>
    <cellStyle name="쉼표 [0] 4 2 3 2 2 4 9" xfId="43164"/>
    <cellStyle name="쉼표 [0] 4 2 3 2 2 4 9 2" xfId="43165"/>
    <cellStyle name="쉼표 [0] 4 2 3 2 2 4 9 3" xfId="43166"/>
    <cellStyle name="쉼표 [0] 4 2 3 2 2 4 9 4" xfId="43167"/>
    <cellStyle name="쉼표 [0] 4 2 3 2 2 5" xfId="43168"/>
    <cellStyle name="쉼표 [0] 4 2 3 2 2 5 2" xfId="43169"/>
    <cellStyle name="쉼표 [0] 4 2 3 2 2 5 3" xfId="43170"/>
    <cellStyle name="쉼표 [0] 4 2 3 2 2 5 4" xfId="43171"/>
    <cellStyle name="쉼표 [0] 4 2 3 2 2 6" xfId="43172"/>
    <cellStyle name="쉼표 [0] 4 2 3 2 2 6 2" xfId="43173"/>
    <cellStyle name="쉼표 [0] 4 2 3 2 2 6 3" xfId="43174"/>
    <cellStyle name="쉼표 [0] 4 2 3 2 2 6 4" xfId="43175"/>
    <cellStyle name="쉼표 [0] 4 2 3 2 2 7" xfId="43176"/>
    <cellStyle name="쉼표 [0] 4 2 3 2 2 7 2" xfId="43177"/>
    <cellStyle name="쉼표 [0] 4 2 3 2 2 7 3" xfId="43178"/>
    <cellStyle name="쉼표 [0] 4 2 3 2 2 7 4" xfId="43179"/>
    <cellStyle name="쉼표 [0] 4 2 3 2 2 8" xfId="43180"/>
    <cellStyle name="쉼표 [0] 4 2 3 2 2 8 2" xfId="43181"/>
    <cellStyle name="쉼표 [0] 4 2 3 2 2 8 3" xfId="43182"/>
    <cellStyle name="쉼표 [0] 4 2 3 2 2 8 4" xfId="43183"/>
    <cellStyle name="쉼표 [0] 4 2 3 2 2 9" xfId="43184"/>
    <cellStyle name="쉼표 [0] 4 2 3 2 2 9 2" xfId="43185"/>
    <cellStyle name="쉼표 [0] 4 2 3 2 2 9 3" xfId="43186"/>
    <cellStyle name="쉼표 [0] 4 2 3 2 2 9 4" xfId="43187"/>
    <cellStyle name="쉼표 [0] 4 2 3 2 20" xfId="43188"/>
    <cellStyle name="쉼표 [0] 4 2 3 2 21" xfId="43189"/>
    <cellStyle name="쉼표 [0] 4 2 3 2 22" xfId="43190"/>
    <cellStyle name="쉼표 [0] 4 2 3 2 23" xfId="43191"/>
    <cellStyle name="쉼표 [0] 4 2 3 2 24" xfId="43192"/>
    <cellStyle name="쉼표 [0] 4 2 3 2 25" xfId="43193"/>
    <cellStyle name="쉼표 [0] 4 2 3 2 26" xfId="43194"/>
    <cellStyle name="쉼표 [0] 4 2 3 2 3" xfId="43195"/>
    <cellStyle name="쉼표 [0] 4 2 3 2 3 10" xfId="43196"/>
    <cellStyle name="쉼표 [0] 4 2 3 2 3 11" xfId="43197"/>
    <cellStyle name="쉼표 [0] 4 2 3 2 3 12" xfId="43198"/>
    <cellStyle name="쉼표 [0] 4 2 3 2 3 2" xfId="43199"/>
    <cellStyle name="쉼표 [0] 4 2 3 2 3 2 2" xfId="43200"/>
    <cellStyle name="쉼표 [0] 4 2 3 2 3 2 3" xfId="43201"/>
    <cellStyle name="쉼표 [0] 4 2 3 2 3 2 4" xfId="43202"/>
    <cellStyle name="쉼표 [0] 4 2 3 2 3 3" xfId="43203"/>
    <cellStyle name="쉼표 [0] 4 2 3 2 3 3 2" xfId="43204"/>
    <cellStyle name="쉼표 [0] 4 2 3 2 3 3 3" xfId="43205"/>
    <cellStyle name="쉼표 [0] 4 2 3 2 3 3 4" xfId="43206"/>
    <cellStyle name="쉼표 [0] 4 2 3 2 3 4" xfId="43207"/>
    <cellStyle name="쉼표 [0] 4 2 3 2 3 4 2" xfId="43208"/>
    <cellStyle name="쉼표 [0] 4 2 3 2 3 4 3" xfId="43209"/>
    <cellStyle name="쉼표 [0] 4 2 3 2 3 4 4" xfId="43210"/>
    <cellStyle name="쉼표 [0] 4 2 3 2 3 5" xfId="43211"/>
    <cellStyle name="쉼표 [0] 4 2 3 2 3 5 2" xfId="43212"/>
    <cellStyle name="쉼표 [0] 4 2 3 2 3 5 3" xfId="43213"/>
    <cellStyle name="쉼표 [0] 4 2 3 2 3 5 4" xfId="43214"/>
    <cellStyle name="쉼표 [0] 4 2 3 2 3 6" xfId="43215"/>
    <cellStyle name="쉼표 [0] 4 2 3 2 3 6 2" xfId="43216"/>
    <cellStyle name="쉼표 [0] 4 2 3 2 3 6 3" xfId="43217"/>
    <cellStyle name="쉼표 [0] 4 2 3 2 3 6 4" xfId="43218"/>
    <cellStyle name="쉼표 [0] 4 2 3 2 3 7" xfId="43219"/>
    <cellStyle name="쉼표 [0] 4 2 3 2 3 7 2" xfId="43220"/>
    <cellStyle name="쉼표 [0] 4 2 3 2 3 7 3" xfId="43221"/>
    <cellStyle name="쉼표 [0] 4 2 3 2 3 7 4" xfId="43222"/>
    <cellStyle name="쉼표 [0] 4 2 3 2 3 8" xfId="43223"/>
    <cellStyle name="쉼표 [0] 4 2 3 2 3 8 2" xfId="43224"/>
    <cellStyle name="쉼표 [0] 4 2 3 2 3 8 3" xfId="43225"/>
    <cellStyle name="쉼표 [0] 4 2 3 2 3 8 4" xfId="43226"/>
    <cellStyle name="쉼표 [0] 4 2 3 2 3 9" xfId="43227"/>
    <cellStyle name="쉼표 [0] 4 2 3 2 3 9 2" xfId="43228"/>
    <cellStyle name="쉼표 [0] 4 2 3 2 3 9 3" xfId="43229"/>
    <cellStyle name="쉼표 [0] 4 2 3 2 3 9 4" xfId="43230"/>
    <cellStyle name="쉼표 [0] 4 2 3 2 4" xfId="43231"/>
    <cellStyle name="쉼표 [0] 4 2 3 2 4 10" xfId="43232"/>
    <cellStyle name="쉼표 [0] 4 2 3 2 4 11" xfId="43233"/>
    <cellStyle name="쉼표 [0] 4 2 3 2 4 12" xfId="43234"/>
    <cellStyle name="쉼표 [0] 4 2 3 2 4 2" xfId="43235"/>
    <cellStyle name="쉼표 [0] 4 2 3 2 4 2 2" xfId="43236"/>
    <cellStyle name="쉼표 [0] 4 2 3 2 4 2 3" xfId="43237"/>
    <cellStyle name="쉼표 [0] 4 2 3 2 4 2 4" xfId="43238"/>
    <cellStyle name="쉼표 [0] 4 2 3 2 4 3" xfId="43239"/>
    <cellStyle name="쉼표 [0] 4 2 3 2 4 3 2" xfId="43240"/>
    <cellStyle name="쉼표 [0] 4 2 3 2 4 3 3" xfId="43241"/>
    <cellStyle name="쉼표 [0] 4 2 3 2 4 3 4" xfId="43242"/>
    <cellStyle name="쉼표 [0] 4 2 3 2 4 4" xfId="43243"/>
    <cellStyle name="쉼표 [0] 4 2 3 2 4 4 2" xfId="43244"/>
    <cellStyle name="쉼표 [0] 4 2 3 2 4 4 3" xfId="43245"/>
    <cellStyle name="쉼표 [0] 4 2 3 2 4 4 4" xfId="43246"/>
    <cellStyle name="쉼표 [0] 4 2 3 2 4 5" xfId="43247"/>
    <cellStyle name="쉼표 [0] 4 2 3 2 4 5 2" xfId="43248"/>
    <cellStyle name="쉼표 [0] 4 2 3 2 4 5 3" xfId="43249"/>
    <cellStyle name="쉼표 [0] 4 2 3 2 4 5 4" xfId="43250"/>
    <cellStyle name="쉼표 [0] 4 2 3 2 4 6" xfId="43251"/>
    <cellStyle name="쉼표 [0] 4 2 3 2 4 6 2" xfId="43252"/>
    <cellStyle name="쉼표 [0] 4 2 3 2 4 6 3" xfId="43253"/>
    <cellStyle name="쉼표 [0] 4 2 3 2 4 6 4" xfId="43254"/>
    <cellStyle name="쉼표 [0] 4 2 3 2 4 7" xfId="43255"/>
    <cellStyle name="쉼표 [0] 4 2 3 2 4 7 2" xfId="43256"/>
    <cellStyle name="쉼표 [0] 4 2 3 2 4 7 3" xfId="43257"/>
    <cellStyle name="쉼표 [0] 4 2 3 2 4 7 4" xfId="43258"/>
    <cellStyle name="쉼표 [0] 4 2 3 2 4 8" xfId="43259"/>
    <cellStyle name="쉼표 [0] 4 2 3 2 4 8 2" xfId="43260"/>
    <cellStyle name="쉼표 [0] 4 2 3 2 4 8 3" xfId="43261"/>
    <cellStyle name="쉼표 [0] 4 2 3 2 4 8 4" xfId="43262"/>
    <cellStyle name="쉼표 [0] 4 2 3 2 4 9" xfId="43263"/>
    <cellStyle name="쉼표 [0] 4 2 3 2 4 9 2" xfId="43264"/>
    <cellStyle name="쉼표 [0] 4 2 3 2 4 9 3" xfId="43265"/>
    <cellStyle name="쉼표 [0] 4 2 3 2 4 9 4" xfId="43266"/>
    <cellStyle name="쉼표 [0] 4 2 3 2 5" xfId="43267"/>
    <cellStyle name="쉼표 [0] 4 2 3 2 5 10" xfId="43268"/>
    <cellStyle name="쉼표 [0] 4 2 3 2 5 11" xfId="43269"/>
    <cellStyle name="쉼표 [0] 4 2 3 2 5 12" xfId="43270"/>
    <cellStyle name="쉼표 [0] 4 2 3 2 5 2" xfId="43271"/>
    <cellStyle name="쉼표 [0] 4 2 3 2 5 2 2" xfId="43272"/>
    <cellStyle name="쉼표 [0] 4 2 3 2 5 2 3" xfId="43273"/>
    <cellStyle name="쉼표 [0] 4 2 3 2 5 2 4" xfId="43274"/>
    <cellStyle name="쉼표 [0] 4 2 3 2 5 3" xfId="43275"/>
    <cellStyle name="쉼표 [0] 4 2 3 2 5 3 2" xfId="43276"/>
    <cellStyle name="쉼표 [0] 4 2 3 2 5 3 3" xfId="43277"/>
    <cellStyle name="쉼표 [0] 4 2 3 2 5 3 4" xfId="43278"/>
    <cellStyle name="쉼표 [0] 4 2 3 2 5 4" xfId="43279"/>
    <cellStyle name="쉼표 [0] 4 2 3 2 5 4 2" xfId="43280"/>
    <cellStyle name="쉼표 [0] 4 2 3 2 5 4 3" xfId="43281"/>
    <cellStyle name="쉼표 [0] 4 2 3 2 5 4 4" xfId="43282"/>
    <cellStyle name="쉼표 [0] 4 2 3 2 5 5" xfId="43283"/>
    <cellStyle name="쉼표 [0] 4 2 3 2 5 5 2" xfId="43284"/>
    <cellStyle name="쉼표 [0] 4 2 3 2 5 5 3" xfId="43285"/>
    <cellStyle name="쉼표 [0] 4 2 3 2 5 5 4" xfId="43286"/>
    <cellStyle name="쉼표 [0] 4 2 3 2 5 6" xfId="43287"/>
    <cellStyle name="쉼표 [0] 4 2 3 2 5 6 2" xfId="43288"/>
    <cellStyle name="쉼표 [0] 4 2 3 2 5 6 3" xfId="43289"/>
    <cellStyle name="쉼표 [0] 4 2 3 2 5 6 4" xfId="43290"/>
    <cellStyle name="쉼표 [0] 4 2 3 2 5 7" xfId="43291"/>
    <cellStyle name="쉼표 [0] 4 2 3 2 5 7 2" xfId="43292"/>
    <cellStyle name="쉼표 [0] 4 2 3 2 5 7 3" xfId="43293"/>
    <cellStyle name="쉼표 [0] 4 2 3 2 5 7 4" xfId="43294"/>
    <cellStyle name="쉼표 [0] 4 2 3 2 5 8" xfId="43295"/>
    <cellStyle name="쉼표 [0] 4 2 3 2 5 8 2" xfId="43296"/>
    <cellStyle name="쉼표 [0] 4 2 3 2 5 8 3" xfId="43297"/>
    <cellStyle name="쉼표 [0] 4 2 3 2 5 8 4" xfId="43298"/>
    <cellStyle name="쉼표 [0] 4 2 3 2 5 9" xfId="43299"/>
    <cellStyle name="쉼표 [0] 4 2 3 2 5 9 2" xfId="43300"/>
    <cellStyle name="쉼표 [0] 4 2 3 2 5 9 3" xfId="43301"/>
    <cellStyle name="쉼표 [0] 4 2 3 2 5 9 4" xfId="43302"/>
    <cellStyle name="쉼표 [0] 4 2 3 2 6" xfId="43303"/>
    <cellStyle name="쉼표 [0] 4 2 3 2 6 2" xfId="43304"/>
    <cellStyle name="쉼표 [0] 4 2 3 2 6 3" xfId="43305"/>
    <cellStyle name="쉼표 [0] 4 2 3 2 6 4" xfId="43306"/>
    <cellStyle name="쉼표 [0] 4 2 3 2 7" xfId="43307"/>
    <cellStyle name="쉼표 [0] 4 2 3 2 7 2" xfId="43308"/>
    <cellStyle name="쉼표 [0] 4 2 3 2 7 3" xfId="43309"/>
    <cellStyle name="쉼표 [0] 4 2 3 2 7 4" xfId="43310"/>
    <cellStyle name="쉼표 [0] 4 2 3 2 8" xfId="43311"/>
    <cellStyle name="쉼표 [0] 4 2 3 2 8 2" xfId="43312"/>
    <cellStyle name="쉼표 [0] 4 2 3 2 8 3" xfId="43313"/>
    <cellStyle name="쉼표 [0] 4 2 3 2 8 4" xfId="43314"/>
    <cellStyle name="쉼표 [0] 4 2 3 2 9" xfId="43315"/>
    <cellStyle name="쉼표 [0] 4 2 3 2 9 2" xfId="43316"/>
    <cellStyle name="쉼표 [0] 4 2 3 2 9 3" xfId="43317"/>
    <cellStyle name="쉼표 [0] 4 2 3 2 9 4" xfId="43318"/>
    <cellStyle name="쉼표 [0] 4 2 3 20" xfId="43319"/>
    <cellStyle name="쉼표 [0] 4 2 3 21" xfId="43320"/>
    <cellStyle name="쉼표 [0] 4 2 3 22" xfId="43321"/>
    <cellStyle name="쉼표 [0] 4 2 3 23" xfId="43322"/>
    <cellStyle name="쉼표 [0] 4 2 3 24" xfId="43323"/>
    <cellStyle name="쉼표 [0] 4 2 3 25" xfId="43324"/>
    <cellStyle name="쉼표 [0] 4 2 3 26" xfId="43325"/>
    <cellStyle name="쉼표 [0] 4 2 3 3" xfId="43326"/>
    <cellStyle name="쉼표 [0] 4 2 3 3 10" xfId="43327"/>
    <cellStyle name="쉼표 [0] 4 2 3 3 10 2" xfId="43328"/>
    <cellStyle name="쉼표 [0] 4 2 3 3 10 3" xfId="43329"/>
    <cellStyle name="쉼표 [0] 4 2 3 3 10 4" xfId="43330"/>
    <cellStyle name="쉼표 [0] 4 2 3 3 11" xfId="43331"/>
    <cellStyle name="쉼표 [0] 4 2 3 3 11 2" xfId="43332"/>
    <cellStyle name="쉼표 [0] 4 2 3 3 11 3" xfId="43333"/>
    <cellStyle name="쉼표 [0] 4 2 3 3 11 4" xfId="43334"/>
    <cellStyle name="쉼표 [0] 4 2 3 3 12" xfId="43335"/>
    <cellStyle name="쉼표 [0] 4 2 3 3 12 2" xfId="43336"/>
    <cellStyle name="쉼표 [0] 4 2 3 3 12 3" xfId="43337"/>
    <cellStyle name="쉼표 [0] 4 2 3 3 12 4" xfId="43338"/>
    <cellStyle name="쉼표 [0] 4 2 3 3 13" xfId="43339"/>
    <cellStyle name="쉼표 [0] 4 2 3 3 14" xfId="43340"/>
    <cellStyle name="쉼표 [0] 4 2 3 3 15" xfId="43341"/>
    <cellStyle name="쉼표 [0] 4 2 3 3 16" xfId="43342"/>
    <cellStyle name="쉼표 [0] 4 2 3 3 17" xfId="43343"/>
    <cellStyle name="쉼표 [0] 4 2 3 3 18" xfId="43344"/>
    <cellStyle name="쉼표 [0] 4 2 3 3 19" xfId="43345"/>
    <cellStyle name="쉼표 [0] 4 2 3 3 2" xfId="43346"/>
    <cellStyle name="쉼표 [0] 4 2 3 3 2 10" xfId="43347"/>
    <cellStyle name="쉼표 [0] 4 2 3 3 2 11" xfId="43348"/>
    <cellStyle name="쉼표 [0] 4 2 3 3 2 12" xfId="43349"/>
    <cellStyle name="쉼표 [0] 4 2 3 3 2 2" xfId="43350"/>
    <cellStyle name="쉼표 [0] 4 2 3 3 2 2 2" xfId="43351"/>
    <cellStyle name="쉼표 [0] 4 2 3 3 2 2 3" xfId="43352"/>
    <cellStyle name="쉼표 [0] 4 2 3 3 2 2 4" xfId="43353"/>
    <cellStyle name="쉼표 [0] 4 2 3 3 2 3" xfId="43354"/>
    <cellStyle name="쉼표 [0] 4 2 3 3 2 3 2" xfId="43355"/>
    <cellStyle name="쉼표 [0] 4 2 3 3 2 3 3" xfId="43356"/>
    <cellStyle name="쉼표 [0] 4 2 3 3 2 3 4" xfId="43357"/>
    <cellStyle name="쉼표 [0] 4 2 3 3 2 4" xfId="43358"/>
    <cellStyle name="쉼표 [0] 4 2 3 3 2 4 2" xfId="43359"/>
    <cellStyle name="쉼표 [0] 4 2 3 3 2 4 3" xfId="43360"/>
    <cellStyle name="쉼표 [0] 4 2 3 3 2 4 4" xfId="43361"/>
    <cellStyle name="쉼표 [0] 4 2 3 3 2 5" xfId="43362"/>
    <cellStyle name="쉼표 [0] 4 2 3 3 2 5 2" xfId="43363"/>
    <cellStyle name="쉼표 [0] 4 2 3 3 2 5 3" xfId="43364"/>
    <cellStyle name="쉼표 [0] 4 2 3 3 2 5 4" xfId="43365"/>
    <cellStyle name="쉼표 [0] 4 2 3 3 2 6" xfId="43366"/>
    <cellStyle name="쉼표 [0] 4 2 3 3 2 6 2" xfId="43367"/>
    <cellStyle name="쉼표 [0] 4 2 3 3 2 6 3" xfId="43368"/>
    <cellStyle name="쉼표 [0] 4 2 3 3 2 6 4" xfId="43369"/>
    <cellStyle name="쉼표 [0] 4 2 3 3 2 7" xfId="43370"/>
    <cellStyle name="쉼표 [0] 4 2 3 3 2 7 2" xfId="43371"/>
    <cellStyle name="쉼표 [0] 4 2 3 3 2 7 3" xfId="43372"/>
    <cellStyle name="쉼표 [0] 4 2 3 3 2 7 4" xfId="43373"/>
    <cellStyle name="쉼표 [0] 4 2 3 3 2 8" xfId="43374"/>
    <cellStyle name="쉼표 [0] 4 2 3 3 2 8 2" xfId="43375"/>
    <cellStyle name="쉼표 [0] 4 2 3 3 2 8 3" xfId="43376"/>
    <cellStyle name="쉼표 [0] 4 2 3 3 2 8 4" xfId="43377"/>
    <cellStyle name="쉼표 [0] 4 2 3 3 2 9" xfId="43378"/>
    <cellStyle name="쉼표 [0] 4 2 3 3 2 9 2" xfId="43379"/>
    <cellStyle name="쉼표 [0] 4 2 3 3 2 9 3" xfId="43380"/>
    <cellStyle name="쉼표 [0] 4 2 3 3 2 9 4" xfId="43381"/>
    <cellStyle name="쉼표 [0] 4 2 3 3 20" xfId="43382"/>
    <cellStyle name="쉼표 [0] 4 2 3 3 21" xfId="43383"/>
    <cellStyle name="쉼표 [0] 4 2 3 3 22" xfId="43384"/>
    <cellStyle name="쉼표 [0] 4 2 3 3 23" xfId="43385"/>
    <cellStyle name="쉼표 [0] 4 2 3 3 24" xfId="43386"/>
    <cellStyle name="쉼표 [0] 4 2 3 3 25" xfId="43387"/>
    <cellStyle name="쉼표 [0] 4 2 3 3 3" xfId="43388"/>
    <cellStyle name="쉼표 [0] 4 2 3 3 3 10" xfId="43389"/>
    <cellStyle name="쉼표 [0] 4 2 3 3 3 11" xfId="43390"/>
    <cellStyle name="쉼표 [0] 4 2 3 3 3 12" xfId="43391"/>
    <cellStyle name="쉼표 [0] 4 2 3 3 3 2" xfId="43392"/>
    <cellStyle name="쉼표 [0] 4 2 3 3 3 2 2" xfId="43393"/>
    <cellStyle name="쉼표 [0] 4 2 3 3 3 2 3" xfId="43394"/>
    <cellStyle name="쉼표 [0] 4 2 3 3 3 2 4" xfId="43395"/>
    <cellStyle name="쉼표 [0] 4 2 3 3 3 3" xfId="43396"/>
    <cellStyle name="쉼표 [0] 4 2 3 3 3 3 2" xfId="43397"/>
    <cellStyle name="쉼표 [0] 4 2 3 3 3 3 3" xfId="43398"/>
    <cellStyle name="쉼표 [0] 4 2 3 3 3 3 4" xfId="43399"/>
    <cellStyle name="쉼표 [0] 4 2 3 3 3 4" xfId="43400"/>
    <cellStyle name="쉼표 [0] 4 2 3 3 3 4 2" xfId="43401"/>
    <cellStyle name="쉼표 [0] 4 2 3 3 3 4 3" xfId="43402"/>
    <cellStyle name="쉼표 [0] 4 2 3 3 3 4 4" xfId="43403"/>
    <cellStyle name="쉼표 [0] 4 2 3 3 3 5" xfId="43404"/>
    <cellStyle name="쉼표 [0] 4 2 3 3 3 5 2" xfId="43405"/>
    <cellStyle name="쉼표 [0] 4 2 3 3 3 5 3" xfId="43406"/>
    <cellStyle name="쉼표 [0] 4 2 3 3 3 5 4" xfId="43407"/>
    <cellStyle name="쉼표 [0] 4 2 3 3 3 6" xfId="43408"/>
    <cellStyle name="쉼표 [0] 4 2 3 3 3 6 2" xfId="43409"/>
    <cellStyle name="쉼표 [0] 4 2 3 3 3 6 3" xfId="43410"/>
    <cellStyle name="쉼표 [0] 4 2 3 3 3 6 4" xfId="43411"/>
    <cellStyle name="쉼표 [0] 4 2 3 3 3 7" xfId="43412"/>
    <cellStyle name="쉼표 [0] 4 2 3 3 3 7 2" xfId="43413"/>
    <cellStyle name="쉼표 [0] 4 2 3 3 3 7 3" xfId="43414"/>
    <cellStyle name="쉼표 [0] 4 2 3 3 3 7 4" xfId="43415"/>
    <cellStyle name="쉼표 [0] 4 2 3 3 3 8" xfId="43416"/>
    <cellStyle name="쉼표 [0] 4 2 3 3 3 8 2" xfId="43417"/>
    <cellStyle name="쉼표 [0] 4 2 3 3 3 8 3" xfId="43418"/>
    <cellStyle name="쉼표 [0] 4 2 3 3 3 8 4" xfId="43419"/>
    <cellStyle name="쉼표 [0] 4 2 3 3 3 9" xfId="43420"/>
    <cellStyle name="쉼표 [0] 4 2 3 3 3 9 2" xfId="43421"/>
    <cellStyle name="쉼표 [0] 4 2 3 3 3 9 3" xfId="43422"/>
    <cellStyle name="쉼표 [0] 4 2 3 3 3 9 4" xfId="43423"/>
    <cellStyle name="쉼표 [0] 4 2 3 3 4" xfId="43424"/>
    <cellStyle name="쉼표 [0] 4 2 3 3 4 10" xfId="43425"/>
    <cellStyle name="쉼표 [0] 4 2 3 3 4 11" xfId="43426"/>
    <cellStyle name="쉼표 [0] 4 2 3 3 4 12" xfId="43427"/>
    <cellStyle name="쉼표 [0] 4 2 3 3 4 2" xfId="43428"/>
    <cellStyle name="쉼표 [0] 4 2 3 3 4 2 2" xfId="43429"/>
    <cellStyle name="쉼표 [0] 4 2 3 3 4 2 3" xfId="43430"/>
    <cellStyle name="쉼표 [0] 4 2 3 3 4 2 4" xfId="43431"/>
    <cellStyle name="쉼표 [0] 4 2 3 3 4 3" xfId="43432"/>
    <cellStyle name="쉼표 [0] 4 2 3 3 4 3 2" xfId="43433"/>
    <cellStyle name="쉼표 [0] 4 2 3 3 4 3 3" xfId="43434"/>
    <cellStyle name="쉼표 [0] 4 2 3 3 4 3 4" xfId="43435"/>
    <cellStyle name="쉼표 [0] 4 2 3 3 4 4" xfId="43436"/>
    <cellStyle name="쉼표 [0] 4 2 3 3 4 4 2" xfId="43437"/>
    <cellStyle name="쉼표 [0] 4 2 3 3 4 4 3" xfId="43438"/>
    <cellStyle name="쉼표 [0] 4 2 3 3 4 4 4" xfId="43439"/>
    <cellStyle name="쉼표 [0] 4 2 3 3 4 5" xfId="43440"/>
    <cellStyle name="쉼표 [0] 4 2 3 3 4 5 2" xfId="43441"/>
    <cellStyle name="쉼표 [0] 4 2 3 3 4 5 3" xfId="43442"/>
    <cellStyle name="쉼표 [0] 4 2 3 3 4 5 4" xfId="43443"/>
    <cellStyle name="쉼표 [0] 4 2 3 3 4 6" xfId="43444"/>
    <cellStyle name="쉼표 [0] 4 2 3 3 4 6 2" xfId="43445"/>
    <cellStyle name="쉼표 [0] 4 2 3 3 4 6 3" xfId="43446"/>
    <cellStyle name="쉼표 [0] 4 2 3 3 4 6 4" xfId="43447"/>
    <cellStyle name="쉼표 [0] 4 2 3 3 4 7" xfId="43448"/>
    <cellStyle name="쉼표 [0] 4 2 3 3 4 7 2" xfId="43449"/>
    <cellStyle name="쉼표 [0] 4 2 3 3 4 7 3" xfId="43450"/>
    <cellStyle name="쉼표 [0] 4 2 3 3 4 7 4" xfId="43451"/>
    <cellStyle name="쉼표 [0] 4 2 3 3 4 8" xfId="43452"/>
    <cellStyle name="쉼표 [0] 4 2 3 3 4 8 2" xfId="43453"/>
    <cellStyle name="쉼표 [0] 4 2 3 3 4 8 3" xfId="43454"/>
    <cellStyle name="쉼표 [0] 4 2 3 3 4 8 4" xfId="43455"/>
    <cellStyle name="쉼표 [0] 4 2 3 3 4 9" xfId="43456"/>
    <cellStyle name="쉼표 [0] 4 2 3 3 4 9 2" xfId="43457"/>
    <cellStyle name="쉼표 [0] 4 2 3 3 4 9 3" xfId="43458"/>
    <cellStyle name="쉼표 [0] 4 2 3 3 4 9 4" xfId="43459"/>
    <cellStyle name="쉼표 [0] 4 2 3 3 5" xfId="43460"/>
    <cellStyle name="쉼표 [0] 4 2 3 3 5 2" xfId="43461"/>
    <cellStyle name="쉼표 [0] 4 2 3 3 5 3" xfId="43462"/>
    <cellStyle name="쉼표 [0] 4 2 3 3 5 4" xfId="43463"/>
    <cellStyle name="쉼표 [0] 4 2 3 3 6" xfId="43464"/>
    <cellStyle name="쉼표 [0] 4 2 3 3 6 2" xfId="43465"/>
    <cellStyle name="쉼표 [0] 4 2 3 3 6 3" xfId="43466"/>
    <cellStyle name="쉼표 [0] 4 2 3 3 6 4" xfId="43467"/>
    <cellStyle name="쉼표 [0] 4 2 3 3 7" xfId="43468"/>
    <cellStyle name="쉼표 [0] 4 2 3 3 7 2" xfId="43469"/>
    <cellStyle name="쉼표 [0] 4 2 3 3 7 3" xfId="43470"/>
    <cellStyle name="쉼표 [0] 4 2 3 3 7 4" xfId="43471"/>
    <cellStyle name="쉼표 [0] 4 2 3 3 8" xfId="43472"/>
    <cellStyle name="쉼표 [0] 4 2 3 3 8 2" xfId="43473"/>
    <cellStyle name="쉼표 [0] 4 2 3 3 8 3" xfId="43474"/>
    <cellStyle name="쉼표 [0] 4 2 3 3 8 4" xfId="43475"/>
    <cellStyle name="쉼표 [0] 4 2 3 3 9" xfId="43476"/>
    <cellStyle name="쉼표 [0] 4 2 3 3 9 2" xfId="43477"/>
    <cellStyle name="쉼표 [0] 4 2 3 3 9 3" xfId="43478"/>
    <cellStyle name="쉼표 [0] 4 2 3 3 9 4" xfId="43479"/>
    <cellStyle name="쉼표 [0] 4 2 3 4" xfId="43480"/>
    <cellStyle name="쉼표 [0] 4 2 3 4 10" xfId="43481"/>
    <cellStyle name="쉼표 [0] 4 2 3 4 11" xfId="43482"/>
    <cellStyle name="쉼표 [0] 4 2 3 4 12" xfId="43483"/>
    <cellStyle name="쉼표 [0] 4 2 3 4 2" xfId="43484"/>
    <cellStyle name="쉼표 [0] 4 2 3 4 2 2" xfId="43485"/>
    <cellStyle name="쉼표 [0] 4 2 3 4 2 3" xfId="43486"/>
    <cellStyle name="쉼표 [0] 4 2 3 4 2 4" xfId="43487"/>
    <cellStyle name="쉼표 [0] 4 2 3 4 3" xfId="43488"/>
    <cellStyle name="쉼표 [0] 4 2 3 4 3 2" xfId="43489"/>
    <cellStyle name="쉼표 [0] 4 2 3 4 3 3" xfId="43490"/>
    <cellStyle name="쉼표 [0] 4 2 3 4 3 4" xfId="43491"/>
    <cellStyle name="쉼표 [0] 4 2 3 4 4" xfId="43492"/>
    <cellStyle name="쉼표 [0] 4 2 3 4 4 2" xfId="43493"/>
    <cellStyle name="쉼표 [0] 4 2 3 4 4 3" xfId="43494"/>
    <cellStyle name="쉼표 [0] 4 2 3 4 4 4" xfId="43495"/>
    <cellStyle name="쉼표 [0] 4 2 3 4 5" xfId="43496"/>
    <cellStyle name="쉼표 [0] 4 2 3 4 5 2" xfId="43497"/>
    <cellStyle name="쉼표 [0] 4 2 3 4 5 3" xfId="43498"/>
    <cellStyle name="쉼표 [0] 4 2 3 4 5 4" xfId="43499"/>
    <cellStyle name="쉼표 [0] 4 2 3 4 6" xfId="43500"/>
    <cellStyle name="쉼표 [0] 4 2 3 4 6 2" xfId="43501"/>
    <cellStyle name="쉼표 [0] 4 2 3 4 6 3" xfId="43502"/>
    <cellStyle name="쉼표 [0] 4 2 3 4 6 4" xfId="43503"/>
    <cellStyle name="쉼표 [0] 4 2 3 4 7" xfId="43504"/>
    <cellStyle name="쉼표 [0] 4 2 3 4 7 2" xfId="43505"/>
    <cellStyle name="쉼표 [0] 4 2 3 4 7 3" xfId="43506"/>
    <cellStyle name="쉼표 [0] 4 2 3 4 7 4" xfId="43507"/>
    <cellStyle name="쉼표 [0] 4 2 3 4 8" xfId="43508"/>
    <cellStyle name="쉼표 [0] 4 2 3 4 8 2" xfId="43509"/>
    <cellStyle name="쉼표 [0] 4 2 3 4 8 3" xfId="43510"/>
    <cellStyle name="쉼표 [0] 4 2 3 4 8 4" xfId="43511"/>
    <cellStyle name="쉼표 [0] 4 2 3 4 9" xfId="43512"/>
    <cellStyle name="쉼표 [0] 4 2 3 4 9 2" xfId="43513"/>
    <cellStyle name="쉼표 [0] 4 2 3 4 9 3" xfId="43514"/>
    <cellStyle name="쉼표 [0] 4 2 3 4 9 4" xfId="43515"/>
    <cellStyle name="쉼표 [0] 4 2 3 5" xfId="43516"/>
    <cellStyle name="쉼표 [0] 4 2 3 5 10" xfId="43517"/>
    <cellStyle name="쉼표 [0] 4 2 3 5 11" xfId="43518"/>
    <cellStyle name="쉼표 [0] 4 2 3 5 12" xfId="43519"/>
    <cellStyle name="쉼표 [0] 4 2 3 5 2" xfId="43520"/>
    <cellStyle name="쉼표 [0] 4 2 3 5 2 2" xfId="43521"/>
    <cellStyle name="쉼표 [0] 4 2 3 5 2 3" xfId="43522"/>
    <cellStyle name="쉼표 [0] 4 2 3 5 2 4" xfId="43523"/>
    <cellStyle name="쉼표 [0] 4 2 3 5 3" xfId="43524"/>
    <cellStyle name="쉼표 [0] 4 2 3 5 3 2" xfId="43525"/>
    <cellStyle name="쉼표 [0] 4 2 3 5 3 3" xfId="43526"/>
    <cellStyle name="쉼표 [0] 4 2 3 5 3 4" xfId="43527"/>
    <cellStyle name="쉼표 [0] 4 2 3 5 4" xfId="43528"/>
    <cellStyle name="쉼표 [0] 4 2 3 5 4 2" xfId="43529"/>
    <cellStyle name="쉼표 [0] 4 2 3 5 4 3" xfId="43530"/>
    <cellStyle name="쉼표 [0] 4 2 3 5 4 4" xfId="43531"/>
    <cellStyle name="쉼표 [0] 4 2 3 5 5" xfId="43532"/>
    <cellStyle name="쉼표 [0] 4 2 3 5 5 2" xfId="43533"/>
    <cellStyle name="쉼표 [0] 4 2 3 5 5 3" xfId="43534"/>
    <cellStyle name="쉼표 [0] 4 2 3 5 5 4" xfId="43535"/>
    <cellStyle name="쉼표 [0] 4 2 3 5 6" xfId="43536"/>
    <cellStyle name="쉼표 [0] 4 2 3 5 6 2" xfId="43537"/>
    <cellStyle name="쉼표 [0] 4 2 3 5 6 3" xfId="43538"/>
    <cellStyle name="쉼표 [0] 4 2 3 5 6 4" xfId="43539"/>
    <cellStyle name="쉼표 [0] 4 2 3 5 7" xfId="43540"/>
    <cellStyle name="쉼표 [0] 4 2 3 5 7 2" xfId="43541"/>
    <cellStyle name="쉼표 [0] 4 2 3 5 7 3" xfId="43542"/>
    <cellStyle name="쉼표 [0] 4 2 3 5 7 4" xfId="43543"/>
    <cellStyle name="쉼표 [0] 4 2 3 5 8" xfId="43544"/>
    <cellStyle name="쉼표 [0] 4 2 3 5 8 2" xfId="43545"/>
    <cellStyle name="쉼표 [0] 4 2 3 5 8 3" xfId="43546"/>
    <cellStyle name="쉼표 [0] 4 2 3 5 8 4" xfId="43547"/>
    <cellStyle name="쉼표 [0] 4 2 3 5 9" xfId="43548"/>
    <cellStyle name="쉼표 [0] 4 2 3 5 9 2" xfId="43549"/>
    <cellStyle name="쉼표 [0] 4 2 3 5 9 3" xfId="43550"/>
    <cellStyle name="쉼표 [0] 4 2 3 5 9 4" xfId="43551"/>
    <cellStyle name="쉼표 [0] 4 2 3 6" xfId="43552"/>
    <cellStyle name="쉼표 [0] 4 2 3 6 10" xfId="43553"/>
    <cellStyle name="쉼표 [0] 4 2 3 6 11" xfId="43554"/>
    <cellStyle name="쉼표 [0] 4 2 3 6 12" xfId="43555"/>
    <cellStyle name="쉼표 [0] 4 2 3 6 2" xfId="43556"/>
    <cellStyle name="쉼표 [0] 4 2 3 6 2 2" xfId="43557"/>
    <cellStyle name="쉼표 [0] 4 2 3 6 2 3" xfId="43558"/>
    <cellStyle name="쉼표 [0] 4 2 3 6 2 4" xfId="43559"/>
    <cellStyle name="쉼표 [0] 4 2 3 6 3" xfId="43560"/>
    <cellStyle name="쉼표 [0] 4 2 3 6 3 2" xfId="43561"/>
    <cellStyle name="쉼표 [0] 4 2 3 6 3 3" xfId="43562"/>
    <cellStyle name="쉼표 [0] 4 2 3 6 3 4" xfId="43563"/>
    <cellStyle name="쉼표 [0] 4 2 3 6 4" xfId="43564"/>
    <cellStyle name="쉼표 [0] 4 2 3 6 4 2" xfId="43565"/>
    <cellStyle name="쉼표 [0] 4 2 3 6 4 3" xfId="43566"/>
    <cellStyle name="쉼표 [0] 4 2 3 6 4 4" xfId="43567"/>
    <cellStyle name="쉼표 [0] 4 2 3 6 5" xfId="43568"/>
    <cellStyle name="쉼표 [0] 4 2 3 6 5 2" xfId="43569"/>
    <cellStyle name="쉼표 [0] 4 2 3 6 5 3" xfId="43570"/>
    <cellStyle name="쉼표 [0] 4 2 3 6 5 4" xfId="43571"/>
    <cellStyle name="쉼표 [0] 4 2 3 6 6" xfId="43572"/>
    <cellStyle name="쉼표 [0] 4 2 3 6 6 2" xfId="43573"/>
    <cellStyle name="쉼표 [0] 4 2 3 6 6 3" xfId="43574"/>
    <cellStyle name="쉼표 [0] 4 2 3 6 6 4" xfId="43575"/>
    <cellStyle name="쉼표 [0] 4 2 3 6 7" xfId="43576"/>
    <cellStyle name="쉼표 [0] 4 2 3 6 7 2" xfId="43577"/>
    <cellStyle name="쉼표 [0] 4 2 3 6 7 3" xfId="43578"/>
    <cellStyle name="쉼표 [0] 4 2 3 6 7 4" xfId="43579"/>
    <cellStyle name="쉼표 [0] 4 2 3 6 8" xfId="43580"/>
    <cellStyle name="쉼표 [0] 4 2 3 6 8 2" xfId="43581"/>
    <cellStyle name="쉼표 [0] 4 2 3 6 8 3" xfId="43582"/>
    <cellStyle name="쉼표 [0] 4 2 3 6 8 4" xfId="43583"/>
    <cellStyle name="쉼표 [0] 4 2 3 6 9" xfId="43584"/>
    <cellStyle name="쉼표 [0] 4 2 3 6 9 2" xfId="43585"/>
    <cellStyle name="쉼표 [0] 4 2 3 6 9 3" xfId="43586"/>
    <cellStyle name="쉼표 [0] 4 2 3 6 9 4" xfId="43587"/>
    <cellStyle name="쉼표 [0] 4 2 3 7" xfId="43588"/>
    <cellStyle name="쉼표 [0] 4 2 3 7 2" xfId="43589"/>
    <cellStyle name="쉼표 [0] 4 2 3 7 3" xfId="43590"/>
    <cellStyle name="쉼표 [0] 4 2 3 7 4" xfId="43591"/>
    <cellStyle name="쉼표 [0] 4 2 3 8" xfId="43592"/>
    <cellStyle name="쉼표 [0] 4 2 3 8 2" xfId="43593"/>
    <cellStyle name="쉼표 [0] 4 2 3 8 3" xfId="43594"/>
    <cellStyle name="쉼표 [0] 4 2 3 8 4" xfId="43595"/>
    <cellStyle name="쉼표 [0] 4 2 3 9" xfId="43596"/>
    <cellStyle name="쉼표 [0] 4 2 3 9 2" xfId="43597"/>
    <cellStyle name="쉼표 [0] 4 2 3 9 3" xfId="43598"/>
    <cellStyle name="쉼표 [0] 4 2 3 9 4" xfId="43599"/>
    <cellStyle name="쉼표 [0] 4 2 4" xfId="43600"/>
    <cellStyle name="쉼표 [0] 4 2 5" xfId="43601"/>
    <cellStyle name="쉼표 [0] 4 2 6" xfId="43602"/>
    <cellStyle name="쉼표 [0] 4 2 7" xfId="43603"/>
    <cellStyle name="쉼표 [0] 4 20" xfId="43604"/>
    <cellStyle name="쉼표 [0] 4 3" xfId="43605"/>
    <cellStyle name="쉼표 [0] 4 3 2" xfId="43606"/>
    <cellStyle name="쉼표 [0] 4 3 2 10" xfId="43607"/>
    <cellStyle name="쉼표 [0] 4 3 2 10 2" xfId="43608"/>
    <cellStyle name="쉼표 [0] 4 3 2 10 3" xfId="43609"/>
    <cellStyle name="쉼표 [0] 4 3 2 10 4" xfId="43610"/>
    <cellStyle name="쉼표 [0] 4 3 2 11" xfId="43611"/>
    <cellStyle name="쉼표 [0] 4 3 2 11 2" xfId="43612"/>
    <cellStyle name="쉼표 [0] 4 3 2 11 3" xfId="43613"/>
    <cellStyle name="쉼표 [0] 4 3 2 11 4" xfId="43614"/>
    <cellStyle name="쉼표 [0] 4 3 2 12" xfId="43615"/>
    <cellStyle name="쉼표 [0] 4 3 2 12 2" xfId="43616"/>
    <cellStyle name="쉼표 [0] 4 3 2 12 3" xfId="43617"/>
    <cellStyle name="쉼표 [0] 4 3 2 12 4" xfId="43618"/>
    <cellStyle name="쉼표 [0] 4 3 2 13" xfId="43619"/>
    <cellStyle name="쉼표 [0] 4 3 2 13 2" xfId="43620"/>
    <cellStyle name="쉼표 [0] 4 3 2 13 3" xfId="43621"/>
    <cellStyle name="쉼표 [0] 4 3 2 13 4" xfId="43622"/>
    <cellStyle name="쉼표 [0] 4 3 2 14" xfId="43623"/>
    <cellStyle name="쉼표 [0] 4 3 2 14 2" xfId="43624"/>
    <cellStyle name="쉼표 [0] 4 3 2 14 3" xfId="43625"/>
    <cellStyle name="쉼표 [0] 4 3 2 14 4" xfId="43626"/>
    <cellStyle name="쉼표 [0] 4 3 2 15" xfId="43627"/>
    <cellStyle name="쉼표 [0] 4 3 2 16" xfId="43628"/>
    <cellStyle name="쉼표 [0] 4 3 2 17" xfId="43629"/>
    <cellStyle name="쉼표 [0] 4 3 2 18" xfId="43630"/>
    <cellStyle name="쉼표 [0] 4 3 2 19" xfId="43631"/>
    <cellStyle name="쉼표 [0] 4 3 2 2" xfId="43632"/>
    <cellStyle name="쉼표 [0] 4 3 2 2 10" xfId="43633"/>
    <cellStyle name="쉼표 [0] 4 3 2 2 10 2" xfId="43634"/>
    <cellStyle name="쉼표 [0] 4 3 2 2 10 3" xfId="43635"/>
    <cellStyle name="쉼표 [0] 4 3 2 2 10 4" xfId="43636"/>
    <cellStyle name="쉼표 [0] 4 3 2 2 11" xfId="43637"/>
    <cellStyle name="쉼표 [0] 4 3 2 2 11 2" xfId="43638"/>
    <cellStyle name="쉼표 [0] 4 3 2 2 11 3" xfId="43639"/>
    <cellStyle name="쉼표 [0] 4 3 2 2 11 4" xfId="43640"/>
    <cellStyle name="쉼표 [0] 4 3 2 2 12" xfId="43641"/>
    <cellStyle name="쉼표 [0] 4 3 2 2 12 2" xfId="43642"/>
    <cellStyle name="쉼표 [0] 4 3 2 2 12 3" xfId="43643"/>
    <cellStyle name="쉼표 [0] 4 3 2 2 12 4" xfId="43644"/>
    <cellStyle name="쉼표 [0] 4 3 2 2 13" xfId="43645"/>
    <cellStyle name="쉼표 [0] 4 3 2 2 13 2" xfId="43646"/>
    <cellStyle name="쉼표 [0] 4 3 2 2 13 3" xfId="43647"/>
    <cellStyle name="쉼표 [0] 4 3 2 2 13 4" xfId="43648"/>
    <cellStyle name="쉼표 [0] 4 3 2 2 14" xfId="43649"/>
    <cellStyle name="쉼표 [0] 4 3 2 2 15" xfId="43650"/>
    <cellStyle name="쉼표 [0] 4 3 2 2 16" xfId="43651"/>
    <cellStyle name="쉼표 [0] 4 3 2 2 17" xfId="43652"/>
    <cellStyle name="쉼표 [0] 4 3 2 2 18" xfId="43653"/>
    <cellStyle name="쉼표 [0] 4 3 2 2 19" xfId="43654"/>
    <cellStyle name="쉼표 [0] 4 3 2 2 2" xfId="43655"/>
    <cellStyle name="쉼표 [0] 4 3 2 2 2 10" xfId="43656"/>
    <cellStyle name="쉼표 [0] 4 3 2 2 2 10 2" xfId="43657"/>
    <cellStyle name="쉼표 [0] 4 3 2 2 2 10 3" xfId="43658"/>
    <cellStyle name="쉼표 [0] 4 3 2 2 2 10 4" xfId="43659"/>
    <cellStyle name="쉼표 [0] 4 3 2 2 2 11" xfId="43660"/>
    <cellStyle name="쉼표 [0] 4 3 2 2 2 11 2" xfId="43661"/>
    <cellStyle name="쉼표 [0] 4 3 2 2 2 11 3" xfId="43662"/>
    <cellStyle name="쉼표 [0] 4 3 2 2 2 11 4" xfId="43663"/>
    <cellStyle name="쉼표 [0] 4 3 2 2 2 12" xfId="43664"/>
    <cellStyle name="쉼표 [0] 4 3 2 2 2 12 2" xfId="43665"/>
    <cellStyle name="쉼표 [0] 4 3 2 2 2 12 3" xfId="43666"/>
    <cellStyle name="쉼표 [0] 4 3 2 2 2 12 4" xfId="43667"/>
    <cellStyle name="쉼표 [0] 4 3 2 2 2 13" xfId="43668"/>
    <cellStyle name="쉼표 [0] 4 3 2 2 2 14" xfId="43669"/>
    <cellStyle name="쉼표 [0] 4 3 2 2 2 15" xfId="43670"/>
    <cellStyle name="쉼표 [0] 4 3 2 2 2 16" xfId="43671"/>
    <cellStyle name="쉼표 [0] 4 3 2 2 2 17" xfId="43672"/>
    <cellStyle name="쉼표 [0] 4 3 2 2 2 18" xfId="43673"/>
    <cellStyle name="쉼표 [0] 4 3 2 2 2 19" xfId="43674"/>
    <cellStyle name="쉼표 [0] 4 3 2 2 2 2" xfId="43675"/>
    <cellStyle name="쉼표 [0] 4 3 2 2 2 2 10" xfId="43676"/>
    <cellStyle name="쉼표 [0] 4 3 2 2 2 2 11" xfId="43677"/>
    <cellStyle name="쉼표 [0] 4 3 2 2 2 2 12" xfId="43678"/>
    <cellStyle name="쉼표 [0] 4 3 2 2 2 2 2" xfId="43679"/>
    <cellStyle name="쉼표 [0] 4 3 2 2 2 2 2 2" xfId="43680"/>
    <cellStyle name="쉼표 [0] 4 3 2 2 2 2 2 3" xfId="43681"/>
    <cellStyle name="쉼표 [0] 4 3 2 2 2 2 2 4" xfId="43682"/>
    <cellStyle name="쉼표 [0] 4 3 2 2 2 2 3" xfId="43683"/>
    <cellStyle name="쉼표 [0] 4 3 2 2 2 2 3 2" xfId="43684"/>
    <cellStyle name="쉼표 [0] 4 3 2 2 2 2 3 3" xfId="43685"/>
    <cellStyle name="쉼표 [0] 4 3 2 2 2 2 3 4" xfId="43686"/>
    <cellStyle name="쉼표 [0] 4 3 2 2 2 2 4" xfId="43687"/>
    <cellStyle name="쉼표 [0] 4 3 2 2 2 2 4 2" xfId="43688"/>
    <cellStyle name="쉼표 [0] 4 3 2 2 2 2 4 3" xfId="43689"/>
    <cellStyle name="쉼표 [0] 4 3 2 2 2 2 4 4" xfId="43690"/>
    <cellStyle name="쉼표 [0] 4 3 2 2 2 2 5" xfId="43691"/>
    <cellStyle name="쉼표 [0] 4 3 2 2 2 2 5 2" xfId="43692"/>
    <cellStyle name="쉼표 [0] 4 3 2 2 2 2 5 3" xfId="43693"/>
    <cellStyle name="쉼표 [0] 4 3 2 2 2 2 5 4" xfId="43694"/>
    <cellStyle name="쉼표 [0] 4 3 2 2 2 2 6" xfId="43695"/>
    <cellStyle name="쉼표 [0] 4 3 2 2 2 2 6 2" xfId="43696"/>
    <cellStyle name="쉼표 [0] 4 3 2 2 2 2 6 3" xfId="43697"/>
    <cellStyle name="쉼표 [0] 4 3 2 2 2 2 6 4" xfId="43698"/>
    <cellStyle name="쉼표 [0] 4 3 2 2 2 2 7" xfId="43699"/>
    <cellStyle name="쉼표 [0] 4 3 2 2 2 2 7 2" xfId="43700"/>
    <cellStyle name="쉼표 [0] 4 3 2 2 2 2 7 3" xfId="43701"/>
    <cellStyle name="쉼표 [0] 4 3 2 2 2 2 7 4" xfId="43702"/>
    <cellStyle name="쉼표 [0] 4 3 2 2 2 2 8" xfId="43703"/>
    <cellStyle name="쉼표 [0] 4 3 2 2 2 2 8 2" xfId="43704"/>
    <cellStyle name="쉼표 [0] 4 3 2 2 2 2 8 3" xfId="43705"/>
    <cellStyle name="쉼표 [0] 4 3 2 2 2 2 8 4" xfId="43706"/>
    <cellStyle name="쉼표 [0] 4 3 2 2 2 2 9" xfId="43707"/>
    <cellStyle name="쉼표 [0] 4 3 2 2 2 2 9 2" xfId="43708"/>
    <cellStyle name="쉼표 [0] 4 3 2 2 2 2 9 3" xfId="43709"/>
    <cellStyle name="쉼표 [0] 4 3 2 2 2 2 9 4" xfId="43710"/>
    <cellStyle name="쉼표 [0] 4 3 2 2 2 20" xfId="43711"/>
    <cellStyle name="쉼표 [0] 4 3 2 2 2 21" xfId="43712"/>
    <cellStyle name="쉼표 [0] 4 3 2 2 2 22" xfId="43713"/>
    <cellStyle name="쉼표 [0] 4 3 2 2 2 23" xfId="43714"/>
    <cellStyle name="쉼표 [0] 4 3 2 2 2 24" xfId="43715"/>
    <cellStyle name="쉼표 [0] 4 3 2 2 2 25" xfId="43716"/>
    <cellStyle name="쉼표 [0] 4 3 2 2 2 3" xfId="43717"/>
    <cellStyle name="쉼표 [0] 4 3 2 2 2 3 10" xfId="43718"/>
    <cellStyle name="쉼표 [0] 4 3 2 2 2 3 11" xfId="43719"/>
    <cellStyle name="쉼표 [0] 4 3 2 2 2 3 12" xfId="43720"/>
    <cellStyle name="쉼표 [0] 4 3 2 2 2 3 2" xfId="43721"/>
    <cellStyle name="쉼표 [0] 4 3 2 2 2 3 2 2" xfId="43722"/>
    <cellStyle name="쉼표 [0] 4 3 2 2 2 3 2 3" xfId="43723"/>
    <cellStyle name="쉼표 [0] 4 3 2 2 2 3 2 4" xfId="43724"/>
    <cellStyle name="쉼표 [0] 4 3 2 2 2 3 3" xfId="43725"/>
    <cellStyle name="쉼표 [0] 4 3 2 2 2 3 3 2" xfId="43726"/>
    <cellStyle name="쉼표 [0] 4 3 2 2 2 3 3 3" xfId="43727"/>
    <cellStyle name="쉼표 [0] 4 3 2 2 2 3 3 4" xfId="43728"/>
    <cellStyle name="쉼표 [0] 4 3 2 2 2 3 4" xfId="43729"/>
    <cellStyle name="쉼표 [0] 4 3 2 2 2 3 4 2" xfId="43730"/>
    <cellStyle name="쉼표 [0] 4 3 2 2 2 3 4 3" xfId="43731"/>
    <cellStyle name="쉼표 [0] 4 3 2 2 2 3 4 4" xfId="43732"/>
    <cellStyle name="쉼표 [0] 4 3 2 2 2 3 5" xfId="43733"/>
    <cellStyle name="쉼표 [0] 4 3 2 2 2 3 5 2" xfId="43734"/>
    <cellStyle name="쉼표 [0] 4 3 2 2 2 3 5 3" xfId="43735"/>
    <cellStyle name="쉼표 [0] 4 3 2 2 2 3 5 4" xfId="43736"/>
    <cellStyle name="쉼표 [0] 4 3 2 2 2 3 6" xfId="43737"/>
    <cellStyle name="쉼표 [0] 4 3 2 2 2 3 6 2" xfId="43738"/>
    <cellStyle name="쉼표 [0] 4 3 2 2 2 3 6 3" xfId="43739"/>
    <cellStyle name="쉼표 [0] 4 3 2 2 2 3 6 4" xfId="43740"/>
    <cellStyle name="쉼표 [0] 4 3 2 2 2 3 7" xfId="43741"/>
    <cellStyle name="쉼표 [0] 4 3 2 2 2 3 7 2" xfId="43742"/>
    <cellStyle name="쉼표 [0] 4 3 2 2 2 3 7 3" xfId="43743"/>
    <cellStyle name="쉼표 [0] 4 3 2 2 2 3 7 4" xfId="43744"/>
    <cellStyle name="쉼표 [0] 4 3 2 2 2 3 8" xfId="43745"/>
    <cellStyle name="쉼표 [0] 4 3 2 2 2 3 8 2" xfId="43746"/>
    <cellStyle name="쉼표 [0] 4 3 2 2 2 3 8 3" xfId="43747"/>
    <cellStyle name="쉼표 [0] 4 3 2 2 2 3 8 4" xfId="43748"/>
    <cellStyle name="쉼표 [0] 4 3 2 2 2 3 9" xfId="43749"/>
    <cellStyle name="쉼표 [0] 4 3 2 2 2 3 9 2" xfId="43750"/>
    <cellStyle name="쉼표 [0] 4 3 2 2 2 3 9 3" xfId="43751"/>
    <cellStyle name="쉼표 [0] 4 3 2 2 2 3 9 4" xfId="43752"/>
    <cellStyle name="쉼표 [0] 4 3 2 2 2 4" xfId="43753"/>
    <cellStyle name="쉼표 [0] 4 3 2 2 2 4 10" xfId="43754"/>
    <cellStyle name="쉼표 [0] 4 3 2 2 2 4 11" xfId="43755"/>
    <cellStyle name="쉼표 [0] 4 3 2 2 2 4 12" xfId="43756"/>
    <cellStyle name="쉼표 [0] 4 3 2 2 2 4 2" xfId="43757"/>
    <cellStyle name="쉼표 [0] 4 3 2 2 2 4 2 2" xfId="43758"/>
    <cellStyle name="쉼표 [0] 4 3 2 2 2 4 2 3" xfId="43759"/>
    <cellStyle name="쉼표 [0] 4 3 2 2 2 4 2 4" xfId="43760"/>
    <cellStyle name="쉼표 [0] 4 3 2 2 2 4 3" xfId="43761"/>
    <cellStyle name="쉼표 [0] 4 3 2 2 2 4 3 2" xfId="43762"/>
    <cellStyle name="쉼표 [0] 4 3 2 2 2 4 3 3" xfId="43763"/>
    <cellStyle name="쉼표 [0] 4 3 2 2 2 4 3 4" xfId="43764"/>
    <cellStyle name="쉼표 [0] 4 3 2 2 2 4 4" xfId="43765"/>
    <cellStyle name="쉼표 [0] 4 3 2 2 2 4 4 2" xfId="43766"/>
    <cellStyle name="쉼표 [0] 4 3 2 2 2 4 4 3" xfId="43767"/>
    <cellStyle name="쉼표 [0] 4 3 2 2 2 4 4 4" xfId="43768"/>
    <cellStyle name="쉼표 [0] 4 3 2 2 2 4 5" xfId="43769"/>
    <cellStyle name="쉼표 [0] 4 3 2 2 2 4 5 2" xfId="43770"/>
    <cellStyle name="쉼표 [0] 4 3 2 2 2 4 5 3" xfId="43771"/>
    <cellStyle name="쉼표 [0] 4 3 2 2 2 4 5 4" xfId="43772"/>
    <cellStyle name="쉼표 [0] 4 3 2 2 2 4 6" xfId="43773"/>
    <cellStyle name="쉼표 [0] 4 3 2 2 2 4 6 2" xfId="43774"/>
    <cellStyle name="쉼표 [0] 4 3 2 2 2 4 6 3" xfId="43775"/>
    <cellStyle name="쉼표 [0] 4 3 2 2 2 4 6 4" xfId="43776"/>
    <cellStyle name="쉼표 [0] 4 3 2 2 2 4 7" xfId="43777"/>
    <cellStyle name="쉼표 [0] 4 3 2 2 2 4 7 2" xfId="43778"/>
    <cellStyle name="쉼표 [0] 4 3 2 2 2 4 7 3" xfId="43779"/>
    <cellStyle name="쉼표 [0] 4 3 2 2 2 4 7 4" xfId="43780"/>
    <cellStyle name="쉼표 [0] 4 3 2 2 2 4 8" xfId="43781"/>
    <cellStyle name="쉼표 [0] 4 3 2 2 2 4 8 2" xfId="43782"/>
    <cellStyle name="쉼표 [0] 4 3 2 2 2 4 8 3" xfId="43783"/>
    <cellStyle name="쉼표 [0] 4 3 2 2 2 4 8 4" xfId="43784"/>
    <cellStyle name="쉼표 [0] 4 3 2 2 2 4 9" xfId="43785"/>
    <cellStyle name="쉼표 [0] 4 3 2 2 2 4 9 2" xfId="43786"/>
    <cellStyle name="쉼표 [0] 4 3 2 2 2 4 9 3" xfId="43787"/>
    <cellStyle name="쉼표 [0] 4 3 2 2 2 4 9 4" xfId="43788"/>
    <cellStyle name="쉼표 [0] 4 3 2 2 2 5" xfId="43789"/>
    <cellStyle name="쉼표 [0] 4 3 2 2 2 5 2" xfId="43790"/>
    <cellStyle name="쉼표 [0] 4 3 2 2 2 5 3" xfId="43791"/>
    <cellStyle name="쉼표 [0] 4 3 2 2 2 5 4" xfId="43792"/>
    <cellStyle name="쉼표 [0] 4 3 2 2 2 6" xfId="43793"/>
    <cellStyle name="쉼표 [0] 4 3 2 2 2 6 2" xfId="43794"/>
    <cellStyle name="쉼표 [0] 4 3 2 2 2 6 3" xfId="43795"/>
    <cellStyle name="쉼표 [0] 4 3 2 2 2 6 4" xfId="43796"/>
    <cellStyle name="쉼표 [0] 4 3 2 2 2 7" xfId="43797"/>
    <cellStyle name="쉼표 [0] 4 3 2 2 2 7 2" xfId="43798"/>
    <cellStyle name="쉼표 [0] 4 3 2 2 2 7 3" xfId="43799"/>
    <cellStyle name="쉼표 [0] 4 3 2 2 2 7 4" xfId="43800"/>
    <cellStyle name="쉼표 [0] 4 3 2 2 2 8" xfId="43801"/>
    <cellStyle name="쉼표 [0] 4 3 2 2 2 8 2" xfId="43802"/>
    <cellStyle name="쉼표 [0] 4 3 2 2 2 8 3" xfId="43803"/>
    <cellStyle name="쉼표 [0] 4 3 2 2 2 8 4" xfId="43804"/>
    <cellStyle name="쉼표 [0] 4 3 2 2 2 9" xfId="43805"/>
    <cellStyle name="쉼표 [0] 4 3 2 2 2 9 2" xfId="43806"/>
    <cellStyle name="쉼표 [0] 4 3 2 2 2 9 3" xfId="43807"/>
    <cellStyle name="쉼표 [0] 4 3 2 2 2 9 4" xfId="43808"/>
    <cellStyle name="쉼표 [0] 4 3 2 2 20" xfId="43809"/>
    <cellStyle name="쉼표 [0] 4 3 2 2 21" xfId="43810"/>
    <cellStyle name="쉼표 [0] 4 3 2 2 22" xfId="43811"/>
    <cellStyle name="쉼표 [0] 4 3 2 2 23" xfId="43812"/>
    <cellStyle name="쉼표 [0] 4 3 2 2 24" xfId="43813"/>
    <cellStyle name="쉼표 [0] 4 3 2 2 25" xfId="43814"/>
    <cellStyle name="쉼표 [0] 4 3 2 2 26" xfId="43815"/>
    <cellStyle name="쉼표 [0] 4 3 2 2 3" xfId="43816"/>
    <cellStyle name="쉼표 [0] 4 3 2 2 3 10" xfId="43817"/>
    <cellStyle name="쉼표 [0] 4 3 2 2 3 11" xfId="43818"/>
    <cellStyle name="쉼표 [0] 4 3 2 2 3 12" xfId="43819"/>
    <cellStyle name="쉼표 [0] 4 3 2 2 3 2" xfId="43820"/>
    <cellStyle name="쉼표 [0] 4 3 2 2 3 2 2" xfId="43821"/>
    <cellStyle name="쉼표 [0] 4 3 2 2 3 2 3" xfId="43822"/>
    <cellStyle name="쉼표 [0] 4 3 2 2 3 2 4" xfId="43823"/>
    <cellStyle name="쉼표 [0] 4 3 2 2 3 3" xfId="43824"/>
    <cellStyle name="쉼표 [0] 4 3 2 2 3 3 2" xfId="43825"/>
    <cellStyle name="쉼표 [0] 4 3 2 2 3 3 3" xfId="43826"/>
    <cellStyle name="쉼표 [0] 4 3 2 2 3 3 4" xfId="43827"/>
    <cellStyle name="쉼표 [0] 4 3 2 2 3 4" xfId="43828"/>
    <cellStyle name="쉼표 [0] 4 3 2 2 3 4 2" xfId="43829"/>
    <cellStyle name="쉼표 [0] 4 3 2 2 3 4 3" xfId="43830"/>
    <cellStyle name="쉼표 [0] 4 3 2 2 3 4 4" xfId="43831"/>
    <cellStyle name="쉼표 [0] 4 3 2 2 3 5" xfId="43832"/>
    <cellStyle name="쉼표 [0] 4 3 2 2 3 5 2" xfId="43833"/>
    <cellStyle name="쉼표 [0] 4 3 2 2 3 5 3" xfId="43834"/>
    <cellStyle name="쉼표 [0] 4 3 2 2 3 5 4" xfId="43835"/>
    <cellStyle name="쉼표 [0] 4 3 2 2 3 6" xfId="43836"/>
    <cellStyle name="쉼표 [0] 4 3 2 2 3 6 2" xfId="43837"/>
    <cellStyle name="쉼표 [0] 4 3 2 2 3 6 3" xfId="43838"/>
    <cellStyle name="쉼표 [0] 4 3 2 2 3 6 4" xfId="43839"/>
    <cellStyle name="쉼표 [0] 4 3 2 2 3 7" xfId="43840"/>
    <cellStyle name="쉼표 [0] 4 3 2 2 3 7 2" xfId="43841"/>
    <cellStyle name="쉼표 [0] 4 3 2 2 3 7 3" xfId="43842"/>
    <cellStyle name="쉼표 [0] 4 3 2 2 3 7 4" xfId="43843"/>
    <cellStyle name="쉼표 [0] 4 3 2 2 3 8" xfId="43844"/>
    <cellStyle name="쉼표 [0] 4 3 2 2 3 8 2" xfId="43845"/>
    <cellStyle name="쉼표 [0] 4 3 2 2 3 8 3" xfId="43846"/>
    <cellStyle name="쉼표 [0] 4 3 2 2 3 8 4" xfId="43847"/>
    <cellStyle name="쉼표 [0] 4 3 2 2 3 9" xfId="43848"/>
    <cellStyle name="쉼표 [0] 4 3 2 2 3 9 2" xfId="43849"/>
    <cellStyle name="쉼표 [0] 4 3 2 2 3 9 3" xfId="43850"/>
    <cellStyle name="쉼표 [0] 4 3 2 2 3 9 4" xfId="43851"/>
    <cellStyle name="쉼표 [0] 4 3 2 2 4" xfId="43852"/>
    <cellStyle name="쉼표 [0] 4 3 2 2 4 10" xfId="43853"/>
    <cellStyle name="쉼표 [0] 4 3 2 2 4 11" xfId="43854"/>
    <cellStyle name="쉼표 [0] 4 3 2 2 4 12" xfId="43855"/>
    <cellStyle name="쉼표 [0] 4 3 2 2 4 2" xfId="43856"/>
    <cellStyle name="쉼표 [0] 4 3 2 2 4 2 2" xfId="43857"/>
    <cellStyle name="쉼표 [0] 4 3 2 2 4 2 3" xfId="43858"/>
    <cellStyle name="쉼표 [0] 4 3 2 2 4 2 4" xfId="43859"/>
    <cellStyle name="쉼표 [0] 4 3 2 2 4 3" xfId="43860"/>
    <cellStyle name="쉼표 [0] 4 3 2 2 4 3 2" xfId="43861"/>
    <cellStyle name="쉼표 [0] 4 3 2 2 4 3 3" xfId="43862"/>
    <cellStyle name="쉼표 [0] 4 3 2 2 4 3 4" xfId="43863"/>
    <cellStyle name="쉼표 [0] 4 3 2 2 4 4" xfId="43864"/>
    <cellStyle name="쉼표 [0] 4 3 2 2 4 4 2" xfId="43865"/>
    <cellStyle name="쉼표 [0] 4 3 2 2 4 4 3" xfId="43866"/>
    <cellStyle name="쉼표 [0] 4 3 2 2 4 4 4" xfId="43867"/>
    <cellStyle name="쉼표 [0] 4 3 2 2 4 5" xfId="43868"/>
    <cellStyle name="쉼표 [0] 4 3 2 2 4 5 2" xfId="43869"/>
    <cellStyle name="쉼표 [0] 4 3 2 2 4 5 3" xfId="43870"/>
    <cellStyle name="쉼표 [0] 4 3 2 2 4 5 4" xfId="43871"/>
    <cellStyle name="쉼표 [0] 4 3 2 2 4 6" xfId="43872"/>
    <cellStyle name="쉼표 [0] 4 3 2 2 4 6 2" xfId="43873"/>
    <cellStyle name="쉼표 [0] 4 3 2 2 4 6 3" xfId="43874"/>
    <cellStyle name="쉼표 [0] 4 3 2 2 4 6 4" xfId="43875"/>
    <cellStyle name="쉼표 [0] 4 3 2 2 4 7" xfId="43876"/>
    <cellStyle name="쉼표 [0] 4 3 2 2 4 7 2" xfId="43877"/>
    <cellStyle name="쉼표 [0] 4 3 2 2 4 7 3" xfId="43878"/>
    <cellStyle name="쉼표 [0] 4 3 2 2 4 7 4" xfId="43879"/>
    <cellStyle name="쉼표 [0] 4 3 2 2 4 8" xfId="43880"/>
    <cellStyle name="쉼표 [0] 4 3 2 2 4 8 2" xfId="43881"/>
    <cellStyle name="쉼표 [0] 4 3 2 2 4 8 3" xfId="43882"/>
    <cellStyle name="쉼표 [0] 4 3 2 2 4 8 4" xfId="43883"/>
    <cellStyle name="쉼표 [0] 4 3 2 2 4 9" xfId="43884"/>
    <cellStyle name="쉼표 [0] 4 3 2 2 4 9 2" xfId="43885"/>
    <cellStyle name="쉼표 [0] 4 3 2 2 4 9 3" xfId="43886"/>
    <cellStyle name="쉼표 [0] 4 3 2 2 4 9 4" xfId="43887"/>
    <cellStyle name="쉼표 [0] 4 3 2 2 5" xfId="43888"/>
    <cellStyle name="쉼표 [0] 4 3 2 2 5 10" xfId="43889"/>
    <cellStyle name="쉼표 [0] 4 3 2 2 5 11" xfId="43890"/>
    <cellStyle name="쉼표 [0] 4 3 2 2 5 12" xfId="43891"/>
    <cellStyle name="쉼표 [0] 4 3 2 2 5 2" xfId="43892"/>
    <cellStyle name="쉼표 [0] 4 3 2 2 5 2 2" xfId="43893"/>
    <cellStyle name="쉼표 [0] 4 3 2 2 5 2 3" xfId="43894"/>
    <cellStyle name="쉼표 [0] 4 3 2 2 5 2 4" xfId="43895"/>
    <cellStyle name="쉼표 [0] 4 3 2 2 5 3" xfId="43896"/>
    <cellStyle name="쉼표 [0] 4 3 2 2 5 3 2" xfId="43897"/>
    <cellStyle name="쉼표 [0] 4 3 2 2 5 3 3" xfId="43898"/>
    <cellStyle name="쉼표 [0] 4 3 2 2 5 3 4" xfId="43899"/>
    <cellStyle name="쉼표 [0] 4 3 2 2 5 4" xfId="43900"/>
    <cellStyle name="쉼표 [0] 4 3 2 2 5 4 2" xfId="43901"/>
    <cellStyle name="쉼표 [0] 4 3 2 2 5 4 3" xfId="43902"/>
    <cellStyle name="쉼표 [0] 4 3 2 2 5 4 4" xfId="43903"/>
    <cellStyle name="쉼표 [0] 4 3 2 2 5 5" xfId="43904"/>
    <cellStyle name="쉼표 [0] 4 3 2 2 5 5 2" xfId="43905"/>
    <cellStyle name="쉼표 [0] 4 3 2 2 5 5 3" xfId="43906"/>
    <cellStyle name="쉼표 [0] 4 3 2 2 5 5 4" xfId="43907"/>
    <cellStyle name="쉼표 [0] 4 3 2 2 5 6" xfId="43908"/>
    <cellStyle name="쉼표 [0] 4 3 2 2 5 6 2" xfId="43909"/>
    <cellStyle name="쉼표 [0] 4 3 2 2 5 6 3" xfId="43910"/>
    <cellStyle name="쉼표 [0] 4 3 2 2 5 6 4" xfId="43911"/>
    <cellStyle name="쉼표 [0] 4 3 2 2 5 7" xfId="43912"/>
    <cellStyle name="쉼표 [0] 4 3 2 2 5 7 2" xfId="43913"/>
    <cellStyle name="쉼표 [0] 4 3 2 2 5 7 3" xfId="43914"/>
    <cellStyle name="쉼표 [0] 4 3 2 2 5 7 4" xfId="43915"/>
    <cellStyle name="쉼표 [0] 4 3 2 2 5 8" xfId="43916"/>
    <cellStyle name="쉼표 [0] 4 3 2 2 5 8 2" xfId="43917"/>
    <cellStyle name="쉼표 [0] 4 3 2 2 5 8 3" xfId="43918"/>
    <cellStyle name="쉼표 [0] 4 3 2 2 5 8 4" xfId="43919"/>
    <cellStyle name="쉼표 [0] 4 3 2 2 5 9" xfId="43920"/>
    <cellStyle name="쉼표 [0] 4 3 2 2 5 9 2" xfId="43921"/>
    <cellStyle name="쉼표 [0] 4 3 2 2 5 9 3" xfId="43922"/>
    <cellStyle name="쉼표 [0] 4 3 2 2 5 9 4" xfId="43923"/>
    <cellStyle name="쉼표 [0] 4 3 2 2 6" xfId="43924"/>
    <cellStyle name="쉼표 [0] 4 3 2 2 6 2" xfId="43925"/>
    <cellStyle name="쉼표 [0] 4 3 2 2 6 3" xfId="43926"/>
    <cellStyle name="쉼표 [0] 4 3 2 2 6 4" xfId="43927"/>
    <cellStyle name="쉼표 [0] 4 3 2 2 7" xfId="43928"/>
    <cellStyle name="쉼표 [0] 4 3 2 2 7 2" xfId="43929"/>
    <cellStyle name="쉼표 [0] 4 3 2 2 7 3" xfId="43930"/>
    <cellStyle name="쉼표 [0] 4 3 2 2 7 4" xfId="43931"/>
    <cellStyle name="쉼표 [0] 4 3 2 2 8" xfId="43932"/>
    <cellStyle name="쉼표 [0] 4 3 2 2 8 2" xfId="43933"/>
    <cellStyle name="쉼표 [0] 4 3 2 2 8 3" xfId="43934"/>
    <cellStyle name="쉼표 [0] 4 3 2 2 8 4" xfId="43935"/>
    <cellStyle name="쉼표 [0] 4 3 2 2 9" xfId="43936"/>
    <cellStyle name="쉼표 [0] 4 3 2 2 9 2" xfId="43937"/>
    <cellStyle name="쉼표 [0] 4 3 2 2 9 3" xfId="43938"/>
    <cellStyle name="쉼표 [0] 4 3 2 2 9 4" xfId="43939"/>
    <cellStyle name="쉼표 [0] 4 3 2 20" xfId="43940"/>
    <cellStyle name="쉼표 [0] 4 3 2 21" xfId="43941"/>
    <cellStyle name="쉼표 [0] 4 3 2 22" xfId="43942"/>
    <cellStyle name="쉼표 [0] 4 3 2 23" xfId="43943"/>
    <cellStyle name="쉼표 [0] 4 3 2 24" xfId="43944"/>
    <cellStyle name="쉼표 [0] 4 3 2 25" xfId="43945"/>
    <cellStyle name="쉼표 [0] 4 3 2 26" xfId="43946"/>
    <cellStyle name="쉼표 [0] 4 3 2 3" xfId="43947"/>
    <cellStyle name="쉼표 [0] 4 3 2 3 10" xfId="43948"/>
    <cellStyle name="쉼표 [0] 4 3 2 3 10 2" xfId="43949"/>
    <cellStyle name="쉼표 [0] 4 3 2 3 10 3" xfId="43950"/>
    <cellStyle name="쉼표 [0] 4 3 2 3 10 4" xfId="43951"/>
    <cellStyle name="쉼표 [0] 4 3 2 3 11" xfId="43952"/>
    <cellStyle name="쉼표 [0] 4 3 2 3 11 2" xfId="43953"/>
    <cellStyle name="쉼표 [0] 4 3 2 3 11 3" xfId="43954"/>
    <cellStyle name="쉼표 [0] 4 3 2 3 11 4" xfId="43955"/>
    <cellStyle name="쉼표 [0] 4 3 2 3 12" xfId="43956"/>
    <cellStyle name="쉼표 [0] 4 3 2 3 12 2" xfId="43957"/>
    <cellStyle name="쉼표 [0] 4 3 2 3 12 3" xfId="43958"/>
    <cellStyle name="쉼표 [0] 4 3 2 3 12 4" xfId="43959"/>
    <cellStyle name="쉼표 [0] 4 3 2 3 13" xfId="43960"/>
    <cellStyle name="쉼표 [0] 4 3 2 3 14" xfId="43961"/>
    <cellStyle name="쉼표 [0] 4 3 2 3 15" xfId="43962"/>
    <cellStyle name="쉼표 [0] 4 3 2 3 16" xfId="43963"/>
    <cellStyle name="쉼표 [0] 4 3 2 3 17" xfId="43964"/>
    <cellStyle name="쉼표 [0] 4 3 2 3 18" xfId="43965"/>
    <cellStyle name="쉼표 [0] 4 3 2 3 19" xfId="43966"/>
    <cellStyle name="쉼표 [0] 4 3 2 3 2" xfId="43967"/>
    <cellStyle name="쉼표 [0] 4 3 2 3 2 10" xfId="43968"/>
    <cellStyle name="쉼표 [0] 4 3 2 3 2 11" xfId="43969"/>
    <cellStyle name="쉼표 [0] 4 3 2 3 2 12" xfId="43970"/>
    <cellStyle name="쉼표 [0] 4 3 2 3 2 2" xfId="43971"/>
    <cellStyle name="쉼표 [0] 4 3 2 3 2 2 2" xfId="43972"/>
    <cellStyle name="쉼표 [0] 4 3 2 3 2 2 3" xfId="43973"/>
    <cellStyle name="쉼표 [0] 4 3 2 3 2 2 4" xfId="43974"/>
    <cellStyle name="쉼표 [0] 4 3 2 3 2 3" xfId="43975"/>
    <cellStyle name="쉼표 [0] 4 3 2 3 2 3 2" xfId="43976"/>
    <cellStyle name="쉼표 [0] 4 3 2 3 2 3 3" xfId="43977"/>
    <cellStyle name="쉼표 [0] 4 3 2 3 2 3 4" xfId="43978"/>
    <cellStyle name="쉼표 [0] 4 3 2 3 2 4" xfId="43979"/>
    <cellStyle name="쉼표 [0] 4 3 2 3 2 4 2" xfId="43980"/>
    <cellStyle name="쉼표 [0] 4 3 2 3 2 4 3" xfId="43981"/>
    <cellStyle name="쉼표 [0] 4 3 2 3 2 4 4" xfId="43982"/>
    <cellStyle name="쉼표 [0] 4 3 2 3 2 5" xfId="43983"/>
    <cellStyle name="쉼표 [0] 4 3 2 3 2 5 2" xfId="43984"/>
    <cellStyle name="쉼표 [0] 4 3 2 3 2 5 3" xfId="43985"/>
    <cellStyle name="쉼표 [0] 4 3 2 3 2 5 4" xfId="43986"/>
    <cellStyle name="쉼표 [0] 4 3 2 3 2 6" xfId="43987"/>
    <cellStyle name="쉼표 [0] 4 3 2 3 2 6 2" xfId="43988"/>
    <cellStyle name="쉼표 [0] 4 3 2 3 2 6 3" xfId="43989"/>
    <cellStyle name="쉼표 [0] 4 3 2 3 2 6 4" xfId="43990"/>
    <cellStyle name="쉼표 [0] 4 3 2 3 2 7" xfId="43991"/>
    <cellStyle name="쉼표 [0] 4 3 2 3 2 7 2" xfId="43992"/>
    <cellStyle name="쉼표 [0] 4 3 2 3 2 7 3" xfId="43993"/>
    <cellStyle name="쉼표 [0] 4 3 2 3 2 7 4" xfId="43994"/>
    <cellStyle name="쉼표 [0] 4 3 2 3 2 8" xfId="43995"/>
    <cellStyle name="쉼표 [0] 4 3 2 3 2 8 2" xfId="43996"/>
    <cellStyle name="쉼표 [0] 4 3 2 3 2 8 3" xfId="43997"/>
    <cellStyle name="쉼표 [0] 4 3 2 3 2 8 4" xfId="43998"/>
    <cellStyle name="쉼표 [0] 4 3 2 3 2 9" xfId="43999"/>
    <cellStyle name="쉼표 [0] 4 3 2 3 2 9 2" xfId="44000"/>
    <cellStyle name="쉼표 [0] 4 3 2 3 2 9 3" xfId="44001"/>
    <cellStyle name="쉼표 [0] 4 3 2 3 2 9 4" xfId="44002"/>
    <cellStyle name="쉼표 [0] 4 3 2 3 20" xfId="44003"/>
    <cellStyle name="쉼표 [0] 4 3 2 3 21" xfId="44004"/>
    <cellStyle name="쉼표 [0] 4 3 2 3 22" xfId="44005"/>
    <cellStyle name="쉼표 [0] 4 3 2 3 23" xfId="44006"/>
    <cellStyle name="쉼표 [0] 4 3 2 3 24" xfId="44007"/>
    <cellStyle name="쉼표 [0] 4 3 2 3 25" xfId="44008"/>
    <cellStyle name="쉼표 [0] 4 3 2 3 3" xfId="44009"/>
    <cellStyle name="쉼표 [0] 4 3 2 3 3 10" xfId="44010"/>
    <cellStyle name="쉼표 [0] 4 3 2 3 3 11" xfId="44011"/>
    <cellStyle name="쉼표 [0] 4 3 2 3 3 12" xfId="44012"/>
    <cellStyle name="쉼표 [0] 4 3 2 3 3 2" xfId="44013"/>
    <cellStyle name="쉼표 [0] 4 3 2 3 3 2 2" xfId="44014"/>
    <cellStyle name="쉼표 [0] 4 3 2 3 3 2 3" xfId="44015"/>
    <cellStyle name="쉼표 [0] 4 3 2 3 3 2 4" xfId="44016"/>
    <cellStyle name="쉼표 [0] 4 3 2 3 3 3" xfId="44017"/>
    <cellStyle name="쉼표 [0] 4 3 2 3 3 3 2" xfId="44018"/>
    <cellStyle name="쉼표 [0] 4 3 2 3 3 3 3" xfId="44019"/>
    <cellStyle name="쉼표 [0] 4 3 2 3 3 3 4" xfId="44020"/>
    <cellStyle name="쉼표 [0] 4 3 2 3 3 4" xfId="44021"/>
    <cellStyle name="쉼표 [0] 4 3 2 3 3 4 2" xfId="44022"/>
    <cellStyle name="쉼표 [0] 4 3 2 3 3 4 3" xfId="44023"/>
    <cellStyle name="쉼표 [0] 4 3 2 3 3 4 4" xfId="44024"/>
    <cellStyle name="쉼표 [0] 4 3 2 3 3 5" xfId="44025"/>
    <cellStyle name="쉼표 [0] 4 3 2 3 3 5 2" xfId="44026"/>
    <cellStyle name="쉼표 [0] 4 3 2 3 3 5 3" xfId="44027"/>
    <cellStyle name="쉼표 [0] 4 3 2 3 3 5 4" xfId="44028"/>
    <cellStyle name="쉼표 [0] 4 3 2 3 3 6" xfId="44029"/>
    <cellStyle name="쉼표 [0] 4 3 2 3 3 6 2" xfId="44030"/>
    <cellStyle name="쉼표 [0] 4 3 2 3 3 6 3" xfId="44031"/>
    <cellStyle name="쉼표 [0] 4 3 2 3 3 6 4" xfId="44032"/>
    <cellStyle name="쉼표 [0] 4 3 2 3 3 7" xfId="44033"/>
    <cellStyle name="쉼표 [0] 4 3 2 3 3 7 2" xfId="44034"/>
    <cellStyle name="쉼표 [0] 4 3 2 3 3 7 3" xfId="44035"/>
    <cellStyle name="쉼표 [0] 4 3 2 3 3 7 4" xfId="44036"/>
    <cellStyle name="쉼표 [0] 4 3 2 3 3 8" xfId="44037"/>
    <cellStyle name="쉼표 [0] 4 3 2 3 3 8 2" xfId="44038"/>
    <cellStyle name="쉼표 [0] 4 3 2 3 3 8 3" xfId="44039"/>
    <cellStyle name="쉼표 [0] 4 3 2 3 3 8 4" xfId="44040"/>
    <cellStyle name="쉼표 [0] 4 3 2 3 3 9" xfId="44041"/>
    <cellStyle name="쉼표 [0] 4 3 2 3 3 9 2" xfId="44042"/>
    <cellStyle name="쉼표 [0] 4 3 2 3 3 9 3" xfId="44043"/>
    <cellStyle name="쉼표 [0] 4 3 2 3 3 9 4" xfId="44044"/>
    <cellStyle name="쉼표 [0] 4 3 2 3 4" xfId="44045"/>
    <cellStyle name="쉼표 [0] 4 3 2 3 4 10" xfId="44046"/>
    <cellStyle name="쉼표 [0] 4 3 2 3 4 11" xfId="44047"/>
    <cellStyle name="쉼표 [0] 4 3 2 3 4 12" xfId="44048"/>
    <cellStyle name="쉼표 [0] 4 3 2 3 4 2" xfId="44049"/>
    <cellStyle name="쉼표 [0] 4 3 2 3 4 2 2" xfId="44050"/>
    <cellStyle name="쉼표 [0] 4 3 2 3 4 2 3" xfId="44051"/>
    <cellStyle name="쉼표 [0] 4 3 2 3 4 2 4" xfId="44052"/>
    <cellStyle name="쉼표 [0] 4 3 2 3 4 3" xfId="44053"/>
    <cellStyle name="쉼표 [0] 4 3 2 3 4 3 2" xfId="44054"/>
    <cellStyle name="쉼표 [0] 4 3 2 3 4 3 3" xfId="44055"/>
    <cellStyle name="쉼표 [0] 4 3 2 3 4 3 4" xfId="44056"/>
    <cellStyle name="쉼표 [0] 4 3 2 3 4 4" xfId="44057"/>
    <cellStyle name="쉼표 [0] 4 3 2 3 4 4 2" xfId="44058"/>
    <cellStyle name="쉼표 [0] 4 3 2 3 4 4 3" xfId="44059"/>
    <cellStyle name="쉼표 [0] 4 3 2 3 4 4 4" xfId="44060"/>
    <cellStyle name="쉼표 [0] 4 3 2 3 4 5" xfId="44061"/>
    <cellStyle name="쉼표 [0] 4 3 2 3 4 5 2" xfId="44062"/>
    <cellStyle name="쉼표 [0] 4 3 2 3 4 5 3" xfId="44063"/>
    <cellStyle name="쉼표 [0] 4 3 2 3 4 5 4" xfId="44064"/>
    <cellStyle name="쉼표 [0] 4 3 2 3 4 6" xfId="44065"/>
    <cellStyle name="쉼표 [0] 4 3 2 3 4 6 2" xfId="44066"/>
    <cellStyle name="쉼표 [0] 4 3 2 3 4 6 3" xfId="44067"/>
    <cellStyle name="쉼표 [0] 4 3 2 3 4 6 4" xfId="44068"/>
    <cellStyle name="쉼표 [0] 4 3 2 3 4 7" xfId="44069"/>
    <cellStyle name="쉼표 [0] 4 3 2 3 4 7 2" xfId="44070"/>
    <cellStyle name="쉼표 [0] 4 3 2 3 4 7 3" xfId="44071"/>
    <cellStyle name="쉼표 [0] 4 3 2 3 4 7 4" xfId="44072"/>
    <cellStyle name="쉼표 [0] 4 3 2 3 4 8" xfId="44073"/>
    <cellStyle name="쉼표 [0] 4 3 2 3 4 8 2" xfId="44074"/>
    <cellStyle name="쉼표 [0] 4 3 2 3 4 8 3" xfId="44075"/>
    <cellStyle name="쉼표 [0] 4 3 2 3 4 8 4" xfId="44076"/>
    <cellStyle name="쉼표 [0] 4 3 2 3 4 9" xfId="44077"/>
    <cellStyle name="쉼표 [0] 4 3 2 3 4 9 2" xfId="44078"/>
    <cellStyle name="쉼표 [0] 4 3 2 3 4 9 3" xfId="44079"/>
    <cellStyle name="쉼표 [0] 4 3 2 3 4 9 4" xfId="44080"/>
    <cellStyle name="쉼표 [0] 4 3 2 3 5" xfId="44081"/>
    <cellStyle name="쉼표 [0] 4 3 2 3 5 2" xfId="44082"/>
    <cellStyle name="쉼표 [0] 4 3 2 3 5 3" xfId="44083"/>
    <cellStyle name="쉼표 [0] 4 3 2 3 5 4" xfId="44084"/>
    <cellStyle name="쉼표 [0] 4 3 2 3 6" xfId="44085"/>
    <cellStyle name="쉼표 [0] 4 3 2 3 6 2" xfId="44086"/>
    <cellStyle name="쉼표 [0] 4 3 2 3 6 3" xfId="44087"/>
    <cellStyle name="쉼표 [0] 4 3 2 3 6 4" xfId="44088"/>
    <cellStyle name="쉼표 [0] 4 3 2 3 7" xfId="44089"/>
    <cellStyle name="쉼표 [0] 4 3 2 3 7 2" xfId="44090"/>
    <cellStyle name="쉼표 [0] 4 3 2 3 7 3" xfId="44091"/>
    <cellStyle name="쉼표 [0] 4 3 2 3 7 4" xfId="44092"/>
    <cellStyle name="쉼표 [0] 4 3 2 3 8" xfId="44093"/>
    <cellStyle name="쉼표 [0] 4 3 2 3 8 2" xfId="44094"/>
    <cellStyle name="쉼표 [0] 4 3 2 3 8 3" xfId="44095"/>
    <cellStyle name="쉼표 [0] 4 3 2 3 8 4" xfId="44096"/>
    <cellStyle name="쉼표 [0] 4 3 2 3 9" xfId="44097"/>
    <cellStyle name="쉼표 [0] 4 3 2 3 9 2" xfId="44098"/>
    <cellStyle name="쉼표 [0] 4 3 2 3 9 3" xfId="44099"/>
    <cellStyle name="쉼표 [0] 4 3 2 3 9 4" xfId="44100"/>
    <cellStyle name="쉼표 [0] 4 3 2 4" xfId="44101"/>
    <cellStyle name="쉼표 [0] 4 3 2 4 10" xfId="44102"/>
    <cellStyle name="쉼표 [0] 4 3 2 4 11" xfId="44103"/>
    <cellStyle name="쉼표 [0] 4 3 2 4 12" xfId="44104"/>
    <cellStyle name="쉼표 [0] 4 3 2 4 2" xfId="44105"/>
    <cellStyle name="쉼표 [0] 4 3 2 4 2 2" xfId="44106"/>
    <cellStyle name="쉼표 [0] 4 3 2 4 2 3" xfId="44107"/>
    <cellStyle name="쉼표 [0] 4 3 2 4 2 4" xfId="44108"/>
    <cellStyle name="쉼표 [0] 4 3 2 4 3" xfId="44109"/>
    <cellStyle name="쉼표 [0] 4 3 2 4 3 2" xfId="44110"/>
    <cellStyle name="쉼표 [0] 4 3 2 4 3 3" xfId="44111"/>
    <cellStyle name="쉼표 [0] 4 3 2 4 3 4" xfId="44112"/>
    <cellStyle name="쉼표 [0] 4 3 2 4 4" xfId="44113"/>
    <cellStyle name="쉼표 [0] 4 3 2 4 4 2" xfId="44114"/>
    <cellStyle name="쉼표 [0] 4 3 2 4 4 3" xfId="44115"/>
    <cellStyle name="쉼표 [0] 4 3 2 4 4 4" xfId="44116"/>
    <cellStyle name="쉼표 [0] 4 3 2 4 5" xfId="44117"/>
    <cellStyle name="쉼표 [0] 4 3 2 4 5 2" xfId="44118"/>
    <cellStyle name="쉼표 [0] 4 3 2 4 5 3" xfId="44119"/>
    <cellStyle name="쉼표 [0] 4 3 2 4 5 4" xfId="44120"/>
    <cellStyle name="쉼표 [0] 4 3 2 4 6" xfId="44121"/>
    <cellStyle name="쉼표 [0] 4 3 2 4 6 2" xfId="44122"/>
    <cellStyle name="쉼표 [0] 4 3 2 4 6 3" xfId="44123"/>
    <cellStyle name="쉼표 [0] 4 3 2 4 6 4" xfId="44124"/>
    <cellStyle name="쉼표 [0] 4 3 2 4 7" xfId="44125"/>
    <cellStyle name="쉼표 [0] 4 3 2 4 7 2" xfId="44126"/>
    <cellStyle name="쉼표 [0] 4 3 2 4 7 3" xfId="44127"/>
    <cellStyle name="쉼표 [0] 4 3 2 4 7 4" xfId="44128"/>
    <cellStyle name="쉼표 [0] 4 3 2 4 8" xfId="44129"/>
    <cellStyle name="쉼표 [0] 4 3 2 4 8 2" xfId="44130"/>
    <cellStyle name="쉼표 [0] 4 3 2 4 8 3" xfId="44131"/>
    <cellStyle name="쉼표 [0] 4 3 2 4 8 4" xfId="44132"/>
    <cellStyle name="쉼표 [0] 4 3 2 4 9" xfId="44133"/>
    <cellStyle name="쉼표 [0] 4 3 2 4 9 2" xfId="44134"/>
    <cellStyle name="쉼표 [0] 4 3 2 4 9 3" xfId="44135"/>
    <cellStyle name="쉼표 [0] 4 3 2 4 9 4" xfId="44136"/>
    <cellStyle name="쉼표 [0] 4 3 2 5" xfId="44137"/>
    <cellStyle name="쉼표 [0] 4 3 2 5 10" xfId="44138"/>
    <cellStyle name="쉼표 [0] 4 3 2 5 11" xfId="44139"/>
    <cellStyle name="쉼표 [0] 4 3 2 5 12" xfId="44140"/>
    <cellStyle name="쉼표 [0] 4 3 2 5 2" xfId="44141"/>
    <cellStyle name="쉼표 [0] 4 3 2 5 2 2" xfId="44142"/>
    <cellStyle name="쉼표 [0] 4 3 2 5 2 3" xfId="44143"/>
    <cellStyle name="쉼표 [0] 4 3 2 5 2 4" xfId="44144"/>
    <cellStyle name="쉼표 [0] 4 3 2 5 3" xfId="44145"/>
    <cellStyle name="쉼표 [0] 4 3 2 5 3 2" xfId="44146"/>
    <cellStyle name="쉼표 [0] 4 3 2 5 3 3" xfId="44147"/>
    <cellStyle name="쉼표 [0] 4 3 2 5 3 4" xfId="44148"/>
    <cellStyle name="쉼표 [0] 4 3 2 5 4" xfId="44149"/>
    <cellStyle name="쉼표 [0] 4 3 2 5 4 2" xfId="44150"/>
    <cellStyle name="쉼표 [0] 4 3 2 5 4 3" xfId="44151"/>
    <cellStyle name="쉼표 [0] 4 3 2 5 4 4" xfId="44152"/>
    <cellStyle name="쉼표 [0] 4 3 2 5 5" xfId="44153"/>
    <cellStyle name="쉼표 [0] 4 3 2 5 5 2" xfId="44154"/>
    <cellStyle name="쉼표 [0] 4 3 2 5 5 3" xfId="44155"/>
    <cellStyle name="쉼표 [0] 4 3 2 5 5 4" xfId="44156"/>
    <cellStyle name="쉼표 [0] 4 3 2 5 6" xfId="44157"/>
    <cellStyle name="쉼표 [0] 4 3 2 5 6 2" xfId="44158"/>
    <cellStyle name="쉼표 [0] 4 3 2 5 6 3" xfId="44159"/>
    <cellStyle name="쉼표 [0] 4 3 2 5 6 4" xfId="44160"/>
    <cellStyle name="쉼표 [0] 4 3 2 5 7" xfId="44161"/>
    <cellStyle name="쉼표 [0] 4 3 2 5 7 2" xfId="44162"/>
    <cellStyle name="쉼표 [0] 4 3 2 5 7 3" xfId="44163"/>
    <cellStyle name="쉼표 [0] 4 3 2 5 7 4" xfId="44164"/>
    <cellStyle name="쉼표 [0] 4 3 2 5 8" xfId="44165"/>
    <cellStyle name="쉼표 [0] 4 3 2 5 8 2" xfId="44166"/>
    <cellStyle name="쉼표 [0] 4 3 2 5 8 3" xfId="44167"/>
    <cellStyle name="쉼표 [0] 4 3 2 5 8 4" xfId="44168"/>
    <cellStyle name="쉼표 [0] 4 3 2 5 9" xfId="44169"/>
    <cellStyle name="쉼표 [0] 4 3 2 5 9 2" xfId="44170"/>
    <cellStyle name="쉼표 [0] 4 3 2 5 9 3" xfId="44171"/>
    <cellStyle name="쉼표 [0] 4 3 2 5 9 4" xfId="44172"/>
    <cellStyle name="쉼표 [0] 4 3 2 6" xfId="44173"/>
    <cellStyle name="쉼표 [0] 4 3 2 6 10" xfId="44174"/>
    <cellStyle name="쉼표 [0] 4 3 2 6 11" xfId="44175"/>
    <cellStyle name="쉼표 [0] 4 3 2 6 12" xfId="44176"/>
    <cellStyle name="쉼표 [0] 4 3 2 6 2" xfId="44177"/>
    <cellStyle name="쉼표 [0] 4 3 2 6 2 2" xfId="44178"/>
    <cellStyle name="쉼표 [0] 4 3 2 6 2 3" xfId="44179"/>
    <cellStyle name="쉼표 [0] 4 3 2 6 2 4" xfId="44180"/>
    <cellStyle name="쉼표 [0] 4 3 2 6 3" xfId="44181"/>
    <cellStyle name="쉼표 [0] 4 3 2 6 3 2" xfId="44182"/>
    <cellStyle name="쉼표 [0] 4 3 2 6 3 3" xfId="44183"/>
    <cellStyle name="쉼표 [0] 4 3 2 6 3 4" xfId="44184"/>
    <cellStyle name="쉼표 [0] 4 3 2 6 4" xfId="44185"/>
    <cellStyle name="쉼표 [0] 4 3 2 6 4 2" xfId="44186"/>
    <cellStyle name="쉼표 [0] 4 3 2 6 4 3" xfId="44187"/>
    <cellStyle name="쉼표 [0] 4 3 2 6 4 4" xfId="44188"/>
    <cellStyle name="쉼표 [0] 4 3 2 6 5" xfId="44189"/>
    <cellStyle name="쉼표 [0] 4 3 2 6 5 2" xfId="44190"/>
    <cellStyle name="쉼표 [0] 4 3 2 6 5 3" xfId="44191"/>
    <cellStyle name="쉼표 [0] 4 3 2 6 5 4" xfId="44192"/>
    <cellStyle name="쉼표 [0] 4 3 2 6 6" xfId="44193"/>
    <cellStyle name="쉼표 [0] 4 3 2 6 6 2" xfId="44194"/>
    <cellStyle name="쉼표 [0] 4 3 2 6 6 3" xfId="44195"/>
    <cellStyle name="쉼표 [0] 4 3 2 6 6 4" xfId="44196"/>
    <cellStyle name="쉼표 [0] 4 3 2 6 7" xfId="44197"/>
    <cellStyle name="쉼표 [0] 4 3 2 6 7 2" xfId="44198"/>
    <cellStyle name="쉼표 [0] 4 3 2 6 7 3" xfId="44199"/>
    <cellStyle name="쉼표 [0] 4 3 2 6 7 4" xfId="44200"/>
    <cellStyle name="쉼표 [0] 4 3 2 6 8" xfId="44201"/>
    <cellStyle name="쉼표 [0] 4 3 2 6 8 2" xfId="44202"/>
    <cellStyle name="쉼표 [0] 4 3 2 6 8 3" xfId="44203"/>
    <cellStyle name="쉼표 [0] 4 3 2 6 8 4" xfId="44204"/>
    <cellStyle name="쉼표 [0] 4 3 2 6 9" xfId="44205"/>
    <cellStyle name="쉼표 [0] 4 3 2 6 9 2" xfId="44206"/>
    <cellStyle name="쉼표 [0] 4 3 2 6 9 3" xfId="44207"/>
    <cellStyle name="쉼표 [0] 4 3 2 6 9 4" xfId="44208"/>
    <cellStyle name="쉼표 [0] 4 3 2 7" xfId="44209"/>
    <cellStyle name="쉼표 [0] 4 3 2 7 2" xfId="44210"/>
    <cellStyle name="쉼표 [0] 4 3 2 7 3" xfId="44211"/>
    <cellStyle name="쉼표 [0] 4 3 2 7 4" xfId="44212"/>
    <cellStyle name="쉼표 [0] 4 3 2 8" xfId="44213"/>
    <cellStyle name="쉼표 [0] 4 3 2 8 2" xfId="44214"/>
    <cellStyle name="쉼표 [0] 4 3 2 8 3" xfId="44215"/>
    <cellStyle name="쉼표 [0] 4 3 2 8 4" xfId="44216"/>
    <cellStyle name="쉼표 [0] 4 3 2 9" xfId="44217"/>
    <cellStyle name="쉼표 [0] 4 3 2 9 2" xfId="44218"/>
    <cellStyle name="쉼표 [0] 4 3 2 9 3" xfId="44219"/>
    <cellStyle name="쉼표 [0] 4 3 2 9 4" xfId="44220"/>
    <cellStyle name="쉼표 [0] 4 3 3" xfId="44221"/>
    <cellStyle name="쉼표 [0] 4 3 4" xfId="44222"/>
    <cellStyle name="쉼표 [0] 4 3 5" xfId="44223"/>
    <cellStyle name="쉼표 [0] 4 3 6" xfId="44224"/>
    <cellStyle name="쉼표 [0] 4 4" xfId="44225"/>
    <cellStyle name="쉼표 [0] 4 4 2" xfId="44226"/>
    <cellStyle name="쉼표 [0] 4 4 2 10" xfId="44227"/>
    <cellStyle name="쉼표 [0] 4 4 2 10 2" xfId="44228"/>
    <cellStyle name="쉼표 [0] 4 4 2 10 3" xfId="44229"/>
    <cellStyle name="쉼표 [0] 4 4 2 10 4" xfId="44230"/>
    <cellStyle name="쉼표 [0] 4 4 2 11" xfId="44231"/>
    <cellStyle name="쉼표 [0] 4 4 2 11 2" xfId="44232"/>
    <cellStyle name="쉼표 [0] 4 4 2 11 3" xfId="44233"/>
    <cellStyle name="쉼표 [0] 4 4 2 11 4" xfId="44234"/>
    <cellStyle name="쉼표 [0] 4 4 2 12" xfId="44235"/>
    <cellStyle name="쉼표 [0] 4 4 2 12 2" xfId="44236"/>
    <cellStyle name="쉼표 [0] 4 4 2 12 3" xfId="44237"/>
    <cellStyle name="쉼표 [0] 4 4 2 12 4" xfId="44238"/>
    <cellStyle name="쉼표 [0] 4 4 2 13" xfId="44239"/>
    <cellStyle name="쉼표 [0] 4 4 2 13 2" xfId="44240"/>
    <cellStyle name="쉼표 [0] 4 4 2 13 3" xfId="44241"/>
    <cellStyle name="쉼표 [0] 4 4 2 13 4" xfId="44242"/>
    <cellStyle name="쉼표 [0] 4 4 2 14" xfId="44243"/>
    <cellStyle name="쉼표 [0] 4 4 2 14 2" xfId="44244"/>
    <cellStyle name="쉼표 [0] 4 4 2 14 3" xfId="44245"/>
    <cellStyle name="쉼표 [0] 4 4 2 14 4" xfId="44246"/>
    <cellStyle name="쉼표 [0] 4 4 2 15" xfId="44247"/>
    <cellStyle name="쉼표 [0] 4 4 2 16" xfId="44248"/>
    <cellStyle name="쉼표 [0] 4 4 2 17" xfId="44249"/>
    <cellStyle name="쉼표 [0] 4 4 2 18" xfId="44250"/>
    <cellStyle name="쉼표 [0] 4 4 2 19" xfId="44251"/>
    <cellStyle name="쉼표 [0] 4 4 2 2" xfId="44252"/>
    <cellStyle name="쉼표 [0] 4 4 2 2 10" xfId="44253"/>
    <cellStyle name="쉼표 [0] 4 4 2 2 10 2" xfId="44254"/>
    <cellStyle name="쉼표 [0] 4 4 2 2 10 3" xfId="44255"/>
    <cellStyle name="쉼표 [0] 4 4 2 2 10 4" xfId="44256"/>
    <cellStyle name="쉼표 [0] 4 4 2 2 11" xfId="44257"/>
    <cellStyle name="쉼표 [0] 4 4 2 2 11 2" xfId="44258"/>
    <cellStyle name="쉼표 [0] 4 4 2 2 11 3" xfId="44259"/>
    <cellStyle name="쉼표 [0] 4 4 2 2 11 4" xfId="44260"/>
    <cellStyle name="쉼표 [0] 4 4 2 2 12" xfId="44261"/>
    <cellStyle name="쉼표 [0] 4 4 2 2 12 2" xfId="44262"/>
    <cellStyle name="쉼표 [0] 4 4 2 2 12 3" xfId="44263"/>
    <cellStyle name="쉼표 [0] 4 4 2 2 12 4" xfId="44264"/>
    <cellStyle name="쉼표 [0] 4 4 2 2 13" xfId="44265"/>
    <cellStyle name="쉼표 [0] 4 4 2 2 13 2" xfId="44266"/>
    <cellStyle name="쉼표 [0] 4 4 2 2 13 3" xfId="44267"/>
    <cellStyle name="쉼표 [0] 4 4 2 2 13 4" xfId="44268"/>
    <cellStyle name="쉼표 [0] 4 4 2 2 14" xfId="44269"/>
    <cellStyle name="쉼표 [0] 4 4 2 2 15" xfId="44270"/>
    <cellStyle name="쉼표 [0] 4 4 2 2 16" xfId="44271"/>
    <cellStyle name="쉼표 [0] 4 4 2 2 17" xfId="44272"/>
    <cellStyle name="쉼표 [0] 4 4 2 2 18" xfId="44273"/>
    <cellStyle name="쉼표 [0] 4 4 2 2 19" xfId="44274"/>
    <cellStyle name="쉼표 [0] 4 4 2 2 2" xfId="44275"/>
    <cellStyle name="쉼표 [0] 4 4 2 2 2 10" xfId="44276"/>
    <cellStyle name="쉼표 [0] 4 4 2 2 2 10 2" xfId="44277"/>
    <cellStyle name="쉼표 [0] 4 4 2 2 2 10 3" xfId="44278"/>
    <cellStyle name="쉼표 [0] 4 4 2 2 2 10 4" xfId="44279"/>
    <cellStyle name="쉼표 [0] 4 4 2 2 2 11" xfId="44280"/>
    <cellStyle name="쉼표 [0] 4 4 2 2 2 11 2" xfId="44281"/>
    <cellStyle name="쉼표 [0] 4 4 2 2 2 11 3" xfId="44282"/>
    <cellStyle name="쉼표 [0] 4 4 2 2 2 11 4" xfId="44283"/>
    <cellStyle name="쉼표 [0] 4 4 2 2 2 12" xfId="44284"/>
    <cellStyle name="쉼표 [0] 4 4 2 2 2 12 2" xfId="44285"/>
    <cellStyle name="쉼표 [0] 4 4 2 2 2 12 3" xfId="44286"/>
    <cellStyle name="쉼표 [0] 4 4 2 2 2 12 4" xfId="44287"/>
    <cellStyle name="쉼표 [0] 4 4 2 2 2 13" xfId="44288"/>
    <cellStyle name="쉼표 [0] 4 4 2 2 2 14" xfId="44289"/>
    <cellStyle name="쉼표 [0] 4 4 2 2 2 15" xfId="44290"/>
    <cellStyle name="쉼표 [0] 4 4 2 2 2 16" xfId="44291"/>
    <cellStyle name="쉼표 [0] 4 4 2 2 2 17" xfId="44292"/>
    <cellStyle name="쉼표 [0] 4 4 2 2 2 18" xfId="44293"/>
    <cellStyle name="쉼표 [0] 4 4 2 2 2 19" xfId="44294"/>
    <cellStyle name="쉼표 [0] 4 4 2 2 2 2" xfId="44295"/>
    <cellStyle name="쉼표 [0] 4 4 2 2 2 2 10" xfId="44296"/>
    <cellStyle name="쉼표 [0] 4 4 2 2 2 2 11" xfId="44297"/>
    <cellStyle name="쉼표 [0] 4 4 2 2 2 2 12" xfId="44298"/>
    <cellStyle name="쉼표 [0] 4 4 2 2 2 2 2" xfId="44299"/>
    <cellStyle name="쉼표 [0] 4 4 2 2 2 2 2 2" xfId="44300"/>
    <cellStyle name="쉼표 [0] 4 4 2 2 2 2 2 3" xfId="44301"/>
    <cellStyle name="쉼표 [0] 4 4 2 2 2 2 2 4" xfId="44302"/>
    <cellStyle name="쉼표 [0] 4 4 2 2 2 2 3" xfId="44303"/>
    <cellStyle name="쉼표 [0] 4 4 2 2 2 2 3 2" xfId="44304"/>
    <cellStyle name="쉼표 [0] 4 4 2 2 2 2 3 3" xfId="44305"/>
    <cellStyle name="쉼표 [0] 4 4 2 2 2 2 3 4" xfId="44306"/>
    <cellStyle name="쉼표 [0] 4 4 2 2 2 2 4" xfId="44307"/>
    <cellStyle name="쉼표 [0] 4 4 2 2 2 2 4 2" xfId="44308"/>
    <cellStyle name="쉼표 [0] 4 4 2 2 2 2 4 3" xfId="44309"/>
    <cellStyle name="쉼표 [0] 4 4 2 2 2 2 4 4" xfId="44310"/>
    <cellStyle name="쉼표 [0] 4 4 2 2 2 2 5" xfId="44311"/>
    <cellStyle name="쉼표 [0] 4 4 2 2 2 2 5 2" xfId="44312"/>
    <cellStyle name="쉼표 [0] 4 4 2 2 2 2 5 3" xfId="44313"/>
    <cellStyle name="쉼표 [0] 4 4 2 2 2 2 5 4" xfId="44314"/>
    <cellStyle name="쉼표 [0] 4 4 2 2 2 2 6" xfId="44315"/>
    <cellStyle name="쉼표 [0] 4 4 2 2 2 2 6 2" xfId="44316"/>
    <cellStyle name="쉼표 [0] 4 4 2 2 2 2 6 3" xfId="44317"/>
    <cellStyle name="쉼표 [0] 4 4 2 2 2 2 6 4" xfId="44318"/>
    <cellStyle name="쉼표 [0] 4 4 2 2 2 2 7" xfId="44319"/>
    <cellStyle name="쉼표 [0] 4 4 2 2 2 2 7 2" xfId="44320"/>
    <cellStyle name="쉼표 [0] 4 4 2 2 2 2 7 3" xfId="44321"/>
    <cellStyle name="쉼표 [0] 4 4 2 2 2 2 7 4" xfId="44322"/>
    <cellStyle name="쉼표 [0] 4 4 2 2 2 2 8" xfId="44323"/>
    <cellStyle name="쉼표 [0] 4 4 2 2 2 2 8 2" xfId="44324"/>
    <cellStyle name="쉼표 [0] 4 4 2 2 2 2 8 3" xfId="44325"/>
    <cellStyle name="쉼표 [0] 4 4 2 2 2 2 8 4" xfId="44326"/>
    <cellStyle name="쉼표 [0] 4 4 2 2 2 2 9" xfId="44327"/>
    <cellStyle name="쉼표 [0] 4 4 2 2 2 2 9 2" xfId="44328"/>
    <cellStyle name="쉼표 [0] 4 4 2 2 2 2 9 3" xfId="44329"/>
    <cellStyle name="쉼표 [0] 4 4 2 2 2 2 9 4" xfId="44330"/>
    <cellStyle name="쉼표 [0] 4 4 2 2 2 20" xfId="44331"/>
    <cellStyle name="쉼표 [0] 4 4 2 2 2 21" xfId="44332"/>
    <cellStyle name="쉼표 [0] 4 4 2 2 2 22" xfId="44333"/>
    <cellStyle name="쉼표 [0] 4 4 2 2 2 23" xfId="44334"/>
    <cellStyle name="쉼표 [0] 4 4 2 2 2 24" xfId="44335"/>
    <cellStyle name="쉼표 [0] 4 4 2 2 2 25" xfId="44336"/>
    <cellStyle name="쉼표 [0] 4 4 2 2 2 3" xfId="44337"/>
    <cellStyle name="쉼표 [0] 4 4 2 2 2 3 10" xfId="44338"/>
    <cellStyle name="쉼표 [0] 4 4 2 2 2 3 11" xfId="44339"/>
    <cellStyle name="쉼표 [0] 4 4 2 2 2 3 12" xfId="44340"/>
    <cellStyle name="쉼표 [0] 4 4 2 2 2 3 2" xfId="44341"/>
    <cellStyle name="쉼표 [0] 4 4 2 2 2 3 2 2" xfId="44342"/>
    <cellStyle name="쉼표 [0] 4 4 2 2 2 3 2 3" xfId="44343"/>
    <cellStyle name="쉼표 [0] 4 4 2 2 2 3 2 4" xfId="44344"/>
    <cellStyle name="쉼표 [0] 4 4 2 2 2 3 3" xfId="44345"/>
    <cellStyle name="쉼표 [0] 4 4 2 2 2 3 3 2" xfId="44346"/>
    <cellStyle name="쉼표 [0] 4 4 2 2 2 3 3 3" xfId="44347"/>
    <cellStyle name="쉼표 [0] 4 4 2 2 2 3 3 4" xfId="44348"/>
    <cellStyle name="쉼표 [0] 4 4 2 2 2 3 4" xfId="44349"/>
    <cellStyle name="쉼표 [0] 4 4 2 2 2 3 4 2" xfId="44350"/>
    <cellStyle name="쉼표 [0] 4 4 2 2 2 3 4 3" xfId="44351"/>
    <cellStyle name="쉼표 [0] 4 4 2 2 2 3 4 4" xfId="44352"/>
    <cellStyle name="쉼표 [0] 4 4 2 2 2 3 5" xfId="44353"/>
    <cellStyle name="쉼표 [0] 4 4 2 2 2 3 5 2" xfId="44354"/>
    <cellStyle name="쉼표 [0] 4 4 2 2 2 3 5 3" xfId="44355"/>
    <cellStyle name="쉼표 [0] 4 4 2 2 2 3 5 4" xfId="44356"/>
    <cellStyle name="쉼표 [0] 4 4 2 2 2 3 6" xfId="44357"/>
    <cellStyle name="쉼표 [0] 4 4 2 2 2 3 6 2" xfId="44358"/>
    <cellStyle name="쉼표 [0] 4 4 2 2 2 3 6 3" xfId="44359"/>
    <cellStyle name="쉼표 [0] 4 4 2 2 2 3 6 4" xfId="44360"/>
    <cellStyle name="쉼표 [0] 4 4 2 2 2 3 7" xfId="44361"/>
    <cellStyle name="쉼표 [0] 4 4 2 2 2 3 7 2" xfId="44362"/>
    <cellStyle name="쉼표 [0] 4 4 2 2 2 3 7 3" xfId="44363"/>
    <cellStyle name="쉼표 [0] 4 4 2 2 2 3 7 4" xfId="44364"/>
    <cellStyle name="쉼표 [0] 4 4 2 2 2 3 8" xfId="44365"/>
    <cellStyle name="쉼표 [0] 4 4 2 2 2 3 8 2" xfId="44366"/>
    <cellStyle name="쉼표 [0] 4 4 2 2 2 3 8 3" xfId="44367"/>
    <cellStyle name="쉼표 [0] 4 4 2 2 2 3 8 4" xfId="44368"/>
    <cellStyle name="쉼표 [0] 4 4 2 2 2 3 9" xfId="44369"/>
    <cellStyle name="쉼표 [0] 4 4 2 2 2 3 9 2" xfId="44370"/>
    <cellStyle name="쉼표 [0] 4 4 2 2 2 3 9 3" xfId="44371"/>
    <cellStyle name="쉼표 [0] 4 4 2 2 2 3 9 4" xfId="44372"/>
    <cellStyle name="쉼표 [0] 4 4 2 2 2 4" xfId="44373"/>
    <cellStyle name="쉼표 [0] 4 4 2 2 2 4 10" xfId="44374"/>
    <cellStyle name="쉼표 [0] 4 4 2 2 2 4 11" xfId="44375"/>
    <cellStyle name="쉼표 [0] 4 4 2 2 2 4 12" xfId="44376"/>
    <cellStyle name="쉼표 [0] 4 4 2 2 2 4 2" xfId="44377"/>
    <cellStyle name="쉼표 [0] 4 4 2 2 2 4 2 2" xfId="44378"/>
    <cellStyle name="쉼표 [0] 4 4 2 2 2 4 2 3" xfId="44379"/>
    <cellStyle name="쉼표 [0] 4 4 2 2 2 4 2 4" xfId="44380"/>
    <cellStyle name="쉼표 [0] 4 4 2 2 2 4 3" xfId="44381"/>
    <cellStyle name="쉼표 [0] 4 4 2 2 2 4 3 2" xfId="44382"/>
    <cellStyle name="쉼표 [0] 4 4 2 2 2 4 3 3" xfId="44383"/>
    <cellStyle name="쉼표 [0] 4 4 2 2 2 4 3 4" xfId="44384"/>
    <cellStyle name="쉼표 [0] 4 4 2 2 2 4 4" xfId="44385"/>
    <cellStyle name="쉼표 [0] 4 4 2 2 2 4 4 2" xfId="44386"/>
    <cellStyle name="쉼표 [0] 4 4 2 2 2 4 4 3" xfId="44387"/>
    <cellStyle name="쉼표 [0] 4 4 2 2 2 4 4 4" xfId="44388"/>
    <cellStyle name="쉼표 [0] 4 4 2 2 2 4 5" xfId="44389"/>
    <cellStyle name="쉼표 [0] 4 4 2 2 2 4 5 2" xfId="44390"/>
    <cellStyle name="쉼표 [0] 4 4 2 2 2 4 5 3" xfId="44391"/>
    <cellStyle name="쉼표 [0] 4 4 2 2 2 4 5 4" xfId="44392"/>
    <cellStyle name="쉼표 [0] 4 4 2 2 2 4 6" xfId="44393"/>
    <cellStyle name="쉼표 [0] 4 4 2 2 2 4 6 2" xfId="44394"/>
    <cellStyle name="쉼표 [0] 4 4 2 2 2 4 6 3" xfId="44395"/>
    <cellStyle name="쉼표 [0] 4 4 2 2 2 4 6 4" xfId="44396"/>
    <cellStyle name="쉼표 [0] 4 4 2 2 2 4 7" xfId="44397"/>
    <cellStyle name="쉼표 [0] 4 4 2 2 2 4 7 2" xfId="44398"/>
    <cellStyle name="쉼표 [0] 4 4 2 2 2 4 7 3" xfId="44399"/>
    <cellStyle name="쉼표 [0] 4 4 2 2 2 4 7 4" xfId="44400"/>
    <cellStyle name="쉼표 [0] 4 4 2 2 2 4 8" xfId="44401"/>
    <cellStyle name="쉼표 [0] 4 4 2 2 2 4 8 2" xfId="44402"/>
    <cellStyle name="쉼표 [0] 4 4 2 2 2 4 8 3" xfId="44403"/>
    <cellStyle name="쉼표 [0] 4 4 2 2 2 4 8 4" xfId="44404"/>
    <cellStyle name="쉼표 [0] 4 4 2 2 2 4 9" xfId="44405"/>
    <cellStyle name="쉼표 [0] 4 4 2 2 2 4 9 2" xfId="44406"/>
    <cellStyle name="쉼표 [0] 4 4 2 2 2 4 9 3" xfId="44407"/>
    <cellStyle name="쉼표 [0] 4 4 2 2 2 4 9 4" xfId="44408"/>
    <cellStyle name="쉼표 [0] 4 4 2 2 2 5" xfId="44409"/>
    <cellStyle name="쉼표 [0] 4 4 2 2 2 5 2" xfId="44410"/>
    <cellStyle name="쉼표 [0] 4 4 2 2 2 5 3" xfId="44411"/>
    <cellStyle name="쉼표 [0] 4 4 2 2 2 5 4" xfId="44412"/>
    <cellStyle name="쉼표 [0] 4 4 2 2 2 6" xfId="44413"/>
    <cellStyle name="쉼표 [0] 4 4 2 2 2 6 2" xfId="44414"/>
    <cellStyle name="쉼표 [0] 4 4 2 2 2 6 3" xfId="44415"/>
    <cellStyle name="쉼표 [0] 4 4 2 2 2 6 4" xfId="44416"/>
    <cellStyle name="쉼표 [0] 4 4 2 2 2 7" xfId="44417"/>
    <cellStyle name="쉼표 [0] 4 4 2 2 2 7 2" xfId="44418"/>
    <cellStyle name="쉼표 [0] 4 4 2 2 2 7 3" xfId="44419"/>
    <cellStyle name="쉼표 [0] 4 4 2 2 2 7 4" xfId="44420"/>
    <cellStyle name="쉼표 [0] 4 4 2 2 2 8" xfId="44421"/>
    <cellStyle name="쉼표 [0] 4 4 2 2 2 8 2" xfId="44422"/>
    <cellStyle name="쉼표 [0] 4 4 2 2 2 8 3" xfId="44423"/>
    <cellStyle name="쉼표 [0] 4 4 2 2 2 8 4" xfId="44424"/>
    <cellStyle name="쉼표 [0] 4 4 2 2 2 9" xfId="44425"/>
    <cellStyle name="쉼표 [0] 4 4 2 2 2 9 2" xfId="44426"/>
    <cellStyle name="쉼표 [0] 4 4 2 2 2 9 3" xfId="44427"/>
    <cellStyle name="쉼표 [0] 4 4 2 2 2 9 4" xfId="44428"/>
    <cellStyle name="쉼표 [0] 4 4 2 2 20" xfId="44429"/>
    <cellStyle name="쉼표 [0] 4 4 2 2 21" xfId="44430"/>
    <cellStyle name="쉼표 [0] 4 4 2 2 22" xfId="44431"/>
    <cellStyle name="쉼표 [0] 4 4 2 2 23" xfId="44432"/>
    <cellStyle name="쉼표 [0] 4 4 2 2 24" xfId="44433"/>
    <cellStyle name="쉼표 [0] 4 4 2 2 25" xfId="44434"/>
    <cellStyle name="쉼표 [0] 4 4 2 2 26" xfId="44435"/>
    <cellStyle name="쉼표 [0] 4 4 2 2 3" xfId="44436"/>
    <cellStyle name="쉼표 [0] 4 4 2 2 3 10" xfId="44437"/>
    <cellStyle name="쉼표 [0] 4 4 2 2 3 11" xfId="44438"/>
    <cellStyle name="쉼표 [0] 4 4 2 2 3 12" xfId="44439"/>
    <cellStyle name="쉼표 [0] 4 4 2 2 3 2" xfId="44440"/>
    <cellStyle name="쉼표 [0] 4 4 2 2 3 2 2" xfId="44441"/>
    <cellStyle name="쉼표 [0] 4 4 2 2 3 2 3" xfId="44442"/>
    <cellStyle name="쉼표 [0] 4 4 2 2 3 2 4" xfId="44443"/>
    <cellStyle name="쉼표 [0] 4 4 2 2 3 3" xfId="44444"/>
    <cellStyle name="쉼표 [0] 4 4 2 2 3 3 2" xfId="44445"/>
    <cellStyle name="쉼표 [0] 4 4 2 2 3 3 3" xfId="44446"/>
    <cellStyle name="쉼표 [0] 4 4 2 2 3 3 4" xfId="44447"/>
    <cellStyle name="쉼표 [0] 4 4 2 2 3 4" xfId="44448"/>
    <cellStyle name="쉼표 [0] 4 4 2 2 3 4 2" xfId="44449"/>
    <cellStyle name="쉼표 [0] 4 4 2 2 3 4 3" xfId="44450"/>
    <cellStyle name="쉼표 [0] 4 4 2 2 3 4 4" xfId="44451"/>
    <cellStyle name="쉼표 [0] 4 4 2 2 3 5" xfId="44452"/>
    <cellStyle name="쉼표 [0] 4 4 2 2 3 5 2" xfId="44453"/>
    <cellStyle name="쉼표 [0] 4 4 2 2 3 5 3" xfId="44454"/>
    <cellStyle name="쉼표 [0] 4 4 2 2 3 5 4" xfId="44455"/>
    <cellStyle name="쉼표 [0] 4 4 2 2 3 6" xfId="44456"/>
    <cellStyle name="쉼표 [0] 4 4 2 2 3 6 2" xfId="44457"/>
    <cellStyle name="쉼표 [0] 4 4 2 2 3 6 3" xfId="44458"/>
    <cellStyle name="쉼표 [0] 4 4 2 2 3 6 4" xfId="44459"/>
    <cellStyle name="쉼표 [0] 4 4 2 2 3 7" xfId="44460"/>
    <cellStyle name="쉼표 [0] 4 4 2 2 3 7 2" xfId="44461"/>
    <cellStyle name="쉼표 [0] 4 4 2 2 3 7 3" xfId="44462"/>
    <cellStyle name="쉼표 [0] 4 4 2 2 3 7 4" xfId="44463"/>
    <cellStyle name="쉼표 [0] 4 4 2 2 3 8" xfId="44464"/>
    <cellStyle name="쉼표 [0] 4 4 2 2 3 8 2" xfId="44465"/>
    <cellStyle name="쉼표 [0] 4 4 2 2 3 8 3" xfId="44466"/>
    <cellStyle name="쉼표 [0] 4 4 2 2 3 8 4" xfId="44467"/>
    <cellStyle name="쉼표 [0] 4 4 2 2 3 9" xfId="44468"/>
    <cellStyle name="쉼표 [0] 4 4 2 2 3 9 2" xfId="44469"/>
    <cellStyle name="쉼표 [0] 4 4 2 2 3 9 3" xfId="44470"/>
    <cellStyle name="쉼표 [0] 4 4 2 2 3 9 4" xfId="44471"/>
    <cellStyle name="쉼표 [0] 4 4 2 2 4" xfId="44472"/>
    <cellStyle name="쉼표 [0] 4 4 2 2 4 10" xfId="44473"/>
    <cellStyle name="쉼표 [0] 4 4 2 2 4 11" xfId="44474"/>
    <cellStyle name="쉼표 [0] 4 4 2 2 4 12" xfId="44475"/>
    <cellStyle name="쉼표 [0] 4 4 2 2 4 2" xfId="44476"/>
    <cellStyle name="쉼표 [0] 4 4 2 2 4 2 2" xfId="44477"/>
    <cellStyle name="쉼표 [0] 4 4 2 2 4 2 3" xfId="44478"/>
    <cellStyle name="쉼표 [0] 4 4 2 2 4 2 4" xfId="44479"/>
    <cellStyle name="쉼표 [0] 4 4 2 2 4 3" xfId="44480"/>
    <cellStyle name="쉼표 [0] 4 4 2 2 4 3 2" xfId="44481"/>
    <cellStyle name="쉼표 [0] 4 4 2 2 4 3 3" xfId="44482"/>
    <cellStyle name="쉼표 [0] 4 4 2 2 4 3 4" xfId="44483"/>
    <cellStyle name="쉼표 [0] 4 4 2 2 4 4" xfId="44484"/>
    <cellStyle name="쉼표 [0] 4 4 2 2 4 4 2" xfId="44485"/>
    <cellStyle name="쉼표 [0] 4 4 2 2 4 4 3" xfId="44486"/>
    <cellStyle name="쉼표 [0] 4 4 2 2 4 4 4" xfId="44487"/>
    <cellStyle name="쉼표 [0] 4 4 2 2 4 5" xfId="44488"/>
    <cellStyle name="쉼표 [0] 4 4 2 2 4 5 2" xfId="44489"/>
    <cellStyle name="쉼표 [0] 4 4 2 2 4 5 3" xfId="44490"/>
    <cellStyle name="쉼표 [0] 4 4 2 2 4 5 4" xfId="44491"/>
    <cellStyle name="쉼표 [0] 4 4 2 2 4 6" xfId="44492"/>
    <cellStyle name="쉼표 [0] 4 4 2 2 4 6 2" xfId="44493"/>
    <cellStyle name="쉼표 [0] 4 4 2 2 4 6 3" xfId="44494"/>
    <cellStyle name="쉼표 [0] 4 4 2 2 4 6 4" xfId="44495"/>
    <cellStyle name="쉼표 [0] 4 4 2 2 4 7" xfId="44496"/>
    <cellStyle name="쉼표 [0] 4 4 2 2 4 7 2" xfId="44497"/>
    <cellStyle name="쉼표 [0] 4 4 2 2 4 7 3" xfId="44498"/>
    <cellStyle name="쉼표 [0] 4 4 2 2 4 7 4" xfId="44499"/>
    <cellStyle name="쉼표 [0] 4 4 2 2 4 8" xfId="44500"/>
    <cellStyle name="쉼표 [0] 4 4 2 2 4 8 2" xfId="44501"/>
    <cellStyle name="쉼표 [0] 4 4 2 2 4 8 3" xfId="44502"/>
    <cellStyle name="쉼표 [0] 4 4 2 2 4 8 4" xfId="44503"/>
    <cellStyle name="쉼표 [0] 4 4 2 2 4 9" xfId="44504"/>
    <cellStyle name="쉼표 [0] 4 4 2 2 4 9 2" xfId="44505"/>
    <cellStyle name="쉼표 [0] 4 4 2 2 4 9 3" xfId="44506"/>
    <cellStyle name="쉼표 [0] 4 4 2 2 4 9 4" xfId="44507"/>
    <cellStyle name="쉼표 [0] 4 4 2 2 5" xfId="44508"/>
    <cellStyle name="쉼표 [0] 4 4 2 2 5 10" xfId="44509"/>
    <cellStyle name="쉼표 [0] 4 4 2 2 5 11" xfId="44510"/>
    <cellStyle name="쉼표 [0] 4 4 2 2 5 12" xfId="44511"/>
    <cellStyle name="쉼표 [0] 4 4 2 2 5 2" xfId="44512"/>
    <cellStyle name="쉼표 [0] 4 4 2 2 5 2 2" xfId="44513"/>
    <cellStyle name="쉼표 [0] 4 4 2 2 5 2 3" xfId="44514"/>
    <cellStyle name="쉼표 [0] 4 4 2 2 5 2 4" xfId="44515"/>
    <cellStyle name="쉼표 [0] 4 4 2 2 5 3" xfId="44516"/>
    <cellStyle name="쉼표 [0] 4 4 2 2 5 3 2" xfId="44517"/>
    <cellStyle name="쉼표 [0] 4 4 2 2 5 3 3" xfId="44518"/>
    <cellStyle name="쉼표 [0] 4 4 2 2 5 3 4" xfId="44519"/>
    <cellStyle name="쉼표 [0] 4 4 2 2 5 4" xfId="44520"/>
    <cellStyle name="쉼표 [0] 4 4 2 2 5 4 2" xfId="44521"/>
    <cellStyle name="쉼표 [0] 4 4 2 2 5 4 3" xfId="44522"/>
    <cellStyle name="쉼표 [0] 4 4 2 2 5 4 4" xfId="44523"/>
    <cellStyle name="쉼표 [0] 4 4 2 2 5 5" xfId="44524"/>
    <cellStyle name="쉼표 [0] 4 4 2 2 5 5 2" xfId="44525"/>
    <cellStyle name="쉼표 [0] 4 4 2 2 5 5 3" xfId="44526"/>
    <cellStyle name="쉼표 [0] 4 4 2 2 5 5 4" xfId="44527"/>
    <cellStyle name="쉼표 [0] 4 4 2 2 5 6" xfId="44528"/>
    <cellStyle name="쉼표 [0] 4 4 2 2 5 6 2" xfId="44529"/>
    <cellStyle name="쉼표 [0] 4 4 2 2 5 6 3" xfId="44530"/>
    <cellStyle name="쉼표 [0] 4 4 2 2 5 6 4" xfId="44531"/>
    <cellStyle name="쉼표 [0] 4 4 2 2 5 7" xfId="44532"/>
    <cellStyle name="쉼표 [0] 4 4 2 2 5 7 2" xfId="44533"/>
    <cellStyle name="쉼표 [0] 4 4 2 2 5 7 3" xfId="44534"/>
    <cellStyle name="쉼표 [0] 4 4 2 2 5 7 4" xfId="44535"/>
    <cellStyle name="쉼표 [0] 4 4 2 2 5 8" xfId="44536"/>
    <cellStyle name="쉼표 [0] 4 4 2 2 5 8 2" xfId="44537"/>
    <cellStyle name="쉼표 [0] 4 4 2 2 5 8 3" xfId="44538"/>
    <cellStyle name="쉼표 [0] 4 4 2 2 5 8 4" xfId="44539"/>
    <cellStyle name="쉼표 [0] 4 4 2 2 5 9" xfId="44540"/>
    <cellStyle name="쉼표 [0] 4 4 2 2 5 9 2" xfId="44541"/>
    <cellStyle name="쉼표 [0] 4 4 2 2 5 9 3" xfId="44542"/>
    <cellStyle name="쉼표 [0] 4 4 2 2 5 9 4" xfId="44543"/>
    <cellStyle name="쉼표 [0] 4 4 2 2 6" xfId="44544"/>
    <cellStyle name="쉼표 [0] 4 4 2 2 6 2" xfId="44545"/>
    <cellStyle name="쉼표 [0] 4 4 2 2 6 3" xfId="44546"/>
    <cellStyle name="쉼표 [0] 4 4 2 2 6 4" xfId="44547"/>
    <cellStyle name="쉼표 [0] 4 4 2 2 7" xfId="44548"/>
    <cellStyle name="쉼표 [0] 4 4 2 2 7 2" xfId="44549"/>
    <cellStyle name="쉼표 [0] 4 4 2 2 7 3" xfId="44550"/>
    <cellStyle name="쉼표 [0] 4 4 2 2 7 4" xfId="44551"/>
    <cellStyle name="쉼표 [0] 4 4 2 2 8" xfId="44552"/>
    <cellStyle name="쉼표 [0] 4 4 2 2 8 2" xfId="44553"/>
    <cellStyle name="쉼표 [0] 4 4 2 2 8 3" xfId="44554"/>
    <cellStyle name="쉼표 [0] 4 4 2 2 8 4" xfId="44555"/>
    <cellStyle name="쉼표 [0] 4 4 2 2 9" xfId="44556"/>
    <cellStyle name="쉼표 [0] 4 4 2 2 9 2" xfId="44557"/>
    <cellStyle name="쉼표 [0] 4 4 2 2 9 3" xfId="44558"/>
    <cellStyle name="쉼표 [0] 4 4 2 2 9 4" xfId="44559"/>
    <cellStyle name="쉼표 [0] 4 4 2 20" xfId="44560"/>
    <cellStyle name="쉼표 [0] 4 4 2 21" xfId="44561"/>
    <cellStyle name="쉼표 [0] 4 4 2 22" xfId="44562"/>
    <cellStyle name="쉼표 [0] 4 4 2 23" xfId="44563"/>
    <cellStyle name="쉼표 [0] 4 4 2 24" xfId="44564"/>
    <cellStyle name="쉼표 [0] 4 4 2 25" xfId="44565"/>
    <cellStyle name="쉼표 [0] 4 4 2 26" xfId="44566"/>
    <cellStyle name="쉼표 [0] 4 4 2 3" xfId="44567"/>
    <cellStyle name="쉼표 [0] 4 4 2 3 10" xfId="44568"/>
    <cellStyle name="쉼표 [0] 4 4 2 3 10 2" xfId="44569"/>
    <cellStyle name="쉼표 [0] 4 4 2 3 10 3" xfId="44570"/>
    <cellStyle name="쉼표 [0] 4 4 2 3 10 4" xfId="44571"/>
    <cellStyle name="쉼표 [0] 4 4 2 3 11" xfId="44572"/>
    <cellStyle name="쉼표 [0] 4 4 2 3 11 2" xfId="44573"/>
    <cellStyle name="쉼표 [0] 4 4 2 3 11 3" xfId="44574"/>
    <cellStyle name="쉼표 [0] 4 4 2 3 11 4" xfId="44575"/>
    <cellStyle name="쉼표 [0] 4 4 2 3 12" xfId="44576"/>
    <cellStyle name="쉼표 [0] 4 4 2 3 12 2" xfId="44577"/>
    <cellStyle name="쉼표 [0] 4 4 2 3 12 3" xfId="44578"/>
    <cellStyle name="쉼표 [0] 4 4 2 3 12 4" xfId="44579"/>
    <cellStyle name="쉼표 [0] 4 4 2 3 13" xfId="44580"/>
    <cellStyle name="쉼표 [0] 4 4 2 3 14" xfId="44581"/>
    <cellStyle name="쉼표 [0] 4 4 2 3 15" xfId="44582"/>
    <cellStyle name="쉼표 [0] 4 4 2 3 16" xfId="44583"/>
    <cellStyle name="쉼표 [0] 4 4 2 3 17" xfId="44584"/>
    <cellStyle name="쉼표 [0] 4 4 2 3 18" xfId="44585"/>
    <cellStyle name="쉼표 [0] 4 4 2 3 19" xfId="44586"/>
    <cellStyle name="쉼표 [0] 4 4 2 3 2" xfId="44587"/>
    <cellStyle name="쉼표 [0] 4 4 2 3 2 10" xfId="44588"/>
    <cellStyle name="쉼표 [0] 4 4 2 3 2 11" xfId="44589"/>
    <cellStyle name="쉼표 [0] 4 4 2 3 2 12" xfId="44590"/>
    <cellStyle name="쉼표 [0] 4 4 2 3 2 2" xfId="44591"/>
    <cellStyle name="쉼표 [0] 4 4 2 3 2 2 2" xfId="44592"/>
    <cellStyle name="쉼표 [0] 4 4 2 3 2 2 3" xfId="44593"/>
    <cellStyle name="쉼표 [0] 4 4 2 3 2 2 4" xfId="44594"/>
    <cellStyle name="쉼표 [0] 4 4 2 3 2 3" xfId="44595"/>
    <cellStyle name="쉼표 [0] 4 4 2 3 2 3 2" xfId="44596"/>
    <cellStyle name="쉼표 [0] 4 4 2 3 2 3 3" xfId="44597"/>
    <cellStyle name="쉼표 [0] 4 4 2 3 2 3 4" xfId="44598"/>
    <cellStyle name="쉼표 [0] 4 4 2 3 2 4" xfId="44599"/>
    <cellStyle name="쉼표 [0] 4 4 2 3 2 4 2" xfId="44600"/>
    <cellStyle name="쉼표 [0] 4 4 2 3 2 4 3" xfId="44601"/>
    <cellStyle name="쉼표 [0] 4 4 2 3 2 4 4" xfId="44602"/>
    <cellStyle name="쉼표 [0] 4 4 2 3 2 5" xfId="44603"/>
    <cellStyle name="쉼표 [0] 4 4 2 3 2 5 2" xfId="44604"/>
    <cellStyle name="쉼표 [0] 4 4 2 3 2 5 3" xfId="44605"/>
    <cellStyle name="쉼표 [0] 4 4 2 3 2 5 4" xfId="44606"/>
    <cellStyle name="쉼표 [0] 4 4 2 3 2 6" xfId="44607"/>
    <cellStyle name="쉼표 [0] 4 4 2 3 2 6 2" xfId="44608"/>
    <cellStyle name="쉼표 [0] 4 4 2 3 2 6 3" xfId="44609"/>
    <cellStyle name="쉼표 [0] 4 4 2 3 2 6 4" xfId="44610"/>
    <cellStyle name="쉼표 [0] 4 4 2 3 2 7" xfId="44611"/>
    <cellStyle name="쉼표 [0] 4 4 2 3 2 7 2" xfId="44612"/>
    <cellStyle name="쉼표 [0] 4 4 2 3 2 7 3" xfId="44613"/>
    <cellStyle name="쉼표 [0] 4 4 2 3 2 7 4" xfId="44614"/>
    <cellStyle name="쉼표 [0] 4 4 2 3 2 8" xfId="44615"/>
    <cellStyle name="쉼표 [0] 4 4 2 3 2 8 2" xfId="44616"/>
    <cellStyle name="쉼표 [0] 4 4 2 3 2 8 3" xfId="44617"/>
    <cellStyle name="쉼표 [0] 4 4 2 3 2 8 4" xfId="44618"/>
    <cellStyle name="쉼표 [0] 4 4 2 3 2 9" xfId="44619"/>
    <cellStyle name="쉼표 [0] 4 4 2 3 2 9 2" xfId="44620"/>
    <cellStyle name="쉼표 [0] 4 4 2 3 2 9 3" xfId="44621"/>
    <cellStyle name="쉼표 [0] 4 4 2 3 2 9 4" xfId="44622"/>
    <cellStyle name="쉼표 [0] 4 4 2 3 20" xfId="44623"/>
    <cellStyle name="쉼표 [0] 4 4 2 3 21" xfId="44624"/>
    <cellStyle name="쉼표 [0] 4 4 2 3 22" xfId="44625"/>
    <cellStyle name="쉼표 [0] 4 4 2 3 23" xfId="44626"/>
    <cellStyle name="쉼표 [0] 4 4 2 3 24" xfId="44627"/>
    <cellStyle name="쉼표 [0] 4 4 2 3 25" xfId="44628"/>
    <cellStyle name="쉼표 [0] 4 4 2 3 3" xfId="44629"/>
    <cellStyle name="쉼표 [0] 4 4 2 3 3 10" xfId="44630"/>
    <cellStyle name="쉼표 [0] 4 4 2 3 3 11" xfId="44631"/>
    <cellStyle name="쉼표 [0] 4 4 2 3 3 12" xfId="44632"/>
    <cellStyle name="쉼표 [0] 4 4 2 3 3 2" xfId="44633"/>
    <cellStyle name="쉼표 [0] 4 4 2 3 3 2 2" xfId="44634"/>
    <cellStyle name="쉼표 [0] 4 4 2 3 3 2 3" xfId="44635"/>
    <cellStyle name="쉼표 [0] 4 4 2 3 3 2 4" xfId="44636"/>
    <cellStyle name="쉼표 [0] 4 4 2 3 3 3" xfId="44637"/>
    <cellStyle name="쉼표 [0] 4 4 2 3 3 3 2" xfId="44638"/>
    <cellStyle name="쉼표 [0] 4 4 2 3 3 3 3" xfId="44639"/>
    <cellStyle name="쉼표 [0] 4 4 2 3 3 3 4" xfId="44640"/>
    <cellStyle name="쉼표 [0] 4 4 2 3 3 4" xfId="44641"/>
    <cellStyle name="쉼표 [0] 4 4 2 3 3 4 2" xfId="44642"/>
    <cellStyle name="쉼표 [0] 4 4 2 3 3 4 3" xfId="44643"/>
    <cellStyle name="쉼표 [0] 4 4 2 3 3 4 4" xfId="44644"/>
    <cellStyle name="쉼표 [0] 4 4 2 3 3 5" xfId="44645"/>
    <cellStyle name="쉼표 [0] 4 4 2 3 3 5 2" xfId="44646"/>
    <cellStyle name="쉼표 [0] 4 4 2 3 3 5 3" xfId="44647"/>
    <cellStyle name="쉼표 [0] 4 4 2 3 3 5 4" xfId="44648"/>
    <cellStyle name="쉼표 [0] 4 4 2 3 3 6" xfId="44649"/>
    <cellStyle name="쉼표 [0] 4 4 2 3 3 6 2" xfId="44650"/>
    <cellStyle name="쉼표 [0] 4 4 2 3 3 6 3" xfId="44651"/>
    <cellStyle name="쉼표 [0] 4 4 2 3 3 6 4" xfId="44652"/>
    <cellStyle name="쉼표 [0] 4 4 2 3 3 7" xfId="44653"/>
    <cellStyle name="쉼표 [0] 4 4 2 3 3 7 2" xfId="44654"/>
    <cellStyle name="쉼표 [0] 4 4 2 3 3 7 3" xfId="44655"/>
    <cellStyle name="쉼표 [0] 4 4 2 3 3 7 4" xfId="44656"/>
    <cellStyle name="쉼표 [0] 4 4 2 3 3 8" xfId="44657"/>
    <cellStyle name="쉼표 [0] 4 4 2 3 3 8 2" xfId="44658"/>
    <cellStyle name="쉼표 [0] 4 4 2 3 3 8 3" xfId="44659"/>
    <cellStyle name="쉼표 [0] 4 4 2 3 3 8 4" xfId="44660"/>
    <cellStyle name="쉼표 [0] 4 4 2 3 3 9" xfId="44661"/>
    <cellStyle name="쉼표 [0] 4 4 2 3 3 9 2" xfId="44662"/>
    <cellStyle name="쉼표 [0] 4 4 2 3 3 9 3" xfId="44663"/>
    <cellStyle name="쉼표 [0] 4 4 2 3 3 9 4" xfId="44664"/>
    <cellStyle name="쉼표 [0] 4 4 2 3 4" xfId="44665"/>
    <cellStyle name="쉼표 [0] 4 4 2 3 4 10" xfId="44666"/>
    <cellStyle name="쉼표 [0] 4 4 2 3 4 11" xfId="44667"/>
    <cellStyle name="쉼표 [0] 4 4 2 3 4 12" xfId="44668"/>
    <cellStyle name="쉼표 [0] 4 4 2 3 4 2" xfId="44669"/>
    <cellStyle name="쉼표 [0] 4 4 2 3 4 2 2" xfId="44670"/>
    <cellStyle name="쉼표 [0] 4 4 2 3 4 2 3" xfId="44671"/>
    <cellStyle name="쉼표 [0] 4 4 2 3 4 2 4" xfId="44672"/>
    <cellStyle name="쉼표 [0] 4 4 2 3 4 3" xfId="44673"/>
    <cellStyle name="쉼표 [0] 4 4 2 3 4 3 2" xfId="44674"/>
    <cellStyle name="쉼표 [0] 4 4 2 3 4 3 3" xfId="44675"/>
    <cellStyle name="쉼표 [0] 4 4 2 3 4 3 4" xfId="44676"/>
    <cellStyle name="쉼표 [0] 4 4 2 3 4 4" xfId="44677"/>
    <cellStyle name="쉼표 [0] 4 4 2 3 4 4 2" xfId="44678"/>
    <cellStyle name="쉼표 [0] 4 4 2 3 4 4 3" xfId="44679"/>
    <cellStyle name="쉼표 [0] 4 4 2 3 4 4 4" xfId="44680"/>
    <cellStyle name="쉼표 [0] 4 4 2 3 4 5" xfId="44681"/>
    <cellStyle name="쉼표 [0] 4 4 2 3 4 5 2" xfId="44682"/>
    <cellStyle name="쉼표 [0] 4 4 2 3 4 5 3" xfId="44683"/>
    <cellStyle name="쉼표 [0] 4 4 2 3 4 5 4" xfId="44684"/>
    <cellStyle name="쉼표 [0] 4 4 2 3 4 6" xfId="44685"/>
    <cellStyle name="쉼표 [0] 4 4 2 3 4 6 2" xfId="44686"/>
    <cellStyle name="쉼표 [0] 4 4 2 3 4 6 3" xfId="44687"/>
    <cellStyle name="쉼표 [0] 4 4 2 3 4 6 4" xfId="44688"/>
    <cellStyle name="쉼표 [0] 4 4 2 3 4 7" xfId="44689"/>
    <cellStyle name="쉼표 [0] 4 4 2 3 4 7 2" xfId="44690"/>
    <cellStyle name="쉼표 [0] 4 4 2 3 4 7 3" xfId="44691"/>
    <cellStyle name="쉼표 [0] 4 4 2 3 4 7 4" xfId="44692"/>
    <cellStyle name="쉼표 [0] 4 4 2 3 4 8" xfId="44693"/>
    <cellStyle name="쉼표 [0] 4 4 2 3 4 8 2" xfId="44694"/>
    <cellStyle name="쉼표 [0] 4 4 2 3 4 8 3" xfId="44695"/>
    <cellStyle name="쉼표 [0] 4 4 2 3 4 8 4" xfId="44696"/>
    <cellStyle name="쉼표 [0] 4 4 2 3 4 9" xfId="44697"/>
    <cellStyle name="쉼표 [0] 4 4 2 3 4 9 2" xfId="44698"/>
    <cellStyle name="쉼표 [0] 4 4 2 3 4 9 3" xfId="44699"/>
    <cellStyle name="쉼표 [0] 4 4 2 3 4 9 4" xfId="44700"/>
    <cellStyle name="쉼표 [0] 4 4 2 3 5" xfId="44701"/>
    <cellStyle name="쉼표 [0] 4 4 2 3 5 2" xfId="44702"/>
    <cellStyle name="쉼표 [0] 4 4 2 3 5 3" xfId="44703"/>
    <cellStyle name="쉼표 [0] 4 4 2 3 5 4" xfId="44704"/>
    <cellStyle name="쉼표 [0] 4 4 2 3 6" xfId="44705"/>
    <cellStyle name="쉼표 [0] 4 4 2 3 6 2" xfId="44706"/>
    <cellStyle name="쉼표 [0] 4 4 2 3 6 3" xfId="44707"/>
    <cellStyle name="쉼표 [0] 4 4 2 3 6 4" xfId="44708"/>
    <cellStyle name="쉼표 [0] 4 4 2 3 7" xfId="44709"/>
    <cellStyle name="쉼표 [0] 4 4 2 3 7 2" xfId="44710"/>
    <cellStyle name="쉼표 [0] 4 4 2 3 7 3" xfId="44711"/>
    <cellStyle name="쉼표 [0] 4 4 2 3 7 4" xfId="44712"/>
    <cellStyle name="쉼표 [0] 4 4 2 3 8" xfId="44713"/>
    <cellStyle name="쉼표 [0] 4 4 2 3 8 2" xfId="44714"/>
    <cellStyle name="쉼표 [0] 4 4 2 3 8 3" xfId="44715"/>
    <cellStyle name="쉼표 [0] 4 4 2 3 8 4" xfId="44716"/>
    <cellStyle name="쉼표 [0] 4 4 2 3 9" xfId="44717"/>
    <cellStyle name="쉼표 [0] 4 4 2 3 9 2" xfId="44718"/>
    <cellStyle name="쉼표 [0] 4 4 2 3 9 3" xfId="44719"/>
    <cellStyle name="쉼표 [0] 4 4 2 3 9 4" xfId="44720"/>
    <cellStyle name="쉼표 [0] 4 4 2 4" xfId="44721"/>
    <cellStyle name="쉼표 [0] 4 4 2 4 10" xfId="44722"/>
    <cellStyle name="쉼표 [0] 4 4 2 4 11" xfId="44723"/>
    <cellStyle name="쉼표 [0] 4 4 2 4 12" xfId="44724"/>
    <cellStyle name="쉼표 [0] 4 4 2 4 2" xfId="44725"/>
    <cellStyle name="쉼표 [0] 4 4 2 4 2 2" xfId="44726"/>
    <cellStyle name="쉼표 [0] 4 4 2 4 2 3" xfId="44727"/>
    <cellStyle name="쉼표 [0] 4 4 2 4 2 4" xfId="44728"/>
    <cellStyle name="쉼표 [0] 4 4 2 4 3" xfId="44729"/>
    <cellStyle name="쉼표 [0] 4 4 2 4 3 2" xfId="44730"/>
    <cellStyle name="쉼표 [0] 4 4 2 4 3 3" xfId="44731"/>
    <cellStyle name="쉼표 [0] 4 4 2 4 3 4" xfId="44732"/>
    <cellStyle name="쉼표 [0] 4 4 2 4 4" xfId="44733"/>
    <cellStyle name="쉼표 [0] 4 4 2 4 4 2" xfId="44734"/>
    <cellStyle name="쉼표 [0] 4 4 2 4 4 3" xfId="44735"/>
    <cellStyle name="쉼표 [0] 4 4 2 4 4 4" xfId="44736"/>
    <cellStyle name="쉼표 [0] 4 4 2 4 5" xfId="44737"/>
    <cellStyle name="쉼표 [0] 4 4 2 4 5 2" xfId="44738"/>
    <cellStyle name="쉼표 [0] 4 4 2 4 5 3" xfId="44739"/>
    <cellStyle name="쉼표 [0] 4 4 2 4 5 4" xfId="44740"/>
    <cellStyle name="쉼표 [0] 4 4 2 4 6" xfId="44741"/>
    <cellStyle name="쉼표 [0] 4 4 2 4 6 2" xfId="44742"/>
    <cellStyle name="쉼표 [0] 4 4 2 4 6 3" xfId="44743"/>
    <cellStyle name="쉼표 [0] 4 4 2 4 6 4" xfId="44744"/>
    <cellStyle name="쉼표 [0] 4 4 2 4 7" xfId="44745"/>
    <cellStyle name="쉼표 [0] 4 4 2 4 7 2" xfId="44746"/>
    <cellStyle name="쉼표 [0] 4 4 2 4 7 3" xfId="44747"/>
    <cellStyle name="쉼표 [0] 4 4 2 4 7 4" xfId="44748"/>
    <cellStyle name="쉼표 [0] 4 4 2 4 8" xfId="44749"/>
    <cellStyle name="쉼표 [0] 4 4 2 4 8 2" xfId="44750"/>
    <cellStyle name="쉼표 [0] 4 4 2 4 8 3" xfId="44751"/>
    <cellStyle name="쉼표 [0] 4 4 2 4 8 4" xfId="44752"/>
    <cellStyle name="쉼표 [0] 4 4 2 4 9" xfId="44753"/>
    <cellStyle name="쉼표 [0] 4 4 2 4 9 2" xfId="44754"/>
    <cellStyle name="쉼표 [0] 4 4 2 4 9 3" xfId="44755"/>
    <cellStyle name="쉼표 [0] 4 4 2 4 9 4" xfId="44756"/>
    <cellStyle name="쉼표 [0] 4 4 2 5" xfId="44757"/>
    <cellStyle name="쉼표 [0] 4 4 2 5 10" xfId="44758"/>
    <cellStyle name="쉼표 [0] 4 4 2 5 11" xfId="44759"/>
    <cellStyle name="쉼표 [0] 4 4 2 5 12" xfId="44760"/>
    <cellStyle name="쉼표 [0] 4 4 2 5 2" xfId="44761"/>
    <cellStyle name="쉼표 [0] 4 4 2 5 2 2" xfId="44762"/>
    <cellStyle name="쉼표 [0] 4 4 2 5 2 3" xfId="44763"/>
    <cellStyle name="쉼표 [0] 4 4 2 5 2 4" xfId="44764"/>
    <cellStyle name="쉼표 [0] 4 4 2 5 3" xfId="44765"/>
    <cellStyle name="쉼표 [0] 4 4 2 5 3 2" xfId="44766"/>
    <cellStyle name="쉼표 [0] 4 4 2 5 3 3" xfId="44767"/>
    <cellStyle name="쉼표 [0] 4 4 2 5 3 4" xfId="44768"/>
    <cellStyle name="쉼표 [0] 4 4 2 5 4" xfId="44769"/>
    <cellStyle name="쉼표 [0] 4 4 2 5 4 2" xfId="44770"/>
    <cellStyle name="쉼표 [0] 4 4 2 5 4 3" xfId="44771"/>
    <cellStyle name="쉼표 [0] 4 4 2 5 4 4" xfId="44772"/>
    <cellStyle name="쉼표 [0] 4 4 2 5 5" xfId="44773"/>
    <cellStyle name="쉼표 [0] 4 4 2 5 5 2" xfId="44774"/>
    <cellStyle name="쉼표 [0] 4 4 2 5 5 3" xfId="44775"/>
    <cellStyle name="쉼표 [0] 4 4 2 5 5 4" xfId="44776"/>
    <cellStyle name="쉼표 [0] 4 4 2 5 6" xfId="44777"/>
    <cellStyle name="쉼표 [0] 4 4 2 5 6 2" xfId="44778"/>
    <cellStyle name="쉼표 [0] 4 4 2 5 6 3" xfId="44779"/>
    <cellStyle name="쉼표 [0] 4 4 2 5 6 4" xfId="44780"/>
    <cellStyle name="쉼표 [0] 4 4 2 5 7" xfId="44781"/>
    <cellStyle name="쉼표 [0] 4 4 2 5 7 2" xfId="44782"/>
    <cellStyle name="쉼표 [0] 4 4 2 5 7 3" xfId="44783"/>
    <cellStyle name="쉼표 [0] 4 4 2 5 7 4" xfId="44784"/>
    <cellStyle name="쉼표 [0] 4 4 2 5 8" xfId="44785"/>
    <cellStyle name="쉼표 [0] 4 4 2 5 8 2" xfId="44786"/>
    <cellStyle name="쉼표 [0] 4 4 2 5 8 3" xfId="44787"/>
    <cellStyle name="쉼표 [0] 4 4 2 5 8 4" xfId="44788"/>
    <cellStyle name="쉼표 [0] 4 4 2 5 9" xfId="44789"/>
    <cellStyle name="쉼표 [0] 4 4 2 5 9 2" xfId="44790"/>
    <cellStyle name="쉼표 [0] 4 4 2 5 9 3" xfId="44791"/>
    <cellStyle name="쉼표 [0] 4 4 2 5 9 4" xfId="44792"/>
    <cellStyle name="쉼표 [0] 4 4 2 6" xfId="44793"/>
    <cellStyle name="쉼표 [0] 4 4 2 6 10" xfId="44794"/>
    <cellStyle name="쉼표 [0] 4 4 2 6 11" xfId="44795"/>
    <cellStyle name="쉼표 [0] 4 4 2 6 12" xfId="44796"/>
    <cellStyle name="쉼표 [0] 4 4 2 6 2" xfId="44797"/>
    <cellStyle name="쉼표 [0] 4 4 2 6 2 2" xfId="44798"/>
    <cellStyle name="쉼표 [0] 4 4 2 6 2 3" xfId="44799"/>
    <cellStyle name="쉼표 [0] 4 4 2 6 2 4" xfId="44800"/>
    <cellStyle name="쉼표 [0] 4 4 2 6 3" xfId="44801"/>
    <cellStyle name="쉼표 [0] 4 4 2 6 3 2" xfId="44802"/>
    <cellStyle name="쉼표 [0] 4 4 2 6 3 3" xfId="44803"/>
    <cellStyle name="쉼표 [0] 4 4 2 6 3 4" xfId="44804"/>
    <cellStyle name="쉼표 [0] 4 4 2 6 4" xfId="44805"/>
    <cellStyle name="쉼표 [0] 4 4 2 6 4 2" xfId="44806"/>
    <cellStyle name="쉼표 [0] 4 4 2 6 4 3" xfId="44807"/>
    <cellStyle name="쉼표 [0] 4 4 2 6 4 4" xfId="44808"/>
    <cellStyle name="쉼표 [0] 4 4 2 6 5" xfId="44809"/>
    <cellStyle name="쉼표 [0] 4 4 2 6 5 2" xfId="44810"/>
    <cellStyle name="쉼표 [0] 4 4 2 6 5 3" xfId="44811"/>
    <cellStyle name="쉼표 [0] 4 4 2 6 5 4" xfId="44812"/>
    <cellStyle name="쉼표 [0] 4 4 2 6 6" xfId="44813"/>
    <cellStyle name="쉼표 [0] 4 4 2 6 6 2" xfId="44814"/>
    <cellStyle name="쉼표 [0] 4 4 2 6 6 3" xfId="44815"/>
    <cellStyle name="쉼표 [0] 4 4 2 6 6 4" xfId="44816"/>
    <cellStyle name="쉼표 [0] 4 4 2 6 7" xfId="44817"/>
    <cellStyle name="쉼표 [0] 4 4 2 6 7 2" xfId="44818"/>
    <cellStyle name="쉼표 [0] 4 4 2 6 7 3" xfId="44819"/>
    <cellStyle name="쉼표 [0] 4 4 2 6 7 4" xfId="44820"/>
    <cellStyle name="쉼표 [0] 4 4 2 6 8" xfId="44821"/>
    <cellStyle name="쉼표 [0] 4 4 2 6 8 2" xfId="44822"/>
    <cellStyle name="쉼표 [0] 4 4 2 6 8 3" xfId="44823"/>
    <cellStyle name="쉼표 [0] 4 4 2 6 8 4" xfId="44824"/>
    <cellStyle name="쉼표 [0] 4 4 2 6 9" xfId="44825"/>
    <cellStyle name="쉼표 [0] 4 4 2 6 9 2" xfId="44826"/>
    <cellStyle name="쉼표 [0] 4 4 2 6 9 3" xfId="44827"/>
    <cellStyle name="쉼표 [0] 4 4 2 6 9 4" xfId="44828"/>
    <cellStyle name="쉼표 [0] 4 4 2 7" xfId="44829"/>
    <cellStyle name="쉼표 [0] 4 4 2 7 2" xfId="44830"/>
    <cellStyle name="쉼표 [0] 4 4 2 7 3" xfId="44831"/>
    <cellStyle name="쉼표 [0] 4 4 2 7 4" xfId="44832"/>
    <cellStyle name="쉼표 [0] 4 4 2 8" xfId="44833"/>
    <cellStyle name="쉼표 [0] 4 4 2 8 2" xfId="44834"/>
    <cellStyle name="쉼표 [0] 4 4 2 8 3" xfId="44835"/>
    <cellStyle name="쉼표 [0] 4 4 2 8 4" xfId="44836"/>
    <cellStyle name="쉼표 [0] 4 4 2 9" xfId="44837"/>
    <cellStyle name="쉼표 [0] 4 4 2 9 2" xfId="44838"/>
    <cellStyle name="쉼표 [0] 4 4 2 9 3" xfId="44839"/>
    <cellStyle name="쉼표 [0] 4 4 2 9 4" xfId="44840"/>
    <cellStyle name="쉼표 [0] 4 4 3" xfId="44841"/>
    <cellStyle name="쉼표 [0] 4 4 4" xfId="44842"/>
    <cellStyle name="쉼표 [0] 4 4 5" xfId="44843"/>
    <cellStyle name="쉼표 [0] 4 4 6" xfId="44844"/>
    <cellStyle name="쉼표 [0] 4 5" xfId="44845"/>
    <cellStyle name="쉼표 [0] 4 5 2" xfId="44846"/>
    <cellStyle name="쉼표 [0] 4 5 2 10" xfId="44847"/>
    <cellStyle name="쉼표 [0] 4 5 2 10 2" xfId="44848"/>
    <cellStyle name="쉼표 [0] 4 5 2 10 3" xfId="44849"/>
    <cellStyle name="쉼표 [0] 4 5 2 10 4" xfId="44850"/>
    <cellStyle name="쉼표 [0] 4 5 2 11" xfId="44851"/>
    <cellStyle name="쉼표 [0] 4 5 2 11 2" xfId="44852"/>
    <cellStyle name="쉼표 [0] 4 5 2 11 3" xfId="44853"/>
    <cellStyle name="쉼표 [0] 4 5 2 11 4" xfId="44854"/>
    <cellStyle name="쉼표 [0] 4 5 2 12" xfId="44855"/>
    <cellStyle name="쉼표 [0] 4 5 2 12 2" xfId="44856"/>
    <cellStyle name="쉼표 [0] 4 5 2 12 3" xfId="44857"/>
    <cellStyle name="쉼표 [0] 4 5 2 12 4" xfId="44858"/>
    <cellStyle name="쉼표 [0] 4 5 2 13" xfId="44859"/>
    <cellStyle name="쉼표 [0] 4 5 2 13 2" xfId="44860"/>
    <cellStyle name="쉼표 [0] 4 5 2 13 3" xfId="44861"/>
    <cellStyle name="쉼표 [0] 4 5 2 13 4" xfId="44862"/>
    <cellStyle name="쉼표 [0] 4 5 2 14" xfId="44863"/>
    <cellStyle name="쉼표 [0] 4 5 2 14 2" xfId="44864"/>
    <cellStyle name="쉼표 [0] 4 5 2 14 3" xfId="44865"/>
    <cellStyle name="쉼표 [0] 4 5 2 14 4" xfId="44866"/>
    <cellStyle name="쉼표 [0] 4 5 2 15" xfId="44867"/>
    <cellStyle name="쉼표 [0] 4 5 2 16" xfId="44868"/>
    <cellStyle name="쉼표 [0] 4 5 2 17" xfId="44869"/>
    <cellStyle name="쉼표 [0] 4 5 2 18" xfId="44870"/>
    <cellStyle name="쉼표 [0] 4 5 2 19" xfId="44871"/>
    <cellStyle name="쉼표 [0] 4 5 2 2" xfId="44872"/>
    <cellStyle name="쉼표 [0] 4 5 2 2 10" xfId="44873"/>
    <cellStyle name="쉼표 [0] 4 5 2 2 10 2" xfId="44874"/>
    <cellStyle name="쉼표 [0] 4 5 2 2 10 3" xfId="44875"/>
    <cellStyle name="쉼표 [0] 4 5 2 2 10 4" xfId="44876"/>
    <cellStyle name="쉼표 [0] 4 5 2 2 11" xfId="44877"/>
    <cellStyle name="쉼표 [0] 4 5 2 2 11 2" xfId="44878"/>
    <cellStyle name="쉼표 [0] 4 5 2 2 11 3" xfId="44879"/>
    <cellStyle name="쉼표 [0] 4 5 2 2 11 4" xfId="44880"/>
    <cellStyle name="쉼표 [0] 4 5 2 2 12" xfId="44881"/>
    <cellStyle name="쉼표 [0] 4 5 2 2 12 2" xfId="44882"/>
    <cellStyle name="쉼표 [0] 4 5 2 2 12 3" xfId="44883"/>
    <cellStyle name="쉼표 [0] 4 5 2 2 12 4" xfId="44884"/>
    <cellStyle name="쉼표 [0] 4 5 2 2 13" xfId="44885"/>
    <cellStyle name="쉼표 [0] 4 5 2 2 13 2" xfId="44886"/>
    <cellStyle name="쉼표 [0] 4 5 2 2 13 3" xfId="44887"/>
    <cellStyle name="쉼표 [0] 4 5 2 2 13 4" xfId="44888"/>
    <cellStyle name="쉼표 [0] 4 5 2 2 14" xfId="44889"/>
    <cellStyle name="쉼표 [0] 4 5 2 2 15" xfId="44890"/>
    <cellStyle name="쉼표 [0] 4 5 2 2 16" xfId="44891"/>
    <cellStyle name="쉼표 [0] 4 5 2 2 17" xfId="44892"/>
    <cellStyle name="쉼표 [0] 4 5 2 2 18" xfId="44893"/>
    <cellStyle name="쉼표 [0] 4 5 2 2 19" xfId="44894"/>
    <cellStyle name="쉼표 [0] 4 5 2 2 2" xfId="44895"/>
    <cellStyle name="쉼표 [0] 4 5 2 2 2 10" xfId="44896"/>
    <cellStyle name="쉼표 [0] 4 5 2 2 2 10 2" xfId="44897"/>
    <cellStyle name="쉼표 [0] 4 5 2 2 2 10 3" xfId="44898"/>
    <cellStyle name="쉼표 [0] 4 5 2 2 2 10 4" xfId="44899"/>
    <cellStyle name="쉼표 [0] 4 5 2 2 2 11" xfId="44900"/>
    <cellStyle name="쉼표 [0] 4 5 2 2 2 11 2" xfId="44901"/>
    <cellStyle name="쉼표 [0] 4 5 2 2 2 11 3" xfId="44902"/>
    <cellStyle name="쉼표 [0] 4 5 2 2 2 11 4" xfId="44903"/>
    <cellStyle name="쉼표 [0] 4 5 2 2 2 12" xfId="44904"/>
    <cellStyle name="쉼표 [0] 4 5 2 2 2 12 2" xfId="44905"/>
    <cellStyle name="쉼표 [0] 4 5 2 2 2 12 3" xfId="44906"/>
    <cellStyle name="쉼표 [0] 4 5 2 2 2 12 4" xfId="44907"/>
    <cellStyle name="쉼표 [0] 4 5 2 2 2 13" xfId="44908"/>
    <cellStyle name="쉼표 [0] 4 5 2 2 2 14" xfId="44909"/>
    <cellStyle name="쉼표 [0] 4 5 2 2 2 15" xfId="44910"/>
    <cellStyle name="쉼표 [0] 4 5 2 2 2 16" xfId="44911"/>
    <cellStyle name="쉼표 [0] 4 5 2 2 2 17" xfId="44912"/>
    <cellStyle name="쉼표 [0] 4 5 2 2 2 18" xfId="44913"/>
    <cellStyle name="쉼표 [0] 4 5 2 2 2 19" xfId="44914"/>
    <cellStyle name="쉼표 [0] 4 5 2 2 2 2" xfId="44915"/>
    <cellStyle name="쉼표 [0] 4 5 2 2 2 2 10" xfId="44916"/>
    <cellStyle name="쉼표 [0] 4 5 2 2 2 2 11" xfId="44917"/>
    <cellStyle name="쉼표 [0] 4 5 2 2 2 2 12" xfId="44918"/>
    <cellStyle name="쉼표 [0] 4 5 2 2 2 2 2" xfId="44919"/>
    <cellStyle name="쉼표 [0] 4 5 2 2 2 2 2 2" xfId="44920"/>
    <cellStyle name="쉼표 [0] 4 5 2 2 2 2 2 3" xfId="44921"/>
    <cellStyle name="쉼표 [0] 4 5 2 2 2 2 2 4" xfId="44922"/>
    <cellStyle name="쉼표 [0] 4 5 2 2 2 2 3" xfId="44923"/>
    <cellStyle name="쉼표 [0] 4 5 2 2 2 2 3 2" xfId="44924"/>
    <cellStyle name="쉼표 [0] 4 5 2 2 2 2 3 3" xfId="44925"/>
    <cellStyle name="쉼표 [0] 4 5 2 2 2 2 3 4" xfId="44926"/>
    <cellStyle name="쉼표 [0] 4 5 2 2 2 2 4" xfId="44927"/>
    <cellStyle name="쉼표 [0] 4 5 2 2 2 2 4 2" xfId="44928"/>
    <cellStyle name="쉼표 [0] 4 5 2 2 2 2 4 3" xfId="44929"/>
    <cellStyle name="쉼표 [0] 4 5 2 2 2 2 4 4" xfId="44930"/>
    <cellStyle name="쉼표 [0] 4 5 2 2 2 2 5" xfId="44931"/>
    <cellStyle name="쉼표 [0] 4 5 2 2 2 2 5 2" xfId="44932"/>
    <cellStyle name="쉼표 [0] 4 5 2 2 2 2 5 3" xfId="44933"/>
    <cellStyle name="쉼표 [0] 4 5 2 2 2 2 5 4" xfId="44934"/>
    <cellStyle name="쉼표 [0] 4 5 2 2 2 2 6" xfId="44935"/>
    <cellStyle name="쉼표 [0] 4 5 2 2 2 2 6 2" xfId="44936"/>
    <cellStyle name="쉼표 [0] 4 5 2 2 2 2 6 3" xfId="44937"/>
    <cellStyle name="쉼표 [0] 4 5 2 2 2 2 6 4" xfId="44938"/>
    <cellStyle name="쉼표 [0] 4 5 2 2 2 2 7" xfId="44939"/>
    <cellStyle name="쉼표 [0] 4 5 2 2 2 2 7 2" xfId="44940"/>
    <cellStyle name="쉼표 [0] 4 5 2 2 2 2 7 3" xfId="44941"/>
    <cellStyle name="쉼표 [0] 4 5 2 2 2 2 7 4" xfId="44942"/>
    <cellStyle name="쉼표 [0] 4 5 2 2 2 2 8" xfId="44943"/>
    <cellStyle name="쉼표 [0] 4 5 2 2 2 2 8 2" xfId="44944"/>
    <cellStyle name="쉼표 [0] 4 5 2 2 2 2 8 3" xfId="44945"/>
    <cellStyle name="쉼표 [0] 4 5 2 2 2 2 8 4" xfId="44946"/>
    <cellStyle name="쉼표 [0] 4 5 2 2 2 2 9" xfId="44947"/>
    <cellStyle name="쉼표 [0] 4 5 2 2 2 2 9 2" xfId="44948"/>
    <cellStyle name="쉼표 [0] 4 5 2 2 2 2 9 3" xfId="44949"/>
    <cellStyle name="쉼표 [0] 4 5 2 2 2 2 9 4" xfId="44950"/>
    <cellStyle name="쉼표 [0] 4 5 2 2 2 20" xfId="44951"/>
    <cellStyle name="쉼표 [0] 4 5 2 2 2 21" xfId="44952"/>
    <cellStyle name="쉼표 [0] 4 5 2 2 2 22" xfId="44953"/>
    <cellStyle name="쉼표 [0] 4 5 2 2 2 23" xfId="44954"/>
    <cellStyle name="쉼표 [0] 4 5 2 2 2 24" xfId="44955"/>
    <cellStyle name="쉼표 [0] 4 5 2 2 2 25" xfId="44956"/>
    <cellStyle name="쉼표 [0] 4 5 2 2 2 3" xfId="44957"/>
    <cellStyle name="쉼표 [0] 4 5 2 2 2 3 10" xfId="44958"/>
    <cellStyle name="쉼표 [0] 4 5 2 2 2 3 11" xfId="44959"/>
    <cellStyle name="쉼표 [0] 4 5 2 2 2 3 12" xfId="44960"/>
    <cellStyle name="쉼표 [0] 4 5 2 2 2 3 2" xfId="44961"/>
    <cellStyle name="쉼표 [0] 4 5 2 2 2 3 2 2" xfId="44962"/>
    <cellStyle name="쉼표 [0] 4 5 2 2 2 3 2 3" xfId="44963"/>
    <cellStyle name="쉼표 [0] 4 5 2 2 2 3 2 4" xfId="44964"/>
    <cellStyle name="쉼표 [0] 4 5 2 2 2 3 3" xfId="44965"/>
    <cellStyle name="쉼표 [0] 4 5 2 2 2 3 3 2" xfId="44966"/>
    <cellStyle name="쉼표 [0] 4 5 2 2 2 3 3 3" xfId="44967"/>
    <cellStyle name="쉼표 [0] 4 5 2 2 2 3 3 4" xfId="44968"/>
    <cellStyle name="쉼표 [0] 4 5 2 2 2 3 4" xfId="44969"/>
    <cellStyle name="쉼표 [0] 4 5 2 2 2 3 4 2" xfId="44970"/>
    <cellStyle name="쉼표 [0] 4 5 2 2 2 3 4 3" xfId="44971"/>
    <cellStyle name="쉼표 [0] 4 5 2 2 2 3 4 4" xfId="44972"/>
    <cellStyle name="쉼표 [0] 4 5 2 2 2 3 5" xfId="44973"/>
    <cellStyle name="쉼표 [0] 4 5 2 2 2 3 5 2" xfId="44974"/>
    <cellStyle name="쉼표 [0] 4 5 2 2 2 3 5 3" xfId="44975"/>
    <cellStyle name="쉼표 [0] 4 5 2 2 2 3 5 4" xfId="44976"/>
    <cellStyle name="쉼표 [0] 4 5 2 2 2 3 6" xfId="44977"/>
    <cellStyle name="쉼표 [0] 4 5 2 2 2 3 6 2" xfId="44978"/>
    <cellStyle name="쉼표 [0] 4 5 2 2 2 3 6 3" xfId="44979"/>
    <cellStyle name="쉼표 [0] 4 5 2 2 2 3 6 4" xfId="44980"/>
    <cellStyle name="쉼표 [0] 4 5 2 2 2 3 7" xfId="44981"/>
    <cellStyle name="쉼표 [0] 4 5 2 2 2 3 7 2" xfId="44982"/>
    <cellStyle name="쉼표 [0] 4 5 2 2 2 3 7 3" xfId="44983"/>
    <cellStyle name="쉼표 [0] 4 5 2 2 2 3 7 4" xfId="44984"/>
    <cellStyle name="쉼표 [0] 4 5 2 2 2 3 8" xfId="44985"/>
    <cellStyle name="쉼표 [0] 4 5 2 2 2 3 8 2" xfId="44986"/>
    <cellStyle name="쉼표 [0] 4 5 2 2 2 3 8 3" xfId="44987"/>
    <cellStyle name="쉼표 [0] 4 5 2 2 2 3 8 4" xfId="44988"/>
    <cellStyle name="쉼표 [0] 4 5 2 2 2 3 9" xfId="44989"/>
    <cellStyle name="쉼표 [0] 4 5 2 2 2 3 9 2" xfId="44990"/>
    <cellStyle name="쉼표 [0] 4 5 2 2 2 3 9 3" xfId="44991"/>
    <cellStyle name="쉼표 [0] 4 5 2 2 2 3 9 4" xfId="44992"/>
    <cellStyle name="쉼표 [0] 4 5 2 2 2 4" xfId="44993"/>
    <cellStyle name="쉼표 [0] 4 5 2 2 2 4 10" xfId="44994"/>
    <cellStyle name="쉼표 [0] 4 5 2 2 2 4 11" xfId="44995"/>
    <cellStyle name="쉼표 [0] 4 5 2 2 2 4 12" xfId="44996"/>
    <cellStyle name="쉼표 [0] 4 5 2 2 2 4 2" xfId="44997"/>
    <cellStyle name="쉼표 [0] 4 5 2 2 2 4 2 2" xfId="44998"/>
    <cellStyle name="쉼표 [0] 4 5 2 2 2 4 2 3" xfId="44999"/>
    <cellStyle name="쉼표 [0] 4 5 2 2 2 4 2 4" xfId="45000"/>
    <cellStyle name="쉼표 [0] 4 5 2 2 2 4 3" xfId="45001"/>
    <cellStyle name="쉼표 [0] 4 5 2 2 2 4 3 2" xfId="45002"/>
    <cellStyle name="쉼표 [0] 4 5 2 2 2 4 3 3" xfId="45003"/>
    <cellStyle name="쉼표 [0] 4 5 2 2 2 4 3 4" xfId="45004"/>
    <cellStyle name="쉼표 [0] 4 5 2 2 2 4 4" xfId="45005"/>
    <cellStyle name="쉼표 [0] 4 5 2 2 2 4 4 2" xfId="45006"/>
    <cellStyle name="쉼표 [0] 4 5 2 2 2 4 4 3" xfId="45007"/>
    <cellStyle name="쉼표 [0] 4 5 2 2 2 4 4 4" xfId="45008"/>
    <cellStyle name="쉼표 [0] 4 5 2 2 2 4 5" xfId="45009"/>
    <cellStyle name="쉼표 [0] 4 5 2 2 2 4 5 2" xfId="45010"/>
    <cellStyle name="쉼표 [0] 4 5 2 2 2 4 5 3" xfId="45011"/>
    <cellStyle name="쉼표 [0] 4 5 2 2 2 4 5 4" xfId="45012"/>
    <cellStyle name="쉼표 [0] 4 5 2 2 2 4 6" xfId="45013"/>
    <cellStyle name="쉼표 [0] 4 5 2 2 2 4 6 2" xfId="45014"/>
    <cellStyle name="쉼표 [0] 4 5 2 2 2 4 6 3" xfId="45015"/>
    <cellStyle name="쉼표 [0] 4 5 2 2 2 4 6 4" xfId="45016"/>
    <cellStyle name="쉼표 [0] 4 5 2 2 2 4 7" xfId="45017"/>
    <cellStyle name="쉼표 [0] 4 5 2 2 2 4 7 2" xfId="45018"/>
    <cellStyle name="쉼표 [0] 4 5 2 2 2 4 7 3" xfId="45019"/>
    <cellStyle name="쉼표 [0] 4 5 2 2 2 4 7 4" xfId="45020"/>
    <cellStyle name="쉼표 [0] 4 5 2 2 2 4 8" xfId="45021"/>
    <cellStyle name="쉼표 [0] 4 5 2 2 2 4 8 2" xfId="45022"/>
    <cellStyle name="쉼표 [0] 4 5 2 2 2 4 8 3" xfId="45023"/>
    <cellStyle name="쉼표 [0] 4 5 2 2 2 4 8 4" xfId="45024"/>
    <cellStyle name="쉼표 [0] 4 5 2 2 2 4 9" xfId="45025"/>
    <cellStyle name="쉼표 [0] 4 5 2 2 2 4 9 2" xfId="45026"/>
    <cellStyle name="쉼표 [0] 4 5 2 2 2 4 9 3" xfId="45027"/>
    <cellStyle name="쉼표 [0] 4 5 2 2 2 4 9 4" xfId="45028"/>
    <cellStyle name="쉼표 [0] 4 5 2 2 2 5" xfId="45029"/>
    <cellStyle name="쉼표 [0] 4 5 2 2 2 5 2" xfId="45030"/>
    <cellStyle name="쉼표 [0] 4 5 2 2 2 5 3" xfId="45031"/>
    <cellStyle name="쉼표 [0] 4 5 2 2 2 5 4" xfId="45032"/>
    <cellStyle name="쉼표 [0] 4 5 2 2 2 6" xfId="45033"/>
    <cellStyle name="쉼표 [0] 4 5 2 2 2 6 2" xfId="45034"/>
    <cellStyle name="쉼표 [0] 4 5 2 2 2 6 3" xfId="45035"/>
    <cellStyle name="쉼표 [0] 4 5 2 2 2 6 4" xfId="45036"/>
    <cellStyle name="쉼표 [0] 4 5 2 2 2 7" xfId="45037"/>
    <cellStyle name="쉼표 [0] 4 5 2 2 2 7 2" xfId="45038"/>
    <cellStyle name="쉼표 [0] 4 5 2 2 2 7 3" xfId="45039"/>
    <cellStyle name="쉼표 [0] 4 5 2 2 2 7 4" xfId="45040"/>
    <cellStyle name="쉼표 [0] 4 5 2 2 2 8" xfId="45041"/>
    <cellStyle name="쉼표 [0] 4 5 2 2 2 8 2" xfId="45042"/>
    <cellStyle name="쉼표 [0] 4 5 2 2 2 8 3" xfId="45043"/>
    <cellStyle name="쉼표 [0] 4 5 2 2 2 8 4" xfId="45044"/>
    <cellStyle name="쉼표 [0] 4 5 2 2 2 9" xfId="45045"/>
    <cellStyle name="쉼표 [0] 4 5 2 2 2 9 2" xfId="45046"/>
    <cellStyle name="쉼표 [0] 4 5 2 2 2 9 3" xfId="45047"/>
    <cellStyle name="쉼표 [0] 4 5 2 2 2 9 4" xfId="45048"/>
    <cellStyle name="쉼표 [0] 4 5 2 2 20" xfId="45049"/>
    <cellStyle name="쉼표 [0] 4 5 2 2 21" xfId="45050"/>
    <cellStyle name="쉼표 [0] 4 5 2 2 22" xfId="45051"/>
    <cellStyle name="쉼표 [0] 4 5 2 2 23" xfId="45052"/>
    <cellStyle name="쉼표 [0] 4 5 2 2 24" xfId="45053"/>
    <cellStyle name="쉼표 [0] 4 5 2 2 25" xfId="45054"/>
    <cellStyle name="쉼표 [0] 4 5 2 2 26" xfId="45055"/>
    <cellStyle name="쉼표 [0] 4 5 2 2 3" xfId="45056"/>
    <cellStyle name="쉼표 [0] 4 5 2 2 3 10" xfId="45057"/>
    <cellStyle name="쉼표 [0] 4 5 2 2 3 11" xfId="45058"/>
    <cellStyle name="쉼표 [0] 4 5 2 2 3 12" xfId="45059"/>
    <cellStyle name="쉼표 [0] 4 5 2 2 3 2" xfId="45060"/>
    <cellStyle name="쉼표 [0] 4 5 2 2 3 2 2" xfId="45061"/>
    <cellStyle name="쉼표 [0] 4 5 2 2 3 2 3" xfId="45062"/>
    <cellStyle name="쉼표 [0] 4 5 2 2 3 2 4" xfId="45063"/>
    <cellStyle name="쉼표 [0] 4 5 2 2 3 3" xfId="45064"/>
    <cellStyle name="쉼표 [0] 4 5 2 2 3 3 2" xfId="45065"/>
    <cellStyle name="쉼표 [0] 4 5 2 2 3 3 3" xfId="45066"/>
    <cellStyle name="쉼표 [0] 4 5 2 2 3 3 4" xfId="45067"/>
    <cellStyle name="쉼표 [0] 4 5 2 2 3 4" xfId="45068"/>
    <cellStyle name="쉼표 [0] 4 5 2 2 3 4 2" xfId="45069"/>
    <cellStyle name="쉼표 [0] 4 5 2 2 3 4 3" xfId="45070"/>
    <cellStyle name="쉼표 [0] 4 5 2 2 3 4 4" xfId="45071"/>
    <cellStyle name="쉼표 [0] 4 5 2 2 3 5" xfId="45072"/>
    <cellStyle name="쉼표 [0] 4 5 2 2 3 5 2" xfId="45073"/>
    <cellStyle name="쉼표 [0] 4 5 2 2 3 5 3" xfId="45074"/>
    <cellStyle name="쉼표 [0] 4 5 2 2 3 5 4" xfId="45075"/>
    <cellStyle name="쉼표 [0] 4 5 2 2 3 6" xfId="45076"/>
    <cellStyle name="쉼표 [0] 4 5 2 2 3 6 2" xfId="45077"/>
    <cellStyle name="쉼표 [0] 4 5 2 2 3 6 3" xfId="45078"/>
    <cellStyle name="쉼표 [0] 4 5 2 2 3 6 4" xfId="45079"/>
    <cellStyle name="쉼표 [0] 4 5 2 2 3 7" xfId="45080"/>
    <cellStyle name="쉼표 [0] 4 5 2 2 3 7 2" xfId="45081"/>
    <cellStyle name="쉼표 [0] 4 5 2 2 3 7 3" xfId="45082"/>
    <cellStyle name="쉼표 [0] 4 5 2 2 3 7 4" xfId="45083"/>
    <cellStyle name="쉼표 [0] 4 5 2 2 3 8" xfId="45084"/>
    <cellStyle name="쉼표 [0] 4 5 2 2 3 8 2" xfId="45085"/>
    <cellStyle name="쉼표 [0] 4 5 2 2 3 8 3" xfId="45086"/>
    <cellStyle name="쉼표 [0] 4 5 2 2 3 8 4" xfId="45087"/>
    <cellStyle name="쉼표 [0] 4 5 2 2 3 9" xfId="45088"/>
    <cellStyle name="쉼표 [0] 4 5 2 2 3 9 2" xfId="45089"/>
    <cellStyle name="쉼표 [0] 4 5 2 2 3 9 3" xfId="45090"/>
    <cellStyle name="쉼표 [0] 4 5 2 2 3 9 4" xfId="45091"/>
    <cellStyle name="쉼표 [0] 4 5 2 2 4" xfId="45092"/>
    <cellStyle name="쉼표 [0] 4 5 2 2 4 10" xfId="45093"/>
    <cellStyle name="쉼표 [0] 4 5 2 2 4 11" xfId="45094"/>
    <cellStyle name="쉼표 [0] 4 5 2 2 4 12" xfId="45095"/>
    <cellStyle name="쉼표 [0] 4 5 2 2 4 2" xfId="45096"/>
    <cellStyle name="쉼표 [0] 4 5 2 2 4 2 2" xfId="45097"/>
    <cellStyle name="쉼표 [0] 4 5 2 2 4 2 3" xfId="45098"/>
    <cellStyle name="쉼표 [0] 4 5 2 2 4 2 4" xfId="45099"/>
    <cellStyle name="쉼표 [0] 4 5 2 2 4 3" xfId="45100"/>
    <cellStyle name="쉼표 [0] 4 5 2 2 4 3 2" xfId="45101"/>
    <cellStyle name="쉼표 [0] 4 5 2 2 4 3 3" xfId="45102"/>
    <cellStyle name="쉼표 [0] 4 5 2 2 4 3 4" xfId="45103"/>
    <cellStyle name="쉼표 [0] 4 5 2 2 4 4" xfId="45104"/>
    <cellStyle name="쉼표 [0] 4 5 2 2 4 4 2" xfId="45105"/>
    <cellStyle name="쉼표 [0] 4 5 2 2 4 4 3" xfId="45106"/>
    <cellStyle name="쉼표 [0] 4 5 2 2 4 4 4" xfId="45107"/>
    <cellStyle name="쉼표 [0] 4 5 2 2 4 5" xfId="45108"/>
    <cellStyle name="쉼표 [0] 4 5 2 2 4 5 2" xfId="45109"/>
    <cellStyle name="쉼표 [0] 4 5 2 2 4 5 3" xfId="45110"/>
    <cellStyle name="쉼표 [0] 4 5 2 2 4 5 4" xfId="45111"/>
    <cellStyle name="쉼표 [0] 4 5 2 2 4 6" xfId="45112"/>
    <cellStyle name="쉼표 [0] 4 5 2 2 4 6 2" xfId="45113"/>
    <cellStyle name="쉼표 [0] 4 5 2 2 4 6 3" xfId="45114"/>
    <cellStyle name="쉼표 [0] 4 5 2 2 4 6 4" xfId="45115"/>
    <cellStyle name="쉼표 [0] 4 5 2 2 4 7" xfId="45116"/>
    <cellStyle name="쉼표 [0] 4 5 2 2 4 7 2" xfId="45117"/>
    <cellStyle name="쉼표 [0] 4 5 2 2 4 7 3" xfId="45118"/>
    <cellStyle name="쉼표 [0] 4 5 2 2 4 7 4" xfId="45119"/>
    <cellStyle name="쉼표 [0] 4 5 2 2 4 8" xfId="45120"/>
    <cellStyle name="쉼표 [0] 4 5 2 2 4 8 2" xfId="45121"/>
    <cellStyle name="쉼표 [0] 4 5 2 2 4 8 3" xfId="45122"/>
    <cellStyle name="쉼표 [0] 4 5 2 2 4 8 4" xfId="45123"/>
    <cellStyle name="쉼표 [0] 4 5 2 2 4 9" xfId="45124"/>
    <cellStyle name="쉼표 [0] 4 5 2 2 4 9 2" xfId="45125"/>
    <cellStyle name="쉼표 [0] 4 5 2 2 4 9 3" xfId="45126"/>
    <cellStyle name="쉼표 [0] 4 5 2 2 4 9 4" xfId="45127"/>
    <cellStyle name="쉼표 [0] 4 5 2 2 5" xfId="45128"/>
    <cellStyle name="쉼표 [0] 4 5 2 2 5 10" xfId="45129"/>
    <cellStyle name="쉼표 [0] 4 5 2 2 5 11" xfId="45130"/>
    <cellStyle name="쉼표 [0] 4 5 2 2 5 12" xfId="45131"/>
    <cellStyle name="쉼표 [0] 4 5 2 2 5 2" xfId="45132"/>
    <cellStyle name="쉼표 [0] 4 5 2 2 5 2 2" xfId="45133"/>
    <cellStyle name="쉼표 [0] 4 5 2 2 5 2 3" xfId="45134"/>
    <cellStyle name="쉼표 [0] 4 5 2 2 5 2 4" xfId="45135"/>
    <cellStyle name="쉼표 [0] 4 5 2 2 5 3" xfId="45136"/>
    <cellStyle name="쉼표 [0] 4 5 2 2 5 3 2" xfId="45137"/>
    <cellStyle name="쉼표 [0] 4 5 2 2 5 3 3" xfId="45138"/>
    <cellStyle name="쉼표 [0] 4 5 2 2 5 3 4" xfId="45139"/>
    <cellStyle name="쉼표 [0] 4 5 2 2 5 4" xfId="45140"/>
    <cellStyle name="쉼표 [0] 4 5 2 2 5 4 2" xfId="45141"/>
    <cellStyle name="쉼표 [0] 4 5 2 2 5 4 3" xfId="45142"/>
    <cellStyle name="쉼표 [0] 4 5 2 2 5 4 4" xfId="45143"/>
    <cellStyle name="쉼표 [0] 4 5 2 2 5 5" xfId="45144"/>
    <cellStyle name="쉼표 [0] 4 5 2 2 5 5 2" xfId="45145"/>
    <cellStyle name="쉼표 [0] 4 5 2 2 5 5 3" xfId="45146"/>
    <cellStyle name="쉼표 [0] 4 5 2 2 5 5 4" xfId="45147"/>
    <cellStyle name="쉼표 [0] 4 5 2 2 5 6" xfId="45148"/>
    <cellStyle name="쉼표 [0] 4 5 2 2 5 6 2" xfId="45149"/>
    <cellStyle name="쉼표 [0] 4 5 2 2 5 6 3" xfId="45150"/>
    <cellStyle name="쉼표 [0] 4 5 2 2 5 6 4" xfId="45151"/>
    <cellStyle name="쉼표 [0] 4 5 2 2 5 7" xfId="45152"/>
    <cellStyle name="쉼표 [0] 4 5 2 2 5 7 2" xfId="45153"/>
    <cellStyle name="쉼표 [0] 4 5 2 2 5 7 3" xfId="45154"/>
    <cellStyle name="쉼표 [0] 4 5 2 2 5 7 4" xfId="45155"/>
    <cellStyle name="쉼표 [0] 4 5 2 2 5 8" xfId="45156"/>
    <cellStyle name="쉼표 [0] 4 5 2 2 5 8 2" xfId="45157"/>
    <cellStyle name="쉼표 [0] 4 5 2 2 5 8 3" xfId="45158"/>
    <cellStyle name="쉼표 [0] 4 5 2 2 5 8 4" xfId="45159"/>
    <cellStyle name="쉼표 [0] 4 5 2 2 5 9" xfId="45160"/>
    <cellStyle name="쉼표 [0] 4 5 2 2 5 9 2" xfId="45161"/>
    <cellStyle name="쉼표 [0] 4 5 2 2 5 9 3" xfId="45162"/>
    <cellStyle name="쉼표 [0] 4 5 2 2 5 9 4" xfId="45163"/>
    <cellStyle name="쉼표 [0] 4 5 2 2 6" xfId="45164"/>
    <cellStyle name="쉼표 [0] 4 5 2 2 6 2" xfId="45165"/>
    <cellStyle name="쉼표 [0] 4 5 2 2 6 3" xfId="45166"/>
    <cellStyle name="쉼표 [0] 4 5 2 2 6 4" xfId="45167"/>
    <cellStyle name="쉼표 [0] 4 5 2 2 7" xfId="45168"/>
    <cellStyle name="쉼표 [0] 4 5 2 2 7 2" xfId="45169"/>
    <cellStyle name="쉼표 [0] 4 5 2 2 7 3" xfId="45170"/>
    <cellStyle name="쉼표 [0] 4 5 2 2 7 4" xfId="45171"/>
    <cellStyle name="쉼표 [0] 4 5 2 2 8" xfId="45172"/>
    <cellStyle name="쉼표 [0] 4 5 2 2 8 2" xfId="45173"/>
    <cellStyle name="쉼표 [0] 4 5 2 2 8 3" xfId="45174"/>
    <cellStyle name="쉼표 [0] 4 5 2 2 8 4" xfId="45175"/>
    <cellStyle name="쉼표 [0] 4 5 2 2 9" xfId="45176"/>
    <cellStyle name="쉼표 [0] 4 5 2 2 9 2" xfId="45177"/>
    <cellStyle name="쉼표 [0] 4 5 2 2 9 3" xfId="45178"/>
    <cellStyle name="쉼표 [0] 4 5 2 2 9 4" xfId="45179"/>
    <cellStyle name="쉼표 [0] 4 5 2 20" xfId="45180"/>
    <cellStyle name="쉼표 [0] 4 5 2 21" xfId="45181"/>
    <cellStyle name="쉼표 [0] 4 5 2 22" xfId="45182"/>
    <cellStyle name="쉼표 [0] 4 5 2 23" xfId="45183"/>
    <cellStyle name="쉼표 [0] 4 5 2 24" xfId="45184"/>
    <cellStyle name="쉼표 [0] 4 5 2 25" xfId="45185"/>
    <cellStyle name="쉼표 [0] 4 5 2 26" xfId="45186"/>
    <cellStyle name="쉼표 [0] 4 5 2 3" xfId="45187"/>
    <cellStyle name="쉼표 [0] 4 5 2 3 10" xfId="45188"/>
    <cellStyle name="쉼표 [0] 4 5 2 3 10 2" xfId="45189"/>
    <cellStyle name="쉼표 [0] 4 5 2 3 10 3" xfId="45190"/>
    <cellStyle name="쉼표 [0] 4 5 2 3 10 4" xfId="45191"/>
    <cellStyle name="쉼표 [0] 4 5 2 3 11" xfId="45192"/>
    <cellStyle name="쉼표 [0] 4 5 2 3 11 2" xfId="45193"/>
    <cellStyle name="쉼표 [0] 4 5 2 3 11 3" xfId="45194"/>
    <cellStyle name="쉼표 [0] 4 5 2 3 11 4" xfId="45195"/>
    <cellStyle name="쉼표 [0] 4 5 2 3 12" xfId="45196"/>
    <cellStyle name="쉼표 [0] 4 5 2 3 12 2" xfId="45197"/>
    <cellStyle name="쉼표 [0] 4 5 2 3 12 3" xfId="45198"/>
    <cellStyle name="쉼표 [0] 4 5 2 3 12 4" xfId="45199"/>
    <cellStyle name="쉼표 [0] 4 5 2 3 13" xfId="45200"/>
    <cellStyle name="쉼표 [0] 4 5 2 3 14" xfId="45201"/>
    <cellStyle name="쉼표 [0] 4 5 2 3 15" xfId="45202"/>
    <cellStyle name="쉼표 [0] 4 5 2 3 16" xfId="45203"/>
    <cellStyle name="쉼표 [0] 4 5 2 3 17" xfId="45204"/>
    <cellStyle name="쉼표 [0] 4 5 2 3 18" xfId="45205"/>
    <cellStyle name="쉼표 [0] 4 5 2 3 19" xfId="45206"/>
    <cellStyle name="쉼표 [0] 4 5 2 3 2" xfId="45207"/>
    <cellStyle name="쉼표 [0] 4 5 2 3 2 10" xfId="45208"/>
    <cellStyle name="쉼표 [0] 4 5 2 3 2 11" xfId="45209"/>
    <cellStyle name="쉼표 [0] 4 5 2 3 2 12" xfId="45210"/>
    <cellStyle name="쉼표 [0] 4 5 2 3 2 2" xfId="45211"/>
    <cellStyle name="쉼표 [0] 4 5 2 3 2 2 2" xfId="45212"/>
    <cellStyle name="쉼표 [0] 4 5 2 3 2 2 3" xfId="45213"/>
    <cellStyle name="쉼표 [0] 4 5 2 3 2 2 4" xfId="45214"/>
    <cellStyle name="쉼표 [0] 4 5 2 3 2 3" xfId="45215"/>
    <cellStyle name="쉼표 [0] 4 5 2 3 2 3 2" xfId="45216"/>
    <cellStyle name="쉼표 [0] 4 5 2 3 2 3 3" xfId="45217"/>
    <cellStyle name="쉼표 [0] 4 5 2 3 2 3 4" xfId="45218"/>
    <cellStyle name="쉼표 [0] 4 5 2 3 2 4" xfId="45219"/>
    <cellStyle name="쉼표 [0] 4 5 2 3 2 4 2" xfId="45220"/>
    <cellStyle name="쉼표 [0] 4 5 2 3 2 4 3" xfId="45221"/>
    <cellStyle name="쉼표 [0] 4 5 2 3 2 4 4" xfId="45222"/>
    <cellStyle name="쉼표 [0] 4 5 2 3 2 5" xfId="45223"/>
    <cellStyle name="쉼표 [0] 4 5 2 3 2 5 2" xfId="45224"/>
    <cellStyle name="쉼표 [0] 4 5 2 3 2 5 3" xfId="45225"/>
    <cellStyle name="쉼표 [0] 4 5 2 3 2 5 4" xfId="45226"/>
    <cellStyle name="쉼표 [0] 4 5 2 3 2 6" xfId="45227"/>
    <cellStyle name="쉼표 [0] 4 5 2 3 2 6 2" xfId="45228"/>
    <cellStyle name="쉼표 [0] 4 5 2 3 2 6 3" xfId="45229"/>
    <cellStyle name="쉼표 [0] 4 5 2 3 2 6 4" xfId="45230"/>
    <cellStyle name="쉼표 [0] 4 5 2 3 2 7" xfId="45231"/>
    <cellStyle name="쉼표 [0] 4 5 2 3 2 7 2" xfId="45232"/>
    <cellStyle name="쉼표 [0] 4 5 2 3 2 7 3" xfId="45233"/>
    <cellStyle name="쉼표 [0] 4 5 2 3 2 7 4" xfId="45234"/>
    <cellStyle name="쉼표 [0] 4 5 2 3 2 8" xfId="45235"/>
    <cellStyle name="쉼표 [0] 4 5 2 3 2 8 2" xfId="45236"/>
    <cellStyle name="쉼표 [0] 4 5 2 3 2 8 3" xfId="45237"/>
    <cellStyle name="쉼표 [0] 4 5 2 3 2 8 4" xfId="45238"/>
    <cellStyle name="쉼표 [0] 4 5 2 3 2 9" xfId="45239"/>
    <cellStyle name="쉼표 [0] 4 5 2 3 2 9 2" xfId="45240"/>
    <cellStyle name="쉼표 [0] 4 5 2 3 2 9 3" xfId="45241"/>
    <cellStyle name="쉼표 [0] 4 5 2 3 2 9 4" xfId="45242"/>
    <cellStyle name="쉼표 [0] 4 5 2 3 20" xfId="45243"/>
    <cellStyle name="쉼표 [0] 4 5 2 3 21" xfId="45244"/>
    <cellStyle name="쉼표 [0] 4 5 2 3 22" xfId="45245"/>
    <cellStyle name="쉼표 [0] 4 5 2 3 23" xfId="45246"/>
    <cellStyle name="쉼표 [0] 4 5 2 3 24" xfId="45247"/>
    <cellStyle name="쉼표 [0] 4 5 2 3 25" xfId="45248"/>
    <cellStyle name="쉼표 [0] 4 5 2 3 3" xfId="45249"/>
    <cellStyle name="쉼표 [0] 4 5 2 3 3 10" xfId="45250"/>
    <cellStyle name="쉼표 [0] 4 5 2 3 3 11" xfId="45251"/>
    <cellStyle name="쉼표 [0] 4 5 2 3 3 12" xfId="45252"/>
    <cellStyle name="쉼표 [0] 4 5 2 3 3 2" xfId="45253"/>
    <cellStyle name="쉼표 [0] 4 5 2 3 3 2 2" xfId="45254"/>
    <cellStyle name="쉼표 [0] 4 5 2 3 3 2 3" xfId="45255"/>
    <cellStyle name="쉼표 [0] 4 5 2 3 3 2 4" xfId="45256"/>
    <cellStyle name="쉼표 [0] 4 5 2 3 3 3" xfId="45257"/>
    <cellStyle name="쉼표 [0] 4 5 2 3 3 3 2" xfId="45258"/>
    <cellStyle name="쉼표 [0] 4 5 2 3 3 3 3" xfId="45259"/>
    <cellStyle name="쉼표 [0] 4 5 2 3 3 3 4" xfId="45260"/>
    <cellStyle name="쉼표 [0] 4 5 2 3 3 4" xfId="45261"/>
    <cellStyle name="쉼표 [0] 4 5 2 3 3 4 2" xfId="45262"/>
    <cellStyle name="쉼표 [0] 4 5 2 3 3 4 3" xfId="45263"/>
    <cellStyle name="쉼표 [0] 4 5 2 3 3 4 4" xfId="45264"/>
    <cellStyle name="쉼표 [0] 4 5 2 3 3 5" xfId="45265"/>
    <cellStyle name="쉼표 [0] 4 5 2 3 3 5 2" xfId="45266"/>
    <cellStyle name="쉼표 [0] 4 5 2 3 3 5 3" xfId="45267"/>
    <cellStyle name="쉼표 [0] 4 5 2 3 3 5 4" xfId="45268"/>
    <cellStyle name="쉼표 [0] 4 5 2 3 3 6" xfId="45269"/>
    <cellStyle name="쉼표 [0] 4 5 2 3 3 6 2" xfId="45270"/>
    <cellStyle name="쉼표 [0] 4 5 2 3 3 6 3" xfId="45271"/>
    <cellStyle name="쉼표 [0] 4 5 2 3 3 6 4" xfId="45272"/>
    <cellStyle name="쉼표 [0] 4 5 2 3 3 7" xfId="45273"/>
    <cellStyle name="쉼표 [0] 4 5 2 3 3 7 2" xfId="45274"/>
    <cellStyle name="쉼표 [0] 4 5 2 3 3 7 3" xfId="45275"/>
    <cellStyle name="쉼표 [0] 4 5 2 3 3 7 4" xfId="45276"/>
    <cellStyle name="쉼표 [0] 4 5 2 3 3 8" xfId="45277"/>
    <cellStyle name="쉼표 [0] 4 5 2 3 3 8 2" xfId="45278"/>
    <cellStyle name="쉼표 [0] 4 5 2 3 3 8 3" xfId="45279"/>
    <cellStyle name="쉼표 [0] 4 5 2 3 3 8 4" xfId="45280"/>
    <cellStyle name="쉼표 [0] 4 5 2 3 3 9" xfId="45281"/>
    <cellStyle name="쉼표 [0] 4 5 2 3 3 9 2" xfId="45282"/>
    <cellStyle name="쉼표 [0] 4 5 2 3 3 9 3" xfId="45283"/>
    <cellStyle name="쉼표 [0] 4 5 2 3 3 9 4" xfId="45284"/>
    <cellStyle name="쉼표 [0] 4 5 2 3 4" xfId="45285"/>
    <cellStyle name="쉼표 [0] 4 5 2 3 4 10" xfId="45286"/>
    <cellStyle name="쉼표 [0] 4 5 2 3 4 11" xfId="45287"/>
    <cellStyle name="쉼표 [0] 4 5 2 3 4 12" xfId="45288"/>
    <cellStyle name="쉼표 [0] 4 5 2 3 4 2" xfId="45289"/>
    <cellStyle name="쉼표 [0] 4 5 2 3 4 2 2" xfId="45290"/>
    <cellStyle name="쉼표 [0] 4 5 2 3 4 2 3" xfId="45291"/>
    <cellStyle name="쉼표 [0] 4 5 2 3 4 2 4" xfId="45292"/>
    <cellStyle name="쉼표 [0] 4 5 2 3 4 3" xfId="45293"/>
    <cellStyle name="쉼표 [0] 4 5 2 3 4 3 2" xfId="45294"/>
    <cellStyle name="쉼표 [0] 4 5 2 3 4 3 3" xfId="45295"/>
    <cellStyle name="쉼표 [0] 4 5 2 3 4 3 4" xfId="45296"/>
    <cellStyle name="쉼표 [0] 4 5 2 3 4 4" xfId="45297"/>
    <cellStyle name="쉼표 [0] 4 5 2 3 4 4 2" xfId="45298"/>
    <cellStyle name="쉼표 [0] 4 5 2 3 4 4 3" xfId="45299"/>
    <cellStyle name="쉼표 [0] 4 5 2 3 4 4 4" xfId="45300"/>
    <cellStyle name="쉼표 [0] 4 5 2 3 4 5" xfId="45301"/>
    <cellStyle name="쉼표 [0] 4 5 2 3 4 5 2" xfId="45302"/>
    <cellStyle name="쉼표 [0] 4 5 2 3 4 5 3" xfId="45303"/>
    <cellStyle name="쉼표 [0] 4 5 2 3 4 5 4" xfId="45304"/>
    <cellStyle name="쉼표 [0] 4 5 2 3 4 6" xfId="45305"/>
    <cellStyle name="쉼표 [0] 4 5 2 3 4 6 2" xfId="45306"/>
    <cellStyle name="쉼표 [0] 4 5 2 3 4 6 3" xfId="45307"/>
    <cellStyle name="쉼표 [0] 4 5 2 3 4 6 4" xfId="45308"/>
    <cellStyle name="쉼표 [0] 4 5 2 3 4 7" xfId="45309"/>
    <cellStyle name="쉼표 [0] 4 5 2 3 4 7 2" xfId="45310"/>
    <cellStyle name="쉼표 [0] 4 5 2 3 4 7 3" xfId="45311"/>
    <cellStyle name="쉼표 [0] 4 5 2 3 4 7 4" xfId="45312"/>
    <cellStyle name="쉼표 [0] 4 5 2 3 4 8" xfId="45313"/>
    <cellStyle name="쉼표 [0] 4 5 2 3 4 8 2" xfId="45314"/>
    <cellStyle name="쉼표 [0] 4 5 2 3 4 8 3" xfId="45315"/>
    <cellStyle name="쉼표 [0] 4 5 2 3 4 8 4" xfId="45316"/>
    <cellStyle name="쉼표 [0] 4 5 2 3 4 9" xfId="45317"/>
    <cellStyle name="쉼표 [0] 4 5 2 3 4 9 2" xfId="45318"/>
    <cellStyle name="쉼표 [0] 4 5 2 3 4 9 3" xfId="45319"/>
    <cellStyle name="쉼표 [0] 4 5 2 3 4 9 4" xfId="45320"/>
    <cellStyle name="쉼표 [0] 4 5 2 3 5" xfId="45321"/>
    <cellStyle name="쉼표 [0] 4 5 2 3 5 2" xfId="45322"/>
    <cellStyle name="쉼표 [0] 4 5 2 3 5 3" xfId="45323"/>
    <cellStyle name="쉼표 [0] 4 5 2 3 5 4" xfId="45324"/>
    <cellStyle name="쉼표 [0] 4 5 2 3 6" xfId="45325"/>
    <cellStyle name="쉼표 [0] 4 5 2 3 6 2" xfId="45326"/>
    <cellStyle name="쉼표 [0] 4 5 2 3 6 3" xfId="45327"/>
    <cellStyle name="쉼표 [0] 4 5 2 3 6 4" xfId="45328"/>
    <cellStyle name="쉼표 [0] 4 5 2 3 7" xfId="45329"/>
    <cellStyle name="쉼표 [0] 4 5 2 3 7 2" xfId="45330"/>
    <cellStyle name="쉼표 [0] 4 5 2 3 7 3" xfId="45331"/>
    <cellStyle name="쉼표 [0] 4 5 2 3 7 4" xfId="45332"/>
    <cellStyle name="쉼표 [0] 4 5 2 3 8" xfId="45333"/>
    <cellStyle name="쉼표 [0] 4 5 2 3 8 2" xfId="45334"/>
    <cellStyle name="쉼표 [0] 4 5 2 3 8 3" xfId="45335"/>
    <cellStyle name="쉼표 [0] 4 5 2 3 8 4" xfId="45336"/>
    <cellStyle name="쉼표 [0] 4 5 2 3 9" xfId="45337"/>
    <cellStyle name="쉼표 [0] 4 5 2 3 9 2" xfId="45338"/>
    <cellStyle name="쉼표 [0] 4 5 2 3 9 3" xfId="45339"/>
    <cellStyle name="쉼표 [0] 4 5 2 3 9 4" xfId="45340"/>
    <cellStyle name="쉼표 [0] 4 5 2 4" xfId="45341"/>
    <cellStyle name="쉼표 [0] 4 5 2 4 10" xfId="45342"/>
    <cellStyle name="쉼표 [0] 4 5 2 4 11" xfId="45343"/>
    <cellStyle name="쉼표 [0] 4 5 2 4 12" xfId="45344"/>
    <cellStyle name="쉼표 [0] 4 5 2 4 2" xfId="45345"/>
    <cellStyle name="쉼표 [0] 4 5 2 4 2 2" xfId="45346"/>
    <cellStyle name="쉼표 [0] 4 5 2 4 2 3" xfId="45347"/>
    <cellStyle name="쉼표 [0] 4 5 2 4 2 4" xfId="45348"/>
    <cellStyle name="쉼표 [0] 4 5 2 4 3" xfId="45349"/>
    <cellStyle name="쉼표 [0] 4 5 2 4 3 2" xfId="45350"/>
    <cellStyle name="쉼표 [0] 4 5 2 4 3 3" xfId="45351"/>
    <cellStyle name="쉼표 [0] 4 5 2 4 3 4" xfId="45352"/>
    <cellStyle name="쉼표 [0] 4 5 2 4 4" xfId="45353"/>
    <cellStyle name="쉼표 [0] 4 5 2 4 4 2" xfId="45354"/>
    <cellStyle name="쉼표 [0] 4 5 2 4 4 3" xfId="45355"/>
    <cellStyle name="쉼표 [0] 4 5 2 4 4 4" xfId="45356"/>
    <cellStyle name="쉼표 [0] 4 5 2 4 5" xfId="45357"/>
    <cellStyle name="쉼표 [0] 4 5 2 4 5 2" xfId="45358"/>
    <cellStyle name="쉼표 [0] 4 5 2 4 5 3" xfId="45359"/>
    <cellStyle name="쉼표 [0] 4 5 2 4 5 4" xfId="45360"/>
    <cellStyle name="쉼표 [0] 4 5 2 4 6" xfId="45361"/>
    <cellStyle name="쉼표 [0] 4 5 2 4 6 2" xfId="45362"/>
    <cellStyle name="쉼표 [0] 4 5 2 4 6 3" xfId="45363"/>
    <cellStyle name="쉼표 [0] 4 5 2 4 6 4" xfId="45364"/>
    <cellStyle name="쉼표 [0] 4 5 2 4 7" xfId="45365"/>
    <cellStyle name="쉼표 [0] 4 5 2 4 7 2" xfId="45366"/>
    <cellStyle name="쉼표 [0] 4 5 2 4 7 3" xfId="45367"/>
    <cellStyle name="쉼표 [0] 4 5 2 4 7 4" xfId="45368"/>
    <cellStyle name="쉼표 [0] 4 5 2 4 8" xfId="45369"/>
    <cellStyle name="쉼표 [0] 4 5 2 4 8 2" xfId="45370"/>
    <cellStyle name="쉼표 [0] 4 5 2 4 8 3" xfId="45371"/>
    <cellStyle name="쉼표 [0] 4 5 2 4 8 4" xfId="45372"/>
    <cellStyle name="쉼표 [0] 4 5 2 4 9" xfId="45373"/>
    <cellStyle name="쉼표 [0] 4 5 2 4 9 2" xfId="45374"/>
    <cellStyle name="쉼표 [0] 4 5 2 4 9 3" xfId="45375"/>
    <cellStyle name="쉼표 [0] 4 5 2 4 9 4" xfId="45376"/>
    <cellStyle name="쉼표 [0] 4 5 2 5" xfId="45377"/>
    <cellStyle name="쉼표 [0] 4 5 2 5 10" xfId="45378"/>
    <cellStyle name="쉼표 [0] 4 5 2 5 11" xfId="45379"/>
    <cellStyle name="쉼표 [0] 4 5 2 5 12" xfId="45380"/>
    <cellStyle name="쉼표 [0] 4 5 2 5 2" xfId="45381"/>
    <cellStyle name="쉼표 [0] 4 5 2 5 2 2" xfId="45382"/>
    <cellStyle name="쉼표 [0] 4 5 2 5 2 3" xfId="45383"/>
    <cellStyle name="쉼표 [0] 4 5 2 5 2 4" xfId="45384"/>
    <cellStyle name="쉼표 [0] 4 5 2 5 3" xfId="45385"/>
    <cellStyle name="쉼표 [0] 4 5 2 5 3 2" xfId="45386"/>
    <cellStyle name="쉼표 [0] 4 5 2 5 3 3" xfId="45387"/>
    <cellStyle name="쉼표 [0] 4 5 2 5 3 4" xfId="45388"/>
    <cellStyle name="쉼표 [0] 4 5 2 5 4" xfId="45389"/>
    <cellStyle name="쉼표 [0] 4 5 2 5 4 2" xfId="45390"/>
    <cellStyle name="쉼표 [0] 4 5 2 5 4 3" xfId="45391"/>
    <cellStyle name="쉼표 [0] 4 5 2 5 4 4" xfId="45392"/>
    <cellStyle name="쉼표 [0] 4 5 2 5 5" xfId="45393"/>
    <cellStyle name="쉼표 [0] 4 5 2 5 5 2" xfId="45394"/>
    <cellStyle name="쉼표 [0] 4 5 2 5 5 3" xfId="45395"/>
    <cellStyle name="쉼표 [0] 4 5 2 5 5 4" xfId="45396"/>
    <cellStyle name="쉼표 [0] 4 5 2 5 6" xfId="45397"/>
    <cellStyle name="쉼표 [0] 4 5 2 5 6 2" xfId="45398"/>
    <cellStyle name="쉼표 [0] 4 5 2 5 6 3" xfId="45399"/>
    <cellStyle name="쉼표 [0] 4 5 2 5 6 4" xfId="45400"/>
    <cellStyle name="쉼표 [0] 4 5 2 5 7" xfId="45401"/>
    <cellStyle name="쉼표 [0] 4 5 2 5 7 2" xfId="45402"/>
    <cellStyle name="쉼표 [0] 4 5 2 5 7 3" xfId="45403"/>
    <cellStyle name="쉼표 [0] 4 5 2 5 7 4" xfId="45404"/>
    <cellStyle name="쉼표 [0] 4 5 2 5 8" xfId="45405"/>
    <cellStyle name="쉼표 [0] 4 5 2 5 8 2" xfId="45406"/>
    <cellStyle name="쉼표 [0] 4 5 2 5 8 3" xfId="45407"/>
    <cellStyle name="쉼표 [0] 4 5 2 5 8 4" xfId="45408"/>
    <cellStyle name="쉼표 [0] 4 5 2 5 9" xfId="45409"/>
    <cellStyle name="쉼표 [0] 4 5 2 5 9 2" xfId="45410"/>
    <cellStyle name="쉼표 [0] 4 5 2 5 9 3" xfId="45411"/>
    <cellStyle name="쉼표 [0] 4 5 2 5 9 4" xfId="45412"/>
    <cellStyle name="쉼표 [0] 4 5 2 6" xfId="45413"/>
    <cellStyle name="쉼표 [0] 4 5 2 6 10" xfId="45414"/>
    <cellStyle name="쉼표 [0] 4 5 2 6 11" xfId="45415"/>
    <cellStyle name="쉼표 [0] 4 5 2 6 12" xfId="45416"/>
    <cellStyle name="쉼표 [0] 4 5 2 6 2" xfId="45417"/>
    <cellStyle name="쉼표 [0] 4 5 2 6 2 2" xfId="45418"/>
    <cellStyle name="쉼표 [0] 4 5 2 6 2 3" xfId="45419"/>
    <cellStyle name="쉼표 [0] 4 5 2 6 2 4" xfId="45420"/>
    <cellStyle name="쉼표 [0] 4 5 2 6 3" xfId="45421"/>
    <cellStyle name="쉼표 [0] 4 5 2 6 3 2" xfId="45422"/>
    <cellStyle name="쉼표 [0] 4 5 2 6 3 3" xfId="45423"/>
    <cellStyle name="쉼표 [0] 4 5 2 6 3 4" xfId="45424"/>
    <cellStyle name="쉼표 [0] 4 5 2 6 4" xfId="45425"/>
    <cellStyle name="쉼표 [0] 4 5 2 6 4 2" xfId="45426"/>
    <cellStyle name="쉼표 [0] 4 5 2 6 4 3" xfId="45427"/>
    <cellStyle name="쉼표 [0] 4 5 2 6 4 4" xfId="45428"/>
    <cellStyle name="쉼표 [0] 4 5 2 6 5" xfId="45429"/>
    <cellStyle name="쉼표 [0] 4 5 2 6 5 2" xfId="45430"/>
    <cellStyle name="쉼표 [0] 4 5 2 6 5 3" xfId="45431"/>
    <cellStyle name="쉼표 [0] 4 5 2 6 5 4" xfId="45432"/>
    <cellStyle name="쉼표 [0] 4 5 2 6 6" xfId="45433"/>
    <cellStyle name="쉼표 [0] 4 5 2 6 6 2" xfId="45434"/>
    <cellStyle name="쉼표 [0] 4 5 2 6 6 3" xfId="45435"/>
    <cellStyle name="쉼표 [0] 4 5 2 6 6 4" xfId="45436"/>
    <cellStyle name="쉼표 [0] 4 5 2 6 7" xfId="45437"/>
    <cellStyle name="쉼표 [0] 4 5 2 6 7 2" xfId="45438"/>
    <cellStyle name="쉼표 [0] 4 5 2 6 7 3" xfId="45439"/>
    <cellStyle name="쉼표 [0] 4 5 2 6 7 4" xfId="45440"/>
    <cellStyle name="쉼표 [0] 4 5 2 6 8" xfId="45441"/>
    <cellStyle name="쉼표 [0] 4 5 2 6 8 2" xfId="45442"/>
    <cellStyle name="쉼표 [0] 4 5 2 6 8 3" xfId="45443"/>
    <cellStyle name="쉼표 [0] 4 5 2 6 8 4" xfId="45444"/>
    <cellStyle name="쉼표 [0] 4 5 2 6 9" xfId="45445"/>
    <cellStyle name="쉼표 [0] 4 5 2 6 9 2" xfId="45446"/>
    <cellStyle name="쉼표 [0] 4 5 2 6 9 3" xfId="45447"/>
    <cellStyle name="쉼표 [0] 4 5 2 6 9 4" xfId="45448"/>
    <cellStyle name="쉼표 [0] 4 5 2 7" xfId="45449"/>
    <cellStyle name="쉼표 [0] 4 5 2 7 2" xfId="45450"/>
    <cellStyle name="쉼표 [0] 4 5 2 7 3" xfId="45451"/>
    <cellStyle name="쉼표 [0] 4 5 2 7 4" xfId="45452"/>
    <cellStyle name="쉼표 [0] 4 5 2 8" xfId="45453"/>
    <cellStyle name="쉼표 [0] 4 5 2 8 2" xfId="45454"/>
    <cellStyle name="쉼표 [0] 4 5 2 8 3" xfId="45455"/>
    <cellStyle name="쉼표 [0] 4 5 2 8 4" xfId="45456"/>
    <cellStyle name="쉼표 [0] 4 5 2 9" xfId="45457"/>
    <cellStyle name="쉼표 [0] 4 5 2 9 2" xfId="45458"/>
    <cellStyle name="쉼표 [0] 4 5 2 9 3" xfId="45459"/>
    <cellStyle name="쉼표 [0] 4 5 2 9 4" xfId="45460"/>
    <cellStyle name="쉼표 [0] 4 5 3" xfId="45461"/>
    <cellStyle name="쉼표 [0] 4 5 4" xfId="45462"/>
    <cellStyle name="쉼표 [0] 4 5 5" xfId="45463"/>
    <cellStyle name="쉼표 [0] 4 5 6" xfId="45464"/>
    <cellStyle name="쉼표 [0] 4 6" xfId="45465"/>
    <cellStyle name="쉼표 [0] 4 6 2" xfId="45466"/>
    <cellStyle name="쉼표 [0] 4 6 2 10" xfId="45467"/>
    <cellStyle name="쉼표 [0] 4 6 2 10 2" xfId="45468"/>
    <cellStyle name="쉼표 [0] 4 6 2 10 3" xfId="45469"/>
    <cellStyle name="쉼표 [0] 4 6 2 10 4" xfId="45470"/>
    <cellStyle name="쉼표 [0] 4 6 2 11" xfId="45471"/>
    <cellStyle name="쉼표 [0] 4 6 2 11 2" xfId="45472"/>
    <cellStyle name="쉼표 [0] 4 6 2 11 3" xfId="45473"/>
    <cellStyle name="쉼표 [0] 4 6 2 11 4" xfId="45474"/>
    <cellStyle name="쉼표 [0] 4 6 2 12" xfId="45475"/>
    <cellStyle name="쉼표 [0] 4 6 2 12 2" xfId="45476"/>
    <cellStyle name="쉼표 [0] 4 6 2 12 3" xfId="45477"/>
    <cellStyle name="쉼표 [0] 4 6 2 12 4" xfId="45478"/>
    <cellStyle name="쉼표 [0] 4 6 2 13" xfId="45479"/>
    <cellStyle name="쉼표 [0] 4 6 2 13 2" xfId="45480"/>
    <cellStyle name="쉼표 [0] 4 6 2 13 3" xfId="45481"/>
    <cellStyle name="쉼표 [0] 4 6 2 13 4" xfId="45482"/>
    <cellStyle name="쉼표 [0] 4 6 2 14" xfId="45483"/>
    <cellStyle name="쉼표 [0] 4 6 2 14 2" xfId="45484"/>
    <cellStyle name="쉼표 [0] 4 6 2 14 3" xfId="45485"/>
    <cellStyle name="쉼표 [0] 4 6 2 14 4" xfId="45486"/>
    <cellStyle name="쉼표 [0] 4 6 2 15" xfId="45487"/>
    <cellStyle name="쉼표 [0] 4 6 2 16" xfId="45488"/>
    <cellStyle name="쉼표 [0] 4 6 2 17" xfId="45489"/>
    <cellStyle name="쉼표 [0] 4 6 2 18" xfId="45490"/>
    <cellStyle name="쉼표 [0] 4 6 2 19" xfId="45491"/>
    <cellStyle name="쉼표 [0] 4 6 2 2" xfId="45492"/>
    <cellStyle name="쉼표 [0] 4 6 2 2 10" xfId="45493"/>
    <cellStyle name="쉼표 [0] 4 6 2 2 10 2" xfId="45494"/>
    <cellStyle name="쉼표 [0] 4 6 2 2 10 3" xfId="45495"/>
    <cellStyle name="쉼표 [0] 4 6 2 2 10 4" xfId="45496"/>
    <cellStyle name="쉼표 [0] 4 6 2 2 11" xfId="45497"/>
    <cellStyle name="쉼표 [0] 4 6 2 2 11 2" xfId="45498"/>
    <cellStyle name="쉼표 [0] 4 6 2 2 11 3" xfId="45499"/>
    <cellStyle name="쉼표 [0] 4 6 2 2 11 4" xfId="45500"/>
    <cellStyle name="쉼표 [0] 4 6 2 2 12" xfId="45501"/>
    <cellStyle name="쉼표 [0] 4 6 2 2 12 2" xfId="45502"/>
    <cellStyle name="쉼표 [0] 4 6 2 2 12 3" xfId="45503"/>
    <cellStyle name="쉼표 [0] 4 6 2 2 12 4" xfId="45504"/>
    <cellStyle name="쉼표 [0] 4 6 2 2 13" xfId="45505"/>
    <cellStyle name="쉼표 [0] 4 6 2 2 13 2" xfId="45506"/>
    <cellStyle name="쉼표 [0] 4 6 2 2 13 3" xfId="45507"/>
    <cellStyle name="쉼표 [0] 4 6 2 2 13 4" xfId="45508"/>
    <cellStyle name="쉼표 [0] 4 6 2 2 14" xfId="45509"/>
    <cellStyle name="쉼표 [0] 4 6 2 2 15" xfId="45510"/>
    <cellStyle name="쉼표 [0] 4 6 2 2 16" xfId="45511"/>
    <cellStyle name="쉼표 [0] 4 6 2 2 17" xfId="45512"/>
    <cellStyle name="쉼표 [0] 4 6 2 2 18" xfId="45513"/>
    <cellStyle name="쉼표 [0] 4 6 2 2 19" xfId="45514"/>
    <cellStyle name="쉼표 [0] 4 6 2 2 2" xfId="45515"/>
    <cellStyle name="쉼표 [0] 4 6 2 2 2 10" xfId="45516"/>
    <cellStyle name="쉼표 [0] 4 6 2 2 2 10 2" xfId="45517"/>
    <cellStyle name="쉼표 [0] 4 6 2 2 2 10 3" xfId="45518"/>
    <cellStyle name="쉼표 [0] 4 6 2 2 2 10 4" xfId="45519"/>
    <cellStyle name="쉼표 [0] 4 6 2 2 2 11" xfId="45520"/>
    <cellStyle name="쉼표 [0] 4 6 2 2 2 11 2" xfId="45521"/>
    <cellStyle name="쉼표 [0] 4 6 2 2 2 11 3" xfId="45522"/>
    <cellStyle name="쉼표 [0] 4 6 2 2 2 11 4" xfId="45523"/>
    <cellStyle name="쉼표 [0] 4 6 2 2 2 12" xfId="45524"/>
    <cellStyle name="쉼표 [0] 4 6 2 2 2 12 2" xfId="45525"/>
    <cellStyle name="쉼표 [0] 4 6 2 2 2 12 3" xfId="45526"/>
    <cellStyle name="쉼표 [0] 4 6 2 2 2 12 4" xfId="45527"/>
    <cellStyle name="쉼표 [0] 4 6 2 2 2 13" xfId="45528"/>
    <cellStyle name="쉼표 [0] 4 6 2 2 2 14" xfId="45529"/>
    <cellStyle name="쉼표 [0] 4 6 2 2 2 15" xfId="45530"/>
    <cellStyle name="쉼표 [0] 4 6 2 2 2 16" xfId="45531"/>
    <cellStyle name="쉼표 [0] 4 6 2 2 2 17" xfId="45532"/>
    <cellStyle name="쉼표 [0] 4 6 2 2 2 18" xfId="45533"/>
    <cellStyle name="쉼표 [0] 4 6 2 2 2 19" xfId="45534"/>
    <cellStyle name="쉼표 [0] 4 6 2 2 2 2" xfId="45535"/>
    <cellStyle name="쉼표 [0] 4 6 2 2 2 2 10" xfId="45536"/>
    <cellStyle name="쉼표 [0] 4 6 2 2 2 2 11" xfId="45537"/>
    <cellStyle name="쉼표 [0] 4 6 2 2 2 2 12" xfId="45538"/>
    <cellStyle name="쉼표 [0] 4 6 2 2 2 2 2" xfId="45539"/>
    <cellStyle name="쉼표 [0] 4 6 2 2 2 2 2 2" xfId="45540"/>
    <cellStyle name="쉼표 [0] 4 6 2 2 2 2 2 3" xfId="45541"/>
    <cellStyle name="쉼표 [0] 4 6 2 2 2 2 2 4" xfId="45542"/>
    <cellStyle name="쉼표 [0] 4 6 2 2 2 2 3" xfId="45543"/>
    <cellStyle name="쉼표 [0] 4 6 2 2 2 2 3 2" xfId="45544"/>
    <cellStyle name="쉼표 [0] 4 6 2 2 2 2 3 3" xfId="45545"/>
    <cellStyle name="쉼표 [0] 4 6 2 2 2 2 3 4" xfId="45546"/>
    <cellStyle name="쉼표 [0] 4 6 2 2 2 2 4" xfId="45547"/>
    <cellStyle name="쉼표 [0] 4 6 2 2 2 2 4 2" xfId="45548"/>
    <cellStyle name="쉼표 [0] 4 6 2 2 2 2 4 3" xfId="45549"/>
    <cellStyle name="쉼표 [0] 4 6 2 2 2 2 4 4" xfId="45550"/>
    <cellStyle name="쉼표 [0] 4 6 2 2 2 2 5" xfId="45551"/>
    <cellStyle name="쉼표 [0] 4 6 2 2 2 2 5 2" xfId="45552"/>
    <cellStyle name="쉼표 [0] 4 6 2 2 2 2 5 3" xfId="45553"/>
    <cellStyle name="쉼표 [0] 4 6 2 2 2 2 5 4" xfId="45554"/>
    <cellStyle name="쉼표 [0] 4 6 2 2 2 2 6" xfId="45555"/>
    <cellStyle name="쉼표 [0] 4 6 2 2 2 2 6 2" xfId="45556"/>
    <cellStyle name="쉼표 [0] 4 6 2 2 2 2 6 3" xfId="45557"/>
    <cellStyle name="쉼표 [0] 4 6 2 2 2 2 6 4" xfId="45558"/>
    <cellStyle name="쉼표 [0] 4 6 2 2 2 2 7" xfId="45559"/>
    <cellStyle name="쉼표 [0] 4 6 2 2 2 2 7 2" xfId="45560"/>
    <cellStyle name="쉼표 [0] 4 6 2 2 2 2 7 3" xfId="45561"/>
    <cellStyle name="쉼표 [0] 4 6 2 2 2 2 7 4" xfId="45562"/>
    <cellStyle name="쉼표 [0] 4 6 2 2 2 2 8" xfId="45563"/>
    <cellStyle name="쉼표 [0] 4 6 2 2 2 2 8 2" xfId="45564"/>
    <cellStyle name="쉼표 [0] 4 6 2 2 2 2 8 3" xfId="45565"/>
    <cellStyle name="쉼표 [0] 4 6 2 2 2 2 8 4" xfId="45566"/>
    <cellStyle name="쉼표 [0] 4 6 2 2 2 2 9" xfId="45567"/>
    <cellStyle name="쉼표 [0] 4 6 2 2 2 2 9 2" xfId="45568"/>
    <cellStyle name="쉼표 [0] 4 6 2 2 2 2 9 3" xfId="45569"/>
    <cellStyle name="쉼표 [0] 4 6 2 2 2 2 9 4" xfId="45570"/>
    <cellStyle name="쉼표 [0] 4 6 2 2 2 20" xfId="45571"/>
    <cellStyle name="쉼표 [0] 4 6 2 2 2 21" xfId="45572"/>
    <cellStyle name="쉼표 [0] 4 6 2 2 2 22" xfId="45573"/>
    <cellStyle name="쉼표 [0] 4 6 2 2 2 23" xfId="45574"/>
    <cellStyle name="쉼표 [0] 4 6 2 2 2 24" xfId="45575"/>
    <cellStyle name="쉼표 [0] 4 6 2 2 2 25" xfId="45576"/>
    <cellStyle name="쉼표 [0] 4 6 2 2 2 3" xfId="45577"/>
    <cellStyle name="쉼표 [0] 4 6 2 2 2 3 10" xfId="45578"/>
    <cellStyle name="쉼표 [0] 4 6 2 2 2 3 11" xfId="45579"/>
    <cellStyle name="쉼표 [0] 4 6 2 2 2 3 12" xfId="45580"/>
    <cellStyle name="쉼표 [0] 4 6 2 2 2 3 2" xfId="45581"/>
    <cellStyle name="쉼표 [0] 4 6 2 2 2 3 2 2" xfId="45582"/>
    <cellStyle name="쉼표 [0] 4 6 2 2 2 3 2 3" xfId="45583"/>
    <cellStyle name="쉼표 [0] 4 6 2 2 2 3 2 4" xfId="45584"/>
    <cellStyle name="쉼표 [0] 4 6 2 2 2 3 3" xfId="45585"/>
    <cellStyle name="쉼표 [0] 4 6 2 2 2 3 3 2" xfId="45586"/>
    <cellStyle name="쉼표 [0] 4 6 2 2 2 3 3 3" xfId="45587"/>
    <cellStyle name="쉼표 [0] 4 6 2 2 2 3 3 4" xfId="45588"/>
    <cellStyle name="쉼표 [0] 4 6 2 2 2 3 4" xfId="45589"/>
    <cellStyle name="쉼표 [0] 4 6 2 2 2 3 4 2" xfId="45590"/>
    <cellStyle name="쉼표 [0] 4 6 2 2 2 3 4 3" xfId="45591"/>
    <cellStyle name="쉼표 [0] 4 6 2 2 2 3 4 4" xfId="45592"/>
    <cellStyle name="쉼표 [0] 4 6 2 2 2 3 5" xfId="45593"/>
    <cellStyle name="쉼표 [0] 4 6 2 2 2 3 5 2" xfId="45594"/>
    <cellStyle name="쉼표 [0] 4 6 2 2 2 3 5 3" xfId="45595"/>
    <cellStyle name="쉼표 [0] 4 6 2 2 2 3 5 4" xfId="45596"/>
    <cellStyle name="쉼표 [0] 4 6 2 2 2 3 6" xfId="45597"/>
    <cellStyle name="쉼표 [0] 4 6 2 2 2 3 6 2" xfId="45598"/>
    <cellStyle name="쉼표 [0] 4 6 2 2 2 3 6 3" xfId="45599"/>
    <cellStyle name="쉼표 [0] 4 6 2 2 2 3 6 4" xfId="45600"/>
    <cellStyle name="쉼표 [0] 4 6 2 2 2 3 7" xfId="45601"/>
    <cellStyle name="쉼표 [0] 4 6 2 2 2 3 7 2" xfId="45602"/>
    <cellStyle name="쉼표 [0] 4 6 2 2 2 3 7 3" xfId="45603"/>
    <cellStyle name="쉼표 [0] 4 6 2 2 2 3 7 4" xfId="45604"/>
    <cellStyle name="쉼표 [0] 4 6 2 2 2 3 8" xfId="45605"/>
    <cellStyle name="쉼표 [0] 4 6 2 2 2 3 8 2" xfId="45606"/>
    <cellStyle name="쉼표 [0] 4 6 2 2 2 3 8 3" xfId="45607"/>
    <cellStyle name="쉼표 [0] 4 6 2 2 2 3 8 4" xfId="45608"/>
    <cellStyle name="쉼표 [0] 4 6 2 2 2 3 9" xfId="45609"/>
    <cellStyle name="쉼표 [0] 4 6 2 2 2 3 9 2" xfId="45610"/>
    <cellStyle name="쉼표 [0] 4 6 2 2 2 3 9 3" xfId="45611"/>
    <cellStyle name="쉼표 [0] 4 6 2 2 2 3 9 4" xfId="45612"/>
    <cellStyle name="쉼표 [0] 4 6 2 2 2 4" xfId="45613"/>
    <cellStyle name="쉼표 [0] 4 6 2 2 2 4 10" xfId="45614"/>
    <cellStyle name="쉼표 [0] 4 6 2 2 2 4 11" xfId="45615"/>
    <cellStyle name="쉼표 [0] 4 6 2 2 2 4 12" xfId="45616"/>
    <cellStyle name="쉼표 [0] 4 6 2 2 2 4 2" xfId="45617"/>
    <cellStyle name="쉼표 [0] 4 6 2 2 2 4 2 2" xfId="45618"/>
    <cellStyle name="쉼표 [0] 4 6 2 2 2 4 2 3" xfId="45619"/>
    <cellStyle name="쉼표 [0] 4 6 2 2 2 4 2 4" xfId="45620"/>
    <cellStyle name="쉼표 [0] 4 6 2 2 2 4 3" xfId="45621"/>
    <cellStyle name="쉼표 [0] 4 6 2 2 2 4 3 2" xfId="45622"/>
    <cellStyle name="쉼표 [0] 4 6 2 2 2 4 3 3" xfId="45623"/>
    <cellStyle name="쉼표 [0] 4 6 2 2 2 4 3 4" xfId="45624"/>
    <cellStyle name="쉼표 [0] 4 6 2 2 2 4 4" xfId="45625"/>
    <cellStyle name="쉼표 [0] 4 6 2 2 2 4 4 2" xfId="45626"/>
    <cellStyle name="쉼표 [0] 4 6 2 2 2 4 4 3" xfId="45627"/>
    <cellStyle name="쉼표 [0] 4 6 2 2 2 4 4 4" xfId="45628"/>
    <cellStyle name="쉼표 [0] 4 6 2 2 2 4 5" xfId="45629"/>
    <cellStyle name="쉼표 [0] 4 6 2 2 2 4 5 2" xfId="45630"/>
    <cellStyle name="쉼표 [0] 4 6 2 2 2 4 5 3" xfId="45631"/>
    <cellStyle name="쉼표 [0] 4 6 2 2 2 4 5 4" xfId="45632"/>
    <cellStyle name="쉼표 [0] 4 6 2 2 2 4 6" xfId="45633"/>
    <cellStyle name="쉼표 [0] 4 6 2 2 2 4 6 2" xfId="45634"/>
    <cellStyle name="쉼표 [0] 4 6 2 2 2 4 6 3" xfId="45635"/>
    <cellStyle name="쉼표 [0] 4 6 2 2 2 4 6 4" xfId="45636"/>
    <cellStyle name="쉼표 [0] 4 6 2 2 2 4 7" xfId="45637"/>
    <cellStyle name="쉼표 [0] 4 6 2 2 2 4 7 2" xfId="45638"/>
    <cellStyle name="쉼표 [0] 4 6 2 2 2 4 7 3" xfId="45639"/>
    <cellStyle name="쉼표 [0] 4 6 2 2 2 4 7 4" xfId="45640"/>
    <cellStyle name="쉼표 [0] 4 6 2 2 2 4 8" xfId="45641"/>
    <cellStyle name="쉼표 [0] 4 6 2 2 2 4 8 2" xfId="45642"/>
    <cellStyle name="쉼표 [0] 4 6 2 2 2 4 8 3" xfId="45643"/>
    <cellStyle name="쉼표 [0] 4 6 2 2 2 4 8 4" xfId="45644"/>
    <cellStyle name="쉼표 [0] 4 6 2 2 2 4 9" xfId="45645"/>
    <cellStyle name="쉼표 [0] 4 6 2 2 2 4 9 2" xfId="45646"/>
    <cellStyle name="쉼표 [0] 4 6 2 2 2 4 9 3" xfId="45647"/>
    <cellStyle name="쉼표 [0] 4 6 2 2 2 4 9 4" xfId="45648"/>
    <cellStyle name="쉼표 [0] 4 6 2 2 2 5" xfId="45649"/>
    <cellStyle name="쉼표 [0] 4 6 2 2 2 5 2" xfId="45650"/>
    <cellStyle name="쉼표 [0] 4 6 2 2 2 5 3" xfId="45651"/>
    <cellStyle name="쉼표 [0] 4 6 2 2 2 5 4" xfId="45652"/>
    <cellStyle name="쉼표 [0] 4 6 2 2 2 6" xfId="45653"/>
    <cellStyle name="쉼표 [0] 4 6 2 2 2 6 2" xfId="45654"/>
    <cellStyle name="쉼표 [0] 4 6 2 2 2 6 3" xfId="45655"/>
    <cellStyle name="쉼표 [0] 4 6 2 2 2 6 4" xfId="45656"/>
    <cellStyle name="쉼표 [0] 4 6 2 2 2 7" xfId="45657"/>
    <cellStyle name="쉼표 [0] 4 6 2 2 2 7 2" xfId="45658"/>
    <cellStyle name="쉼표 [0] 4 6 2 2 2 7 3" xfId="45659"/>
    <cellStyle name="쉼표 [0] 4 6 2 2 2 7 4" xfId="45660"/>
    <cellStyle name="쉼표 [0] 4 6 2 2 2 8" xfId="45661"/>
    <cellStyle name="쉼표 [0] 4 6 2 2 2 8 2" xfId="45662"/>
    <cellStyle name="쉼표 [0] 4 6 2 2 2 8 3" xfId="45663"/>
    <cellStyle name="쉼표 [0] 4 6 2 2 2 8 4" xfId="45664"/>
    <cellStyle name="쉼표 [0] 4 6 2 2 2 9" xfId="45665"/>
    <cellStyle name="쉼표 [0] 4 6 2 2 2 9 2" xfId="45666"/>
    <cellStyle name="쉼표 [0] 4 6 2 2 2 9 3" xfId="45667"/>
    <cellStyle name="쉼표 [0] 4 6 2 2 2 9 4" xfId="45668"/>
    <cellStyle name="쉼표 [0] 4 6 2 2 20" xfId="45669"/>
    <cellStyle name="쉼표 [0] 4 6 2 2 21" xfId="45670"/>
    <cellStyle name="쉼표 [0] 4 6 2 2 22" xfId="45671"/>
    <cellStyle name="쉼표 [0] 4 6 2 2 23" xfId="45672"/>
    <cellStyle name="쉼표 [0] 4 6 2 2 24" xfId="45673"/>
    <cellStyle name="쉼표 [0] 4 6 2 2 25" xfId="45674"/>
    <cellStyle name="쉼표 [0] 4 6 2 2 26" xfId="45675"/>
    <cellStyle name="쉼표 [0] 4 6 2 2 3" xfId="45676"/>
    <cellStyle name="쉼표 [0] 4 6 2 2 3 10" xfId="45677"/>
    <cellStyle name="쉼표 [0] 4 6 2 2 3 11" xfId="45678"/>
    <cellStyle name="쉼표 [0] 4 6 2 2 3 12" xfId="45679"/>
    <cellStyle name="쉼표 [0] 4 6 2 2 3 2" xfId="45680"/>
    <cellStyle name="쉼표 [0] 4 6 2 2 3 2 2" xfId="45681"/>
    <cellStyle name="쉼표 [0] 4 6 2 2 3 2 3" xfId="45682"/>
    <cellStyle name="쉼표 [0] 4 6 2 2 3 2 4" xfId="45683"/>
    <cellStyle name="쉼표 [0] 4 6 2 2 3 3" xfId="45684"/>
    <cellStyle name="쉼표 [0] 4 6 2 2 3 3 2" xfId="45685"/>
    <cellStyle name="쉼표 [0] 4 6 2 2 3 3 3" xfId="45686"/>
    <cellStyle name="쉼표 [0] 4 6 2 2 3 3 4" xfId="45687"/>
    <cellStyle name="쉼표 [0] 4 6 2 2 3 4" xfId="45688"/>
    <cellStyle name="쉼표 [0] 4 6 2 2 3 4 2" xfId="45689"/>
    <cellStyle name="쉼표 [0] 4 6 2 2 3 4 3" xfId="45690"/>
    <cellStyle name="쉼표 [0] 4 6 2 2 3 4 4" xfId="45691"/>
    <cellStyle name="쉼표 [0] 4 6 2 2 3 5" xfId="45692"/>
    <cellStyle name="쉼표 [0] 4 6 2 2 3 5 2" xfId="45693"/>
    <cellStyle name="쉼표 [0] 4 6 2 2 3 5 3" xfId="45694"/>
    <cellStyle name="쉼표 [0] 4 6 2 2 3 5 4" xfId="45695"/>
    <cellStyle name="쉼표 [0] 4 6 2 2 3 6" xfId="45696"/>
    <cellStyle name="쉼표 [0] 4 6 2 2 3 6 2" xfId="45697"/>
    <cellStyle name="쉼표 [0] 4 6 2 2 3 6 3" xfId="45698"/>
    <cellStyle name="쉼표 [0] 4 6 2 2 3 6 4" xfId="45699"/>
    <cellStyle name="쉼표 [0] 4 6 2 2 3 7" xfId="45700"/>
    <cellStyle name="쉼표 [0] 4 6 2 2 3 7 2" xfId="45701"/>
    <cellStyle name="쉼표 [0] 4 6 2 2 3 7 3" xfId="45702"/>
    <cellStyle name="쉼표 [0] 4 6 2 2 3 7 4" xfId="45703"/>
    <cellStyle name="쉼표 [0] 4 6 2 2 3 8" xfId="45704"/>
    <cellStyle name="쉼표 [0] 4 6 2 2 3 8 2" xfId="45705"/>
    <cellStyle name="쉼표 [0] 4 6 2 2 3 8 3" xfId="45706"/>
    <cellStyle name="쉼표 [0] 4 6 2 2 3 8 4" xfId="45707"/>
    <cellStyle name="쉼표 [0] 4 6 2 2 3 9" xfId="45708"/>
    <cellStyle name="쉼표 [0] 4 6 2 2 3 9 2" xfId="45709"/>
    <cellStyle name="쉼표 [0] 4 6 2 2 3 9 3" xfId="45710"/>
    <cellStyle name="쉼표 [0] 4 6 2 2 3 9 4" xfId="45711"/>
    <cellStyle name="쉼표 [0] 4 6 2 2 4" xfId="45712"/>
    <cellStyle name="쉼표 [0] 4 6 2 2 4 10" xfId="45713"/>
    <cellStyle name="쉼표 [0] 4 6 2 2 4 11" xfId="45714"/>
    <cellStyle name="쉼표 [0] 4 6 2 2 4 12" xfId="45715"/>
    <cellStyle name="쉼표 [0] 4 6 2 2 4 2" xfId="45716"/>
    <cellStyle name="쉼표 [0] 4 6 2 2 4 2 2" xfId="45717"/>
    <cellStyle name="쉼표 [0] 4 6 2 2 4 2 3" xfId="45718"/>
    <cellStyle name="쉼표 [0] 4 6 2 2 4 2 4" xfId="45719"/>
    <cellStyle name="쉼표 [0] 4 6 2 2 4 3" xfId="45720"/>
    <cellStyle name="쉼표 [0] 4 6 2 2 4 3 2" xfId="45721"/>
    <cellStyle name="쉼표 [0] 4 6 2 2 4 3 3" xfId="45722"/>
    <cellStyle name="쉼표 [0] 4 6 2 2 4 3 4" xfId="45723"/>
    <cellStyle name="쉼표 [0] 4 6 2 2 4 4" xfId="45724"/>
    <cellStyle name="쉼표 [0] 4 6 2 2 4 4 2" xfId="45725"/>
    <cellStyle name="쉼표 [0] 4 6 2 2 4 4 3" xfId="45726"/>
    <cellStyle name="쉼표 [0] 4 6 2 2 4 4 4" xfId="45727"/>
    <cellStyle name="쉼표 [0] 4 6 2 2 4 5" xfId="45728"/>
    <cellStyle name="쉼표 [0] 4 6 2 2 4 5 2" xfId="45729"/>
    <cellStyle name="쉼표 [0] 4 6 2 2 4 5 3" xfId="45730"/>
    <cellStyle name="쉼표 [0] 4 6 2 2 4 5 4" xfId="45731"/>
    <cellStyle name="쉼표 [0] 4 6 2 2 4 6" xfId="45732"/>
    <cellStyle name="쉼표 [0] 4 6 2 2 4 6 2" xfId="45733"/>
    <cellStyle name="쉼표 [0] 4 6 2 2 4 6 3" xfId="45734"/>
    <cellStyle name="쉼표 [0] 4 6 2 2 4 6 4" xfId="45735"/>
    <cellStyle name="쉼표 [0] 4 6 2 2 4 7" xfId="45736"/>
    <cellStyle name="쉼표 [0] 4 6 2 2 4 7 2" xfId="45737"/>
    <cellStyle name="쉼표 [0] 4 6 2 2 4 7 3" xfId="45738"/>
    <cellStyle name="쉼표 [0] 4 6 2 2 4 7 4" xfId="45739"/>
    <cellStyle name="쉼표 [0] 4 6 2 2 4 8" xfId="45740"/>
    <cellStyle name="쉼표 [0] 4 6 2 2 4 8 2" xfId="45741"/>
    <cellStyle name="쉼표 [0] 4 6 2 2 4 8 3" xfId="45742"/>
    <cellStyle name="쉼표 [0] 4 6 2 2 4 8 4" xfId="45743"/>
    <cellStyle name="쉼표 [0] 4 6 2 2 4 9" xfId="45744"/>
    <cellStyle name="쉼표 [0] 4 6 2 2 4 9 2" xfId="45745"/>
    <cellStyle name="쉼표 [0] 4 6 2 2 4 9 3" xfId="45746"/>
    <cellStyle name="쉼표 [0] 4 6 2 2 4 9 4" xfId="45747"/>
    <cellStyle name="쉼표 [0] 4 6 2 2 5" xfId="45748"/>
    <cellStyle name="쉼표 [0] 4 6 2 2 5 10" xfId="45749"/>
    <cellStyle name="쉼표 [0] 4 6 2 2 5 11" xfId="45750"/>
    <cellStyle name="쉼표 [0] 4 6 2 2 5 12" xfId="45751"/>
    <cellStyle name="쉼표 [0] 4 6 2 2 5 2" xfId="45752"/>
    <cellStyle name="쉼표 [0] 4 6 2 2 5 2 2" xfId="45753"/>
    <cellStyle name="쉼표 [0] 4 6 2 2 5 2 3" xfId="45754"/>
    <cellStyle name="쉼표 [0] 4 6 2 2 5 2 4" xfId="45755"/>
    <cellStyle name="쉼표 [0] 4 6 2 2 5 3" xfId="45756"/>
    <cellStyle name="쉼표 [0] 4 6 2 2 5 3 2" xfId="45757"/>
    <cellStyle name="쉼표 [0] 4 6 2 2 5 3 3" xfId="45758"/>
    <cellStyle name="쉼표 [0] 4 6 2 2 5 3 4" xfId="45759"/>
    <cellStyle name="쉼표 [0] 4 6 2 2 5 4" xfId="45760"/>
    <cellStyle name="쉼표 [0] 4 6 2 2 5 4 2" xfId="45761"/>
    <cellStyle name="쉼표 [0] 4 6 2 2 5 4 3" xfId="45762"/>
    <cellStyle name="쉼표 [0] 4 6 2 2 5 4 4" xfId="45763"/>
    <cellStyle name="쉼표 [0] 4 6 2 2 5 5" xfId="45764"/>
    <cellStyle name="쉼표 [0] 4 6 2 2 5 5 2" xfId="45765"/>
    <cellStyle name="쉼표 [0] 4 6 2 2 5 5 3" xfId="45766"/>
    <cellStyle name="쉼표 [0] 4 6 2 2 5 5 4" xfId="45767"/>
    <cellStyle name="쉼표 [0] 4 6 2 2 5 6" xfId="45768"/>
    <cellStyle name="쉼표 [0] 4 6 2 2 5 6 2" xfId="45769"/>
    <cellStyle name="쉼표 [0] 4 6 2 2 5 6 3" xfId="45770"/>
    <cellStyle name="쉼표 [0] 4 6 2 2 5 6 4" xfId="45771"/>
    <cellStyle name="쉼표 [0] 4 6 2 2 5 7" xfId="45772"/>
    <cellStyle name="쉼표 [0] 4 6 2 2 5 7 2" xfId="45773"/>
    <cellStyle name="쉼표 [0] 4 6 2 2 5 7 3" xfId="45774"/>
    <cellStyle name="쉼표 [0] 4 6 2 2 5 7 4" xfId="45775"/>
    <cellStyle name="쉼표 [0] 4 6 2 2 5 8" xfId="45776"/>
    <cellStyle name="쉼표 [0] 4 6 2 2 5 8 2" xfId="45777"/>
    <cellStyle name="쉼표 [0] 4 6 2 2 5 8 3" xfId="45778"/>
    <cellStyle name="쉼표 [0] 4 6 2 2 5 8 4" xfId="45779"/>
    <cellStyle name="쉼표 [0] 4 6 2 2 5 9" xfId="45780"/>
    <cellStyle name="쉼표 [0] 4 6 2 2 5 9 2" xfId="45781"/>
    <cellStyle name="쉼표 [0] 4 6 2 2 5 9 3" xfId="45782"/>
    <cellStyle name="쉼표 [0] 4 6 2 2 5 9 4" xfId="45783"/>
    <cellStyle name="쉼표 [0] 4 6 2 2 6" xfId="45784"/>
    <cellStyle name="쉼표 [0] 4 6 2 2 6 2" xfId="45785"/>
    <cellStyle name="쉼표 [0] 4 6 2 2 6 3" xfId="45786"/>
    <cellStyle name="쉼표 [0] 4 6 2 2 6 4" xfId="45787"/>
    <cellStyle name="쉼표 [0] 4 6 2 2 7" xfId="45788"/>
    <cellStyle name="쉼표 [0] 4 6 2 2 7 2" xfId="45789"/>
    <cellStyle name="쉼표 [0] 4 6 2 2 7 3" xfId="45790"/>
    <cellStyle name="쉼표 [0] 4 6 2 2 7 4" xfId="45791"/>
    <cellStyle name="쉼표 [0] 4 6 2 2 8" xfId="45792"/>
    <cellStyle name="쉼표 [0] 4 6 2 2 8 2" xfId="45793"/>
    <cellStyle name="쉼표 [0] 4 6 2 2 8 3" xfId="45794"/>
    <cellStyle name="쉼표 [0] 4 6 2 2 8 4" xfId="45795"/>
    <cellStyle name="쉼표 [0] 4 6 2 2 9" xfId="45796"/>
    <cellStyle name="쉼표 [0] 4 6 2 2 9 2" xfId="45797"/>
    <cellStyle name="쉼표 [0] 4 6 2 2 9 3" xfId="45798"/>
    <cellStyle name="쉼표 [0] 4 6 2 2 9 4" xfId="45799"/>
    <cellStyle name="쉼표 [0] 4 6 2 20" xfId="45800"/>
    <cellStyle name="쉼표 [0] 4 6 2 21" xfId="45801"/>
    <cellStyle name="쉼표 [0] 4 6 2 22" xfId="45802"/>
    <cellStyle name="쉼표 [0] 4 6 2 23" xfId="45803"/>
    <cellStyle name="쉼표 [0] 4 6 2 24" xfId="45804"/>
    <cellStyle name="쉼표 [0] 4 6 2 25" xfId="45805"/>
    <cellStyle name="쉼표 [0] 4 6 2 26" xfId="45806"/>
    <cellStyle name="쉼표 [0] 4 6 2 3" xfId="45807"/>
    <cellStyle name="쉼표 [0] 4 6 2 3 10" xfId="45808"/>
    <cellStyle name="쉼표 [0] 4 6 2 3 10 2" xfId="45809"/>
    <cellStyle name="쉼표 [0] 4 6 2 3 10 3" xfId="45810"/>
    <cellStyle name="쉼표 [0] 4 6 2 3 10 4" xfId="45811"/>
    <cellStyle name="쉼표 [0] 4 6 2 3 11" xfId="45812"/>
    <cellStyle name="쉼표 [0] 4 6 2 3 11 2" xfId="45813"/>
    <cellStyle name="쉼표 [0] 4 6 2 3 11 3" xfId="45814"/>
    <cellStyle name="쉼표 [0] 4 6 2 3 11 4" xfId="45815"/>
    <cellStyle name="쉼표 [0] 4 6 2 3 12" xfId="45816"/>
    <cellStyle name="쉼표 [0] 4 6 2 3 12 2" xfId="45817"/>
    <cellStyle name="쉼표 [0] 4 6 2 3 12 3" xfId="45818"/>
    <cellStyle name="쉼표 [0] 4 6 2 3 12 4" xfId="45819"/>
    <cellStyle name="쉼표 [0] 4 6 2 3 13" xfId="45820"/>
    <cellStyle name="쉼표 [0] 4 6 2 3 14" xfId="45821"/>
    <cellStyle name="쉼표 [0] 4 6 2 3 15" xfId="45822"/>
    <cellStyle name="쉼표 [0] 4 6 2 3 16" xfId="45823"/>
    <cellStyle name="쉼표 [0] 4 6 2 3 17" xfId="45824"/>
    <cellStyle name="쉼표 [0] 4 6 2 3 18" xfId="45825"/>
    <cellStyle name="쉼표 [0] 4 6 2 3 19" xfId="45826"/>
    <cellStyle name="쉼표 [0] 4 6 2 3 2" xfId="45827"/>
    <cellStyle name="쉼표 [0] 4 6 2 3 2 10" xfId="45828"/>
    <cellStyle name="쉼표 [0] 4 6 2 3 2 11" xfId="45829"/>
    <cellStyle name="쉼표 [0] 4 6 2 3 2 12" xfId="45830"/>
    <cellStyle name="쉼표 [0] 4 6 2 3 2 2" xfId="45831"/>
    <cellStyle name="쉼표 [0] 4 6 2 3 2 2 2" xfId="45832"/>
    <cellStyle name="쉼표 [0] 4 6 2 3 2 2 3" xfId="45833"/>
    <cellStyle name="쉼표 [0] 4 6 2 3 2 2 4" xfId="45834"/>
    <cellStyle name="쉼표 [0] 4 6 2 3 2 3" xfId="45835"/>
    <cellStyle name="쉼표 [0] 4 6 2 3 2 3 2" xfId="45836"/>
    <cellStyle name="쉼표 [0] 4 6 2 3 2 3 3" xfId="45837"/>
    <cellStyle name="쉼표 [0] 4 6 2 3 2 3 4" xfId="45838"/>
    <cellStyle name="쉼표 [0] 4 6 2 3 2 4" xfId="45839"/>
    <cellStyle name="쉼표 [0] 4 6 2 3 2 4 2" xfId="45840"/>
    <cellStyle name="쉼표 [0] 4 6 2 3 2 4 3" xfId="45841"/>
    <cellStyle name="쉼표 [0] 4 6 2 3 2 4 4" xfId="45842"/>
    <cellStyle name="쉼표 [0] 4 6 2 3 2 5" xfId="45843"/>
    <cellStyle name="쉼표 [0] 4 6 2 3 2 5 2" xfId="45844"/>
    <cellStyle name="쉼표 [0] 4 6 2 3 2 5 3" xfId="45845"/>
    <cellStyle name="쉼표 [0] 4 6 2 3 2 5 4" xfId="45846"/>
    <cellStyle name="쉼표 [0] 4 6 2 3 2 6" xfId="45847"/>
    <cellStyle name="쉼표 [0] 4 6 2 3 2 6 2" xfId="45848"/>
    <cellStyle name="쉼표 [0] 4 6 2 3 2 6 3" xfId="45849"/>
    <cellStyle name="쉼표 [0] 4 6 2 3 2 6 4" xfId="45850"/>
    <cellStyle name="쉼표 [0] 4 6 2 3 2 7" xfId="45851"/>
    <cellStyle name="쉼표 [0] 4 6 2 3 2 7 2" xfId="45852"/>
    <cellStyle name="쉼표 [0] 4 6 2 3 2 7 3" xfId="45853"/>
    <cellStyle name="쉼표 [0] 4 6 2 3 2 7 4" xfId="45854"/>
    <cellStyle name="쉼표 [0] 4 6 2 3 2 8" xfId="45855"/>
    <cellStyle name="쉼표 [0] 4 6 2 3 2 8 2" xfId="45856"/>
    <cellStyle name="쉼표 [0] 4 6 2 3 2 8 3" xfId="45857"/>
    <cellStyle name="쉼표 [0] 4 6 2 3 2 8 4" xfId="45858"/>
    <cellStyle name="쉼표 [0] 4 6 2 3 2 9" xfId="45859"/>
    <cellStyle name="쉼표 [0] 4 6 2 3 2 9 2" xfId="45860"/>
    <cellStyle name="쉼표 [0] 4 6 2 3 2 9 3" xfId="45861"/>
    <cellStyle name="쉼표 [0] 4 6 2 3 2 9 4" xfId="45862"/>
    <cellStyle name="쉼표 [0] 4 6 2 3 20" xfId="45863"/>
    <cellStyle name="쉼표 [0] 4 6 2 3 21" xfId="45864"/>
    <cellStyle name="쉼표 [0] 4 6 2 3 22" xfId="45865"/>
    <cellStyle name="쉼표 [0] 4 6 2 3 23" xfId="45866"/>
    <cellStyle name="쉼표 [0] 4 6 2 3 24" xfId="45867"/>
    <cellStyle name="쉼표 [0] 4 6 2 3 25" xfId="45868"/>
    <cellStyle name="쉼표 [0] 4 6 2 3 3" xfId="45869"/>
    <cellStyle name="쉼표 [0] 4 6 2 3 3 10" xfId="45870"/>
    <cellStyle name="쉼표 [0] 4 6 2 3 3 11" xfId="45871"/>
    <cellStyle name="쉼표 [0] 4 6 2 3 3 12" xfId="45872"/>
    <cellStyle name="쉼표 [0] 4 6 2 3 3 2" xfId="45873"/>
    <cellStyle name="쉼표 [0] 4 6 2 3 3 2 2" xfId="45874"/>
    <cellStyle name="쉼표 [0] 4 6 2 3 3 2 3" xfId="45875"/>
    <cellStyle name="쉼표 [0] 4 6 2 3 3 2 4" xfId="45876"/>
    <cellStyle name="쉼표 [0] 4 6 2 3 3 3" xfId="45877"/>
    <cellStyle name="쉼표 [0] 4 6 2 3 3 3 2" xfId="45878"/>
    <cellStyle name="쉼표 [0] 4 6 2 3 3 3 3" xfId="45879"/>
    <cellStyle name="쉼표 [0] 4 6 2 3 3 3 4" xfId="45880"/>
    <cellStyle name="쉼표 [0] 4 6 2 3 3 4" xfId="45881"/>
    <cellStyle name="쉼표 [0] 4 6 2 3 3 4 2" xfId="45882"/>
    <cellStyle name="쉼표 [0] 4 6 2 3 3 4 3" xfId="45883"/>
    <cellStyle name="쉼표 [0] 4 6 2 3 3 4 4" xfId="45884"/>
    <cellStyle name="쉼표 [0] 4 6 2 3 3 5" xfId="45885"/>
    <cellStyle name="쉼표 [0] 4 6 2 3 3 5 2" xfId="45886"/>
    <cellStyle name="쉼표 [0] 4 6 2 3 3 5 3" xfId="45887"/>
    <cellStyle name="쉼표 [0] 4 6 2 3 3 5 4" xfId="45888"/>
    <cellStyle name="쉼표 [0] 4 6 2 3 3 6" xfId="45889"/>
    <cellStyle name="쉼표 [0] 4 6 2 3 3 6 2" xfId="45890"/>
    <cellStyle name="쉼표 [0] 4 6 2 3 3 6 3" xfId="45891"/>
    <cellStyle name="쉼표 [0] 4 6 2 3 3 6 4" xfId="45892"/>
    <cellStyle name="쉼표 [0] 4 6 2 3 3 7" xfId="45893"/>
    <cellStyle name="쉼표 [0] 4 6 2 3 3 7 2" xfId="45894"/>
    <cellStyle name="쉼표 [0] 4 6 2 3 3 7 3" xfId="45895"/>
    <cellStyle name="쉼표 [0] 4 6 2 3 3 7 4" xfId="45896"/>
    <cellStyle name="쉼표 [0] 4 6 2 3 3 8" xfId="45897"/>
    <cellStyle name="쉼표 [0] 4 6 2 3 3 8 2" xfId="45898"/>
    <cellStyle name="쉼표 [0] 4 6 2 3 3 8 3" xfId="45899"/>
    <cellStyle name="쉼표 [0] 4 6 2 3 3 8 4" xfId="45900"/>
    <cellStyle name="쉼표 [0] 4 6 2 3 3 9" xfId="45901"/>
    <cellStyle name="쉼표 [0] 4 6 2 3 3 9 2" xfId="45902"/>
    <cellStyle name="쉼표 [0] 4 6 2 3 3 9 3" xfId="45903"/>
    <cellStyle name="쉼표 [0] 4 6 2 3 3 9 4" xfId="45904"/>
    <cellStyle name="쉼표 [0] 4 6 2 3 4" xfId="45905"/>
    <cellStyle name="쉼표 [0] 4 6 2 3 4 10" xfId="45906"/>
    <cellStyle name="쉼표 [0] 4 6 2 3 4 11" xfId="45907"/>
    <cellStyle name="쉼표 [0] 4 6 2 3 4 12" xfId="45908"/>
    <cellStyle name="쉼표 [0] 4 6 2 3 4 2" xfId="45909"/>
    <cellStyle name="쉼표 [0] 4 6 2 3 4 2 2" xfId="45910"/>
    <cellStyle name="쉼표 [0] 4 6 2 3 4 2 3" xfId="45911"/>
    <cellStyle name="쉼표 [0] 4 6 2 3 4 2 4" xfId="45912"/>
    <cellStyle name="쉼표 [0] 4 6 2 3 4 3" xfId="45913"/>
    <cellStyle name="쉼표 [0] 4 6 2 3 4 3 2" xfId="45914"/>
    <cellStyle name="쉼표 [0] 4 6 2 3 4 3 3" xfId="45915"/>
    <cellStyle name="쉼표 [0] 4 6 2 3 4 3 4" xfId="45916"/>
    <cellStyle name="쉼표 [0] 4 6 2 3 4 4" xfId="45917"/>
    <cellStyle name="쉼표 [0] 4 6 2 3 4 4 2" xfId="45918"/>
    <cellStyle name="쉼표 [0] 4 6 2 3 4 4 3" xfId="45919"/>
    <cellStyle name="쉼표 [0] 4 6 2 3 4 4 4" xfId="45920"/>
    <cellStyle name="쉼표 [0] 4 6 2 3 4 5" xfId="45921"/>
    <cellStyle name="쉼표 [0] 4 6 2 3 4 5 2" xfId="45922"/>
    <cellStyle name="쉼표 [0] 4 6 2 3 4 5 3" xfId="45923"/>
    <cellStyle name="쉼표 [0] 4 6 2 3 4 5 4" xfId="45924"/>
    <cellStyle name="쉼표 [0] 4 6 2 3 4 6" xfId="45925"/>
    <cellStyle name="쉼표 [0] 4 6 2 3 4 6 2" xfId="45926"/>
    <cellStyle name="쉼표 [0] 4 6 2 3 4 6 3" xfId="45927"/>
    <cellStyle name="쉼표 [0] 4 6 2 3 4 6 4" xfId="45928"/>
    <cellStyle name="쉼표 [0] 4 6 2 3 4 7" xfId="45929"/>
    <cellStyle name="쉼표 [0] 4 6 2 3 4 7 2" xfId="45930"/>
    <cellStyle name="쉼표 [0] 4 6 2 3 4 7 3" xfId="45931"/>
    <cellStyle name="쉼표 [0] 4 6 2 3 4 7 4" xfId="45932"/>
    <cellStyle name="쉼표 [0] 4 6 2 3 4 8" xfId="45933"/>
    <cellStyle name="쉼표 [0] 4 6 2 3 4 8 2" xfId="45934"/>
    <cellStyle name="쉼표 [0] 4 6 2 3 4 8 3" xfId="45935"/>
    <cellStyle name="쉼표 [0] 4 6 2 3 4 8 4" xfId="45936"/>
    <cellStyle name="쉼표 [0] 4 6 2 3 4 9" xfId="45937"/>
    <cellStyle name="쉼표 [0] 4 6 2 3 4 9 2" xfId="45938"/>
    <cellStyle name="쉼표 [0] 4 6 2 3 4 9 3" xfId="45939"/>
    <cellStyle name="쉼표 [0] 4 6 2 3 4 9 4" xfId="45940"/>
    <cellStyle name="쉼표 [0] 4 6 2 3 5" xfId="45941"/>
    <cellStyle name="쉼표 [0] 4 6 2 3 5 2" xfId="45942"/>
    <cellStyle name="쉼표 [0] 4 6 2 3 5 3" xfId="45943"/>
    <cellStyle name="쉼표 [0] 4 6 2 3 5 4" xfId="45944"/>
    <cellStyle name="쉼표 [0] 4 6 2 3 6" xfId="45945"/>
    <cellStyle name="쉼표 [0] 4 6 2 3 6 2" xfId="45946"/>
    <cellStyle name="쉼표 [0] 4 6 2 3 6 3" xfId="45947"/>
    <cellStyle name="쉼표 [0] 4 6 2 3 6 4" xfId="45948"/>
    <cellStyle name="쉼표 [0] 4 6 2 3 7" xfId="45949"/>
    <cellStyle name="쉼표 [0] 4 6 2 3 7 2" xfId="45950"/>
    <cellStyle name="쉼표 [0] 4 6 2 3 7 3" xfId="45951"/>
    <cellStyle name="쉼표 [0] 4 6 2 3 7 4" xfId="45952"/>
    <cellStyle name="쉼표 [0] 4 6 2 3 8" xfId="45953"/>
    <cellStyle name="쉼표 [0] 4 6 2 3 8 2" xfId="45954"/>
    <cellStyle name="쉼표 [0] 4 6 2 3 8 3" xfId="45955"/>
    <cellStyle name="쉼표 [0] 4 6 2 3 8 4" xfId="45956"/>
    <cellStyle name="쉼표 [0] 4 6 2 3 9" xfId="45957"/>
    <cellStyle name="쉼표 [0] 4 6 2 3 9 2" xfId="45958"/>
    <cellStyle name="쉼표 [0] 4 6 2 3 9 3" xfId="45959"/>
    <cellStyle name="쉼표 [0] 4 6 2 3 9 4" xfId="45960"/>
    <cellStyle name="쉼표 [0] 4 6 2 4" xfId="45961"/>
    <cellStyle name="쉼표 [0] 4 6 2 4 10" xfId="45962"/>
    <cellStyle name="쉼표 [0] 4 6 2 4 11" xfId="45963"/>
    <cellStyle name="쉼표 [0] 4 6 2 4 12" xfId="45964"/>
    <cellStyle name="쉼표 [0] 4 6 2 4 2" xfId="45965"/>
    <cellStyle name="쉼표 [0] 4 6 2 4 2 2" xfId="45966"/>
    <cellStyle name="쉼표 [0] 4 6 2 4 2 3" xfId="45967"/>
    <cellStyle name="쉼표 [0] 4 6 2 4 2 4" xfId="45968"/>
    <cellStyle name="쉼표 [0] 4 6 2 4 3" xfId="45969"/>
    <cellStyle name="쉼표 [0] 4 6 2 4 3 2" xfId="45970"/>
    <cellStyle name="쉼표 [0] 4 6 2 4 3 3" xfId="45971"/>
    <cellStyle name="쉼표 [0] 4 6 2 4 3 4" xfId="45972"/>
    <cellStyle name="쉼표 [0] 4 6 2 4 4" xfId="45973"/>
    <cellStyle name="쉼표 [0] 4 6 2 4 4 2" xfId="45974"/>
    <cellStyle name="쉼표 [0] 4 6 2 4 4 3" xfId="45975"/>
    <cellStyle name="쉼표 [0] 4 6 2 4 4 4" xfId="45976"/>
    <cellStyle name="쉼표 [0] 4 6 2 4 5" xfId="45977"/>
    <cellStyle name="쉼표 [0] 4 6 2 4 5 2" xfId="45978"/>
    <cellStyle name="쉼표 [0] 4 6 2 4 5 3" xfId="45979"/>
    <cellStyle name="쉼표 [0] 4 6 2 4 5 4" xfId="45980"/>
    <cellStyle name="쉼표 [0] 4 6 2 4 6" xfId="45981"/>
    <cellStyle name="쉼표 [0] 4 6 2 4 6 2" xfId="45982"/>
    <cellStyle name="쉼표 [0] 4 6 2 4 6 3" xfId="45983"/>
    <cellStyle name="쉼표 [0] 4 6 2 4 6 4" xfId="45984"/>
    <cellStyle name="쉼표 [0] 4 6 2 4 7" xfId="45985"/>
    <cellStyle name="쉼표 [0] 4 6 2 4 7 2" xfId="45986"/>
    <cellStyle name="쉼표 [0] 4 6 2 4 7 3" xfId="45987"/>
    <cellStyle name="쉼표 [0] 4 6 2 4 7 4" xfId="45988"/>
    <cellStyle name="쉼표 [0] 4 6 2 4 8" xfId="45989"/>
    <cellStyle name="쉼표 [0] 4 6 2 4 8 2" xfId="45990"/>
    <cellStyle name="쉼표 [0] 4 6 2 4 8 3" xfId="45991"/>
    <cellStyle name="쉼표 [0] 4 6 2 4 8 4" xfId="45992"/>
    <cellStyle name="쉼표 [0] 4 6 2 4 9" xfId="45993"/>
    <cellStyle name="쉼표 [0] 4 6 2 4 9 2" xfId="45994"/>
    <cellStyle name="쉼표 [0] 4 6 2 4 9 3" xfId="45995"/>
    <cellStyle name="쉼표 [0] 4 6 2 4 9 4" xfId="45996"/>
    <cellStyle name="쉼표 [0] 4 6 2 5" xfId="45997"/>
    <cellStyle name="쉼표 [0] 4 6 2 5 10" xfId="45998"/>
    <cellStyle name="쉼표 [0] 4 6 2 5 11" xfId="45999"/>
    <cellStyle name="쉼표 [0] 4 6 2 5 12" xfId="46000"/>
    <cellStyle name="쉼표 [0] 4 6 2 5 2" xfId="46001"/>
    <cellStyle name="쉼표 [0] 4 6 2 5 2 2" xfId="46002"/>
    <cellStyle name="쉼표 [0] 4 6 2 5 2 3" xfId="46003"/>
    <cellStyle name="쉼표 [0] 4 6 2 5 2 4" xfId="46004"/>
    <cellStyle name="쉼표 [0] 4 6 2 5 3" xfId="46005"/>
    <cellStyle name="쉼표 [0] 4 6 2 5 3 2" xfId="46006"/>
    <cellStyle name="쉼표 [0] 4 6 2 5 3 3" xfId="46007"/>
    <cellStyle name="쉼표 [0] 4 6 2 5 3 4" xfId="46008"/>
    <cellStyle name="쉼표 [0] 4 6 2 5 4" xfId="46009"/>
    <cellStyle name="쉼표 [0] 4 6 2 5 4 2" xfId="46010"/>
    <cellStyle name="쉼표 [0] 4 6 2 5 4 3" xfId="46011"/>
    <cellStyle name="쉼표 [0] 4 6 2 5 4 4" xfId="46012"/>
    <cellStyle name="쉼표 [0] 4 6 2 5 5" xfId="46013"/>
    <cellStyle name="쉼표 [0] 4 6 2 5 5 2" xfId="46014"/>
    <cellStyle name="쉼표 [0] 4 6 2 5 5 3" xfId="46015"/>
    <cellStyle name="쉼표 [0] 4 6 2 5 5 4" xfId="46016"/>
    <cellStyle name="쉼표 [0] 4 6 2 5 6" xfId="46017"/>
    <cellStyle name="쉼표 [0] 4 6 2 5 6 2" xfId="46018"/>
    <cellStyle name="쉼표 [0] 4 6 2 5 6 3" xfId="46019"/>
    <cellStyle name="쉼표 [0] 4 6 2 5 6 4" xfId="46020"/>
    <cellStyle name="쉼표 [0] 4 6 2 5 7" xfId="46021"/>
    <cellStyle name="쉼표 [0] 4 6 2 5 7 2" xfId="46022"/>
    <cellStyle name="쉼표 [0] 4 6 2 5 7 3" xfId="46023"/>
    <cellStyle name="쉼표 [0] 4 6 2 5 7 4" xfId="46024"/>
    <cellStyle name="쉼표 [0] 4 6 2 5 8" xfId="46025"/>
    <cellStyle name="쉼표 [0] 4 6 2 5 8 2" xfId="46026"/>
    <cellStyle name="쉼표 [0] 4 6 2 5 8 3" xfId="46027"/>
    <cellStyle name="쉼표 [0] 4 6 2 5 8 4" xfId="46028"/>
    <cellStyle name="쉼표 [0] 4 6 2 5 9" xfId="46029"/>
    <cellStyle name="쉼표 [0] 4 6 2 5 9 2" xfId="46030"/>
    <cellStyle name="쉼표 [0] 4 6 2 5 9 3" xfId="46031"/>
    <cellStyle name="쉼표 [0] 4 6 2 5 9 4" xfId="46032"/>
    <cellStyle name="쉼표 [0] 4 6 2 6" xfId="46033"/>
    <cellStyle name="쉼표 [0] 4 6 2 6 10" xfId="46034"/>
    <cellStyle name="쉼표 [0] 4 6 2 6 11" xfId="46035"/>
    <cellStyle name="쉼표 [0] 4 6 2 6 12" xfId="46036"/>
    <cellStyle name="쉼표 [0] 4 6 2 6 2" xfId="46037"/>
    <cellStyle name="쉼표 [0] 4 6 2 6 2 2" xfId="46038"/>
    <cellStyle name="쉼표 [0] 4 6 2 6 2 3" xfId="46039"/>
    <cellStyle name="쉼표 [0] 4 6 2 6 2 4" xfId="46040"/>
    <cellStyle name="쉼표 [0] 4 6 2 6 3" xfId="46041"/>
    <cellStyle name="쉼표 [0] 4 6 2 6 3 2" xfId="46042"/>
    <cellStyle name="쉼표 [0] 4 6 2 6 3 3" xfId="46043"/>
    <cellStyle name="쉼표 [0] 4 6 2 6 3 4" xfId="46044"/>
    <cellStyle name="쉼표 [0] 4 6 2 6 4" xfId="46045"/>
    <cellStyle name="쉼표 [0] 4 6 2 6 4 2" xfId="46046"/>
    <cellStyle name="쉼표 [0] 4 6 2 6 4 3" xfId="46047"/>
    <cellStyle name="쉼표 [0] 4 6 2 6 4 4" xfId="46048"/>
    <cellStyle name="쉼표 [0] 4 6 2 6 5" xfId="46049"/>
    <cellStyle name="쉼표 [0] 4 6 2 6 5 2" xfId="46050"/>
    <cellStyle name="쉼표 [0] 4 6 2 6 5 3" xfId="46051"/>
    <cellStyle name="쉼표 [0] 4 6 2 6 5 4" xfId="46052"/>
    <cellStyle name="쉼표 [0] 4 6 2 6 6" xfId="46053"/>
    <cellStyle name="쉼표 [0] 4 6 2 6 6 2" xfId="46054"/>
    <cellStyle name="쉼표 [0] 4 6 2 6 6 3" xfId="46055"/>
    <cellStyle name="쉼표 [0] 4 6 2 6 6 4" xfId="46056"/>
    <cellStyle name="쉼표 [0] 4 6 2 6 7" xfId="46057"/>
    <cellStyle name="쉼표 [0] 4 6 2 6 7 2" xfId="46058"/>
    <cellStyle name="쉼표 [0] 4 6 2 6 7 3" xfId="46059"/>
    <cellStyle name="쉼표 [0] 4 6 2 6 7 4" xfId="46060"/>
    <cellStyle name="쉼표 [0] 4 6 2 6 8" xfId="46061"/>
    <cellStyle name="쉼표 [0] 4 6 2 6 8 2" xfId="46062"/>
    <cellStyle name="쉼표 [0] 4 6 2 6 8 3" xfId="46063"/>
    <cellStyle name="쉼표 [0] 4 6 2 6 8 4" xfId="46064"/>
    <cellStyle name="쉼표 [0] 4 6 2 6 9" xfId="46065"/>
    <cellStyle name="쉼표 [0] 4 6 2 6 9 2" xfId="46066"/>
    <cellStyle name="쉼표 [0] 4 6 2 6 9 3" xfId="46067"/>
    <cellStyle name="쉼표 [0] 4 6 2 6 9 4" xfId="46068"/>
    <cellStyle name="쉼표 [0] 4 6 2 7" xfId="46069"/>
    <cellStyle name="쉼표 [0] 4 6 2 7 2" xfId="46070"/>
    <cellStyle name="쉼표 [0] 4 6 2 7 3" xfId="46071"/>
    <cellStyle name="쉼표 [0] 4 6 2 7 4" xfId="46072"/>
    <cellStyle name="쉼표 [0] 4 6 2 8" xfId="46073"/>
    <cellStyle name="쉼표 [0] 4 6 2 8 2" xfId="46074"/>
    <cellStyle name="쉼표 [0] 4 6 2 8 3" xfId="46075"/>
    <cellStyle name="쉼표 [0] 4 6 2 8 4" xfId="46076"/>
    <cellStyle name="쉼표 [0] 4 6 2 9" xfId="46077"/>
    <cellStyle name="쉼표 [0] 4 6 2 9 2" xfId="46078"/>
    <cellStyle name="쉼표 [0] 4 6 2 9 3" xfId="46079"/>
    <cellStyle name="쉼표 [0] 4 6 2 9 4" xfId="46080"/>
    <cellStyle name="쉼표 [0] 4 6 3" xfId="46081"/>
    <cellStyle name="쉼표 [0] 4 6 4" xfId="46082"/>
    <cellStyle name="쉼표 [0] 4 6 5" xfId="46083"/>
    <cellStyle name="쉼표 [0] 4 6 6" xfId="46084"/>
    <cellStyle name="쉼표 [0] 4 7" xfId="46085"/>
    <cellStyle name="쉼표 [0] 4 7 2" xfId="46086"/>
    <cellStyle name="쉼표 [0] 4 7 2 10" xfId="46087"/>
    <cellStyle name="쉼표 [0] 4 7 2 10 2" xfId="46088"/>
    <cellStyle name="쉼표 [0] 4 7 2 10 3" xfId="46089"/>
    <cellStyle name="쉼표 [0] 4 7 2 10 4" xfId="46090"/>
    <cellStyle name="쉼표 [0] 4 7 2 11" xfId="46091"/>
    <cellStyle name="쉼표 [0] 4 7 2 11 2" xfId="46092"/>
    <cellStyle name="쉼표 [0] 4 7 2 11 3" xfId="46093"/>
    <cellStyle name="쉼표 [0] 4 7 2 11 4" xfId="46094"/>
    <cellStyle name="쉼표 [0] 4 7 2 12" xfId="46095"/>
    <cellStyle name="쉼표 [0] 4 7 2 12 2" xfId="46096"/>
    <cellStyle name="쉼표 [0] 4 7 2 12 3" xfId="46097"/>
    <cellStyle name="쉼표 [0] 4 7 2 12 4" xfId="46098"/>
    <cellStyle name="쉼표 [0] 4 7 2 13" xfId="46099"/>
    <cellStyle name="쉼표 [0] 4 7 2 13 2" xfId="46100"/>
    <cellStyle name="쉼표 [0] 4 7 2 13 3" xfId="46101"/>
    <cellStyle name="쉼표 [0] 4 7 2 13 4" xfId="46102"/>
    <cellStyle name="쉼표 [0] 4 7 2 14" xfId="46103"/>
    <cellStyle name="쉼표 [0] 4 7 2 14 2" xfId="46104"/>
    <cellStyle name="쉼표 [0] 4 7 2 14 3" xfId="46105"/>
    <cellStyle name="쉼표 [0] 4 7 2 14 4" xfId="46106"/>
    <cellStyle name="쉼표 [0] 4 7 2 15" xfId="46107"/>
    <cellStyle name="쉼표 [0] 4 7 2 16" xfId="46108"/>
    <cellStyle name="쉼표 [0] 4 7 2 17" xfId="46109"/>
    <cellStyle name="쉼표 [0] 4 7 2 18" xfId="46110"/>
    <cellStyle name="쉼표 [0] 4 7 2 19" xfId="46111"/>
    <cellStyle name="쉼표 [0] 4 7 2 2" xfId="46112"/>
    <cellStyle name="쉼표 [0] 4 7 2 2 10" xfId="46113"/>
    <cellStyle name="쉼표 [0] 4 7 2 2 10 2" xfId="46114"/>
    <cellStyle name="쉼표 [0] 4 7 2 2 10 3" xfId="46115"/>
    <cellStyle name="쉼표 [0] 4 7 2 2 10 4" xfId="46116"/>
    <cellStyle name="쉼표 [0] 4 7 2 2 11" xfId="46117"/>
    <cellStyle name="쉼표 [0] 4 7 2 2 11 2" xfId="46118"/>
    <cellStyle name="쉼표 [0] 4 7 2 2 11 3" xfId="46119"/>
    <cellStyle name="쉼표 [0] 4 7 2 2 11 4" xfId="46120"/>
    <cellStyle name="쉼표 [0] 4 7 2 2 12" xfId="46121"/>
    <cellStyle name="쉼표 [0] 4 7 2 2 12 2" xfId="46122"/>
    <cellStyle name="쉼표 [0] 4 7 2 2 12 3" xfId="46123"/>
    <cellStyle name="쉼표 [0] 4 7 2 2 12 4" xfId="46124"/>
    <cellStyle name="쉼표 [0] 4 7 2 2 13" xfId="46125"/>
    <cellStyle name="쉼표 [0] 4 7 2 2 13 2" xfId="46126"/>
    <cellStyle name="쉼표 [0] 4 7 2 2 13 3" xfId="46127"/>
    <cellStyle name="쉼표 [0] 4 7 2 2 13 4" xfId="46128"/>
    <cellStyle name="쉼표 [0] 4 7 2 2 14" xfId="46129"/>
    <cellStyle name="쉼표 [0] 4 7 2 2 15" xfId="46130"/>
    <cellStyle name="쉼표 [0] 4 7 2 2 16" xfId="46131"/>
    <cellStyle name="쉼표 [0] 4 7 2 2 17" xfId="46132"/>
    <cellStyle name="쉼표 [0] 4 7 2 2 18" xfId="46133"/>
    <cellStyle name="쉼표 [0] 4 7 2 2 19" xfId="46134"/>
    <cellStyle name="쉼표 [0] 4 7 2 2 2" xfId="46135"/>
    <cellStyle name="쉼표 [0] 4 7 2 2 2 10" xfId="46136"/>
    <cellStyle name="쉼표 [0] 4 7 2 2 2 10 2" xfId="46137"/>
    <cellStyle name="쉼표 [0] 4 7 2 2 2 10 3" xfId="46138"/>
    <cellStyle name="쉼표 [0] 4 7 2 2 2 10 4" xfId="46139"/>
    <cellStyle name="쉼표 [0] 4 7 2 2 2 11" xfId="46140"/>
    <cellStyle name="쉼표 [0] 4 7 2 2 2 11 2" xfId="46141"/>
    <cellStyle name="쉼표 [0] 4 7 2 2 2 11 3" xfId="46142"/>
    <cellStyle name="쉼표 [0] 4 7 2 2 2 11 4" xfId="46143"/>
    <cellStyle name="쉼표 [0] 4 7 2 2 2 12" xfId="46144"/>
    <cellStyle name="쉼표 [0] 4 7 2 2 2 12 2" xfId="46145"/>
    <cellStyle name="쉼표 [0] 4 7 2 2 2 12 3" xfId="46146"/>
    <cellStyle name="쉼표 [0] 4 7 2 2 2 12 4" xfId="46147"/>
    <cellStyle name="쉼표 [0] 4 7 2 2 2 13" xfId="46148"/>
    <cellStyle name="쉼표 [0] 4 7 2 2 2 14" xfId="46149"/>
    <cellStyle name="쉼표 [0] 4 7 2 2 2 15" xfId="46150"/>
    <cellStyle name="쉼표 [0] 4 7 2 2 2 16" xfId="46151"/>
    <cellStyle name="쉼표 [0] 4 7 2 2 2 17" xfId="46152"/>
    <cellStyle name="쉼표 [0] 4 7 2 2 2 18" xfId="46153"/>
    <cellStyle name="쉼표 [0] 4 7 2 2 2 19" xfId="46154"/>
    <cellStyle name="쉼표 [0] 4 7 2 2 2 2" xfId="46155"/>
    <cellStyle name="쉼표 [0] 4 7 2 2 2 2 10" xfId="46156"/>
    <cellStyle name="쉼표 [0] 4 7 2 2 2 2 11" xfId="46157"/>
    <cellStyle name="쉼표 [0] 4 7 2 2 2 2 12" xfId="46158"/>
    <cellStyle name="쉼표 [0] 4 7 2 2 2 2 2" xfId="46159"/>
    <cellStyle name="쉼표 [0] 4 7 2 2 2 2 2 2" xfId="46160"/>
    <cellStyle name="쉼표 [0] 4 7 2 2 2 2 2 3" xfId="46161"/>
    <cellStyle name="쉼표 [0] 4 7 2 2 2 2 2 4" xfId="46162"/>
    <cellStyle name="쉼표 [0] 4 7 2 2 2 2 3" xfId="46163"/>
    <cellStyle name="쉼표 [0] 4 7 2 2 2 2 3 2" xfId="46164"/>
    <cellStyle name="쉼표 [0] 4 7 2 2 2 2 3 3" xfId="46165"/>
    <cellStyle name="쉼표 [0] 4 7 2 2 2 2 3 4" xfId="46166"/>
    <cellStyle name="쉼표 [0] 4 7 2 2 2 2 4" xfId="46167"/>
    <cellStyle name="쉼표 [0] 4 7 2 2 2 2 4 2" xfId="46168"/>
    <cellStyle name="쉼표 [0] 4 7 2 2 2 2 4 3" xfId="46169"/>
    <cellStyle name="쉼표 [0] 4 7 2 2 2 2 4 4" xfId="46170"/>
    <cellStyle name="쉼표 [0] 4 7 2 2 2 2 5" xfId="46171"/>
    <cellStyle name="쉼표 [0] 4 7 2 2 2 2 5 2" xfId="46172"/>
    <cellStyle name="쉼표 [0] 4 7 2 2 2 2 5 3" xfId="46173"/>
    <cellStyle name="쉼표 [0] 4 7 2 2 2 2 5 4" xfId="46174"/>
    <cellStyle name="쉼표 [0] 4 7 2 2 2 2 6" xfId="46175"/>
    <cellStyle name="쉼표 [0] 4 7 2 2 2 2 6 2" xfId="46176"/>
    <cellStyle name="쉼표 [0] 4 7 2 2 2 2 6 3" xfId="46177"/>
    <cellStyle name="쉼표 [0] 4 7 2 2 2 2 6 4" xfId="46178"/>
    <cellStyle name="쉼표 [0] 4 7 2 2 2 2 7" xfId="46179"/>
    <cellStyle name="쉼표 [0] 4 7 2 2 2 2 7 2" xfId="46180"/>
    <cellStyle name="쉼표 [0] 4 7 2 2 2 2 7 3" xfId="46181"/>
    <cellStyle name="쉼표 [0] 4 7 2 2 2 2 7 4" xfId="46182"/>
    <cellStyle name="쉼표 [0] 4 7 2 2 2 2 8" xfId="46183"/>
    <cellStyle name="쉼표 [0] 4 7 2 2 2 2 8 2" xfId="46184"/>
    <cellStyle name="쉼표 [0] 4 7 2 2 2 2 8 3" xfId="46185"/>
    <cellStyle name="쉼표 [0] 4 7 2 2 2 2 8 4" xfId="46186"/>
    <cellStyle name="쉼표 [0] 4 7 2 2 2 2 9" xfId="46187"/>
    <cellStyle name="쉼표 [0] 4 7 2 2 2 2 9 2" xfId="46188"/>
    <cellStyle name="쉼표 [0] 4 7 2 2 2 2 9 3" xfId="46189"/>
    <cellStyle name="쉼표 [0] 4 7 2 2 2 2 9 4" xfId="46190"/>
    <cellStyle name="쉼표 [0] 4 7 2 2 2 20" xfId="46191"/>
    <cellStyle name="쉼표 [0] 4 7 2 2 2 21" xfId="46192"/>
    <cellStyle name="쉼표 [0] 4 7 2 2 2 22" xfId="46193"/>
    <cellStyle name="쉼표 [0] 4 7 2 2 2 23" xfId="46194"/>
    <cellStyle name="쉼표 [0] 4 7 2 2 2 24" xfId="46195"/>
    <cellStyle name="쉼표 [0] 4 7 2 2 2 25" xfId="46196"/>
    <cellStyle name="쉼표 [0] 4 7 2 2 2 3" xfId="46197"/>
    <cellStyle name="쉼표 [0] 4 7 2 2 2 3 10" xfId="46198"/>
    <cellStyle name="쉼표 [0] 4 7 2 2 2 3 11" xfId="46199"/>
    <cellStyle name="쉼표 [0] 4 7 2 2 2 3 12" xfId="46200"/>
    <cellStyle name="쉼표 [0] 4 7 2 2 2 3 2" xfId="46201"/>
    <cellStyle name="쉼표 [0] 4 7 2 2 2 3 2 2" xfId="46202"/>
    <cellStyle name="쉼표 [0] 4 7 2 2 2 3 2 3" xfId="46203"/>
    <cellStyle name="쉼표 [0] 4 7 2 2 2 3 2 4" xfId="46204"/>
    <cellStyle name="쉼표 [0] 4 7 2 2 2 3 3" xfId="46205"/>
    <cellStyle name="쉼표 [0] 4 7 2 2 2 3 3 2" xfId="46206"/>
    <cellStyle name="쉼표 [0] 4 7 2 2 2 3 3 3" xfId="46207"/>
    <cellStyle name="쉼표 [0] 4 7 2 2 2 3 3 4" xfId="46208"/>
    <cellStyle name="쉼표 [0] 4 7 2 2 2 3 4" xfId="46209"/>
    <cellStyle name="쉼표 [0] 4 7 2 2 2 3 4 2" xfId="46210"/>
    <cellStyle name="쉼표 [0] 4 7 2 2 2 3 4 3" xfId="46211"/>
    <cellStyle name="쉼표 [0] 4 7 2 2 2 3 4 4" xfId="46212"/>
    <cellStyle name="쉼표 [0] 4 7 2 2 2 3 5" xfId="46213"/>
    <cellStyle name="쉼표 [0] 4 7 2 2 2 3 5 2" xfId="46214"/>
    <cellStyle name="쉼표 [0] 4 7 2 2 2 3 5 3" xfId="46215"/>
    <cellStyle name="쉼표 [0] 4 7 2 2 2 3 5 4" xfId="46216"/>
    <cellStyle name="쉼표 [0] 4 7 2 2 2 3 6" xfId="46217"/>
    <cellStyle name="쉼표 [0] 4 7 2 2 2 3 6 2" xfId="46218"/>
    <cellStyle name="쉼표 [0] 4 7 2 2 2 3 6 3" xfId="46219"/>
    <cellStyle name="쉼표 [0] 4 7 2 2 2 3 6 4" xfId="46220"/>
    <cellStyle name="쉼표 [0] 4 7 2 2 2 3 7" xfId="46221"/>
    <cellStyle name="쉼표 [0] 4 7 2 2 2 3 7 2" xfId="46222"/>
    <cellStyle name="쉼표 [0] 4 7 2 2 2 3 7 3" xfId="46223"/>
    <cellStyle name="쉼표 [0] 4 7 2 2 2 3 7 4" xfId="46224"/>
    <cellStyle name="쉼표 [0] 4 7 2 2 2 3 8" xfId="46225"/>
    <cellStyle name="쉼표 [0] 4 7 2 2 2 3 8 2" xfId="46226"/>
    <cellStyle name="쉼표 [0] 4 7 2 2 2 3 8 3" xfId="46227"/>
    <cellStyle name="쉼표 [0] 4 7 2 2 2 3 8 4" xfId="46228"/>
    <cellStyle name="쉼표 [0] 4 7 2 2 2 3 9" xfId="46229"/>
    <cellStyle name="쉼표 [0] 4 7 2 2 2 3 9 2" xfId="46230"/>
    <cellStyle name="쉼표 [0] 4 7 2 2 2 3 9 3" xfId="46231"/>
    <cellStyle name="쉼표 [0] 4 7 2 2 2 3 9 4" xfId="46232"/>
    <cellStyle name="쉼표 [0] 4 7 2 2 2 4" xfId="46233"/>
    <cellStyle name="쉼표 [0] 4 7 2 2 2 4 10" xfId="46234"/>
    <cellStyle name="쉼표 [0] 4 7 2 2 2 4 11" xfId="46235"/>
    <cellStyle name="쉼표 [0] 4 7 2 2 2 4 12" xfId="46236"/>
    <cellStyle name="쉼표 [0] 4 7 2 2 2 4 2" xfId="46237"/>
    <cellStyle name="쉼표 [0] 4 7 2 2 2 4 2 2" xfId="46238"/>
    <cellStyle name="쉼표 [0] 4 7 2 2 2 4 2 3" xfId="46239"/>
    <cellStyle name="쉼표 [0] 4 7 2 2 2 4 2 4" xfId="46240"/>
    <cellStyle name="쉼표 [0] 4 7 2 2 2 4 3" xfId="46241"/>
    <cellStyle name="쉼표 [0] 4 7 2 2 2 4 3 2" xfId="46242"/>
    <cellStyle name="쉼표 [0] 4 7 2 2 2 4 3 3" xfId="46243"/>
    <cellStyle name="쉼표 [0] 4 7 2 2 2 4 3 4" xfId="46244"/>
    <cellStyle name="쉼표 [0] 4 7 2 2 2 4 4" xfId="46245"/>
    <cellStyle name="쉼표 [0] 4 7 2 2 2 4 4 2" xfId="46246"/>
    <cellStyle name="쉼표 [0] 4 7 2 2 2 4 4 3" xfId="46247"/>
    <cellStyle name="쉼표 [0] 4 7 2 2 2 4 4 4" xfId="46248"/>
    <cellStyle name="쉼표 [0] 4 7 2 2 2 4 5" xfId="46249"/>
    <cellStyle name="쉼표 [0] 4 7 2 2 2 4 5 2" xfId="46250"/>
    <cellStyle name="쉼표 [0] 4 7 2 2 2 4 5 3" xfId="46251"/>
    <cellStyle name="쉼표 [0] 4 7 2 2 2 4 5 4" xfId="46252"/>
    <cellStyle name="쉼표 [0] 4 7 2 2 2 4 6" xfId="46253"/>
    <cellStyle name="쉼표 [0] 4 7 2 2 2 4 6 2" xfId="46254"/>
    <cellStyle name="쉼표 [0] 4 7 2 2 2 4 6 3" xfId="46255"/>
    <cellStyle name="쉼표 [0] 4 7 2 2 2 4 6 4" xfId="46256"/>
    <cellStyle name="쉼표 [0] 4 7 2 2 2 4 7" xfId="46257"/>
    <cellStyle name="쉼표 [0] 4 7 2 2 2 4 7 2" xfId="46258"/>
    <cellStyle name="쉼표 [0] 4 7 2 2 2 4 7 3" xfId="46259"/>
    <cellStyle name="쉼표 [0] 4 7 2 2 2 4 7 4" xfId="46260"/>
    <cellStyle name="쉼표 [0] 4 7 2 2 2 4 8" xfId="46261"/>
    <cellStyle name="쉼표 [0] 4 7 2 2 2 4 8 2" xfId="46262"/>
    <cellStyle name="쉼표 [0] 4 7 2 2 2 4 8 3" xfId="46263"/>
    <cellStyle name="쉼표 [0] 4 7 2 2 2 4 8 4" xfId="46264"/>
    <cellStyle name="쉼표 [0] 4 7 2 2 2 4 9" xfId="46265"/>
    <cellStyle name="쉼표 [0] 4 7 2 2 2 4 9 2" xfId="46266"/>
    <cellStyle name="쉼표 [0] 4 7 2 2 2 4 9 3" xfId="46267"/>
    <cellStyle name="쉼표 [0] 4 7 2 2 2 4 9 4" xfId="46268"/>
    <cellStyle name="쉼표 [0] 4 7 2 2 2 5" xfId="46269"/>
    <cellStyle name="쉼표 [0] 4 7 2 2 2 5 2" xfId="46270"/>
    <cellStyle name="쉼표 [0] 4 7 2 2 2 5 3" xfId="46271"/>
    <cellStyle name="쉼표 [0] 4 7 2 2 2 5 4" xfId="46272"/>
    <cellStyle name="쉼표 [0] 4 7 2 2 2 6" xfId="46273"/>
    <cellStyle name="쉼표 [0] 4 7 2 2 2 6 2" xfId="46274"/>
    <cellStyle name="쉼표 [0] 4 7 2 2 2 6 3" xfId="46275"/>
    <cellStyle name="쉼표 [0] 4 7 2 2 2 6 4" xfId="46276"/>
    <cellStyle name="쉼표 [0] 4 7 2 2 2 7" xfId="46277"/>
    <cellStyle name="쉼표 [0] 4 7 2 2 2 7 2" xfId="46278"/>
    <cellStyle name="쉼표 [0] 4 7 2 2 2 7 3" xfId="46279"/>
    <cellStyle name="쉼표 [0] 4 7 2 2 2 7 4" xfId="46280"/>
    <cellStyle name="쉼표 [0] 4 7 2 2 2 8" xfId="46281"/>
    <cellStyle name="쉼표 [0] 4 7 2 2 2 8 2" xfId="46282"/>
    <cellStyle name="쉼표 [0] 4 7 2 2 2 8 3" xfId="46283"/>
    <cellStyle name="쉼표 [0] 4 7 2 2 2 8 4" xfId="46284"/>
    <cellStyle name="쉼표 [0] 4 7 2 2 2 9" xfId="46285"/>
    <cellStyle name="쉼표 [0] 4 7 2 2 2 9 2" xfId="46286"/>
    <cellStyle name="쉼표 [0] 4 7 2 2 2 9 3" xfId="46287"/>
    <cellStyle name="쉼표 [0] 4 7 2 2 2 9 4" xfId="46288"/>
    <cellStyle name="쉼표 [0] 4 7 2 2 20" xfId="46289"/>
    <cellStyle name="쉼표 [0] 4 7 2 2 21" xfId="46290"/>
    <cellStyle name="쉼표 [0] 4 7 2 2 22" xfId="46291"/>
    <cellStyle name="쉼표 [0] 4 7 2 2 23" xfId="46292"/>
    <cellStyle name="쉼표 [0] 4 7 2 2 24" xfId="46293"/>
    <cellStyle name="쉼표 [0] 4 7 2 2 25" xfId="46294"/>
    <cellStyle name="쉼표 [0] 4 7 2 2 26" xfId="46295"/>
    <cellStyle name="쉼표 [0] 4 7 2 2 3" xfId="46296"/>
    <cellStyle name="쉼표 [0] 4 7 2 2 3 10" xfId="46297"/>
    <cellStyle name="쉼표 [0] 4 7 2 2 3 11" xfId="46298"/>
    <cellStyle name="쉼표 [0] 4 7 2 2 3 12" xfId="46299"/>
    <cellStyle name="쉼표 [0] 4 7 2 2 3 2" xfId="46300"/>
    <cellStyle name="쉼표 [0] 4 7 2 2 3 2 2" xfId="46301"/>
    <cellStyle name="쉼표 [0] 4 7 2 2 3 2 3" xfId="46302"/>
    <cellStyle name="쉼표 [0] 4 7 2 2 3 2 4" xfId="46303"/>
    <cellStyle name="쉼표 [0] 4 7 2 2 3 3" xfId="46304"/>
    <cellStyle name="쉼표 [0] 4 7 2 2 3 3 2" xfId="46305"/>
    <cellStyle name="쉼표 [0] 4 7 2 2 3 3 3" xfId="46306"/>
    <cellStyle name="쉼표 [0] 4 7 2 2 3 3 4" xfId="46307"/>
    <cellStyle name="쉼표 [0] 4 7 2 2 3 4" xfId="46308"/>
    <cellStyle name="쉼표 [0] 4 7 2 2 3 4 2" xfId="46309"/>
    <cellStyle name="쉼표 [0] 4 7 2 2 3 4 3" xfId="46310"/>
    <cellStyle name="쉼표 [0] 4 7 2 2 3 4 4" xfId="46311"/>
    <cellStyle name="쉼표 [0] 4 7 2 2 3 5" xfId="46312"/>
    <cellStyle name="쉼표 [0] 4 7 2 2 3 5 2" xfId="46313"/>
    <cellStyle name="쉼표 [0] 4 7 2 2 3 5 3" xfId="46314"/>
    <cellStyle name="쉼표 [0] 4 7 2 2 3 5 4" xfId="46315"/>
    <cellStyle name="쉼표 [0] 4 7 2 2 3 6" xfId="46316"/>
    <cellStyle name="쉼표 [0] 4 7 2 2 3 6 2" xfId="46317"/>
    <cellStyle name="쉼표 [0] 4 7 2 2 3 6 3" xfId="46318"/>
    <cellStyle name="쉼표 [0] 4 7 2 2 3 6 4" xfId="46319"/>
    <cellStyle name="쉼표 [0] 4 7 2 2 3 7" xfId="46320"/>
    <cellStyle name="쉼표 [0] 4 7 2 2 3 7 2" xfId="46321"/>
    <cellStyle name="쉼표 [0] 4 7 2 2 3 7 3" xfId="46322"/>
    <cellStyle name="쉼표 [0] 4 7 2 2 3 7 4" xfId="46323"/>
    <cellStyle name="쉼표 [0] 4 7 2 2 3 8" xfId="46324"/>
    <cellStyle name="쉼표 [0] 4 7 2 2 3 8 2" xfId="46325"/>
    <cellStyle name="쉼표 [0] 4 7 2 2 3 8 3" xfId="46326"/>
    <cellStyle name="쉼표 [0] 4 7 2 2 3 8 4" xfId="46327"/>
    <cellStyle name="쉼표 [0] 4 7 2 2 3 9" xfId="46328"/>
    <cellStyle name="쉼표 [0] 4 7 2 2 3 9 2" xfId="46329"/>
    <cellStyle name="쉼표 [0] 4 7 2 2 3 9 3" xfId="46330"/>
    <cellStyle name="쉼표 [0] 4 7 2 2 3 9 4" xfId="46331"/>
    <cellStyle name="쉼표 [0] 4 7 2 2 4" xfId="46332"/>
    <cellStyle name="쉼표 [0] 4 7 2 2 4 10" xfId="46333"/>
    <cellStyle name="쉼표 [0] 4 7 2 2 4 11" xfId="46334"/>
    <cellStyle name="쉼표 [0] 4 7 2 2 4 12" xfId="46335"/>
    <cellStyle name="쉼표 [0] 4 7 2 2 4 2" xfId="46336"/>
    <cellStyle name="쉼표 [0] 4 7 2 2 4 2 2" xfId="46337"/>
    <cellStyle name="쉼표 [0] 4 7 2 2 4 2 3" xfId="46338"/>
    <cellStyle name="쉼표 [0] 4 7 2 2 4 2 4" xfId="46339"/>
    <cellStyle name="쉼표 [0] 4 7 2 2 4 3" xfId="46340"/>
    <cellStyle name="쉼표 [0] 4 7 2 2 4 3 2" xfId="46341"/>
    <cellStyle name="쉼표 [0] 4 7 2 2 4 3 3" xfId="46342"/>
    <cellStyle name="쉼표 [0] 4 7 2 2 4 3 4" xfId="46343"/>
    <cellStyle name="쉼표 [0] 4 7 2 2 4 4" xfId="46344"/>
    <cellStyle name="쉼표 [0] 4 7 2 2 4 4 2" xfId="46345"/>
    <cellStyle name="쉼표 [0] 4 7 2 2 4 4 3" xfId="46346"/>
    <cellStyle name="쉼표 [0] 4 7 2 2 4 4 4" xfId="46347"/>
    <cellStyle name="쉼표 [0] 4 7 2 2 4 5" xfId="46348"/>
    <cellStyle name="쉼표 [0] 4 7 2 2 4 5 2" xfId="46349"/>
    <cellStyle name="쉼표 [0] 4 7 2 2 4 5 3" xfId="46350"/>
    <cellStyle name="쉼표 [0] 4 7 2 2 4 5 4" xfId="46351"/>
    <cellStyle name="쉼표 [0] 4 7 2 2 4 6" xfId="46352"/>
    <cellStyle name="쉼표 [0] 4 7 2 2 4 6 2" xfId="46353"/>
    <cellStyle name="쉼표 [0] 4 7 2 2 4 6 3" xfId="46354"/>
    <cellStyle name="쉼표 [0] 4 7 2 2 4 6 4" xfId="46355"/>
    <cellStyle name="쉼표 [0] 4 7 2 2 4 7" xfId="46356"/>
    <cellStyle name="쉼표 [0] 4 7 2 2 4 7 2" xfId="46357"/>
    <cellStyle name="쉼표 [0] 4 7 2 2 4 7 3" xfId="46358"/>
    <cellStyle name="쉼표 [0] 4 7 2 2 4 7 4" xfId="46359"/>
    <cellStyle name="쉼표 [0] 4 7 2 2 4 8" xfId="46360"/>
    <cellStyle name="쉼표 [0] 4 7 2 2 4 8 2" xfId="46361"/>
    <cellStyle name="쉼표 [0] 4 7 2 2 4 8 3" xfId="46362"/>
    <cellStyle name="쉼표 [0] 4 7 2 2 4 8 4" xfId="46363"/>
    <cellStyle name="쉼표 [0] 4 7 2 2 4 9" xfId="46364"/>
    <cellStyle name="쉼표 [0] 4 7 2 2 4 9 2" xfId="46365"/>
    <cellStyle name="쉼표 [0] 4 7 2 2 4 9 3" xfId="46366"/>
    <cellStyle name="쉼표 [0] 4 7 2 2 4 9 4" xfId="46367"/>
    <cellStyle name="쉼표 [0] 4 7 2 2 5" xfId="46368"/>
    <cellStyle name="쉼표 [0] 4 7 2 2 5 10" xfId="46369"/>
    <cellStyle name="쉼표 [0] 4 7 2 2 5 11" xfId="46370"/>
    <cellStyle name="쉼표 [0] 4 7 2 2 5 12" xfId="46371"/>
    <cellStyle name="쉼표 [0] 4 7 2 2 5 2" xfId="46372"/>
    <cellStyle name="쉼표 [0] 4 7 2 2 5 2 2" xfId="46373"/>
    <cellStyle name="쉼표 [0] 4 7 2 2 5 2 3" xfId="46374"/>
    <cellStyle name="쉼표 [0] 4 7 2 2 5 2 4" xfId="46375"/>
    <cellStyle name="쉼표 [0] 4 7 2 2 5 3" xfId="46376"/>
    <cellStyle name="쉼표 [0] 4 7 2 2 5 3 2" xfId="46377"/>
    <cellStyle name="쉼표 [0] 4 7 2 2 5 3 3" xfId="46378"/>
    <cellStyle name="쉼표 [0] 4 7 2 2 5 3 4" xfId="46379"/>
    <cellStyle name="쉼표 [0] 4 7 2 2 5 4" xfId="46380"/>
    <cellStyle name="쉼표 [0] 4 7 2 2 5 4 2" xfId="46381"/>
    <cellStyle name="쉼표 [0] 4 7 2 2 5 4 3" xfId="46382"/>
    <cellStyle name="쉼표 [0] 4 7 2 2 5 4 4" xfId="46383"/>
    <cellStyle name="쉼표 [0] 4 7 2 2 5 5" xfId="46384"/>
    <cellStyle name="쉼표 [0] 4 7 2 2 5 5 2" xfId="46385"/>
    <cellStyle name="쉼표 [0] 4 7 2 2 5 5 3" xfId="46386"/>
    <cellStyle name="쉼표 [0] 4 7 2 2 5 5 4" xfId="46387"/>
    <cellStyle name="쉼표 [0] 4 7 2 2 5 6" xfId="46388"/>
    <cellStyle name="쉼표 [0] 4 7 2 2 5 6 2" xfId="46389"/>
    <cellStyle name="쉼표 [0] 4 7 2 2 5 6 3" xfId="46390"/>
    <cellStyle name="쉼표 [0] 4 7 2 2 5 6 4" xfId="46391"/>
    <cellStyle name="쉼표 [0] 4 7 2 2 5 7" xfId="46392"/>
    <cellStyle name="쉼표 [0] 4 7 2 2 5 7 2" xfId="46393"/>
    <cellStyle name="쉼표 [0] 4 7 2 2 5 7 3" xfId="46394"/>
    <cellStyle name="쉼표 [0] 4 7 2 2 5 7 4" xfId="46395"/>
    <cellStyle name="쉼표 [0] 4 7 2 2 5 8" xfId="46396"/>
    <cellStyle name="쉼표 [0] 4 7 2 2 5 8 2" xfId="46397"/>
    <cellStyle name="쉼표 [0] 4 7 2 2 5 8 3" xfId="46398"/>
    <cellStyle name="쉼표 [0] 4 7 2 2 5 8 4" xfId="46399"/>
    <cellStyle name="쉼표 [0] 4 7 2 2 5 9" xfId="46400"/>
    <cellStyle name="쉼표 [0] 4 7 2 2 5 9 2" xfId="46401"/>
    <cellStyle name="쉼표 [0] 4 7 2 2 5 9 3" xfId="46402"/>
    <cellStyle name="쉼표 [0] 4 7 2 2 5 9 4" xfId="46403"/>
    <cellStyle name="쉼표 [0] 4 7 2 2 6" xfId="46404"/>
    <cellStyle name="쉼표 [0] 4 7 2 2 6 2" xfId="46405"/>
    <cellStyle name="쉼표 [0] 4 7 2 2 6 3" xfId="46406"/>
    <cellStyle name="쉼표 [0] 4 7 2 2 6 4" xfId="46407"/>
    <cellStyle name="쉼표 [0] 4 7 2 2 7" xfId="46408"/>
    <cellStyle name="쉼표 [0] 4 7 2 2 7 2" xfId="46409"/>
    <cellStyle name="쉼표 [0] 4 7 2 2 7 3" xfId="46410"/>
    <cellStyle name="쉼표 [0] 4 7 2 2 7 4" xfId="46411"/>
    <cellStyle name="쉼표 [0] 4 7 2 2 8" xfId="46412"/>
    <cellStyle name="쉼표 [0] 4 7 2 2 8 2" xfId="46413"/>
    <cellStyle name="쉼표 [0] 4 7 2 2 8 3" xfId="46414"/>
    <cellStyle name="쉼표 [0] 4 7 2 2 8 4" xfId="46415"/>
    <cellStyle name="쉼표 [0] 4 7 2 2 9" xfId="46416"/>
    <cellStyle name="쉼표 [0] 4 7 2 2 9 2" xfId="46417"/>
    <cellStyle name="쉼표 [0] 4 7 2 2 9 3" xfId="46418"/>
    <cellStyle name="쉼표 [0] 4 7 2 2 9 4" xfId="46419"/>
    <cellStyle name="쉼표 [0] 4 7 2 20" xfId="46420"/>
    <cellStyle name="쉼표 [0] 4 7 2 21" xfId="46421"/>
    <cellStyle name="쉼표 [0] 4 7 2 22" xfId="46422"/>
    <cellStyle name="쉼표 [0] 4 7 2 23" xfId="46423"/>
    <cellStyle name="쉼표 [0] 4 7 2 24" xfId="46424"/>
    <cellStyle name="쉼표 [0] 4 7 2 25" xfId="46425"/>
    <cellStyle name="쉼표 [0] 4 7 2 26" xfId="46426"/>
    <cellStyle name="쉼표 [0] 4 7 2 3" xfId="46427"/>
    <cellStyle name="쉼표 [0] 4 7 2 3 10" xfId="46428"/>
    <cellStyle name="쉼표 [0] 4 7 2 3 10 2" xfId="46429"/>
    <cellStyle name="쉼표 [0] 4 7 2 3 10 3" xfId="46430"/>
    <cellStyle name="쉼표 [0] 4 7 2 3 10 4" xfId="46431"/>
    <cellStyle name="쉼표 [0] 4 7 2 3 11" xfId="46432"/>
    <cellStyle name="쉼표 [0] 4 7 2 3 11 2" xfId="46433"/>
    <cellStyle name="쉼표 [0] 4 7 2 3 11 3" xfId="46434"/>
    <cellStyle name="쉼표 [0] 4 7 2 3 11 4" xfId="46435"/>
    <cellStyle name="쉼표 [0] 4 7 2 3 12" xfId="46436"/>
    <cellStyle name="쉼표 [0] 4 7 2 3 12 2" xfId="46437"/>
    <cellStyle name="쉼표 [0] 4 7 2 3 12 3" xfId="46438"/>
    <cellStyle name="쉼표 [0] 4 7 2 3 12 4" xfId="46439"/>
    <cellStyle name="쉼표 [0] 4 7 2 3 13" xfId="46440"/>
    <cellStyle name="쉼표 [0] 4 7 2 3 14" xfId="46441"/>
    <cellStyle name="쉼표 [0] 4 7 2 3 15" xfId="46442"/>
    <cellStyle name="쉼표 [0] 4 7 2 3 16" xfId="46443"/>
    <cellStyle name="쉼표 [0] 4 7 2 3 17" xfId="46444"/>
    <cellStyle name="쉼표 [0] 4 7 2 3 18" xfId="46445"/>
    <cellStyle name="쉼표 [0] 4 7 2 3 19" xfId="46446"/>
    <cellStyle name="쉼표 [0] 4 7 2 3 2" xfId="46447"/>
    <cellStyle name="쉼표 [0] 4 7 2 3 2 10" xfId="46448"/>
    <cellStyle name="쉼표 [0] 4 7 2 3 2 11" xfId="46449"/>
    <cellStyle name="쉼표 [0] 4 7 2 3 2 12" xfId="46450"/>
    <cellStyle name="쉼표 [0] 4 7 2 3 2 2" xfId="46451"/>
    <cellStyle name="쉼표 [0] 4 7 2 3 2 2 2" xfId="46452"/>
    <cellStyle name="쉼표 [0] 4 7 2 3 2 2 3" xfId="46453"/>
    <cellStyle name="쉼표 [0] 4 7 2 3 2 2 4" xfId="46454"/>
    <cellStyle name="쉼표 [0] 4 7 2 3 2 3" xfId="46455"/>
    <cellStyle name="쉼표 [0] 4 7 2 3 2 3 2" xfId="46456"/>
    <cellStyle name="쉼표 [0] 4 7 2 3 2 3 3" xfId="46457"/>
    <cellStyle name="쉼표 [0] 4 7 2 3 2 3 4" xfId="46458"/>
    <cellStyle name="쉼표 [0] 4 7 2 3 2 4" xfId="46459"/>
    <cellStyle name="쉼표 [0] 4 7 2 3 2 4 2" xfId="46460"/>
    <cellStyle name="쉼표 [0] 4 7 2 3 2 4 3" xfId="46461"/>
    <cellStyle name="쉼표 [0] 4 7 2 3 2 4 4" xfId="46462"/>
    <cellStyle name="쉼표 [0] 4 7 2 3 2 5" xfId="46463"/>
    <cellStyle name="쉼표 [0] 4 7 2 3 2 5 2" xfId="46464"/>
    <cellStyle name="쉼표 [0] 4 7 2 3 2 5 3" xfId="46465"/>
    <cellStyle name="쉼표 [0] 4 7 2 3 2 5 4" xfId="46466"/>
    <cellStyle name="쉼표 [0] 4 7 2 3 2 6" xfId="46467"/>
    <cellStyle name="쉼표 [0] 4 7 2 3 2 6 2" xfId="46468"/>
    <cellStyle name="쉼표 [0] 4 7 2 3 2 6 3" xfId="46469"/>
    <cellStyle name="쉼표 [0] 4 7 2 3 2 6 4" xfId="46470"/>
    <cellStyle name="쉼표 [0] 4 7 2 3 2 7" xfId="46471"/>
    <cellStyle name="쉼표 [0] 4 7 2 3 2 7 2" xfId="46472"/>
    <cellStyle name="쉼표 [0] 4 7 2 3 2 7 3" xfId="46473"/>
    <cellStyle name="쉼표 [0] 4 7 2 3 2 7 4" xfId="46474"/>
    <cellStyle name="쉼표 [0] 4 7 2 3 2 8" xfId="46475"/>
    <cellStyle name="쉼표 [0] 4 7 2 3 2 8 2" xfId="46476"/>
    <cellStyle name="쉼표 [0] 4 7 2 3 2 8 3" xfId="46477"/>
    <cellStyle name="쉼표 [0] 4 7 2 3 2 8 4" xfId="46478"/>
    <cellStyle name="쉼표 [0] 4 7 2 3 2 9" xfId="46479"/>
    <cellStyle name="쉼표 [0] 4 7 2 3 2 9 2" xfId="46480"/>
    <cellStyle name="쉼표 [0] 4 7 2 3 2 9 3" xfId="46481"/>
    <cellStyle name="쉼표 [0] 4 7 2 3 2 9 4" xfId="46482"/>
    <cellStyle name="쉼표 [0] 4 7 2 3 20" xfId="46483"/>
    <cellStyle name="쉼표 [0] 4 7 2 3 21" xfId="46484"/>
    <cellStyle name="쉼표 [0] 4 7 2 3 22" xfId="46485"/>
    <cellStyle name="쉼표 [0] 4 7 2 3 23" xfId="46486"/>
    <cellStyle name="쉼표 [0] 4 7 2 3 24" xfId="46487"/>
    <cellStyle name="쉼표 [0] 4 7 2 3 25" xfId="46488"/>
    <cellStyle name="쉼표 [0] 4 7 2 3 3" xfId="46489"/>
    <cellStyle name="쉼표 [0] 4 7 2 3 3 10" xfId="46490"/>
    <cellStyle name="쉼표 [0] 4 7 2 3 3 11" xfId="46491"/>
    <cellStyle name="쉼표 [0] 4 7 2 3 3 12" xfId="46492"/>
    <cellStyle name="쉼표 [0] 4 7 2 3 3 2" xfId="46493"/>
    <cellStyle name="쉼표 [0] 4 7 2 3 3 2 2" xfId="46494"/>
    <cellStyle name="쉼표 [0] 4 7 2 3 3 2 3" xfId="46495"/>
    <cellStyle name="쉼표 [0] 4 7 2 3 3 2 4" xfId="46496"/>
    <cellStyle name="쉼표 [0] 4 7 2 3 3 3" xfId="46497"/>
    <cellStyle name="쉼표 [0] 4 7 2 3 3 3 2" xfId="46498"/>
    <cellStyle name="쉼표 [0] 4 7 2 3 3 3 3" xfId="46499"/>
    <cellStyle name="쉼표 [0] 4 7 2 3 3 3 4" xfId="46500"/>
    <cellStyle name="쉼표 [0] 4 7 2 3 3 4" xfId="46501"/>
    <cellStyle name="쉼표 [0] 4 7 2 3 3 4 2" xfId="46502"/>
    <cellStyle name="쉼표 [0] 4 7 2 3 3 4 3" xfId="46503"/>
    <cellStyle name="쉼표 [0] 4 7 2 3 3 4 4" xfId="46504"/>
    <cellStyle name="쉼표 [0] 4 7 2 3 3 5" xfId="46505"/>
    <cellStyle name="쉼표 [0] 4 7 2 3 3 5 2" xfId="46506"/>
    <cellStyle name="쉼표 [0] 4 7 2 3 3 5 3" xfId="46507"/>
    <cellStyle name="쉼표 [0] 4 7 2 3 3 5 4" xfId="46508"/>
    <cellStyle name="쉼표 [0] 4 7 2 3 3 6" xfId="46509"/>
    <cellStyle name="쉼표 [0] 4 7 2 3 3 6 2" xfId="46510"/>
    <cellStyle name="쉼표 [0] 4 7 2 3 3 6 3" xfId="46511"/>
    <cellStyle name="쉼표 [0] 4 7 2 3 3 6 4" xfId="46512"/>
    <cellStyle name="쉼표 [0] 4 7 2 3 3 7" xfId="46513"/>
    <cellStyle name="쉼표 [0] 4 7 2 3 3 7 2" xfId="46514"/>
    <cellStyle name="쉼표 [0] 4 7 2 3 3 7 3" xfId="46515"/>
    <cellStyle name="쉼표 [0] 4 7 2 3 3 7 4" xfId="46516"/>
    <cellStyle name="쉼표 [0] 4 7 2 3 3 8" xfId="46517"/>
    <cellStyle name="쉼표 [0] 4 7 2 3 3 8 2" xfId="46518"/>
    <cellStyle name="쉼표 [0] 4 7 2 3 3 8 3" xfId="46519"/>
    <cellStyle name="쉼표 [0] 4 7 2 3 3 8 4" xfId="46520"/>
    <cellStyle name="쉼표 [0] 4 7 2 3 3 9" xfId="46521"/>
    <cellStyle name="쉼표 [0] 4 7 2 3 3 9 2" xfId="46522"/>
    <cellStyle name="쉼표 [0] 4 7 2 3 3 9 3" xfId="46523"/>
    <cellStyle name="쉼표 [0] 4 7 2 3 3 9 4" xfId="46524"/>
    <cellStyle name="쉼표 [0] 4 7 2 3 4" xfId="46525"/>
    <cellStyle name="쉼표 [0] 4 7 2 3 4 10" xfId="46526"/>
    <cellStyle name="쉼표 [0] 4 7 2 3 4 11" xfId="46527"/>
    <cellStyle name="쉼표 [0] 4 7 2 3 4 12" xfId="46528"/>
    <cellStyle name="쉼표 [0] 4 7 2 3 4 2" xfId="46529"/>
    <cellStyle name="쉼표 [0] 4 7 2 3 4 2 2" xfId="46530"/>
    <cellStyle name="쉼표 [0] 4 7 2 3 4 2 3" xfId="46531"/>
    <cellStyle name="쉼표 [0] 4 7 2 3 4 2 4" xfId="46532"/>
    <cellStyle name="쉼표 [0] 4 7 2 3 4 3" xfId="46533"/>
    <cellStyle name="쉼표 [0] 4 7 2 3 4 3 2" xfId="46534"/>
    <cellStyle name="쉼표 [0] 4 7 2 3 4 3 3" xfId="46535"/>
    <cellStyle name="쉼표 [0] 4 7 2 3 4 3 4" xfId="46536"/>
    <cellStyle name="쉼표 [0] 4 7 2 3 4 4" xfId="46537"/>
    <cellStyle name="쉼표 [0] 4 7 2 3 4 4 2" xfId="46538"/>
    <cellStyle name="쉼표 [0] 4 7 2 3 4 4 3" xfId="46539"/>
    <cellStyle name="쉼표 [0] 4 7 2 3 4 4 4" xfId="46540"/>
    <cellStyle name="쉼표 [0] 4 7 2 3 4 5" xfId="46541"/>
    <cellStyle name="쉼표 [0] 4 7 2 3 4 5 2" xfId="46542"/>
    <cellStyle name="쉼표 [0] 4 7 2 3 4 5 3" xfId="46543"/>
    <cellStyle name="쉼표 [0] 4 7 2 3 4 5 4" xfId="46544"/>
    <cellStyle name="쉼표 [0] 4 7 2 3 4 6" xfId="46545"/>
    <cellStyle name="쉼표 [0] 4 7 2 3 4 6 2" xfId="46546"/>
    <cellStyle name="쉼표 [0] 4 7 2 3 4 6 3" xfId="46547"/>
    <cellStyle name="쉼표 [0] 4 7 2 3 4 6 4" xfId="46548"/>
    <cellStyle name="쉼표 [0] 4 7 2 3 4 7" xfId="46549"/>
    <cellStyle name="쉼표 [0] 4 7 2 3 4 7 2" xfId="46550"/>
    <cellStyle name="쉼표 [0] 4 7 2 3 4 7 3" xfId="46551"/>
    <cellStyle name="쉼표 [0] 4 7 2 3 4 7 4" xfId="46552"/>
    <cellStyle name="쉼표 [0] 4 7 2 3 4 8" xfId="46553"/>
    <cellStyle name="쉼표 [0] 4 7 2 3 4 8 2" xfId="46554"/>
    <cellStyle name="쉼표 [0] 4 7 2 3 4 8 3" xfId="46555"/>
    <cellStyle name="쉼표 [0] 4 7 2 3 4 8 4" xfId="46556"/>
    <cellStyle name="쉼표 [0] 4 7 2 3 4 9" xfId="46557"/>
    <cellStyle name="쉼표 [0] 4 7 2 3 4 9 2" xfId="46558"/>
    <cellStyle name="쉼표 [0] 4 7 2 3 4 9 3" xfId="46559"/>
    <cellStyle name="쉼표 [0] 4 7 2 3 4 9 4" xfId="46560"/>
    <cellStyle name="쉼표 [0] 4 7 2 3 5" xfId="46561"/>
    <cellStyle name="쉼표 [0] 4 7 2 3 5 2" xfId="46562"/>
    <cellStyle name="쉼표 [0] 4 7 2 3 5 3" xfId="46563"/>
    <cellStyle name="쉼표 [0] 4 7 2 3 5 4" xfId="46564"/>
    <cellStyle name="쉼표 [0] 4 7 2 3 6" xfId="46565"/>
    <cellStyle name="쉼표 [0] 4 7 2 3 6 2" xfId="46566"/>
    <cellStyle name="쉼표 [0] 4 7 2 3 6 3" xfId="46567"/>
    <cellStyle name="쉼표 [0] 4 7 2 3 6 4" xfId="46568"/>
    <cellStyle name="쉼표 [0] 4 7 2 3 7" xfId="46569"/>
    <cellStyle name="쉼표 [0] 4 7 2 3 7 2" xfId="46570"/>
    <cellStyle name="쉼표 [0] 4 7 2 3 7 3" xfId="46571"/>
    <cellStyle name="쉼표 [0] 4 7 2 3 7 4" xfId="46572"/>
    <cellStyle name="쉼표 [0] 4 7 2 3 8" xfId="46573"/>
    <cellStyle name="쉼표 [0] 4 7 2 3 8 2" xfId="46574"/>
    <cellStyle name="쉼표 [0] 4 7 2 3 8 3" xfId="46575"/>
    <cellStyle name="쉼표 [0] 4 7 2 3 8 4" xfId="46576"/>
    <cellStyle name="쉼표 [0] 4 7 2 3 9" xfId="46577"/>
    <cellStyle name="쉼표 [0] 4 7 2 3 9 2" xfId="46578"/>
    <cellStyle name="쉼표 [0] 4 7 2 3 9 3" xfId="46579"/>
    <cellStyle name="쉼표 [0] 4 7 2 3 9 4" xfId="46580"/>
    <cellStyle name="쉼표 [0] 4 7 2 4" xfId="46581"/>
    <cellStyle name="쉼표 [0] 4 7 2 4 10" xfId="46582"/>
    <cellStyle name="쉼표 [0] 4 7 2 4 11" xfId="46583"/>
    <cellStyle name="쉼표 [0] 4 7 2 4 12" xfId="46584"/>
    <cellStyle name="쉼표 [0] 4 7 2 4 2" xfId="46585"/>
    <cellStyle name="쉼표 [0] 4 7 2 4 2 2" xfId="46586"/>
    <cellStyle name="쉼표 [0] 4 7 2 4 2 3" xfId="46587"/>
    <cellStyle name="쉼표 [0] 4 7 2 4 2 4" xfId="46588"/>
    <cellStyle name="쉼표 [0] 4 7 2 4 3" xfId="46589"/>
    <cellStyle name="쉼표 [0] 4 7 2 4 3 2" xfId="46590"/>
    <cellStyle name="쉼표 [0] 4 7 2 4 3 3" xfId="46591"/>
    <cellStyle name="쉼표 [0] 4 7 2 4 3 4" xfId="46592"/>
    <cellStyle name="쉼표 [0] 4 7 2 4 4" xfId="46593"/>
    <cellStyle name="쉼표 [0] 4 7 2 4 4 2" xfId="46594"/>
    <cellStyle name="쉼표 [0] 4 7 2 4 4 3" xfId="46595"/>
    <cellStyle name="쉼표 [0] 4 7 2 4 4 4" xfId="46596"/>
    <cellStyle name="쉼표 [0] 4 7 2 4 5" xfId="46597"/>
    <cellStyle name="쉼표 [0] 4 7 2 4 5 2" xfId="46598"/>
    <cellStyle name="쉼표 [0] 4 7 2 4 5 3" xfId="46599"/>
    <cellStyle name="쉼표 [0] 4 7 2 4 5 4" xfId="46600"/>
    <cellStyle name="쉼표 [0] 4 7 2 4 6" xfId="46601"/>
    <cellStyle name="쉼표 [0] 4 7 2 4 6 2" xfId="46602"/>
    <cellStyle name="쉼표 [0] 4 7 2 4 6 3" xfId="46603"/>
    <cellStyle name="쉼표 [0] 4 7 2 4 6 4" xfId="46604"/>
    <cellStyle name="쉼표 [0] 4 7 2 4 7" xfId="46605"/>
    <cellStyle name="쉼표 [0] 4 7 2 4 7 2" xfId="46606"/>
    <cellStyle name="쉼표 [0] 4 7 2 4 7 3" xfId="46607"/>
    <cellStyle name="쉼표 [0] 4 7 2 4 7 4" xfId="46608"/>
    <cellStyle name="쉼표 [0] 4 7 2 4 8" xfId="46609"/>
    <cellStyle name="쉼표 [0] 4 7 2 4 8 2" xfId="46610"/>
    <cellStyle name="쉼표 [0] 4 7 2 4 8 3" xfId="46611"/>
    <cellStyle name="쉼표 [0] 4 7 2 4 8 4" xfId="46612"/>
    <cellStyle name="쉼표 [0] 4 7 2 4 9" xfId="46613"/>
    <cellStyle name="쉼표 [0] 4 7 2 4 9 2" xfId="46614"/>
    <cellStyle name="쉼표 [0] 4 7 2 4 9 3" xfId="46615"/>
    <cellStyle name="쉼표 [0] 4 7 2 4 9 4" xfId="46616"/>
    <cellStyle name="쉼표 [0] 4 7 2 5" xfId="46617"/>
    <cellStyle name="쉼표 [0] 4 7 2 5 10" xfId="46618"/>
    <cellStyle name="쉼표 [0] 4 7 2 5 11" xfId="46619"/>
    <cellStyle name="쉼표 [0] 4 7 2 5 12" xfId="46620"/>
    <cellStyle name="쉼표 [0] 4 7 2 5 2" xfId="46621"/>
    <cellStyle name="쉼표 [0] 4 7 2 5 2 2" xfId="46622"/>
    <cellStyle name="쉼표 [0] 4 7 2 5 2 3" xfId="46623"/>
    <cellStyle name="쉼표 [0] 4 7 2 5 2 4" xfId="46624"/>
    <cellStyle name="쉼표 [0] 4 7 2 5 3" xfId="46625"/>
    <cellStyle name="쉼표 [0] 4 7 2 5 3 2" xfId="46626"/>
    <cellStyle name="쉼표 [0] 4 7 2 5 3 3" xfId="46627"/>
    <cellStyle name="쉼표 [0] 4 7 2 5 3 4" xfId="46628"/>
    <cellStyle name="쉼표 [0] 4 7 2 5 4" xfId="46629"/>
    <cellStyle name="쉼표 [0] 4 7 2 5 4 2" xfId="46630"/>
    <cellStyle name="쉼표 [0] 4 7 2 5 4 3" xfId="46631"/>
    <cellStyle name="쉼표 [0] 4 7 2 5 4 4" xfId="46632"/>
    <cellStyle name="쉼표 [0] 4 7 2 5 5" xfId="46633"/>
    <cellStyle name="쉼표 [0] 4 7 2 5 5 2" xfId="46634"/>
    <cellStyle name="쉼표 [0] 4 7 2 5 5 3" xfId="46635"/>
    <cellStyle name="쉼표 [0] 4 7 2 5 5 4" xfId="46636"/>
    <cellStyle name="쉼표 [0] 4 7 2 5 6" xfId="46637"/>
    <cellStyle name="쉼표 [0] 4 7 2 5 6 2" xfId="46638"/>
    <cellStyle name="쉼표 [0] 4 7 2 5 6 3" xfId="46639"/>
    <cellStyle name="쉼표 [0] 4 7 2 5 6 4" xfId="46640"/>
    <cellStyle name="쉼표 [0] 4 7 2 5 7" xfId="46641"/>
    <cellStyle name="쉼표 [0] 4 7 2 5 7 2" xfId="46642"/>
    <cellStyle name="쉼표 [0] 4 7 2 5 7 3" xfId="46643"/>
    <cellStyle name="쉼표 [0] 4 7 2 5 7 4" xfId="46644"/>
    <cellStyle name="쉼표 [0] 4 7 2 5 8" xfId="46645"/>
    <cellStyle name="쉼표 [0] 4 7 2 5 8 2" xfId="46646"/>
    <cellStyle name="쉼표 [0] 4 7 2 5 8 3" xfId="46647"/>
    <cellStyle name="쉼표 [0] 4 7 2 5 8 4" xfId="46648"/>
    <cellStyle name="쉼표 [0] 4 7 2 5 9" xfId="46649"/>
    <cellStyle name="쉼표 [0] 4 7 2 5 9 2" xfId="46650"/>
    <cellStyle name="쉼표 [0] 4 7 2 5 9 3" xfId="46651"/>
    <cellStyle name="쉼표 [0] 4 7 2 5 9 4" xfId="46652"/>
    <cellStyle name="쉼표 [0] 4 7 2 6" xfId="46653"/>
    <cellStyle name="쉼표 [0] 4 7 2 6 10" xfId="46654"/>
    <cellStyle name="쉼표 [0] 4 7 2 6 11" xfId="46655"/>
    <cellStyle name="쉼표 [0] 4 7 2 6 12" xfId="46656"/>
    <cellStyle name="쉼표 [0] 4 7 2 6 2" xfId="46657"/>
    <cellStyle name="쉼표 [0] 4 7 2 6 2 2" xfId="46658"/>
    <cellStyle name="쉼표 [0] 4 7 2 6 2 3" xfId="46659"/>
    <cellStyle name="쉼표 [0] 4 7 2 6 2 4" xfId="46660"/>
    <cellStyle name="쉼표 [0] 4 7 2 6 3" xfId="46661"/>
    <cellStyle name="쉼표 [0] 4 7 2 6 3 2" xfId="46662"/>
    <cellStyle name="쉼표 [0] 4 7 2 6 3 3" xfId="46663"/>
    <cellStyle name="쉼표 [0] 4 7 2 6 3 4" xfId="46664"/>
    <cellStyle name="쉼표 [0] 4 7 2 6 4" xfId="46665"/>
    <cellStyle name="쉼표 [0] 4 7 2 6 4 2" xfId="46666"/>
    <cellStyle name="쉼표 [0] 4 7 2 6 4 3" xfId="46667"/>
    <cellStyle name="쉼표 [0] 4 7 2 6 4 4" xfId="46668"/>
    <cellStyle name="쉼표 [0] 4 7 2 6 5" xfId="46669"/>
    <cellStyle name="쉼표 [0] 4 7 2 6 5 2" xfId="46670"/>
    <cellStyle name="쉼표 [0] 4 7 2 6 5 3" xfId="46671"/>
    <cellStyle name="쉼표 [0] 4 7 2 6 5 4" xfId="46672"/>
    <cellStyle name="쉼표 [0] 4 7 2 6 6" xfId="46673"/>
    <cellStyle name="쉼표 [0] 4 7 2 6 6 2" xfId="46674"/>
    <cellStyle name="쉼표 [0] 4 7 2 6 6 3" xfId="46675"/>
    <cellStyle name="쉼표 [0] 4 7 2 6 6 4" xfId="46676"/>
    <cellStyle name="쉼표 [0] 4 7 2 6 7" xfId="46677"/>
    <cellStyle name="쉼표 [0] 4 7 2 6 7 2" xfId="46678"/>
    <cellStyle name="쉼표 [0] 4 7 2 6 7 3" xfId="46679"/>
    <cellStyle name="쉼표 [0] 4 7 2 6 7 4" xfId="46680"/>
    <cellStyle name="쉼표 [0] 4 7 2 6 8" xfId="46681"/>
    <cellStyle name="쉼표 [0] 4 7 2 6 8 2" xfId="46682"/>
    <cellStyle name="쉼표 [0] 4 7 2 6 8 3" xfId="46683"/>
    <cellStyle name="쉼표 [0] 4 7 2 6 8 4" xfId="46684"/>
    <cellStyle name="쉼표 [0] 4 7 2 6 9" xfId="46685"/>
    <cellStyle name="쉼표 [0] 4 7 2 6 9 2" xfId="46686"/>
    <cellStyle name="쉼표 [0] 4 7 2 6 9 3" xfId="46687"/>
    <cellStyle name="쉼표 [0] 4 7 2 6 9 4" xfId="46688"/>
    <cellStyle name="쉼표 [0] 4 7 2 7" xfId="46689"/>
    <cellStyle name="쉼표 [0] 4 7 2 7 2" xfId="46690"/>
    <cellStyle name="쉼표 [0] 4 7 2 7 3" xfId="46691"/>
    <cellStyle name="쉼표 [0] 4 7 2 7 4" xfId="46692"/>
    <cellStyle name="쉼표 [0] 4 7 2 8" xfId="46693"/>
    <cellStyle name="쉼표 [0] 4 7 2 8 2" xfId="46694"/>
    <cellStyle name="쉼표 [0] 4 7 2 8 3" xfId="46695"/>
    <cellStyle name="쉼표 [0] 4 7 2 8 4" xfId="46696"/>
    <cellStyle name="쉼표 [0] 4 7 2 9" xfId="46697"/>
    <cellStyle name="쉼표 [0] 4 7 2 9 2" xfId="46698"/>
    <cellStyle name="쉼표 [0] 4 7 2 9 3" xfId="46699"/>
    <cellStyle name="쉼표 [0] 4 7 2 9 4" xfId="46700"/>
    <cellStyle name="쉼표 [0] 4 7 3" xfId="46701"/>
    <cellStyle name="쉼표 [0] 4 7 4" xfId="46702"/>
    <cellStyle name="쉼표 [0] 4 7 5" xfId="46703"/>
    <cellStyle name="쉼표 [0] 4 7 6" xfId="46704"/>
    <cellStyle name="쉼표 [0] 4 8" xfId="46705"/>
    <cellStyle name="쉼표 [0] 4 8 2" xfId="46706"/>
    <cellStyle name="쉼표 [0] 4 8 2 10" xfId="46707"/>
    <cellStyle name="쉼표 [0] 4 8 2 10 2" xfId="46708"/>
    <cellStyle name="쉼표 [0] 4 8 2 10 3" xfId="46709"/>
    <cellStyle name="쉼표 [0] 4 8 2 10 4" xfId="46710"/>
    <cellStyle name="쉼표 [0] 4 8 2 11" xfId="46711"/>
    <cellStyle name="쉼표 [0] 4 8 2 11 2" xfId="46712"/>
    <cellStyle name="쉼표 [0] 4 8 2 11 3" xfId="46713"/>
    <cellStyle name="쉼표 [0] 4 8 2 11 4" xfId="46714"/>
    <cellStyle name="쉼표 [0] 4 8 2 12" xfId="46715"/>
    <cellStyle name="쉼표 [0] 4 8 2 12 2" xfId="46716"/>
    <cellStyle name="쉼표 [0] 4 8 2 12 3" xfId="46717"/>
    <cellStyle name="쉼표 [0] 4 8 2 12 4" xfId="46718"/>
    <cellStyle name="쉼표 [0] 4 8 2 13" xfId="46719"/>
    <cellStyle name="쉼표 [0] 4 8 2 13 2" xfId="46720"/>
    <cellStyle name="쉼표 [0] 4 8 2 13 3" xfId="46721"/>
    <cellStyle name="쉼표 [0] 4 8 2 13 4" xfId="46722"/>
    <cellStyle name="쉼표 [0] 4 8 2 14" xfId="46723"/>
    <cellStyle name="쉼표 [0] 4 8 2 14 2" xfId="46724"/>
    <cellStyle name="쉼표 [0] 4 8 2 14 3" xfId="46725"/>
    <cellStyle name="쉼표 [0] 4 8 2 14 4" xfId="46726"/>
    <cellStyle name="쉼표 [0] 4 8 2 15" xfId="46727"/>
    <cellStyle name="쉼표 [0] 4 8 2 16" xfId="46728"/>
    <cellStyle name="쉼표 [0] 4 8 2 17" xfId="46729"/>
    <cellStyle name="쉼표 [0] 4 8 2 18" xfId="46730"/>
    <cellStyle name="쉼표 [0] 4 8 2 19" xfId="46731"/>
    <cellStyle name="쉼표 [0] 4 8 2 2" xfId="46732"/>
    <cellStyle name="쉼표 [0] 4 8 2 2 10" xfId="46733"/>
    <cellStyle name="쉼표 [0] 4 8 2 2 10 2" xfId="46734"/>
    <cellStyle name="쉼표 [0] 4 8 2 2 10 3" xfId="46735"/>
    <cellStyle name="쉼표 [0] 4 8 2 2 10 4" xfId="46736"/>
    <cellStyle name="쉼표 [0] 4 8 2 2 11" xfId="46737"/>
    <cellStyle name="쉼표 [0] 4 8 2 2 11 2" xfId="46738"/>
    <cellStyle name="쉼표 [0] 4 8 2 2 11 3" xfId="46739"/>
    <cellStyle name="쉼표 [0] 4 8 2 2 11 4" xfId="46740"/>
    <cellStyle name="쉼표 [0] 4 8 2 2 12" xfId="46741"/>
    <cellStyle name="쉼표 [0] 4 8 2 2 12 2" xfId="46742"/>
    <cellStyle name="쉼표 [0] 4 8 2 2 12 3" xfId="46743"/>
    <cellStyle name="쉼표 [0] 4 8 2 2 12 4" xfId="46744"/>
    <cellStyle name="쉼표 [0] 4 8 2 2 13" xfId="46745"/>
    <cellStyle name="쉼표 [0] 4 8 2 2 13 2" xfId="46746"/>
    <cellStyle name="쉼표 [0] 4 8 2 2 13 3" xfId="46747"/>
    <cellStyle name="쉼표 [0] 4 8 2 2 13 4" xfId="46748"/>
    <cellStyle name="쉼표 [0] 4 8 2 2 14" xfId="46749"/>
    <cellStyle name="쉼표 [0] 4 8 2 2 15" xfId="46750"/>
    <cellStyle name="쉼표 [0] 4 8 2 2 16" xfId="46751"/>
    <cellStyle name="쉼표 [0] 4 8 2 2 17" xfId="46752"/>
    <cellStyle name="쉼표 [0] 4 8 2 2 18" xfId="46753"/>
    <cellStyle name="쉼표 [0] 4 8 2 2 19" xfId="46754"/>
    <cellStyle name="쉼표 [0] 4 8 2 2 2" xfId="46755"/>
    <cellStyle name="쉼표 [0] 4 8 2 2 2 10" xfId="46756"/>
    <cellStyle name="쉼표 [0] 4 8 2 2 2 10 2" xfId="46757"/>
    <cellStyle name="쉼표 [0] 4 8 2 2 2 10 3" xfId="46758"/>
    <cellStyle name="쉼표 [0] 4 8 2 2 2 10 4" xfId="46759"/>
    <cellStyle name="쉼표 [0] 4 8 2 2 2 11" xfId="46760"/>
    <cellStyle name="쉼표 [0] 4 8 2 2 2 11 2" xfId="46761"/>
    <cellStyle name="쉼표 [0] 4 8 2 2 2 11 3" xfId="46762"/>
    <cellStyle name="쉼표 [0] 4 8 2 2 2 11 4" xfId="46763"/>
    <cellStyle name="쉼표 [0] 4 8 2 2 2 12" xfId="46764"/>
    <cellStyle name="쉼표 [0] 4 8 2 2 2 12 2" xfId="46765"/>
    <cellStyle name="쉼표 [0] 4 8 2 2 2 12 3" xfId="46766"/>
    <cellStyle name="쉼표 [0] 4 8 2 2 2 12 4" xfId="46767"/>
    <cellStyle name="쉼표 [0] 4 8 2 2 2 13" xfId="46768"/>
    <cellStyle name="쉼표 [0] 4 8 2 2 2 14" xfId="46769"/>
    <cellStyle name="쉼표 [0] 4 8 2 2 2 15" xfId="46770"/>
    <cellStyle name="쉼표 [0] 4 8 2 2 2 16" xfId="46771"/>
    <cellStyle name="쉼표 [0] 4 8 2 2 2 17" xfId="46772"/>
    <cellStyle name="쉼표 [0] 4 8 2 2 2 18" xfId="46773"/>
    <cellStyle name="쉼표 [0] 4 8 2 2 2 19" xfId="46774"/>
    <cellStyle name="쉼표 [0] 4 8 2 2 2 2" xfId="46775"/>
    <cellStyle name="쉼표 [0] 4 8 2 2 2 2 10" xfId="46776"/>
    <cellStyle name="쉼표 [0] 4 8 2 2 2 2 11" xfId="46777"/>
    <cellStyle name="쉼표 [0] 4 8 2 2 2 2 12" xfId="46778"/>
    <cellStyle name="쉼표 [0] 4 8 2 2 2 2 2" xfId="46779"/>
    <cellStyle name="쉼표 [0] 4 8 2 2 2 2 2 2" xfId="46780"/>
    <cellStyle name="쉼표 [0] 4 8 2 2 2 2 2 3" xfId="46781"/>
    <cellStyle name="쉼표 [0] 4 8 2 2 2 2 2 4" xfId="46782"/>
    <cellStyle name="쉼표 [0] 4 8 2 2 2 2 3" xfId="46783"/>
    <cellStyle name="쉼표 [0] 4 8 2 2 2 2 3 2" xfId="46784"/>
    <cellStyle name="쉼표 [0] 4 8 2 2 2 2 3 3" xfId="46785"/>
    <cellStyle name="쉼표 [0] 4 8 2 2 2 2 3 4" xfId="46786"/>
    <cellStyle name="쉼표 [0] 4 8 2 2 2 2 4" xfId="46787"/>
    <cellStyle name="쉼표 [0] 4 8 2 2 2 2 4 2" xfId="46788"/>
    <cellStyle name="쉼표 [0] 4 8 2 2 2 2 4 3" xfId="46789"/>
    <cellStyle name="쉼표 [0] 4 8 2 2 2 2 4 4" xfId="46790"/>
    <cellStyle name="쉼표 [0] 4 8 2 2 2 2 5" xfId="46791"/>
    <cellStyle name="쉼표 [0] 4 8 2 2 2 2 5 2" xfId="46792"/>
    <cellStyle name="쉼표 [0] 4 8 2 2 2 2 5 3" xfId="46793"/>
    <cellStyle name="쉼표 [0] 4 8 2 2 2 2 5 4" xfId="46794"/>
    <cellStyle name="쉼표 [0] 4 8 2 2 2 2 6" xfId="46795"/>
    <cellStyle name="쉼표 [0] 4 8 2 2 2 2 6 2" xfId="46796"/>
    <cellStyle name="쉼표 [0] 4 8 2 2 2 2 6 3" xfId="46797"/>
    <cellStyle name="쉼표 [0] 4 8 2 2 2 2 6 4" xfId="46798"/>
    <cellStyle name="쉼표 [0] 4 8 2 2 2 2 7" xfId="46799"/>
    <cellStyle name="쉼표 [0] 4 8 2 2 2 2 7 2" xfId="46800"/>
    <cellStyle name="쉼표 [0] 4 8 2 2 2 2 7 3" xfId="46801"/>
    <cellStyle name="쉼표 [0] 4 8 2 2 2 2 7 4" xfId="46802"/>
    <cellStyle name="쉼표 [0] 4 8 2 2 2 2 8" xfId="46803"/>
    <cellStyle name="쉼표 [0] 4 8 2 2 2 2 8 2" xfId="46804"/>
    <cellStyle name="쉼표 [0] 4 8 2 2 2 2 8 3" xfId="46805"/>
    <cellStyle name="쉼표 [0] 4 8 2 2 2 2 8 4" xfId="46806"/>
    <cellStyle name="쉼표 [0] 4 8 2 2 2 2 9" xfId="46807"/>
    <cellStyle name="쉼표 [0] 4 8 2 2 2 2 9 2" xfId="46808"/>
    <cellStyle name="쉼표 [0] 4 8 2 2 2 2 9 3" xfId="46809"/>
    <cellStyle name="쉼표 [0] 4 8 2 2 2 2 9 4" xfId="46810"/>
    <cellStyle name="쉼표 [0] 4 8 2 2 2 20" xfId="46811"/>
    <cellStyle name="쉼표 [0] 4 8 2 2 2 21" xfId="46812"/>
    <cellStyle name="쉼표 [0] 4 8 2 2 2 22" xfId="46813"/>
    <cellStyle name="쉼표 [0] 4 8 2 2 2 23" xfId="46814"/>
    <cellStyle name="쉼표 [0] 4 8 2 2 2 24" xfId="46815"/>
    <cellStyle name="쉼표 [0] 4 8 2 2 2 25" xfId="46816"/>
    <cellStyle name="쉼표 [0] 4 8 2 2 2 3" xfId="46817"/>
    <cellStyle name="쉼표 [0] 4 8 2 2 2 3 10" xfId="46818"/>
    <cellStyle name="쉼표 [0] 4 8 2 2 2 3 11" xfId="46819"/>
    <cellStyle name="쉼표 [0] 4 8 2 2 2 3 12" xfId="46820"/>
    <cellStyle name="쉼표 [0] 4 8 2 2 2 3 2" xfId="46821"/>
    <cellStyle name="쉼표 [0] 4 8 2 2 2 3 2 2" xfId="46822"/>
    <cellStyle name="쉼표 [0] 4 8 2 2 2 3 2 3" xfId="46823"/>
    <cellStyle name="쉼표 [0] 4 8 2 2 2 3 2 4" xfId="46824"/>
    <cellStyle name="쉼표 [0] 4 8 2 2 2 3 3" xfId="46825"/>
    <cellStyle name="쉼표 [0] 4 8 2 2 2 3 3 2" xfId="46826"/>
    <cellStyle name="쉼표 [0] 4 8 2 2 2 3 3 3" xfId="46827"/>
    <cellStyle name="쉼표 [0] 4 8 2 2 2 3 3 4" xfId="46828"/>
    <cellStyle name="쉼표 [0] 4 8 2 2 2 3 4" xfId="46829"/>
    <cellStyle name="쉼표 [0] 4 8 2 2 2 3 4 2" xfId="46830"/>
    <cellStyle name="쉼표 [0] 4 8 2 2 2 3 4 3" xfId="46831"/>
    <cellStyle name="쉼표 [0] 4 8 2 2 2 3 4 4" xfId="46832"/>
    <cellStyle name="쉼표 [0] 4 8 2 2 2 3 5" xfId="46833"/>
    <cellStyle name="쉼표 [0] 4 8 2 2 2 3 5 2" xfId="46834"/>
    <cellStyle name="쉼표 [0] 4 8 2 2 2 3 5 3" xfId="46835"/>
    <cellStyle name="쉼표 [0] 4 8 2 2 2 3 5 4" xfId="46836"/>
    <cellStyle name="쉼표 [0] 4 8 2 2 2 3 6" xfId="46837"/>
    <cellStyle name="쉼표 [0] 4 8 2 2 2 3 6 2" xfId="46838"/>
    <cellStyle name="쉼표 [0] 4 8 2 2 2 3 6 3" xfId="46839"/>
    <cellStyle name="쉼표 [0] 4 8 2 2 2 3 6 4" xfId="46840"/>
    <cellStyle name="쉼표 [0] 4 8 2 2 2 3 7" xfId="46841"/>
    <cellStyle name="쉼표 [0] 4 8 2 2 2 3 7 2" xfId="46842"/>
    <cellStyle name="쉼표 [0] 4 8 2 2 2 3 7 3" xfId="46843"/>
    <cellStyle name="쉼표 [0] 4 8 2 2 2 3 7 4" xfId="46844"/>
    <cellStyle name="쉼표 [0] 4 8 2 2 2 3 8" xfId="46845"/>
    <cellStyle name="쉼표 [0] 4 8 2 2 2 3 8 2" xfId="46846"/>
    <cellStyle name="쉼표 [0] 4 8 2 2 2 3 8 3" xfId="46847"/>
    <cellStyle name="쉼표 [0] 4 8 2 2 2 3 8 4" xfId="46848"/>
    <cellStyle name="쉼표 [0] 4 8 2 2 2 3 9" xfId="46849"/>
    <cellStyle name="쉼표 [0] 4 8 2 2 2 3 9 2" xfId="46850"/>
    <cellStyle name="쉼표 [0] 4 8 2 2 2 3 9 3" xfId="46851"/>
    <cellStyle name="쉼표 [0] 4 8 2 2 2 3 9 4" xfId="46852"/>
    <cellStyle name="쉼표 [0] 4 8 2 2 2 4" xfId="46853"/>
    <cellStyle name="쉼표 [0] 4 8 2 2 2 4 10" xfId="46854"/>
    <cellStyle name="쉼표 [0] 4 8 2 2 2 4 11" xfId="46855"/>
    <cellStyle name="쉼표 [0] 4 8 2 2 2 4 12" xfId="46856"/>
    <cellStyle name="쉼표 [0] 4 8 2 2 2 4 2" xfId="46857"/>
    <cellStyle name="쉼표 [0] 4 8 2 2 2 4 2 2" xfId="46858"/>
    <cellStyle name="쉼표 [0] 4 8 2 2 2 4 2 3" xfId="46859"/>
    <cellStyle name="쉼표 [0] 4 8 2 2 2 4 2 4" xfId="46860"/>
    <cellStyle name="쉼표 [0] 4 8 2 2 2 4 3" xfId="46861"/>
    <cellStyle name="쉼표 [0] 4 8 2 2 2 4 3 2" xfId="46862"/>
    <cellStyle name="쉼표 [0] 4 8 2 2 2 4 3 3" xfId="46863"/>
    <cellStyle name="쉼표 [0] 4 8 2 2 2 4 3 4" xfId="46864"/>
    <cellStyle name="쉼표 [0] 4 8 2 2 2 4 4" xfId="46865"/>
    <cellStyle name="쉼표 [0] 4 8 2 2 2 4 4 2" xfId="46866"/>
    <cellStyle name="쉼표 [0] 4 8 2 2 2 4 4 3" xfId="46867"/>
    <cellStyle name="쉼표 [0] 4 8 2 2 2 4 4 4" xfId="46868"/>
    <cellStyle name="쉼표 [0] 4 8 2 2 2 4 5" xfId="46869"/>
    <cellStyle name="쉼표 [0] 4 8 2 2 2 4 5 2" xfId="46870"/>
    <cellStyle name="쉼표 [0] 4 8 2 2 2 4 5 3" xfId="46871"/>
    <cellStyle name="쉼표 [0] 4 8 2 2 2 4 5 4" xfId="46872"/>
    <cellStyle name="쉼표 [0] 4 8 2 2 2 4 6" xfId="46873"/>
    <cellStyle name="쉼표 [0] 4 8 2 2 2 4 6 2" xfId="46874"/>
    <cellStyle name="쉼표 [0] 4 8 2 2 2 4 6 3" xfId="46875"/>
    <cellStyle name="쉼표 [0] 4 8 2 2 2 4 6 4" xfId="46876"/>
    <cellStyle name="쉼표 [0] 4 8 2 2 2 4 7" xfId="46877"/>
    <cellStyle name="쉼표 [0] 4 8 2 2 2 4 7 2" xfId="46878"/>
    <cellStyle name="쉼표 [0] 4 8 2 2 2 4 7 3" xfId="46879"/>
    <cellStyle name="쉼표 [0] 4 8 2 2 2 4 7 4" xfId="46880"/>
    <cellStyle name="쉼표 [0] 4 8 2 2 2 4 8" xfId="46881"/>
    <cellStyle name="쉼표 [0] 4 8 2 2 2 4 8 2" xfId="46882"/>
    <cellStyle name="쉼표 [0] 4 8 2 2 2 4 8 3" xfId="46883"/>
    <cellStyle name="쉼표 [0] 4 8 2 2 2 4 8 4" xfId="46884"/>
    <cellStyle name="쉼표 [0] 4 8 2 2 2 4 9" xfId="46885"/>
    <cellStyle name="쉼표 [0] 4 8 2 2 2 4 9 2" xfId="46886"/>
    <cellStyle name="쉼표 [0] 4 8 2 2 2 4 9 3" xfId="46887"/>
    <cellStyle name="쉼표 [0] 4 8 2 2 2 4 9 4" xfId="46888"/>
    <cellStyle name="쉼표 [0] 4 8 2 2 2 5" xfId="46889"/>
    <cellStyle name="쉼표 [0] 4 8 2 2 2 5 2" xfId="46890"/>
    <cellStyle name="쉼표 [0] 4 8 2 2 2 5 3" xfId="46891"/>
    <cellStyle name="쉼표 [0] 4 8 2 2 2 5 4" xfId="46892"/>
    <cellStyle name="쉼표 [0] 4 8 2 2 2 6" xfId="46893"/>
    <cellStyle name="쉼표 [0] 4 8 2 2 2 6 2" xfId="46894"/>
    <cellStyle name="쉼표 [0] 4 8 2 2 2 6 3" xfId="46895"/>
    <cellStyle name="쉼표 [0] 4 8 2 2 2 6 4" xfId="46896"/>
    <cellStyle name="쉼표 [0] 4 8 2 2 2 7" xfId="46897"/>
    <cellStyle name="쉼표 [0] 4 8 2 2 2 7 2" xfId="46898"/>
    <cellStyle name="쉼표 [0] 4 8 2 2 2 7 3" xfId="46899"/>
    <cellStyle name="쉼표 [0] 4 8 2 2 2 7 4" xfId="46900"/>
    <cellStyle name="쉼표 [0] 4 8 2 2 2 8" xfId="46901"/>
    <cellStyle name="쉼표 [0] 4 8 2 2 2 8 2" xfId="46902"/>
    <cellStyle name="쉼표 [0] 4 8 2 2 2 8 3" xfId="46903"/>
    <cellStyle name="쉼표 [0] 4 8 2 2 2 8 4" xfId="46904"/>
    <cellStyle name="쉼표 [0] 4 8 2 2 2 9" xfId="46905"/>
    <cellStyle name="쉼표 [0] 4 8 2 2 2 9 2" xfId="46906"/>
    <cellStyle name="쉼표 [0] 4 8 2 2 2 9 3" xfId="46907"/>
    <cellStyle name="쉼표 [0] 4 8 2 2 2 9 4" xfId="46908"/>
    <cellStyle name="쉼표 [0] 4 8 2 2 20" xfId="46909"/>
    <cellStyle name="쉼표 [0] 4 8 2 2 21" xfId="46910"/>
    <cellStyle name="쉼표 [0] 4 8 2 2 22" xfId="46911"/>
    <cellStyle name="쉼표 [0] 4 8 2 2 23" xfId="46912"/>
    <cellStyle name="쉼표 [0] 4 8 2 2 24" xfId="46913"/>
    <cellStyle name="쉼표 [0] 4 8 2 2 25" xfId="46914"/>
    <cellStyle name="쉼표 [0] 4 8 2 2 26" xfId="46915"/>
    <cellStyle name="쉼표 [0] 4 8 2 2 3" xfId="46916"/>
    <cellStyle name="쉼표 [0] 4 8 2 2 3 10" xfId="46917"/>
    <cellStyle name="쉼표 [0] 4 8 2 2 3 11" xfId="46918"/>
    <cellStyle name="쉼표 [0] 4 8 2 2 3 12" xfId="46919"/>
    <cellStyle name="쉼표 [0] 4 8 2 2 3 2" xfId="46920"/>
    <cellStyle name="쉼표 [0] 4 8 2 2 3 2 2" xfId="46921"/>
    <cellStyle name="쉼표 [0] 4 8 2 2 3 2 3" xfId="46922"/>
    <cellStyle name="쉼표 [0] 4 8 2 2 3 2 4" xfId="46923"/>
    <cellStyle name="쉼표 [0] 4 8 2 2 3 3" xfId="46924"/>
    <cellStyle name="쉼표 [0] 4 8 2 2 3 3 2" xfId="46925"/>
    <cellStyle name="쉼표 [0] 4 8 2 2 3 3 3" xfId="46926"/>
    <cellStyle name="쉼표 [0] 4 8 2 2 3 3 4" xfId="46927"/>
    <cellStyle name="쉼표 [0] 4 8 2 2 3 4" xfId="46928"/>
    <cellStyle name="쉼표 [0] 4 8 2 2 3 4 2" xfId="46929"/>
    <cellStyle name="쉼표 [0] 4 8 2 2 3 4 3" xfId="46930"/>
    <cellStyle name="쉼표 [0] 4 8 2 2 3 4 4" xfId="46931"/>
    <cellStyle name="쉼표 [0] 4 8 2 2 3 5" xfId="46932"/>
    <cellStyle name="쉼표 [0] 4 8 2 2 3 5 2" xfId="46933"/>
    <cellStyle name="쉼표 [0] 4 8 2 2 3 5 3" xfId="46934"/>
    <cellStyle name="쉼표 [0] 4 8 2 2 3 5 4" xfId="46935"/>
    <cellStyle name="쉼표 [0] 4 8 2 2 3 6" xfId="46936"/>
    <cellStyle name="쉼표 [0] 4 8 2 2 3 6 2" xfId="46937"/>
    <cellStyle name="쉼표 [0] 4 8 2 2 3 6 3" xfId="46938"/>
    <cellStyle name="쉼표 [0] 4 8 2 2 3 6 4" xfId="46939"/>
    <cellStyle name="쉼표 [0] 4 8 2 2 3 7" xfId="46940"/>
    <cellStyle name="쉼표 [0] 4 8 2 2 3 7 2" xfId="46941"/>
    <cellStyle name="쉼표 [0] 4 8 2 2 3 7 3" xfId="46942"/>
    <cellStyle name="쉼표 [0] 4 8 2 2 3 7 4" xfId="46943"/>
    <cellStyle name="쉼표 [0] 4 8 2 2 3 8" xfId="46944"/>
    <cellStyle name="쉼표 [0] 4 8 2 2 3 8 2" xfId="46945"/>
    <cellStyle name="쉼표 [0] 4 8 2 2 3 8 3" xfId="46946"/>
    <cellStyle name="쉼표 [0] 4 8 2 2 3 8 4" xfId="46947"/>
    <cellStyle name="쉼표 [0] 4 8 2 2 3 9" xfId="46948"/>
    <cellStyle name="쉼표 [0] 4 8 2 2 3 9 2" xfId="46949"/>
    <cellStyle name="쉼표 [0] 4 8 2 2 3 9 3" xfId="46950"/>
    <cellStyle name="쉼표 [0] 4 8 2 2 3 9 4" xfId="46951"/>
    <cellStyle name="쉼표 [0] 4 8 2 2 4" xfId="46952"/>
    <cellStyle name="쉼표 [0] 4 8 2 2 4 10" xfId="46953"/>
    <cellStyle name="쉼표 [0] 4 8 2 2 4 11" xfId="46954"/>
    <cellStyle name="쉼표 [0] 4 8 2 2 4 12" xfId="46955"/>
    <cellStyle name="쉼표 [0] 4 8 2 2 4 2" xfId="46956"/>
    <cellStyle name="쉼표 [0] 4 8 2 2 4 2 2" xfId="46957"/>
    <cellStyle name="쉼표 [0] 4 8 2 2 4 2 3" xfId="46958"/>
    <cellStyle name="쉼표 [0] 4 8 2 2 4 2 4" xfId="46959"/>
    <cellStyle name="쉼표 [0] 4 8 2 2 4 3" xfId="46960"/>
    <cellStyle name="쉼표 [0] 4 8 2 2 4 3 2" xfId="46961"/>
    <cellStyle name="쉼표 [0] 4 8 2 2 4 3 3" xfId="46962"/>
    <cellStyle name="쉼표 [0] 4 8 2 2 4 3 4" xfId="46963"/>
    <cellStyle name="쉼표 [0] 4 8 2 2 4 4" xfId="46964"/>
    <cellStyle name="쉼표 [0] 4 8 2 2 4 4 2" xfId="46965"/>
    <cellStyle name="쉼표 [0] 4 8 2 2 4 4 3" xfId="46966"/>
    <cellStyle name="쉼표 [0] 4 8 2 2 4 4 4" xfId="46967"/>
    <cellStyle name="쉼표 [0] 4 8 2 2 4 5" xfId="46968"/>
    <cellStyle name="쉼표 [0] 4 8 2 2 4 5 2" xfId="46969"/>
    <cellStyle name="쉼표 [0] 4 8 2 2 4 5 3" xfId="46970"/>
    <cellStyle name="쉼표 [0] 4 8 2 2 4 5 4" xfId="46971"/>
    <cellStyle name="쉼표 [0] 4 8 2 2 4 6" xfId="46972"/>
    <cellStyle name="쉼표 [0] 4 8 2 2 4 6 2" xfId="46973"/>
    <cellStyle name="쉼표 [0] 4 8 2 2 4 6 3" xfId="46974"/>
    <cellStyle name="쉼표 [0] 4 8 2 2 4 6 4" xfId="46975"/>
    <cellStyle name="쉼표 [0] 4 8 2 2 4 7" xfId="46976"/>
    <cellStyle name="쉼표 [0] 4 8 2 2 4 7 2" xfId="46977"/>
    <cellStyle name="쉼표 [0] 4 8 2 2 4 7 3" xfId="46978"/>
    <cellStyle name="쉼표 [0] 4 8 2 2 4 7 4" xfId="46979"/>
    <cellStyle name="쉼표 [0] 4 8 2 2 4 8" xfId="46980"/>
    <cellStyle name="쉼표 [0] 4 8 2 2 4 8 2" xfId="46981"/>
    <cellStyle name="쉼표 [0] 4 8 2 2 4 8 3" xfId="46982"/>
    <cellStyle name="쉼표 [0] 4 8 2 2 4 8 4" xfId="46983"/>
    <cellStyle name="쉼표 [0] 4 8 2 2 4 9" xfId="46984"/>
    <cellStyle name="쉼표 [0] 4 8 2 2 4 9 2" xfId="46985"/>
    <cellStyle name="쉼표 [0] 4 8 2 2 4 9 3" xfId="46986"/>
    <cellStyle name="쉼표 [0] 4 8 2 2 4 9 4" xfId="46987"/>
    <cellStyle name="쉼표 [0] 4 8 2 2 5" xfId="46988"/>
    <cellStyle name="쉼표 [0] 4 8 2 2 5 10" xfId="46989"/>
    <cellStyle name="쉼표 [0] 4 8 2 2 5 11" xfId="46990"/>
    <cellStyle name="쉼표 [0] 4 8 2 2 5 12" xfId="46991"/>
    <cellStyle name="쉼표 [0] 4 8 2 2 5 2" xfId="46992"/>
    <cellStyle name="쉼표 [0] 4 8 2 2 5 2 2" xfId="46993"/>
    <cellStyle name="쉼표 [0] 4 8 2 2 5 2 3" xfId="46994"/>
    <cellStyle name="쉼표 [0] 4 8 2 2 5 2 4" xfId="46995"/>
    <cellStyle name="쉼표 [0] 4 8 2 2 5 3" xfId="46996"/>
    <cellStyle name="쉼표 [0] 4 8 2 2 5 3 2" xfId="46997"/>
    <cellStyle name="쉼표 [0] 4 8 2 2 5 3 3" xfId="46998"/>
    <cellStyle name="쉼표 [0] 4 8 2 2 5 3 4" xfId="46999"/>
    <cellStyle name="쉼표 [0] 4 8 2 2 5 4" xfId="47000"/>
    <cellStyle name="쉼표 [0] 4 8 2 2 5 4 2" xfId="47001"/>
    <cellStyle name="쉼표 [0] 4 8 2 2 5 4 3" xfId="47002"/>
    <cellStyle name="쉼표 [0] 4 8 2 2 5 4 4" xfId="47003"/>
    <cellStyle name="쉼표 [0] 4 8 2 2 5 5" xfId="47004"/>
    <cellStyle name="쉼표 [0] 4 8 2 2 5 5 2" xfId="47005"/>
    <cellStyle name="쉼표 [0] 4 8 2 2 5 5 3" xfId="47006"/>
    <cellStyle name="쉼표 [0] 4 8 2 2 5 5 4" xfId="47007"/>
    <cellStyle name="쉼표 [0] 4 8 2 2 5 6" xfId="47008"/>
    <cellStyle name="쉼표 [0] 4 8 2 2 5 6 2" xfId="47009"/>
    <cellStyle name="쉼표 [0] 4 8 2 2 5 6 3" xfId="47010"/>
    <cellStyle name="쉼표 [0] 4 8 2 2 5 6 4" xfId="47011"/>
    <cellStyle name="쉼표 [0] 4 8 2 2 5 7" xfId="47012"/>
    <cellStyle name="쉼표 [0] 4 8 2 2 5 7 2" xfId="47013"/>
    <cellStyle name="쉼표 [0] 4 8 2 2 5 7 3" xfId="47014"/>
    <cellStyle name="쉼표 [0] 4 8 2 2 5 7 4" xfId="47015"/>
    <cellStyle name="쉼표 [0] 4 8 2 2 5 8" xfId="47016"/>
    <cellStyle name="쉼표 [0] 4 8 2 2 5 8 2" xfId="47017"/>
    <cellStyle name="쉼표 [0] 4 8 2 2 5 8 3" xfId="47018"/>
    <cellStyle name="쉼표 [0] 4 8 2 2 5 8 4" xfId="47019"/>
    <cellStyle name="쉼표 [0] 4 8 2 2 5 9" xfId="47020"/>
    <cellStyle name="쉼표 [0] 4 8 2 2 5 9 2" xfId="47021"/>
    <cellStyle name="쉼표 [0] 4 8 2 2 5 9 3" xfId="47022"/>
    <cellStyle name="쉼표 [0] 4 8 2 2 5 9 4" xfId="47023"/>
    <cellStyle name="쉼표 [0] 4 8 2 2 6" xfId="47024"/>
    <cellStyle name="쉼표 [0] 4 8 2 2 6 2" xfId="47025"/>
    <cellStyle name="쉼표 [0] 4 8 2 2 6 3" xfId="47026"/>
    <cellStyle name="쉼표 [0] 4 8 2 2 6 4" xfId="47027"/>
    <cellStyle name="쉼표 [0] 4 8 2 2 7" xfId="47028"/>
    <cellStyle name="쉼표 [0] 4 8 2 2 7 2" xfId="47029"/>
    <cellStyle name="쉼표 [0] 4 8 2 2 7 3" xfId="47030"/>
    <cellStyle name="쉼표 [0] 4 8 2 2 7 4" xfId="47031"/>
    <cellStyle name="쉼표 [0] 4 8 2 2 8" xfId="47032"/>
    <cellStyle name="쉼표 [0] 4 8 2 2 8 2" xfId="47033"/>
    <cellStyle name="쉼표 [0] 4 8 2 2 8 3" xfId="47034"/>
    <cellStyle name="쉼표 [0] 4 8 2 2 8 4" xfId="47035"/>
    <cellStyle name="쉼표 [0] 4 8 2 2 9" xfId="47036"/>
    <cellStyle name="쉼표 [0] 4 8 2 2 9 2" xfId="47037"/>
    <cellStyle name="쉼표 [0] 4 8 2 2 9 3" xfId="47038"/>
    <cellStyle name="쉼표 [0] 4 8 2 2 9 4" xfId="47039"/>
    <cellStyle name="쉼표 [0] 4 8 2 20" xfId="47040"/>
    <cellStyle name="쉼표 [0] 4 8 2 21" xfId="47041"/>
    <cellStyle name="쉼표 [0] 4 8 2 22" xfId="47042"/>
    <cellStyle name="쉼표 [0] 4 8 2 23" xfId="47043"/>
    <cellStyle name="쉼표 [0] 4 8 2 24" xfId="47044"/>
    <cellStyle name="쉼표 [0] 4 8 2 25" xfId="47045"/>
    <cellStyle name="쉼표 [0] 4 8 2 26" xfId="47046"/>
    <cellStyle name="쉼표 [0] 4 8 2 3" xfId="47047"/>
    <cellStyle name="쉼표 [0] 4 8 2 3 10" xfId="47048"/>
    <cellStyle name="쉼표 [0] 4 8 2 3 10 2" xfId="47049"/>
    <cellStyle name="쉼표 [0] 4 8 2 3 10 3" xfId="47050"/>
    <cellStyle name="쉼표 [0] 4 8 2 3 10 4" xfId="47051"/>
    <cellStyle name="쉼표 [0] 4 8 2 3 11" xfId="47052"/>
    <cellStyle name="쉼표 [0] 4 8 2 3 11 2" xfId="47053"/>
    <cellStyle name="쉼표 [0] 4 8 2 3 11 3" xfId="47054"/>
    <cellStyle name="쉼표 [0] 4 8 2 3 11 4" xfId="47055"/>
    <cellStyle name="쉼표 [0] 4 8 2 3 12" xfId="47056"/>
    <cellStyle name="쉼표 [0] 4 8 2 3 12 2" xfId="47057"/>
    <cellStyle name="쉼표 [0] 4 8 2 3 12 3" xfId="47058"/>
    <cellStyle name="쉼표 [0] 4 8 2 3 12 4" xfId="47059"/>
    <cellStyle name="쉼표 [0] 4 8 2 3 13" xfId="47060"/>
    <cellStyle name="쉼표 [0] 4 8 2 3 14" xfId="47061"/>
    <cellStyle name="쉼표 [0] 4 8 2 3 15" xfId="47062"/>
    <cellStyle name="쉼표 [0] 4 8 2 3 16" xfId="47063"/>
    <cellStyle name="쉼표 [0] 4 8 2 3 17" xfId="47064"/>
    <cellStyle name="쉼표 [0] 4 8 2 3 18" xfId="47065"/>
    <cellStyle name="쉼표 [0] 4 8 2 3 19" xfId="47066"/>
    <cellStyle name="쉼표 [0] 4 8 2 3 2" xfId="47067"/>
    <cellStyle name="쉼표 [0] 4 8 2 3 2 10" xfId="47068"/>
    <cellStyle name="쉼표 [0] 4 8 2 3 2 11" xfId="47069"/>
    <cellStyle name="쉼표 [0] 4 8 2 3 2 12" xfId="47070"/>
    <cellStyle name="쉼표 [0] 4 8 2 3 2 2" xfId="47071"/>
    <cellStyle name="쉼표 [0] 4 8 2 3 2 2 2" xfId="47072"/>
    <cellStyle name="쉼표 [0] 4 8 2 3 2 2 3" xfId="47073"/>
    <cellStyle name="쉼표 [0] 4 8 2 3 2 2 4" xfId="47074"/>
    <cellStyle name="쉼표 [0] 4 8 2 3 2 3" xfId="47075"/>
    <cellStyle name="쉼표 [0] 4 8 2 3 2 3 2" xfId="47076"/>
    <cellStyle name="쉼표 [0] 4 8 2 3 2 3 3" xfId="47077"/>
    <cellStyle name="쉼표 [0] 4 8 2 3 2 3 4" xfId="47078"/>
    <cellStyle name="쉼표 [0] 4 8 2 3 2 4" xfId="47079"/>
    <cellStyle name="쉼표 [0] 4 8 2 3 2 4 2" xfId="47080"/>
    <cellStyle name="쉼표 [0] 4 8 2 3 2 4 3" xfId="47081"/>
    <cellStyle name="쉼표 [0] 4 8 2 3 2 4 4" xfId="47082"/>
    <cellStyle name="쉼표 [0] 4 8 2 3 2 5" xfId="47083"/>
    <cellStyle name="쉼표 [0] 4 8 2 3 2 5 2" xfId="47084"/>
    <cellStyle name="쉼표 [0] 4 8 2 3 2 5 3" xfId="47085"/>
    <cellStyle name="쉼표 [0] 4 8 2 3 2 5 4" xfId="47086"/>
    <cellStyle name="쉼표 [0] 4 8 2 3 2 6" xfId="47087"/>
    <cellStyle name="쉼표 [0] 4 8 2 3 2 6 2" xfId="47088"/>
    <cellStyle name="쉼표 [0] 4 8 2 3 2 6 3" xfId="47089"/>
    <cellStyle name="쉼표 [0] 4 8 2 3 2 6 4" xfId="47090"/>
    <cellStyle name="쉼표 [0] 4 8 2 3 2 7" xfId="47091"/>
    <cellStyle name="쉼표 [0] 4 8 2 3 2 7 2" xfId="47092"/>
    <cellStyle name="쉼표 [0] 4 8 2 3 2 7 3" xfId="47093"/>
    <cellStyle name="쉼표 [0] 4 8 2 3 2 7 4" xfId="47094"/>
    <cellStyle name="쉼표 [0] 4 8 2 3 2 8" xfId="47095"/>
    <cellStyle name="쉼표 [0] 4 8 2 3 2 8 2" xfId="47096"/>
    <cellStyle name="쉼표 [0] 4 8 2 3 2 8 3" xfId="47097"/>
    <cellStyle name="쉼표 [0] 4 8 2 3 2 8 4" xfId="47098"/>
    <cellStyle name="쉼표 [0] 4 8 2 3 2 9" xfId="47099"/>
    <cellStyle name="쉼표 [0] 4 8 2 3 2 9 2" xfId="47100"/>
    <cellStyle name="쉼표 [0] 4 8 2 3 2 9 3" xfId="47101"/>
    <cellStyle name="쉼표 [0] 4 8 2 3 2 9 4" xfId="47102"/>
    <cellStyle name="쉼표 [0] 4 8 2 3 20" xfId="47103"/>
    <cellStyle name="쉼표 [0] 4 8 2 3 21" xfId="47104"/>
    <cellStyle name="쉼표 [0] 4 8 2 3 22" xfId="47105"/>
    <cellStyle name="쉼표 [0] 4 8 2 3 23" xfId="47106"/>
    <cellStyle name="쉼표 [0] 4 8 2 3 24" xfId="47107"/>
    <cellStyle name="쉼표 [0] 4 8 2 3 25" xfId="47108"/>
    <cellStyle name="쉼표 [0] 4 8 2 3 3" xfId="47109"/>
    <cellStyle name="쉼표 [0] 4 8 2 3 3 10" xfId="47110"/>
    <cellStyle name="쉼표 [0] 4 8 2 3 3 11" xfId="47111"/>
    <cellStyle name="쉼표 [0] 4 8 2 3 3 12" xfId="47112"/>
    <cellStyle name="쉼표 [0] 4 8 2 3 3 2" xfId="47113"/>
    <cellStyle name="쉼표 [0] 4 8 2 3 3 2 2" xfId="47114"/>
    <cellStyle name="쉼표 [0] 4 8 2 3 3 2 3" xfId="47115"/>
    <cellStyle name="쉼표 [0] 4 8 2 3 3 2 4" xfId="47116"/>
    <cellStyle name="쉼표 [0] 4 8 2 3 3 3" xfId="47117"/>
    <cellStyle name="쉼표 [0] 4 8 2 3 3 3 2" xfId="47118"/>
    <cellStyle name="쉼표 [0] 4 8 2 3 3 3 3" xfId="47119"/>
    <cellStyle name="쉼표 [0] 4 8 2 3 3 3 4" xfId="47120"/>
    <cellStyle name="쉼표 [0] 4 8 2 3 3 4" xfId="47121"/>
    <cellStyle name="쉼표 [0] 4 8 2 3 3 4 2" xfId="47122"/>
    <cellStyle name="쉼표 [0] 4 8 2 3 3 4 3" xfId="47123"/>
    <cellStyle name="쉼표 [0] 4 8 2 3 3 4 4" xfId="47124"/>
    <cellStyle name="쉼표 [0] 4 8 2 3 3 5" xfId="47125"/>
    <cellStyle name="쉼표 [0] 4 8 2 3 3 5 2" xfId="47126"/>
    <cellStyle name="쉼표 [0] 4 8 2 3 3 5 3" xfId="47127"/>
    <cellStyle name="쉼표 [0] 4 8 2 3 3 5 4" xfId="47128"/>
    <cellStyle name="쉼표 [0] 4 8 2 3 3 6" xfId="47129"/>
    <cellStyle name="쉼표 [0] 4 8 2 3 3 6 2" xfId="47130"/>
    <cellStyle name="쉼표 [0] 4 8 2 3 3 6 3" xfId="47131"/>
    <cellStyle name="쉼표 [0] 4 8 2 3 3 6 4" xfId="47132"/>
    <cellStyle name="쉼표 [0] 4 8 2 3 3 7" xfId="47133"/>
    <cellStyle name="쉼표 [0] 4 8 2 3 3 7 2" xfId="47134"/>
    <cellStyle name="쉼표 [0] 4 8 2 3 3 7 3" xfId="47135"/>
    <cellStyle name="쉼표 [0] 4 8 2 3 3 7 4" xfId="47136"/>
    <cellStyle name="쉼표 [0] 4 8 2 3 3 8" xfId="47137"/>
    <cellStyle name="쉼표 [0] 4 8 2 3 3 8 2" xfId="47138"/>
    <cellStyle name="쉼표 [0] 4 8 2 3 3 8 3" xfId="47139"/>
    <cellStyle name="쉼표 [0] 4 8 2 3 3 8 4" xfId="47140"/>
    <cellStyle name="쉼표 [0] 4 8 2 3 3 9" xfId="47141"/>
    <cellStyle name="쉼표 [0] 4 8 2 3 3 9 2" xfId="47142"/>
    <cellStyle name="쉼표 [0] 4 8 2 3 3 9 3" xfId="47143"/>
    <cellStyle name="쉼표 [0] 4 8 2 3 3 9 4" xfId="47144"/>
    <cellStyle name="쉼표 [0] 4 8 2 3 4" xfId="47145"/>
    <cellStyle name="쉼표 [0] 4 8 2 3 4 10" xfId="47146"/>
    <cellStyle name="쉼표 [0] 4 8 2 3 4 11" xfId="47147"/>
    <cellStyle name="쉼표 [0] 4 8 2 3 4 12" xfId="47148"/>
    <cellStyle name="쉼표 [0] 4 8 2 3 4 2" xfId="47149"/>
    <cellStyle name="쉼표 [0] 4 8 2 3 4 2 2" xfId="47150"/>
    <cellStyle name="쉼표 [0] 4 8 2 3 4 2 3" xfId="47151"/>
    <cellStyle name="쉼표 [0] 4 8 2 3 4 2 4" xfId="47152"/>
    <cellStyle name="쉼표 [0] 4 8 2 3 4 3" xfId="47153"/>
    <cellStyle name="쉼표 [0] 4 8 2 3 4 3 2" xfId="47154"/>
    <cellStyle name="쉼표 [0] 4 8 2 3 4 3 3" xfId="47155"/>
    <cellStyle name="쉼표 [0] 4 8 2 3 4 3 4" xfId="47156"/>
    <cellStyle name="쉼표 [0] 4 8 2 3 4 4" xfId="47157"/>
    <cellStyle name="쉼표 [0] 4 8 2 3 4 4 2" xfId="47158"/>
    <cellStyle name="쉼표 [0] 4 8 2 3 4 4 3" xfId="47159"/>
    <cellStyle name="쉼표 [0] 4 8 2 3 4 4 4" xfId="47160"/>
    <cellStyle name="쉼표 [0] 4 8 2 3 4 5" xfId="47161"/>
    <cellStyle name="쉼표 [0] 4 8 2 3 4 5 2" xfId="47162"/>
    <cellStyle name="쉼표 [0] 4 8 2 3 4 5 3" xfId="47163"/>
    <cellStyle name="쉼표 [0] 4 8 2 3 4 5 4" xfId="47164"/>
    <cellStyle name="쉼표 [0] 4 8 2 3 4 6" xfId="47165"/>
    <cellStyle name="쉼표 [0] 4 8 2 3 4 6 2" xfId="47166"/>
    <cellStyle name="쉼표 [0] 4 8 2 3 4 6 3" xfId="47167"/>
    <cellStyle name="쉼표 [0] 4 8 2 3 4 6 4" xfId="47168"/>
    <cellStyle name="쉼표 [0] 4 8 2 3 4 7" xfId="47169"/>
    <cellStyle name="쉼표 [0] 4 8 2 3 4 7 2" xfId="47170"/>
    <cellStyle name="쉼표 [0] 4 8 2 3 4 7 3" xfId="47171"/>
    <cellStyle name="쉼표 [0] 4 8 2 3 4 7 4" xfId="47172"/>
    <cellStyle name="쉼표 [0] 4 8 2 3 4 8" xfId="47173"/>
    <cellStyle name="쉼표 [0] 4 8 2 3 4 8 2" xfId="47174"/>
    <cellStyle name="쉼표 [0] 4 8 2 3 4 8 3" xfId="47175"/>
    <cellStyle name="쉼표 [0] 4 8 2 3 4 8 4" xfId="47176"/>
    <cellStyle name="쉼표 [0] 4 8 2 3 4 9" xfId="47177"/>
    <cellStyle name="쉼표 [0] 4 8 2 3 4 9 2" xfId="47178"/>
    <cellStyle name="쉼표 [0] 4 8 2 3 4 9 3" xfId="47179"/>
    <cellStyle name="쉼표 [0] 4 8 2 3 4 9 4" xfId="47180"/>
    <cellStyle name="쉼표 [0] 4 8 2 3 5" xfId="47181"/>
    <cellStyle name="쉼표 [0] 4 8 2 3 5 2" xfId="47182"/>
    <cellStyle name="쉼표 [0] 4 8 2 3 5 3" xfId="47183"/>
    <cellStyle name="쉼표 [0] 4 8 2 3 5 4" xfId="47184"/>
    <cellStyle name="쉼표 [0] 4 8 2 3 6" xfId="47185"/>
    <cellStyle name="쉼표 [0] 4 8 2 3 6 2" xfId="47186"/>
    <cellStyle name="쉼표 [0] 4 8 2 3 6 3" xfId="47187"/>
    <cellStyle name="쉼표 [0] 4 8 2 3 6 4" xfId="47188"/>
    <cellStyle name="쉼표 [0] 4 8 2 3 7" xfId="47189"/>
    <cellStyle name="쉼표 [0] 4 8 2 3 7 2" xfId="47190"/>
    <cellStyle name="쉼표 [0] 4 8 2 3 7 3" xfId="47191"/>
    <cellStyle name="쉼표 [0] 4 8 2 3 7 4" xfId="47192"/>
    <cellStyle name="쉼표 [0] 4 8 2 3 8" xfId="47193"/>
    <cellStyle name="쉼표 [0] 4 8 2 3 8 2" xfId="47194"/>
    <cellStyle name="쉼표 [0] 4 8 2 3 8 3" xfId="47195"/>
    <cellStyle name="쉼표 [0] 4 8 2 3 8 4" xfId="47196"/>
    <cellStyle name="쉼표 [0] 4 8 2 3 9" xfId="47197"/>
    <cellStyle name="쉼표 [0] 4 8 2 3 9 2" xfId="47198"/>
    <cellStyle name="쉼표 [0] 4 8 2 3 9 3" xfId="47199"/>
    <cellStyle name="쉼표 [0] 4 8 2 3 9 4" xfId="47200"/>
    <cellStyle name="쉼표 [0] 4 8 2 4" xfId="47201"/>
    <cellStyle name="쉼표 [0] 4 8 2 4 10" xfId="47202"/>
    <cellStyle name="쉼표 [0] 4 8 2 4 11" xfId="47203"/>
    <cellStyle name="쉼표 [0] 4 8 2 4 12" xfId="47204"/>
    <cellStyle name="쉼표 [0] 4 8 2 4 2" xfId="47205"/>
    <cellStyle name="쉼표 [0] 4 8 2 4 2 2" xfId="47206"/>
    <cellStyle name="쉼표 [0] 4 8 2 4 2 3" xfId="47207"/>
    <cellStyle name="쉼표 [0] 4 8 2 4 2 4" xfId="47208"/>
    <cellStyle name="쉼표 [0] 4 8 2 4 3" xfId="47209"/>
    <cellStyle name="쉼표 [0] 4 8 2 4 3 2" xfId="47210"/>
    <cellStyle name="쉼표 [0] 4 8 2 4 3 3" xfId="47211"/>
    <cellStyle name="쉼표 [0] 4 8 2 4 3 4" xfId="47212"/>
    <cellStyle name="쉼표 [0] 4 8 2 4 4" xfId="47213"/>
    <cellStyle name="쉼표 [0] 4 8 2 4 4 2" xfId="47214"/>
    <cellStyle name="쉼표 [0] 4 8 2 4 4 3" xfId="47215"/>
    <cellStyle name="쉼표 [0] 4 8 2 4 4 4" xfId="47216"/>
    <cellStyle name="쉼표 [0] 4 8 2 4 5" xfId="47217"/>
    <cellStyle name="쉼표 [0] 4 8 2 4 5 2" xfId="47218"/>
    <cellStyle name="쉼표 [0] 4 8 2 4 5 3" xfId="47219"/>
    <cellStyle name="쉼표 [0] 4 8 2 4 5 4" xfId="47220"/>
    <cellStyle name="쉼표 [0] 4 8 2 4 6" xfId="47221"/>
    <cellStyle name="쉼표 [0] 4 8 2 4 6 2" xfId="47222"/>
    <cellStyle name="쉼표 [0] 4 8 2 4 6 3" xfId="47223"/>
    <cellStyle name="쉼표 [0] 4 8 2 4 6 4" xfId="47224"/>
    <cellStyle name="쉼표 [0] 4 8 2 4 7" xfId="47225"/>
    <cellStyle name="쉼표 [0] 4 8 2 4 7 2" xfId="47226"/>
    <cellStyle name="쉼표 [0] 4 8 2 4 7 3" xfId="47227"/>
    <cellStyle name="쉼표 [0] 4 8 2 4 7 4" xfId="47228"/>
    <cellStyle name="쉼표 [0] 4 8 2 4 8" xfId="47229"/>
    <cellStyle name="쉼표 [0] 4 8 2 4 8 2" xfId="47230"/>
    <cellStyle name="쉼표 [0] 4 8 2 4 8 3" xfId="47231"/>
    <cellStyle name="쉼표 [0] 4 8 2 4 8 4" xfId="47232"/>
    <cellStyle name="쉼표 [0] 4 8 2 4 9" xfId="47233"/>
    <cellStyle name="쉼표 [0] 4 8 2 4 9 2" xfId="47234"/>
    <cellStyle name="쉼표 [0] 4 8 2 4 9 3" xfId="47235"/>
    <cellStyle name="쉼표 [0] 4 8 2 4 9 4" xfId="47236"/>
    <cellStyle name="쉼표 [0] 4 8 2 5" xfId="47237"/>
    <cellStyle name="쉼표 [0] 4 8 2 5 10" xfId="47238"/>
    <cellStyle name="쉼표 [0] 4 8 2 5 11" xfId="47239"/>
    <cellStyle name="쉼표 [0] 4 8 2 5 12" xfId="47240"/>
    <cellStyle name="쉼표 [0] 4 8 2 5 2" xfId="47241"/>
    <cellStyle name="쉼표 [0] 4 8 2 5 2 2" xfId="47242"/>
    <cellStyle name="쉼표 [0] 4 8 2 5 2 3" xfId="47243"/>
    <cellStyle name="쉼표 [0] 4 8 2 5 2 4" xfId="47244"/>
    <cellStyle name="쉼표 [0] 4 8 2 5 3" xfId="47245"/>
    <cellStyle name="쉼표 [0] 4 8 2 5 3 2" xfId="47246"/>
    <cellStyle name="쉼표 [0] 4 8 2 5 3 3" xfId="47247"/>
    <cellStyle name="쉼표 [0] 4 8 2 5 3 4" xfId="47248"/>
    <cellStyle name="쉼표 [0] 4 8 2 5 4" xfId="47249"/>
    <cellStyle name="쉼표 [0] 4 8 2 5 4 2" xfId="47250"/>
    <cellStyle name="쉼표 [0] 4 8 2 5 4 3" xfId="47251"/>
    <cellStyle name="쉼표 [0] 4 8 2 5 4 4" xfId="47252"/>
    <cellStyle name="쉼표 [0] 4 8 2 5 5" xfId="47253"/>
    <cellStyle name="쉼표 [0] 4 8 2 5 5 2" xfId="47254"/>
    <cellStyle name="쉼표 [0] 4 8 2 5 5 3" xfId="47255"/>
    <cellStyle name="쉼표 [0] 4 8 2 5 5 4" xfId="47256"/>
    <cellStyle name="쉼표 [0] 4 8 2 5 6" xfId="47257"/>
    <cellStyle name="쉼표 [0] 4 8 2 5 6 2" xfId="47258"/>
    <cellStyle name="쉼표 [0] 4 8 2 5 6 3" xfId="47259"/>
    <cellStyle name="쉼표 [0] 4 8 2 5 6 4" xfId="47260"/>
    <cellStyle name="쉼표 [0] 4 8 2 5 7" xfId="47261"/>
    <cellStyle name="쉼표 [0] 4 8 2 5 7 2" xfId="47262"/>
    <cellStyle name="쉼표 [0] 4 8 2 5 7 3" xfId="47263"/>
    <cellStyle name="쉼표 [0] 4 8 2 5 7 4" xfId="47264"/>
    <cellStyle name="쉼표 [0] 4 8 2 5 8" xfId="47265"/>
    <cellStyle name="쉼표 [0] 4 8 2 5 8 2" xfId="47266"/>
    <cellStyle name="쉼표 [0] 4 8 2 5 8 3" xfId="47267"/>
    <cellStyle name="쉼표 [0] 4 8 2 5 8 4" xfId="47268"/>
    <cellStyle name="쉼표 [0] 4 8 2 5 9" xfId="47269"/>
    <cellStyle name="쉼표 [0] 4 8 2 5 9 2" xfId="47270"/>
    <cellStyle name="쉼표 [0] 4 8 2 5 9 3" xfId="47271"/>
    <cellStyle name="쉼표 [0] 4 8 2 5 9 4" xfId="47272"/>
    <cellStyle name="쉼표 [0] 4 8 2 6" xfId="47273"/>
    <cellStyle name="쉼표 [0] 4 8 2 6 10" xfId="47274"/>
    <cellStyle name="쉼표 [0] 4 8 2 6 11" xfId="47275"/>
    <cellStyle name="쉼표 [0] 4 8 2 6 12" xfId="47276"/>
    <cellStyle name="쉼표 [0] 4 8 2 6 2" xfId="47277"/>
    <cellStyle name="쉼표 [0] 4 8 2 6 2 2" xfId="47278"/>
    <cellStyle name="쉼표 [0] 4 8 2 6 2 3" xfId="47279"/>
    <cellStyle name="쉼표 [0] 4 8 2 6 2 4" xfId="47280"/>
    <cellStyle name="쉼표 [0] 4 8 2 6 3" xfId="47281"/>
    <cellStyle name="쉼표 [0] 4 8 2 6 3 2" xfId="47282"/>
    <cellStyle name="쉼표 [0] 4 8 2 6 3 3" xfId="47283"/>
    <cellStyle name="쉼표 [0] 4 8 2 6 3 4" xfId="47284"/>
    <cellStyle name="쉼표 [0] 4 8 2 6 4" xfId="47285"/>
    <cellStyle name="쉼표 [0] 4 8 2 6 4 2" xfId="47286"/>
    <cellStyle name="쉼표 [0] 4 8 2 6 4 3" xfId="47287"/>
    <cellStyle name="쉼표 [0] 4 8 2 6 4 4" xfId="47288"/>
    <cellStyle name="쉼표 [0] 4 8 2 6 5" xfId="47289"/>
    <cellStyle name="쉼표 [0] 4 8 2 6 5 2" xfId="47290"/>
    <cellStyle name="쉼표 [0] 4 8 2 6 5 3" xfId="47291"/>
    <cellStyle name="쉼표 [0] 4 8 2 6 5 4" xfId="47292"/>
    <cellStyle name="쉼표 [0] 4 8 2 6 6" xfId="47293"/>
    <cellStyle name="쉼표 [0] 4 8 2 6 6 2" xfId="47294"/>
    <cellStyle name="쉼표 [0] 4 8 2 6 6 3" xfId="47295"/>
    <cellStyle name="쉼표 [0] 4 8 2 6 6 4" xfId="47296"/>
    <cellStyle name="쉼표 [0] 4 8 2 6 7" xfId="47297"/>
    <cellStyle name="쉼표 [0] 4 8 2 6 7 2" xfId="47298"/>
    <cellStyle name="쉼표 [0] 4 8 2 6 7 3" xfId="47299"/>
    <cellStyle name="쉼표 [0] 4 8 2 6 7 4" xfId="47300"/>
    <cellStyle name="쉼표 [0] 4 8 2 6 8" xfId="47301"/>
    <cellStyle name="쉼표 [0] 4 8 2 6 8 2" xfId="47302"/>
    <cellStyle name="쉼표 [0] 4 8 2 6 8 3" xfId="47303"/>
    <cellStyle name="쉼표 [0] 4 8 2 6 8 4" xfId="47304"/>
    <cellStyle name="쉼표 [0] 4 8 2 6 9" xfId="47305"/>
    <cellStyle name="쉼표 [0] 4 8 2 6 9 2" xfId="47306"/>
    <cellStyle name="쉼표 [0] 4 8 2 6 9 3" xfId="47307"/>
    <cellStyle name="쉼표 [0] 4 8 2 6 9 4" xfId="47308"/>
    <cellStyle name="쉼표 [0] 4 8 2 7" xfId="47309"/>
    <cellStyle name="쉼표 [0] 4 8 2 7 2" xfId="47310"/>
    <cellStyle name="쉼표 [0] 4 8 2 7 3" xfId="47311"/>
    <cellStyle name="쉼표 [0] 4 8 2 7 4" xfId="47312"/>
    <cellStyle name="쉼표 [0] 4 8 2 8" xfId="47313"/>
    <cellStyle name="쉼표 [0] 4 8 2 8 2" xfId="47314"/>
    <cellStyle name="쉼표 [0] 4 8 2 8 3" xfId="47315"/>
    <cellStyle name="쉼표 [0] 4 8 2 8 4" xfId="47316"/>
    <cellStyle name="쉼표 [0] 4 8 2 9" xfId="47317"/>
    <cellStyle name="쉼표 [0] 4 8 2 9 2" xfId="47318"/>
    <cellStyle name="쉼표 [0] 4 8 2 9 3" xfId="47319"/>
    <cellStyle name="쉼표 [0] 4 8 2 9 4" xfId="47320"/>
    <cellStyle name="쉼표 [0] 4 8 3" xfId="47321"/>
    <cellStyle name="쉼표 [0] 4 8 4" xfId="47322"/>
    <cellStyle name="쉼표 [0] 4 8 5" xfId="47323"/>
    <cellStyle name="쉼표 [0] 4 8 6" xfId="47324"/>
    <cellStyle name="쉼표 [0] 4 9" xfId="47325"/>
    <cellStyle name="쉼표 [0] 4 9 2" xfId="47326"/>
    <cellStyle name="쉼표 [0] 4 9 2 10" xfId="47327"/>
    <cellStyle name="쉼표 [0] 4 9 2 10 2" xfId="47328"/>
    <cellStyle name="쉼표 [0] 4 9 2 10 3" xfId="47329"/>
    <cellStyle name="쉼표 [0] 4 9 2 10 4" xfId="47330"/>
    <cellStyle name="쉼표 [0] 4 9 2 11" xfId="47331"/>
    <cellStyle name="쉼표 [0] 4 9 2 11 2" xfId="47332"/>
    <cellStyle name="쉼표 [0] 4 9 2 11 3" xfId="47333"/>
    <cellStyle name="쉼표 [0] 4 9 2 11 4" xfId="47334"/>
    <cellStyle name="쉼표 [0] 4 9 2 12" xfId="47335"/>
    <cellStyle name="쉼표 [0] 4 9 2 12 2" xfId="47336"/>
    <cellStyle name="쉼표 [0] 4 9 2 12 3" xfId="47337"/>
    <cellStyle name="쉼표 [0] 4 9 2 12 4" xfId="47338"/>
    <cellStyle name="쉼표 [0] 4 9 2 13" xfId="47339"/>
    <cellStyle name="쉼표 [0] 4 9 2 13 2" xfId="47340"/>
    <cellStyle name="쉼표 [0] 4 9 2 13 3" xfId="47341"/>
    <cellStyle name="쉼표 [0] 4 9 2 13 4" xfId="47342"/>
    <cellStyle name="쉼표 [0] 4 9 2 14" xfId="47343"/>
    <cellStyle name="쉼표 [0] 4 9 2 14 2" xfId="47344"/>
    <cellStyle name="쉼표 [0] 4 9 2 14 3" xfId="47345"/>
    <cellStyle name="쉼표 [0] 4 9 2 14 4" xfId="47346"/>
    <cellStyle name="쉼표 [0] 4 9 2 15" xfId="47347"/>
    <cellStyle name="쉼표 [0] 4 9 2 16" xfId="47348"/>
    <cellStyle name="쉼표 [0] 4 9 2 17" xfId="47349"/>
    <cellStyle name="쉼표 [0] 4 9 2 18" xfId="47350"/>
    <cellStyle name="쉼표 [0] 4 9 2 19" xfId="47351"/>
    <cellStyle name="쉼표 [0] 4 9 2 2" xfId="47352"/>
    <cellStyle name="쉼표 [0] 4 9 2 2 10" xfId="47353"/>
    <cellStyle name="쉼표 [0] 4 9 2 2 10 2" xfId="47354"/>
    <cellStyle name="쉼표 [0] 4 9 2 2 10 3" xfId="47355"/>
    <cellStyle name="쉼표 [0] 4 9 2 2 10 4" xfId="47356"/>
    <cellStyle name="쉼표 [0] 4 9 2 2 11" xfId="47357"/>
    <cellStyle name="쉼표 [0] 4 9 2 2 11 2" xfId="47358"/>
    <cellStyle name="쉼표 [0] 4 9 2 2 11 3" xfId="47359"/>
    <cellStyle name="쉼표 [0] 4 9 2 2 11 4" xfId="47360"/>
    <cellStyle name="쉼표 [0] 4 9 2 2 12" xfId="47361"/>
    <cellStyle name="쉼표 [0] 4 9 2 2 12 2" xfId="47362"/>
    <cellStyle name="쉼표 [0] 4 9 2 2 12 3" xfId="47363"/>
    <cellStyle name="쉼표 [0] 4 9 2 2 12 4" xfId="47364"/>
    <cellStyle name="쉼표 [0] 4 9 2 2 13" xfId="47365"/>
    <cellStyle name="쉼표 [0] 4 9 2 2 13 2" xfId="47366"/>
    <cellStyle name="쉼표 [0] 4 9 2 2 13 3" xfId="47367"/>
    <cellStyle name="쉼표 [0] 4 9 2 2 13 4" xfId="47368"/>
    <cellStyle name="쉼표 [0] 4 9 2 2 14" xfId="47369"/>
    <cellStyle name="쉼표 [0] 4 9 2 2 15" xfId="47370"/>
    <cellStyle name="쉼표 [0] 4 9 2 2 16" xfId="47371"/>
    <cellStyle name="쉼표 [0] 4 9 2 2 17" xfId="47372"/>
    <cellStyle name="쉼표 [0] 4 9 2 2 18" xfId="47373"/>
    <cellStyle name="쉼표 [0] 4 9 2 2 19" xfId="47374"/>
    <cellStyle name="쉼표 [0] 4 9 2 2 2" xfId="47375"/>
    <cellStyle name="쉼표 [0] 4 9 2 2 2 10" xfId="47376"/>
    <cellStyle name="쉼표 [0] 4 9 2 2 2 10 2" xfId="47377"/>
    <cellStyle name="쉼표 [0] 4 9 2 2 2 10 3" xfId="47378"/>
    <cellStyle name="쉼표 [0] 4 9 2 2 2 10 4" xfId="47379"/>
    <cellStyle name="쉼표 [0] 4 9 2 2 2 11" xfId="47380"/>
    <cellStyle name="쉼표 [0] 4 9 2 2 2 11 2" xfId="47381"/>
    <cellStyle name="쉼표 [0] 4 9 2 2 2 11 3" xfId="47382"/>
    <cellStyle name="쉼표 [0] 4 9 2 2 2 11 4" xfId="47383"/>
    <cellStyle name="쉼표 [0] 4 9 2 2 2 12" xfId="47384"/>
    <cellStyle name="쉼표 [0] 4 9 2 2 2 12 2" xfId="47385"/>
    <cellStyle name="쉼표 [0] 4 9 2 2 2 12 3" xfId="47386"/>
    <cellStyle name="쉼표 [0] 4 9 2 2 2 12 4" xfId="47387"/>
    <cellStyle name="쉼표 [0] 4 9 2 2 2 13" xfId="47388"/>
    <cellStyle name="쉼표 [0] 4 9 2 2 2 14" xfId="47389"/>
    <cellStyle name="쉼표 [0] 4 9 2 2 2 15" xfId="47390"/>
    <cellStyle name="쉼표 [0] 4 9 2 2 2 16" xfId="47391"/>
    <cellStyle name="쉼표 [0] 4 9 2 2 2 17" xfId="47392"/>
    <cellStyle name="쉼표 [0] 4 9 2 2 2 18" xfId="47393"/>
    <cellStyle name="쉼표 [0] 4 9 2 2 2 19" xfId="47394"/>
    <cellStyle name="쉼표 [0] 4 9 2 2 2 2" xfId="47395"/>
    <cellStyle name="쉼표 [0] 4 9 2 2 2 2 10" xfId="47396"/>
    <cellStyle name="쉼표 [0] 4 9 2 2 2 2 11" xfId="47397"/>
    <cellStyle name="쉼표 [0] 4 9 2 2 2 2 12" xfId="47398"/>
    <cellStyle name="쉼표 [0] 4 9 2 2 2 2 2" xfId="47399"/>
    <cellStyle name="쉼표 [0] 4 9 2 2 2 2 2 2" xfId="47400"/>
    <cellStyle name="쉼표 [0] 4 9 2 2 2 2 2 3" xfId="47401"/>
    <cellStyle name="쉼표 [0] 4 9 2 2 2 2 2 4" xfId="47402"/>
    <cellStyle name="쉼표 [0] 4 9 2 2 2 2 3" xfId="47403"/>
    <cellStyle name="쉼표 [0] 4 9 2 2 2 2 3 2" xfId="47404"/>
    <cellStyle name="쉼표 [0] 4 9 2 2 2 2 3 3" xfId="47405"/>
    <cellStyle name="쉼표 [0] 4 9 2 2 2 2 3 4" xfId="47406"/>
    <cellStyle name="쉼표 [0] 4 9 2 2 2 2 4" xfId="47407"/>
    <cellStyle name="쉼표 [0] 4 9 2 2 2 2 4 2" xfId="47408"/>
    <cellStyle name="쉼표 [0] 4 9 2 2 2 2 4 3" xfId="47409"/>
    <cellStyle name="쉼표 [0] 4 9 2 2 2 2 4 4" xfId="47410"/>
    <cellStyle name="쉼표 [0] 4 9 2 2 2 2 5" xfId="47411"/>
    <cellStyle name="쉼표 [0] 4 9 2 2 2 2 5 2" xfId="47412"/>
    <cellStyle name="쉼표 [0] 4 9 2 2 2 2 5 3" xfId="47413"/>
    <cellStyle name="쉼표 [0] 4 9 2 2 2 2 5 4" xfId="47414"/>
    <cellStyle name="쉼표 [0] 4 9 2 2 2 2 6" xfId="47415"/>
    <cellStyle name="쉼표 [0] 4 9 2 2 2 2 6 2" xfId="47416"/>
    <cellStyle name="쉼표 [0] 4 9 2 2 2 2 6 3" xfId="47417"/>
    <cellStyle name="쉼표 [0] 4 9 2 2 2 2 6 4" xfId="47418"/>
    <cellStyle name="쉼표 [0] 4 9 2 2 2 2 7" xfId="47419"/>
    <cellStyle name="쉼표 [0] 4 9 2 2 2 2 7 2" xfId="47420"/>
    <cellStyle name="쉼표 [0] 4 9 2 2 2 2 7 3" xfId="47421"/>
    <cellStyle name="쉼표 [0] 4 9 2 2 2 2 7 4" xfId="47422"/>
    <cellStyle name="쉼표 [0] 4 9 2 2 2 2 8" xfId="47423"/>
    <cellStyle name="쉼표 [0] 4 9 2 2 2 2 8 2" xfId="47424"/>
    <cellStyle name="쉼표 [0] 4 9 2 2 2 2 8 3" xfId="47425"/>
    <cellStyle name="쉼표 [0] 4 9 2 2 2 2 8 4" xfId="47426"/>
    <cellStyle name="쉼표 [0] 4 9 2 2 2 2 9" xfId="47427"/>
    <cellStyle name="쉼표 [0] 4 9 2 2 2 2 9 2" xfId="47428"/>
    <cellStyle name="쉼표 [0] 4 9 2 2 2 2 9 3" xfId="47429"/>
    <cellStyle name="쉼표 [0] 4 9 2 2 2 2 9 4" xfId="47430"/>
    <cellStyle name="쉼표 [0] 4 9 2 2 2 20" xfId="47431"/>
    <cellStyle name="쉼표 [0] 4 9 2 2 2 21" xfId="47432"/>
    <cellStyle name="쉼표 [0] 4 9 2 2 2 22" xfId="47433"/>
    <cellStyle name="쉼표 [0] 4 9 2 2 2 23" xfId="47434"/>
    <cellStyle name="쉼표 [0] 4 9 2 2 2 24" xfId="47435"/>
    <cellStyle name="쉼표 [0] 4 9 2 2 2 25" xfId="47436"/>
    <cellStyle name="쉼표 [0] 4 9 2 2 2 3" xfId="47437"/>
    <cellStyle name="쉼표 [0] 4 9 2 2 2 3 10" xfId="47438"/>
    <cellStyle name="쉼표 [0] 4 9 2 2 2 3 11" xfId="47439"/>
    <cellStyle name="쉼표 [0] 4 9 2 2 2 3 12" xfId="47440"/>
    <cellStyle name="쉼표 [0] 4 9 2 2 2 3 2" xfId="47441"/>
    <cellStyle name="쉼표 [0] 4 9 2 2 2 3 2 2" xfId="47442"/>
    <cellStyle name="쉼표 [0] 4 9 2 2 2 3 2 3" xfId="47443"/>
    <cellStyle name="쉼표 [0] 4 9 2 2 2 3 2 4" xfId="47444"/>
    <cellStyle name="쉼표 [0] 4 9 2 2 2 3 3" xfId="47445"/>
    <cellStyle name="쉼표 [0] 4 9 2 2 2 3 3 2" xfId="47446"/>
    <cellStyle name="쉼표 [0] 4 9 2 2 2 3 3 3" xfId="47447"/>
    <cellStyle name="쉼표 [0] 4 9 2 2 2 3 3 4" xfId="47448"/>
    <cellStyle name="쉼표 [0] 4 9 2 2 2 3 4" xfId="47449"/>
    <cellStyle name="쉼표 [0] 4 9 2 2 2 3 4 2" xfId="47450"/>
    <cellStyle name="쉼표 [0] 4 9 2 2 2 3 4 3" xfId="47451"/>
    <cellStyle name="쉼표 [0] 4 9 2 2 2 3 4 4" xfId="47452"/>
    <cellStyle name="쉼표 [0] 4 9 2 2 2 3 5" xfId="47453"/>
    <cellStyle name="쉼표 [0] 4 9 2 2 2 3 5 2" xfId="47454"/>
    <cellStyle name="쉼표 [0] 4 9 2 2 2 3 5 3" xfId="47455"/>
    <cellStyle name="쉼표 [0] 4 9 2 2 2 3 5 4" xfId="47456"/>
    <cellStyle name="쉼표 [0] 4 9 2 2 2 3 6" xfId="47457"/>
    <cellStyle name="쉼표 [0] 4 9 2 2 2 3 6 2" xfId="47458"/>
    <cellStyle name="쉼표 [0] 4 9 2 2 2 3 6 3" xfId="47459"/>
    <cellStyle name="쉼표 [0] 4 9 2 2 2 3 6 4" xfId="47460"/>
    <cellStyle name="쉼표 [0] 4 9 2 2 2 3 7" xfId="47461"/>
    <cellStyle name="쉼표 [0] 4 9 2 2 2 3 7 2" xfId="47462"/>
    <cellStyle name="쉼표 [0] 4 9 2 2 2 3 7 3" xfId="47463"/>
    <cellStyle name="쉼표 [0] 4 9 2 2 2 3 7 4" xfId="47464"/>
    <cellStyle name="쉼표 [0] 4 9 2 2 2 3 8" xfId="47465"/>
    <cellStyle name="쉼표 [0] 4 9 2 2 2 3 8 2" xfId="47466"/>
    <cellStyle name="쉼표 [0] 4 9 2 2 2 3 8 3" xfId="47467"/>
    <cellStyle name="쉼표 [0] 4 9 2 2 2 3 8 4" xfId="47468"/>
    <cellStyle name="쉼표 [0] 4 9 2 2 2 3 9" xfId="47469"/>
    <cellStyle name="쉼표 [0] 4 9 2 2 2 3 9 2" xfId="47470"/>
    <cellStyle name="쉼표 [0] 4 9 2 2 2 3 9 3" xfId="47471"/>
    <cellStyle name="쉼표 [0] 4 9 2 2 2 3 9 4" xfId="47472"/>
    <cellStyle name="쉼표 [0] 4 9 2 2 2 4" xfId="47473"/>
    <cellStyle name="쉼표 [0] 4 9 2 2 2 4 10" xfId="47474"/>
    <cellStyle name="쉼표 [0] 4 9 2 2 2 4 11" xfId="47475"/>
    <cellStyle name="쉼표 [0] 4 9 2 2 2 4 12" xfId="47476"/>
    <cellStyle name="쉼표 [0] 4 9 2 2 2 4 2" xfId="47477"/>
    <cellStyle name="쉼표 [0] 4 9 2 2 2 4 2 2" xfId="47478"/>
    <cellStyle name="쉼표 [0] 4 9 2 2 2 4 2 3" xfId="47479"/>
    <cellStyle name="쉼표 [0] 4 9 2 2 2 4 2 4" xfId="47480"/>
    <cellStyle name="쉼표 [0] 4 9 2 2 2 4 3" xfId="47481"/>
    <cellStyle name="쉼표 [0] 4 9 2 2 2 4 3 2" xfId="47482"/>
    <cellStyle name="쉼표 [0] 4 9 2 2 2 4 3 3" xfId="47483"/>
    <cellStyle name="쉼표 [0] 4 9 2 2 2 4 3 4" xfId="47484"/>
    <cellStyle name="쉼표 [0] 4 9 2 2 2 4 4" xfId="47485"/>
    <cellStyle name="쉼표 [0] 4 9 2 2 2 4 4 2" xfId="47486"/>
    <cellStyle name="쉼표 [0] 4 9 2 2 2 4 4 3" xfId="47487"/>
    <cellStyle name="쉼표 [0] 4 9 2 2 2 4 4 4" xfId="47488"/>
    <cellStyle name="쉼표 [0] 4 9 2 2 2 4 5" xfId="47489"/>
    <cellStyle name="쉼표 [0] 4 9 2 2 2 4 5 2" xfId="47490"/>
    <cellStyle name="쉼표 [0] 4 9 2 2 2 4 5 3" xfId="47491"/>
    <cellStyle name="쉼표 [0] 4 9 2 2 2 4 5 4" xfId="47492"/>
    <cellStyle name="쉼표 [0] 4 9 2 2 2 4 6" xfId="47493"/>
    <cellStyle name="쉼표 [0] 4 9 2 2 2 4 6 2" xfId="47494"/>
    <cellStyle name="쉼표 [0] 4 9 2 2 2 4 6 3" xfId="47495"/>
    <cellStyle name="쉼표 [0] 4 9 2 2 2 4 6 4" xfId="47496"/>
    <cellStyle name="쉼표 [0] 4 9 2 2 2 4 7" xfId="47497"/>
    <cellStyle name="쉼표 [0] 4 9 2 2 2 4 7 2" xfId="47498"/>
    <cellStyle name="쉼표 [0] 4 9 2 2 2 4 7 3" xfId="47499"/>
    <cellStyle name="쉼표 [0] 4 9 2 2 2 4 7 4" xfId="47500"/>
    <cellStyle name="쉼표 [0] 4 9 2 2 2 4 8" xfId="47501"/>
    <cellStyle name="쉼표 [0] 4 9 2 2 2 4 8 2" xfId="47502"/>
    <cellStyle name="쉼표 [0] 4 9 2 2 2 4 8 3" xfId="47503"/>
    <cellStyle name="쉼표 [0] 4 9 2 2 2 4 8 4" xfId="47504"/>
    <cellStyle name="쉼표 [0] 4 9 2 2 2 4 9" xfId="47505"/>
    <cellStyle name="쉼표 [0] 4 9 2 2 2 4 9 2" xfId="47506"/>
    <cellStyle name="쉼표 [0] 4 9 2 2 2 4 9 3" xfId="47507"/>
    <cellStyle name="쉼표 [0] 4 9 2 2 2 4 9 4" xfId="47508"/>
    <cellStyle name="쉼표 [0] 4 9 2 2 2 5" xfId="47509"/>
    <cellStyle name="쉼표 [0] 4 9 2 2 2 5 2" xfId="47510"/>
    <cellStyle name="쉼표 [0] 4 9 2 2 2 5 3" xfId="47511"/>
    <cellStyle name="쉼표 [0] 4 9 2 2 2 5 4" xfId="47512"/>
    <cellStyle name="쉼표 [0] 4 9 2 2 2 6" xfId="47513"/>
    <cellStyle name="쉼표 [0] 4 9 2 2 2 6 2" xfId="47514"/>
    <cellStyle name="쉼표 [0] 4 9 2 2 2 6 3" xfId="47515"/>
    <cellStyle name="쉼표 [0] 4 9 2 2 2 6 4" xfId="47516"/>
    <cellStyle name="쉼표 [0] 4 9 2 2 2 7" xfId="47517"/>
    <cellStyle name="쉼표 [0] 4 9 2 2 2 7 2" xfId="47518"/>
    <cellStyle name="쉼표 [0] 4 9 2 2 2 7 3" xfId="47519"/>
    <cellStyle name="쉼표 [0] 4 9 2 2 2 7 4" xfId="47520"/>
    <cellStyle name="쉼표 [0] 4 9 2 2 2 8" xfId="47521"/>
    <cellStyle name="쉼표 [0] 4 9 2 2 2 8 2" xfId="47522"/>
    <cellStyle name="쉼표 [0] 4 9 2 2 2 8 3" xfId="47523"/>
    <cellStyle name="쉼표 [0] 4 9 2 2 2 8 4" xfId="47524"/>
    <cellStyle name="쉼표 [0] 4 9 2 2 2 9" xfId="47525"/>
    <cellStyle name="쉼표 [0] 4 9 2 2 2 9 2" xfId="47526"/>
    <cellStyle name="쉼표 [0] 4 9 2 2 2 9 3" xfId="47527"/>
    <cellStyle name="쉼표 [0] 4 9 2 2 2 9 4" xfId="47528"/>
    <cellStyle name="쉼표 [0] 4 9 2 2 20" xfId="47529"/>
    <cellStyle name="쉼표 [0] 4 9 2 2 21" xfId="47530"/>
    <cellStyle name="쉼표 [0] 4 9 2 2 22" xfId="47531"/>
    <cellStyle name="쉼표 [0] 4 9 2 2 23" xfId="47532"/>
    <cellStyle name="쉼표 [0] 4 9 2 2 24" xfId="47533"/>
    <cellStyle name="쉼표 [0] 4 9 2 2 25" xfId="47534"/>
    <cellStyle name="쉼표 [0] 4 9 2 2 26" xfId="47535"/>
    <cellStyle name="쉼표 [0] 4 9 2 2 3" xfId="47536"/>
    <cellStyle name="쉼표 [0] 4 9 2 2 3 10" xfId="47537"/>
    <cellStyle name="쉼표 [0] 4 9 2 2 3 11" xfId="47538"/>
    <cellStyle name="쉼표 [0] 4 9 2 2 3 12" xfId="47539"/>
    <cellStyle name="쉼표 [0] 4 9 2 2 3 2" xfId="47540"/>
    <cellStyle name="쉼표 [0] 4 9 2 2 3 2 2" xfId="47541"/>
    <cellStyle name="쉼표 [0] 4 9 2 2 3 2 3" xfId="47542"/>
    <cellStyle name="쉼표 [0] 4 9 2 2 3 2 4" xfId="47543"/>
    <cellStyle name="쉼표 [0] 4 9 2 2 3 3" xfId="47544"/>
    <cellStyle name="쉼표 [0] 4 9 2 2 3 3 2" xfId="47545"/>
    <cellStyle name="쉼표 [0] 4 9 2 2 3 3 3" xfId="47546"/>
    <cellStyle name="쉼표 [0] 4 9 2 2 3 3 4" xfId="47547"/>
    <cellStyle name="쉼표 [0] 4 9 2 2 3 4" xfId="47548"/>
    <cellStyle name="쉼표 [0] 4 9 2 2 3 4 2" xfId="47549"/>
    <cellStyle name="쉼표 [0] 4 9 2 2 3 4 3" xfId="47550"/>
    <cellStyle name="쉼표 [0] 4 9 2 2 3 4 4" xfId="47551"/>
    <cellStyle name="쉼표 [0] 4 9 2 2 3 5" xfId="47552"/>
    <cellStyle name="쉼표 [0] 4 9 2 2 3 5 2" xfId="47553"/>
    <cellStyle name="쉼표 [0] 4 9 2 2 3 5 3" xfId="47554"/>
    <cellStyle name="쉼표 [0] 4 9 2 2 3 5 4" xfId="47555"/>
    <cellStyle name="쉼표 [0] 4 9 2 2 3 6" xfId="47556"/>
    <cellStyle name="쉼표 [0] 4 9 2 2 3 6 2" xfId="47557"/>
    <cellStyle name="쉼표 [0] 4 9 2 2 3 6 3" xfId="47558"/>
    <cellStyle name="쉼표 [0] 4 9 2 2 3 6 4" xfId="47559"/>
    <cellStyle name="쉼표 [0] 4 9 2 2 3 7" xfId="47560"/>
    <cellStyle name="쉼표 [0] 4 9 2 2 3 7 2" xfId="47561"/>
    <cellStyle name="쉼표 [0] 4 9 2 2 3 7 3" xfId="47562"/>
    <cellStyle name="쉼표 [0] 4 9 2 2 3 7 4" xfId="47563"/>
    <cellStyle name="쉼표 [0] 4 9 2 2 3 8" xfId="47564"/>
    <cellStyle name="쉼표 [0] 4 9 2 2 3 8 2" xfId="47565"/>
    <cellStyle name="쉼표 [0] 4 9 2 2 3 8 3" xfId="47566"/>
    <cellStyle name="쉼표 [0] 4 9 2 2 3 8 4" xfId="47567"/>
    <cellStyle name="쉼표 [0] 4 9 2 2 3 9" xfId="47568"/>
    <cellStyle name="쉼표 [0] 4 9 2 2 3 9 2" xfId="47569"/>
    <cellStyle name="쉼표 [0] 4 9 2 2 3 9 3" xfId="47570"/>
    <cellStyle name="쉼표 [0] 4 9 2 2 3 9 4" xfId="47571"/>
    <cellStyle name="쉼표 [0] 4 9 2 2 4" xfId="47572"/>
    <cellStyle name="쉼표 [0] 4 9 2 2 4 10" xfId="47573"/>
    <cellStyle name="쉼표 [0] 4 9 2 2 4 11" xfId="47574"/>
    <cellStyle name="쉼표 [0] 4 9 2 2 4 12" xfId="47575"/>
    <cellStyle name="쉼표 [0] 4 9 2 2 4 2" xfId="47576"/>
    <cellStyle name="쉼표 [0] 4 9 2 2 4 2 2" xfId="47577"/>
    <cellStyle name="쉼표 [0] 4 9 2 2 4 2 3" xfId="47578"/>
    <cellStyle name="쉼표 [0] 4 9 2 2 4 2 4" xfId="47579"/>
    <cellStyle name="쉼표 [0] 4 9 2 2 4 3" xfId="47580"/>
    <cellStyle name="쉼표 [0] 4 9 2 2 4 3 2" xfId="47581"/>
    <cellStyle name="쉼표 [0] 4 9 2 2 4 3 3" xfId="47582"/>
    <cellStyle name="쉼표 [0] 4 9 2 2 4 3 4" xfId="47583"/>
    <cellStyle name="쉼표 [0] 4 9 2 2 4 4" xfId="47584"/>
    <cellStyle name="쉼표 [0] 4 9 2 2 4 4 2" xfId="47585"/>
    <cellStyle name="쉼표 [0] 4 9 2 2 4 4 3" xfId="47586"/>
    <cellStyle name="쉼표 [0] 4 9 2 2 4 4 4" xfId="47587"/>
    <cellStyle name="쉼표 [0] 4 9 2 2 4 5" xfId="47588"/>
    <cellStyle name="쉼표 [0] 4 9 2 2 4 5 2" xfId="47589"/>
    <cellStyle name="쉼표 [0] 4 9 2 2 4 5 3" xfId="47590"/>
    <cellStyle name="쉼표 [0] 4 9 2 2 4 5 4" xfId="47591"/>
    <cellStyle name="쉼표 [0] 4 9 2 2 4 6" xfId="47592"/>
    <cellStyle name="쉼표 [0] 4 9 2 2 4 6 2" xfId="47593"/>
    <cellStyle name="쉼표 [0] 4 9 2 2 4 6 3" xfId="47594"/>
    <cellStyle name="쉼표 [0] 4 9 2 2 4 6 4" xfId="47595"/>
    <cellStyle name="쉼표 [0] 4 9 2 2 4 7" xfId="47596"/>
    <cellStyle name="쉼표 [0] 4 9 2 2 4 7 2" xfId="47597"/>
    <cellStyle name="쉼표 [0] 4 9 2 2 4 7 3" xfId="47598"/>
    <cellStyle name="쉼표 [0] 4 9 2 2 4 7 4" xfId="47599"/>
    <cellStyle name="쉼표 [0] 4 9 2 2 4 8" xfId="47600"/>
    <cellStyle name="쉼표 [0] 4 9 2 2 4 8 2" xfId="47601"/>
    <cellStyle name="쉼표 [0] 4 9 2 2 4 8 3" xfId="47602"/>
    <cellStyle name="쉼표 [0] 4 9 2 2 4 8 4" xfId="47603"/>
    <cellStyle name="쉼표 [0] 4 9 2 2 4 9" xfId="47604"/>
    <cellStyle name="쉼표 [0] 4 9 2 2 4 9 2" xfId="47605"/>
    <cellStyle name="쉼표 [0] 4 9 2 2 4 9 3" xfId="47606"/>
    <cellStyle name="쉼표 [0] 4 9 2 2 4 9 4" xfId="47607"/>
    <cellStyle name="쉼표 [0] 4 9 2 2 5" xfId="47608"/>
    <cellStyle name="쉼표 [0] 4 9 2 2 5 10" xfId="47609"/>
    <cellStyle name="쉼표 [0] 4 9 2 2 5 11" xfId="47610"/>
    <cellStyle name="쉼표 [0] 4 9 2 2 5 12" xfId="47611"/>
    <cellStyle name="쉼표 [0] 4 9 2 2 5 2" xfId="47612"/>
    <cellStyle name="쉼표 [0] 4 9 2 2 5 2 2" xfId="47613"/>
    <cellStyle name="쉼표 [0] 4 9 2 2 5 2 3" xfId="47614"/>
    <cellStyle name="쉼표 [0] 4 9 2 2 5 2 4" xfId="47615"/>
    <cellStyle name="쉼표 [0] 4 9 2 2 5 3" xfId="47616"/>
    <cellStyle name="쉼표 [0] 4 9 2 2 5 3 2" xfId="47617"/>
    <cellStyle name="쉼표 [0] 4 9 2 2 5 3 3" xfId="47618"/>
    <cellStyle name="쉼표 [0] 4 9 2 2 5 3 4" xfId="47619"/>
    <cellStyle name="쉼표 [0] 4 9 2 2 5 4" xfId="47620"/>
    <cellStyle name="쉼표 [0] 4 9 2 2 5 4 2" xfId="47621"/>
    <cellStyle name="쉼표 [0] 4 9 2 2 5 4 3" xfId="47622"/>
    <cellStyle name="쉼표 [0] 4 9 2 2 5 4 4" xfId="47623"/>
    <cellStyle name="쉼표 [0] 4 9 2 2 5 5" xfId="47624"/>
    <cellStyle name="쉼표 [0] 4 9 2 2 5 5 2" xfId="47625"/>
    <cellStyle name="쉼표 [0] 4 9 2 2 5 5 3" xfId="47626"/>
    <cellStyle name="쉼표 [0] 4 9 2 2 5 5 4" xfId="47627"/>
    <cellStyle name="쉼표 [0] 4 9 2 2 5 6" xfId="47628"/>
    <cellStyle name="쉼표 [0] 4 9 2 2 5 6 2" xfId="47629"/>
    <cellStyle name="쉼표 [0] 4 9 2 2 5 6 3" xfId="47630"/>
    <cellStyle name="쉼표 [0] 4 9 2 2 5 6 4" xfId="47631"/>
    <cellStyle name="쉼표 [0] 4 9 2 2 5 7" xfId="47632"/>
    <cellStyle name="쉼표 [0] 4 9 2 2 5 7 2" xfId="47633"/>
    <cellStyle name="쉼표 [0] 4 9 2 2 5 7 3" xfId="47634"/>
    <cellStyle name="쉼표 [0] 4 9 2 2 5 7 4" xfId="47635"/>
    <cellStyle name="쉼표 [0] 4 9 2 2 5 8" xfId="47636"/>
    <cellStyle name="쉼표 [0] 4 9 2 2 5 8 2" xfId="47637"/>
    <cellStyle name="쉼표 [0] 4 9 2 2 5 8 3" xfId="47638"/>
    <cellStyle name="쉼표 [0] 4 9 2 2 5 8 4" xfId="47639"/>
    <cellStyle name="쉼표 [0] 4 9 2 2 5 9" xfId="47640"/>
    <cellStyle name="쉼표 [0] 4 9 2 2 5 9 2" xfId="47641"/>
    <cellStyle name="쉼표 [0] 4 9 2 2 5 9 3" xfId="47642"/>
    <cellStyle name="쉼표 [0] 4 9 2 2 5 9 4" xfId="47643"/>
    <cellStyle name="쉼표 [0] 4 9 2 2 6" xfId="47644"/>
    <cellStyle name="쉼표 [0] 4 9 2 2 6 2" xfId="47645"/>
    <cellStyle name="쉼표 [0] 4 9 2 2 6 3" xfId="47646"/>
    <cellStyle name="쉼표 [0] 4 9 2 2 6 4" xfId="47647"/>
    <cellStyle name="쉼표 [0] 4 9 2 2 7" xfId="47648"/>
    <cellStyle name="쉼표 [0] 4 9 2 2 7 2" xfId="47649"/>
    <cellStyle name="쉼표 [0] 4 9 2 2 7 3" xfId="47650"/>
    <cellStyle name="쉼표 [0] 4 9 2 2 7 4" xfId="47651"/>
    <cellStyle name="쉼표 [0] 4 9 2 2 8" xfId="47652"/>
    <cellStyle name="쉼표 [0] 4 9 2 2 8 2" xfId="47653"/>
    <cellStyle name="쉼표 [0] 4 9 2 2 8 3" xfId="47654"/>
    <cellStyle name="쉼표 [0] 4 9 2 2 8 4" xfId="47655"/>
    <cellStyle name="쉼표 [0] 4 9 2 2 9" xfId="47656"/>
    <cellStyle name="쉼표 [0] 4 9 2 2 9 2" xfId="47657"/>
    <cellStyle name="쉼표 [0] 4 9 2 2 9 3" xfId="47658"/>
    <cellStyle name="쉼표 [0] 4 9 2 2 9 4" xfId="47659"/>
    <cellStyle name="쉼표 [0] 4 9 2 20" xfId="47660"/>
    <cellStyle name="쉼표 [0] 4 9 2 21" xfId="47661"/>
    <cellStyle name="쉼표 [0] 4 9 2 22" xfId="47662"/>
    <cellStyle name="쉼표 [0] 4 9 2 23" xfId="47663"/>
    <cellStyle name="쉼표 [0] 4 9 2 24" xfId="47664"/>
    <cellStyle name="쉼표 [0] 4 9 2 25" xfId="47665"/>
    <cellStyle name="쉼표 [0] 4 9 2 26" xfId="47666"/>
    <cellStyle name="쉼표 [0] 4 9 2 3" xfId="47667"/>
    <cellStyle name="쉼표 [0] 4 9 2 3 10" xfId="47668"/>
    <cellStyle name="쉼표 [0] 4 9 2 3 10 2" xfId="47669"/>
    <cellStyle name="쉼표 [0] 4 9 2 3 10 3" xfId="47670"/>
    <cellStyle name="쉼표 [0] 4 9 2 3 10 4" xfId="47671"/>
    <cellStyle name="쉼표 [0] 4 9 2 3 11" xfId="47672"/>
    <cellStyle name="쉼표 [0] 4 9 2 3 11 2" xfId="47673"/>
    <cellStyle name="쉼표 [0] 4 9 2 3 11 3" xfId="47674"/>
    <cellStyle name="쉼표 [0] 4 9 2 3 11 4" xfId="47675"/>
    <cellStyle name="쉼표 [0] 4 9 2 3 12" xfId="47676"/>
    <cellStyle name="쉼표 [0] 4 9 2 3 12 2" xfId="47677"/>
    <cellStyle name="쉼표 [0] 4 9 2 3 12 3" xfId="47678"/>
    <cellStyle name="쉼표 [0] 4 9 2 3 12 4" xfId="47679"/>
    <cellStyle name="쉼표 [0] 4 9 2 3 13" xfId="47680"/>
    <cellStyle name="쉼표 [0] 4 9 2 3 14" xfId="47681"/>
    <cellStyle name="쉼표 [0] 4 9 2 3 15" xfId="47682"/>
    <cellStyle name="쉼표 [0] 4 9 2 3 16" xfId="47683"/>
    <cellStyle name="쉼표 [0] 4 9 2 3 17" xfId="47684"/>
    <cellStyle name="쉼표 [0] 4 9 2 3 18" xfId="47685"/>
    <cellStyle name="쉼표 [0] 4 9 2 3 19" xfId="47686"/>
    <cellStyle name="쉼표 [0] 4 9 2 3 2" xfId="47687"/>
    <cellStyle name="쉼표 [0] 4 9 2 3 2 10" xfId="47688"/>
    <cellStyle name="쉼표 [0] 4 9 2 3 2 11" xfId="47689"/>
    <cellStyle name="쉼표 [0] 4 9 2 3 2 12" xfId="47690"/>
    <cellStyle name="쉼표 [0] 4 9 2 3 2 2" xfId="47691"/>
    <cellStyle name="쉼표 [0] 4 9 2 3 2 2 2" xfId="47692"/>
    <cellStyle name="쉼표 [0] 4 9 2 3 2 2 3" xfId="47693"/>
    <cellStyle name="쉼표 [0] 4 9 2 3 2 2 4" xfId="47694"/>
    <cellStyle name="쉼표 [0] 4 9 2 3 2 3" xfId="47695"/>
    <cellStyle name="쉼표 [0] 4 9 2 3 2 3 2" xfId="47696"/>
    <cellStyle name="쉼표 [0] 4 9 2 3 2 3 3" xfId="47697"/>
    <cellStyle name="쉼표 [0] 4 9 2 3 2 3 4" xfId="47698"/>
    <cellStyle name="쉼표 [0] 4 9 2 3 2 4" xfId="47699"/>
    <cellStyle name="쉼표 [0] 4 9 2 3 2 4 2" xfId="47700"/>
    <cellStyle name="쉼표 [0] 4 9 2 3 2 4 3" xfId="47701"/>
    <cellStyle name="쉼표 [0] 4 9 2 3 2 4 4" xfId="47702"/>
    <cellStyle name="쉼표 [0] 4 9 2 3 2 5" xfId="47703"/>
    <cellStyle name="쉼표 [0] 4 9 2 3 2 5 2" xfId="47704"/>
    <cellStyle name="쉼표 [0] 4 9 2 3 2 5 3" xfId="47705"/>
    <cellStyle name="쉼표 [0] 4 9 2 3 2 5 4" xfId="47706"/>
    <cellStyle name="쉼표 [0] 4 9 2 3 2 6" xfId="47707"/>
    <cellStyle name="쉼표 [0] 4 9 2 3 2 6 2" xfId="47708"/>
    <cellStyle name="쉼표 [0] 4 9 2 3 2 6 3" xfId="47709"/>
    <cellStyle name="쉼표 [0] 4 9 2 3 2 6 4" xfId="47710"/>
    <cellStyle name="쉼표 [0] 4 9 2 3 2 7" xfId="47711"/>
    <cellStyle name="쉼표 [0] 4 9 2 3 2 7 2" xfId="47712"/>
    <cellStyle name="쉼표 [0] 4 9 2 3 2 7 3" xfId="47713"/>
    <cellStyle name="쉼표 [0] 4 9 2 3 2 7 4" xfId="47714"/>
    <cellStyle name="쉼표 [0] 4 9 2 3 2 8" xfId="47715"/>
    <cellStyle name="쉼표 [0] 4 9 2 3 2 8 2" xfId="47716"/>
    <cellStyle name="쉼표 [0] 4 9 2 3 2 8 3" xfId="47717"/>
    <cellStyle name="쉼표 [0] 4 9 2 3 2 8 4" xfId="47718"/>
    <cellStyle name="쉼표 [0] 4 9 2 3 2 9" xfId="47719"/>
    <cellStyle name="쉼표 [0] 4 9 2 3 2 9 2" xfId="47720"/>
    <cellStyle name="쉼표 [0] 4 9 2 3 2 9 3" xfId="47721"/>
    <cellStyle name="쉼표 [0] 4 9 2 3 2 9 4" xfId="47722"/>
    <cellStyle name="쉼표 [0] 4 9 2 3 20" xfId="47723"/>
    <cellStyle name="쉼표 [0] 4 9 2 3 21" xfId="47724"/>
    <cellStyle name="쉼표 [0] 4 9 2 3 22" xfId="47725"/>
    <cellStyle name="쉼표 [0] 4 9 2 3 23" xfId="47726"/>
    <cellStyle name="쉼표 [0] 4 9 2 3 24" xfId="47727"/>
    <cellStyle name="쉼표 [0] 4 9 2 3 25" xfId="47728"/>
    <cellStyle name="쉼표 [0] 4 9 2 3 3" xfId="47729"/>
    <cellStyle name="쉼표 [0] 4 9 2 3 3 10" xfId="47730"/>
    <cellStyle name="쉼표 [0] 4 9 2 3 3 11" xfId="47731"/>
    <cellStyle name="쉼표 [0] 4 9 2 3 3 12" xfId="47732"/>
    <cellStyle name="쉼표 [0] 4 9 2 3 3 2" xfId="47733"/>
    <cellStyle name="쉼표 [0] 4 9 2 3 3 2 2" xfId="47734"/>
    <cellStyle name="쉼표 [0] 4 9 2 3 3 2 3" xfId="47735"/>
    <cellStyle name="쉼표 [0] 4 9 2 3 3 2 4" xfId="47736"/>
    <cellStyle name="쉼표 [0] 4 9 2 3 3 3" xfId="47737"/>
    <cellStyle name="쉼표 [0] 4 9 2 3 3 3 2" xfId="47738"/>
    <cellStyle name="쉼표 [0] 4 9 2 3 3 3 3" xfId="47739"/>
    <cellStyle name="쉼표 [0] 4 9 2 3 3 3 4" xfId="47740"/>
    <cellStyle name="쉼표 [0] 4 9 2 3 3 4" xfId="47741"/>
    <cellStyle name="쉼표 [0] 4 9 2 3 3 4 2" xfId="47742"/>
    <cellStyle name="쉼표 [0] 4 9 2 3 3 4 3" xfId="47743"/>
    <cellStyle name="쉼표 [0] 4 9 2 3 3 4 4" xfId="47744"/>
    <cellStyle name="쉼표 [0] 4 9 2 3 3 5" xfId="47745"/>
    <cellStyle name="쉼표 [0] 4 9 2 3 3 5 2" xfId="47746"/>
    <cellStyle name="쉼표 [0] 4 9 2 3 3 5 3" xfId="47747"/>
    <cellStyle name="쉼표 [0] 4 9 2 3 3 5 4" xfId="47748"/>
    <cellStyle name="쉼표 [0] 4 9 2 3 3 6" xfId="47749"/>
    <cellStyle name="쉼표 [0] 4 9 2 3 3 6 2" xfId="47750"/>
    <cellStyle name="쉼표 [0] 4 9 2 3 3 6 3" xfId="47751"/>
    <cellStyle name="쉼표 [0] 4 9 2 3 3 6 4" xfId="47752"/>
    <cellStyle name="쉼표 [0] 4 9 2 3 3 7" xfId="47753"/>
    <cellStyle name="쉼표 [0] 4 9 2 3 3 7 2" xfId="47754"/>
    <cellStyle name="쉼표 [0] 4 9 2 3 3 7 3" xfId="47755"/>
    <cellStyle name="쉼표 [0] 4 9 2 3 3 7 4" xfId="47756"/>
    <cellStyle name="쉼표 [0] 4 9 2 3 3 8" xfId="47757"/>
    <cellStyle name="쉼표 [0] 4 9 2 3 3 8 2" xfId="47758"/>
    <cellStyle name="쉼표 [0] 4 9 2 3 3 8 3" xfId="47759"/>
    <cellStyle name="쉼표 [0] 4 9 2 3 3 8 4" xfId="47760"/>
    <cellStyle name="쉼표 [0] 4 9 2 3 3 9" xfId="47761"/>
    <cellStyle name="쉼표 [0] 4 9 2 3 3 9 2" xfId="47762"/>
    <cellStyle name="쉼표 [0] 4 9 2 3 3 9 3" xfId="47763"/>
    <cellStyle name="쉼표 [0] 4 9 2 3 3 9 4" xfId="47764"/>
    <cellStyle name="쉼표 [0] 4 9 2 3 4" xfId="47765"/>
    <cellStyle name="쉼표 [0] 4 9 2 3 4 10" xfId="47766"/>
    <cellStyle name="쉼표 [0] 4 9 2 3 4 11" xfId="47767"/>
    <cellStyle name="쉼표 [0] 4 9 2 3 4 12" xfId="47768"/>
    <cellStyle name="쉼표 [0] 4 9 2 3 4 2" xfId="47769"/>
    <cellStyle name="쉼표 [0] 4 9 2 3 4 2 2" xfId="47770"/>
    <cellStyle name="쉼표 [0] 4 9 2 3 4 2 3" xfId="47771"/>
    <cellStyle name="쉼표 [0] 4 9 2 3 4 2 4" xfId="47772"/>
    <cellStyle name="쉼표 [0] 4 9 2 3 4 3" xfId="47773"/>
    <cellStyle name="쉼표 [0] 4 9 2 3 4 3 2" xfId="47774"/>
    <cellStyle name="쉼표 [0] 4 9 2 3 4 3 3" xfId="47775"/>
    <cellStyle name="쉼표 [0] 4 9 2 3 4 3 4" xfId="47776"/>
    <cellStyle name="쉼표 [0] 4 9 2 3 4 4" xfId="47777"/>
    <cellStyle name="쉼표 [0] 4 9 2 3 4 4 2" xfId="47778"/>
    <cellStyle name="쉼표 [0] 4 9 2 3 4 4 3" xfId="47779"/>
    <cellStyle name="쉼표 [0] 4 9 2 3 4 4 4" xfId="47780"/>
    <cellStyle name="쉼표 [0] 4 9 2 3 4 5" xfId="47781"/>
    <cellStyle name="쉼표 [0] 4 9 2 3 4 5 2" xfId="47782"/>
    <cellStyle name="쉼표 [0] 4 9 2 3 4 5 3" xfId="47783"/>
    <cellStyle name="쉼표 [0] 4 9 2 3 4 5 4" xfId="47784"/>
    <cellStyle name="쉼표 [0] 4 9 2 3 4 6" xfId="47785"/>
    <cellStyle name="쉼표 [0] 4 9 2 3 4 6 2" xfId="47786"/>
    <cellStyle name="쉼표 [0] 4 9 2 3 4 6 3" xfId="47787"/>
    <cellStyle name="쉼표 [0] 4 9 2 3 4 6 4" xfId="47788"/>
    <cellStyle name="쉼표 [0] 4 9 2 3 4 7" xfId="47789"/>
    <cellStyle name="쉼표 [0] 4 9 2 3 4 7 2" xfId="47790"/>
    <cellStyle name="쉼표 [0] 4 9 2 3 4 7 3" xfId="47791"/>
    <cellStyle name="쉼표 [0] 4 9 2 3 4 7 4" xfId="47792"/>
    <cellStyle name="쉼표 [0] 4 9 2 3 4 8" xfId="47793"/>
    <cellStyle name="쉼표 [0] 4 9 2 3 4 8 2" xfId="47794"/>
    <cellStyle name="쉼표 [0] 4 9 2 3 4 8 3" xfId="47795"/>
    <cellStyle name="쉼표 [0] 4 9 2 3 4 8 4" xfId="47796"/>
    <cellStyle name="쉼표 [0] 4 9 2 3 4 9" xfId="47797"/>
    <cellStyle name="쉼표 [0] 4 9 2 3 4 9 2" xfId="47798"/>
    <cellStyle name="쉼표 [0] 4 9 2 3 4 9 3" xfId="47799"/>
    <cellStyle name="쉼표 [0] 4 9 2 3 4 9 4" xfId="47800"/>
    <cellStyle name="쉼표 [0] 4 9 2 3 5" xfId="47801"/>
    <cellStyle name="쉼표 [0] 4 9 2 3 5 2" xfId="47802"/>
    <cellStyle name="쉼표 [0] 4 9 2 3 5 3" xfId="47803"/>
    <cellStyle name="쉼표 [0] 4 9 2 3 5 4" xfId="47804"/>
    <cellStyle name="쉼표 [0] 4 9 2 3 6" xfId="47805"/>
    <cellStyle name="쉼표 [0] 4 9 2 3 6 2" xfId="47806"/>
    <cellStyle name="쉼표 [0] 4 9 2 3 6 3" xfId="47807"/>
    <cellStyle name="쉼표 [0] 4 9 2 3 6 4" xfId="47808"/>
    <cellStyle name="쉼표 [0] 4 9 2 3 7" xfId="47809"/>
    <cellStyle name="쉼표 [0] 4 9 2 3 7 2" xfId="47810"/>
    <cellStyle name="쉼표 [0] 4 9 2 3 7 3" xfId="47811"/>
    <cellStyle name="쉼표 [0] 4 9 2 3 7 4" xfId="47812"/>
    <cellStyle name="쉼표 [0] 4 9 2 3 8" xfId="47813"/>
    <cellStyle name="쉼표 [0] 4 9 2 3 8 2" xfId="47814"/>
    <cellStyle name="쉼표 [0] 4 9 2 3 8 3" xfId="47815"/>
    <cellStyle name="쉼표 [0] 4 9 2 3 8 4" xfId="47816"/>
    <cellStyle name="쉼표 [0] 4 9 2 3 9" xfId="47817"/>
    <cellStyle name="쉼표 [0] 4 9 2 3 9 2" xfId="47818"/>
    <cellStyle name="쉼표 [0] 4 9 2 3 9 3" xfId="47819"/>
    <cellStyle name="쉼표 [0] 4 9 2 3 9 4" xfId="47820"/>
    <cellStyle name="쉼표 [0] 4 9 2 4" xfId="47821"/>
    <cellStyle name="쉼표 [0] 4 9 2 4 10" xfId="47822"/>
    <cellStyle name="쉼표 [0] 4 9 2 4 11" xfId="47823"/>
    <cellStyle name="쉼표 [0] 4 9 2 4 12" xfId="47824"/>
    <cellStyle name="쉼표 [0] 4 9 2 4 2" xfId="47825"/>
    <cellStyle name="쉼표 [0] 4 9 2 4 2 2" xfId="47826"/>
    <cellStyle name="쉼표 [0] 4 9 2 4 2 3" xfId="47827"/>
    <cellStyle name="쉼표 [0] 4 9 2 4 2 4" xfId="47828"/>
    <cellStyle name="쉼표 [0] 4 9 2 4 3" xfId="47829"/>
    <cellStyle name="쉼표 [0] 4 9 2 4 3 2" xfId="47830"/>
    <cellStyle name="쉼표 [0] 4 9 2 4 3 3" xfId="47831"/>
    <cellStyle name="쉼표 [0] 4 9 2 4 3 4" xfId="47832"/>
    <cellStyle name="쉼표 [0] 4 9 2 4 4" xfId="47833"/>
    <cellStyle name="쉼표 [0] 4 9 2 4 4 2" xfId="47834"/>
    <cellStyle name="쉼표 [0] 4 9 2 4 4 3" xfId="47835"/>
    <cellStyle name="쉼표 [0] 4 9 2 4 4 4" xfId="47836"/>
    <cellStyle name="쉼표 [0] 4 9 2 4 5" xfId="47837"/>
    <cellStyle name="쉼표 [0] 4 9 2 4 5 2" xfId="47838"/>
    <cellStyle name="쉼표 [0] 4 9 2 4 5 3" xfId="47839"/>
    <cellStyle name="쉼표 [0] 4 9 2 4 5 4" xfId="47840"/>
    <cellStyle name="쉼표 [0] 4 9 2 4 6" xfId="47841"/>
    <cellStyle name="쉼표 [0] 4 9 2 4 6 2" xfId="47842"/>
    <cellStyle name="쉼표 [0] 4 9 2 4 6 3" xfId="47843"/>
    <cellStyle name="쉼표 [0] 4 9 2 4 6 4" xfId="47844"/>
    <cellStyle name="쉼표 [0] 4 9 2 4 7" xfId="47845"/>
    <cellStyle name="쉼표 [0] 4 9 2 4 7 2" xfId="47846"/>
    <cellStyle name="쉼표 [0] 4 9 2 4 7 3" xfId="47847"/>
    <cellStyle name="쉼표 [0] 4 9 2 4 7 4" xfId="47848"/>
    <cellStyle name="쉼표 [0] 4 9 2 4 8" xfId="47849"/>
    <cellStyle name="쉼표 [0] 4 9 2 4 8 2" xfId="47850"/>
    <cellStyle name="쉼표 [0] 4 9 2 4 8 3" xfId="47851"/>
    <cellStyle name="쉼표 [0] 4 9 2 4 8 4" xfId="47852"/>
    <cellStyle name="쉼표 [0] 4 9 2 4 9" xfId="47853"/>
    <cellStyle name="쉼표 [0] 4 9 2 4 9 2" xfId="47854"/>
    <cellStyle name="쉼표 [0] 4 9 2 4 9 3" xfId="47855"/>
    <cellStyle name="쉼표 [0] 4 9 2 4 9 4" xfId="47856"/>
    <cellStyle name="쉼표 [0] 4 9 2 5" xfId="47857"/>
    <cellStyle name="쉼표 [0] 4 9 2 5 10" xfId="47858"/>
    <cellStyle name="쉼표 [0] 4 9 2 5 11" xfId="47859"/>
    <cellStyle name="쉼표 [0] 4 9 2 5 12" xfId="47860"/>
    <cellStyle name="쉼표 [0] 4 9 2 5 2" xfId="47861"/>
    <cellStyle name="쉼표 [0] 4 9 2 5 2 2" xfId="47862"/>
    <cellStyle name="쉼표 [0] 4 9 2 5 2 3" xfId="47863"/>
    <cellStyle name="쉼표 [0] 4 9 2 5 2 4" xfId="47864"/>
    <cellStyle name="쉼표 [0] 4 9 2 5 3" xfId="47865"/>
    <cellStyle name="쉼표 [0] 4 9 2 5 3 2" xfId="47866"/>
    <cellStyle name="쉼표 [0] 4 9 2 5 3 3" xfId="47867"/>
    <cellStyle name="쉼표 [0] 4 9 2 5 3 4" xfId="47868"/>
    <cellStyle name="쉼표 [0] 4 9 2 5 4" xfId="47869"/>
    <cellStyle name="쉼표 [0] 4 9 2 5 4 2" xfId="47870"/>
    <cellStyle name="쉼표 [0] 4 9 2 5 4 3" xfId="47871"/>
    <cellStyle name="쉼표 [0] 4 9 2 5 4 4" xfId="47872"/>
    <cellStyle name="쉼표 [0] 4 9 2 5 5" xfId="47873"/>
    <cellStyle name="쉼표 [0] 4 9 2 5 5 2" xfId="47874"/>
    <cellStyle name="쉼표 [0] 4 9 2 5 5 3" xfId="47875"/>
    <cellStyle name="쉼표 [0] 4 9 2 5 5 4" xfId="47876"/>
    <cellStyle name="쉼표 [0] 4 9 2 5 6" xfId="47877"/>
    <cellStyle name="쉼표 [0] 4 9 2 5 6 2" xfId="47878"/>
    <cellStyle name="쉼표 [0] 4 9 2 5 6 3" xfId="47879"/>
    <cellStyle name="쉼표 [0] 4 9 2 5 6 4" xfId="47880"/>
    <cellStyle name="쉼표 [0] 4 9 2 5 7" xfId="47881"/>
    <cellStyle name="쉼표 [0] 4 9 2 5 7 2" xfId="47882"/>
    <cellStyle name="쉼표 [0] 4 9 2 5 7 3" xfId="47883"/>
    <cellStyle name="쉼표 [0] 4 9 2 5 7 4" xfId="47884"/>
    <cellStyle name="쉼표 [0] 4 9 2 5 8" xfId="47885"/>
    <cellStyle name="쉼표 [0] 4 9 2 5 8 2" xfId="47886"/>
    <cellStyle name="쉼표 [0] 4 9 2 5 8 3" xfId="47887"/>
    <cellStyle name="쉼표 [0] 4 9 2 5 8 4" xfId="47888"/>
    <cellStyle name="쉼표 [0] 4 9 2 5 9" xfId="47889"/>
    <cellStyle name="쉼표 [0] 4 9 2 5 9 2" xfId="47890"/>
    <cellStyle name="쉼표 [0] 4 9 2 5 9 3" xfId="47891"/>
    <cellStyle name="쉼표 [0] 4 9 2 5 9 4" xfId="47892"/>
    <cellStyle name="쉼표 [0] 4 9 2 6" xfId="47893"/>
    <cellStyle name="쉼표 [0] 4 9 2 6 10" xfId="47894"/>
    <cellStyle name="쉼표 [0] 4 9 2 6 11" xfId="47895"/>
    <cellStyle name="쉼표 [0] 4 9 2 6 12" xfId="47896"/>
    <cellStyle name="쉼표 [0] 4 9 2 6 2" xfId="47897"/>
    <cellStyle name="쉼표 [0] 4 9 2 6 2 2" xfId="47898"/>
    <cellStyle name="쉼표 [0] 4 9 2 6 2 3" xfId="47899"/>
    <cellStyle name="쉼표 [0] 4 9 2 6 2 4" xfId="47900"/>
    <cellStyle name="쉼표 [0] 4 9 2 6 3" xfId="47901"/>
    <cellStyle name="쉼표 [0] 4 9 2 6 3 2" xfId="47902"/>
    <cellStyle name="쉼표 [0] 4 9 2 6 3 3" xfId="47903"/>
    <cellStyle name="쉼표 [0] 4 9 2 6 3 4" xfId="47904"/>
    <cellStyle name="쉼표 [0] 4 9 2 6 4" xfId="47905"/>
    <cellStyle name="쉼표 [0] 4 9 2 6 4 2" xfId="47906"/>
    <cellStyle name="쉼표 [0] 4 9 2 6 4 3" xfId="47907"/>
    <cellStyle name="쉼표 [0] 4 9 2 6 4 4" xfId="47908"/>
    <cellStyle name="쉼표 [0] 4 9 2 6 5" xfId="47909"/>
    <cellStyle name="쉼표 [0] 4 9 2 6 5 2" xfId="47910"/>
    <cellStyle name="쉼표 [0] 4 9 2 6 5 3" xfId="47911"/>
    <cellStyle name="쉼표 [0] 4 9 2 6 5 4" xfId="47912"/>
    <cellStyle name="쉼표 [0] 4 9 2 6 6" xfId="47913"/>
    <cellStyle name="쉼표 [0] 4 9 2 6 6 2" xfId="47914"/>
    <cellStyle name="쉼표 [0] 4 9 2 6 6 3" xfId="47915"/>
    <cellStyle name="쉼표 [0] 4 9 2 6 6 4" xfId="47916"/>
    <cellStyle name="쉼표 [0] 4 9 2 6 7" xfId="47917"/>
    <cellStyle name="쉼표 [0] 4 9 2 6 7 2" xfId="47918"/>
    <cellStyle name="쉼표 [0] 4 9 2 6 7 3" xfId="47919"/>
    <cellStyle name="쉼표 [0] 4 9 2 6 7 4" xfId="47920"/>
    <cellStyle name="쉼표 [0] 4 9 2 6 8" xfId="47921"/>
    <cellStyle name="쉼표 [0] 4 9 2 6 8 2" xfId="47922"/>
    <cellStyle name="쉼표 [0] 4 9 2 6 8 3" xfId="47923"/>
    <cellStyle name="쉼표 [0] 4 9 2 6 8 4" xfId="47924"/>
    <cellStyle name="쉼표 [0] 4 9 2 6 9" xfId="47925"/>
    <cellStyle name="쉼표 [0] 4 9 2 6 9 2" xfId="47926"/>
    <cellStyle name="쉼표 [0] 4 9 2 6 9 3" xfId="47927"/>
    <cellStyle name="쉼표 [0] 4 9 2 6 9 4" xfId="47928"/>
    <cellStyle name="쉼표 [0] 4 9 2 7" xfId="47929"/>
    <cellStyle name="쉼표 [0] 4 9 2 7 2" xfId="47930"/>
    <cellStyle name="쉼표 [0] 4 9 2 7 3" xfId="47931"/>
    <cellStyle name="쉼표 [0] 4 9 2 7 4" xfId="47932"/>
    <cellStyle name="쉼표 [0] 4 9 2 8" xfId="47933"/>
    <cellStyle name="쉼표 [0] 4 9 2 8 2" xfId="47934"/>
    <cellStyle name="쉼표 [0] 4 9 2 8 3" xfId="47935"/>
    <cellStyle name="쉼표 [0] 4 9 2 8 4" xfId="47936"/>
    <cellStyle name="쉼표 [0] 4 9 2 9" xfId="47937"/>
    <cellStyle name="쉼표 [0] 4 9 2 9 2" xfId="47938"/>
    <cellStyle name="쉼표 [0] 4 9 2 9 3" xfId="47939"/>
    <cellStyle name="쉼표 [0] 4 9 2 9 4" xfId="47940"/>
    <cellStyle name="쉼표 [0] 4 9 3" xfId="47941"/>
    <cellStyle name="쉼표 [0] 4 9 4" xfId="47942"/>
    <cellStyle name="쉼표 [0] 4 9 5" xfId="47943"/>
    <cellStyle name="쉼표 [0] 4 9 6" xfId="47944"/>
    <cellStyle name="쉼표 [0] 5" xfId="47945"/>
    <cellStyle name="쉼표 [0] 5 2" xfId="47946"/>
    <cellStyle name="쉼표 [0] 5 2 2" xfId="47947"/>
    <cellStyle name="쉼표 [0] 5 2 2 10" xfId="47948"/>
    <cellStyle name="쉼표 [0] 5 2 2 10 2" xfId="47949"/>
    <cellStyle name="쉼표 [0] 5 2 2 10 3" xfId="47950"/>
    <cellStyle name="쉼표 [0] 5 2 2 10 4" xfId="47951"/>
    <cellStyle name="쉼표 [0] 5 2 2 11" xfId="47952"/>
    <cellStyle name="쉼표 [0] 5 2 2 11 2" xfId="47953"/>
    <cellStyle name="쉼표 [0] 5 2 2 11 3" xfId="47954"/>
    <cellStyle name="쉼표 [0] 5 2 2 11 4" xfId="47955"/>
    <cellStyle name="쉼표 [0] 5 2 2 12" xfId="47956"/>
    <cellStyle name="쉼표 [0] 5 2 2 12 2" xfId="47957"/>
    <cellStyle name="쉼표 [0] 5 2 2 12 3" xfId="47958"/>
    <cellStyle name="쉼표 [0] 5 2 2 12 4" xfId="47959"/>
    <cellStyle name="쉼표 [0] 5 2 2 13" xfId="47960"/>
    <cellStyle name="쉼표 [0] 5 2 2 13 2" xfId="47961"/>
    <cellStyle name="쉼표 [0] 5 2 2 13 3" xfId="47962"/>
    <cellStyle name="쉼표 [0] 5 2 2 13 4" xfId="47963"/>
    <cellStyle name="쉼표 [0] 5 2 2 14" xfId="47964"/>
    <cellStyle name="쉼표 [0] 5 2 2 14 2" xfId="47965"/>
    <cellStyle name="쉼표 [0] 5 2 2 14 3" xfId="47966"/>
    <cellStyle name="쉼표 [0] 5 2 2 14 4" xfId="47967"/>
    <cellStyle name="쉼표 [0] 5 2 2 15" xfId="47968"/>
    <cellStyle name="쉼표 [0] 5 2 2 16" xfId="47969"/>
    <cellStyle name="쉼표 [0] 5 2 2 17" xfId="47970"/>
    <cellStyle name="쉼표 [0] 5 2 2 18" xfId="47971"/>
    <cellStyle name="쉼표 [0] 5 2 2 19" xfId="47972"/>
    <cellStyle name="쉼표 [0] 5 2 2 2" xfId="47973"/>
    <cellStyle name="쉼표 [0] 5 2 2 2 10" xfId="47974"/>
    <cellStyle name="쉼표 [0] 5 2 2 2 10 2" xfId="47975"/>
    <cellStyle name="쉼표 [0] 5 2 2 2 10 3" xfId="47976"/>
    <cellStyle name="쉼표 [0] 5 2 2 2 10 4" xfId="47977"/>
    <cellStyle name="쉼표 [0] 5 2 2 2 11" xfId="47978"/>
    <cellStyle name="쉼표 [0] 5 2 2 2 11 2" xfId="47979"/>
    <cellStyle name="쉼표 [0] 5 2 2 2 11 3" xfId="47980"/>
    <cellStyle name="쉼표 [0] 5 2 2 2 11 4" xfId="47981"/>
    <cellStyle name="쉼표 [0] 5 2 2 2 12" xfId="47982"/>
    <cellStyle name="쉼표 [0] 5 2 2 2 12 2" xfId="47983"/>
    <cellStyle name="쉼표 [0] 5 2 2 2 12 3" xfId="47984"/>
    <cellStyle name="쉼표 [0] 5 2 2 2 12 4" xfId="47985"/>
    <cellStyle name="쉼표 [0] 5 2 2 2 13" xfId="47986"/>
    <cellStyle name="쉼표 [0] 5 2 2 2 13 2" xfId="47987"/>
    <cellStyle name="쉼표 [0] 5 2 2 2 13 3" xfId="47988"/>
    <cellStyle name="쉼표 [0] 5 2 2 2 13 4" xfId="47989"/>
    <cellStyle name="쉼표 [0] 5 2 2 2 14" xfId="47990"/>
    <cellStyle name="쉼표 [0] 5 2 2 2 15" xfId="47991"/>
    <cellStyle name="쉼표 [0] 5 2 2 2 16" xfId="47992"/>
    <cellStyle name="쉼표 [0] 5 2 2 2 17" xfId="47993"/>
    <cellStyle name="쉼표 [0] 5 2 2 2 18" xfId="47994"/>
    <cellStyle name="쉼표 [0] 5 2 2 2 19" xfId="47995"/>
    <cellStyle name="쉼표 [0] 5 2 2 2 2" xfId="47996"/>
    <cellStyle name="쉼표 [0] 5 2 2 2 2 10" xfId="47997"/>
    <cellStyle name="쉼표 [0] 5 2 2 2 2 10 2" xfId="47998"/>
    <cellStyle name="쉼표 [0] 5 2 2 2 2 10 3" xfId="47999"/>
    <cellStyle name="쉼표 [0] 5 2 2 2 2 10 4" xfId="48000"/>
    <cellStyle name="쉼표 [0] 5 2 2 2 2 11" xfId="48001"/>
    <cellStyle name="쉼표 [0] 5 2 2 2 2 11 2" xfId="48002"/>
    <cellStyle name="쉼표 [0] 5 2 2 2 2 11 3" xfId="48003"/>
    <cellStyle name="쉼표 [0] 5 2 2 2 2 11 4" xfId="48004"/>
    <cellStyle name="쉼표 [0] 5 2 2 2 2 12" xfId="48005"/>
    <cellStyle name="쉼표 [0] 5 2 2 2 2 12 2" xfId="48006"/>
    <cellStyle name="쉼표 [0] 5 2 2 2 2 12 3" xfId="48007"/>
    <cellStyle name="쉼표 [0] 5 2 2 2 2 12 4" xfId="48008"/>
    <cellStyle name="쉼표 [0] 5 2 2 2 2 13" xfId="48009"/>
    <cellStyle name="쉼표 [0] 5 2 2 2 2 14" xfId="48010"/>
    <cellStyle name="쉼표 [0] 5 2 2 2 2 15" xfId="48011"/>
    <cellStyle name="쉼표 [0] 5 2 2 2 2 16" xfId="48012"/>
    <cellStyle name="쉼표 [0] 5 2 2 2 2 17" xfId="48013"/>
    <cellStyle name="쉼표 [0] 5 2 2 2 2 18" xfId="48014"/>
    <cellStyle name="쉼표 [0] 5 2 2 2 2 19" xfId="48015"/>
    <cellStyle name="쉼표 [0] 5 2 2 2 2 2" xfId="48016"/>
    <cellStyle name="쉼표 [0] 5 2 2 2 2 2 10" xfId="48017"/>
    <cellStyle name="쉼표 [0] 5 2 2 2 2 2 11" xfId="48018"/>
    <cellStyle name="쉼표 [0] 5 2 2 2 2 2 12" xfId="48019"/>
    <cellStyle name="쉼표 [0] 5 2 2 2 2 2 2" xfId="48020"/>
    <cellStyle name="쉼표 [0] 5 2 2 2 2 2 2 2" xfId="48021"/>
    <cellStyle name="쉼표 [0] 5 2 2 2 2 2 2 3" xfId="48022"/>
    <cellStyle name="쉼표 [0] 5 2 2 2 2 2 2 4" xfId="48023"/>
    <cellStyle name="쉼표 [0] 5 2 2 2 2 2 3" xfId="48024"/>
    <cellStyle name="쉼표 [0] 5 2 2 2 2 2 3 2" xfId="48025"/>
    <cellStyle name="쉼표 [0] 5 2 2 2 2 2 3 3" xfId="48026"/>
    <cellStyle name="쉼표 [0] 5 2 2 2 2 2 3 4" xfId="48027"/>
    <cellStyle name="쉼표 [0] 5 2 2 2 2 2 4" xfId="48028"/>
    <cellStyle name="쉼표 [0] 5 2 2 2 2 2 4 2" xfId="48029"/>
    <cellStyle name="쉼표 [0] 5 2 2 2 2 2 4 3" xfId="48030"/>
    <cellStyle name="쉼표 [0] 5 2 2 2 2 2 4 4" xfId="48031"/>
    <cellStyle name="쉼표 [0] 5 2 2 2 2 2 5" xfId="48032"/>
    <cellStyle name="쉼표 [0] 5 2 2 2 2 2 5 2" xfId="48033"/>
    <cellStyle name="쉼표 [0] 5 2 2 2 2 2 5 3" xfId="48034"/>
    <cellStyle name="쉼표 [0] 5 2 2 2 2 2 5 4" xfId="48035"/>
    <cellStyle name="쉼표 [0] 5 2 2 2 2 2 6" xfId="48036"/>
    <cellStyle name="쉼표 [0] 5 2 2 2 2 2 6 2" xfId="48037"/>
    <cellStyle name="쉼표 [0] 5 2 2 2 2 2 6 3" xfId="48038"/>
    <cellStyle name="쉼표 [0] 5 2 2 2 2 2 6 4" xfId="48039"/>
    <cellStyle name="쉼표 [0] 5 2 2 2 2 2 7" xfId="48040"/>
    <cellStyle name="쉼표 [0] 5 2 2 2 2 2 7 2" xfId="48041"/>
    <cellStyle name="쉼표 [0] 5 2 2 2 2 2 7 3" xfId="48042"/>
    <cellStyle name="쉼표 [0] 5 2 2 2 2 2 7 4" xfId="48043"/>
    <cellStyle name="쉼표 [0] 5 2 2 2 2 2 8" xfId="48044"/>
    <cellStyle name="쉼표 [0] 5 2 2 2 2 2 8 2" xfId="48045"/>
    <cellStyle name="쉼표 [0] 5 2 2 2 2 2 8 3" xfId="48046"/>
    <cellStyle name="쉼표 [0] 5 2 2 2 2 2 8 4" xfId="48047"/>
    <cellStyle name="쉼표 [0] 5 2 2 2 2 2 9" xfId="48048"/>
    <cellStyle name="쉼표 [0] 5 2 2 2 2 2 9 2" xfId="48049"/>
    <cellStyle name="쉼표 [0] 5 2 2 2 2 2 9 3" xfId="48050"/>
    <cellStyle name="쉼표 [0] 5 2 2 2 2 2 9 4" xfId="48051"/>
    <cellStyle name="쉼표 [0] 5 2 2 2 2 20" xfId="48052"/>
    <cellStyle name="쉼표 [0] 5 2 2 2 2 21" xfId="48053"/>
    <cellStyle name="쉼표 [0] 5 2 2 2 2 22" xfId="48054"/>
    <cellStyle name="쉼표 [0] 5 2 2 2 2 23" xfId="48055"/>
    <cellStyle name="쉼표 [0] 5 2 2 2 2 24" xfId="48056"/>
    <cellStyle name="쉼표 [0] 5 2 2 2 2 25" xfId="48057"/>
    <cellStyle name="쉼표 [0] 5 2 2 2 2 3" xfId="48058"/>
    <cellStyle name="쉼표 [0] 5 2 2 2 2 3 10" xfId="48059"/>
    <cellStyle name="쉼표 [0] 5 2 2 2 2 3 11" xfId="48060"/>
    <cellStyle name="쉼표 [0] 5 2 2 2 2 3 12" xfId="48061"/>
    <cellStyle name="쉼표 [0] 5 2 2 2 2 3 2" xfId="48062"/>
    <cellStyle name="쉼표 [0] 5 2 2 2 2 3 2 2" xfId="48063"/>
    <cellStyle name="쉼표 [0] 5 2 2 2 2 3 2 3" xfId="48064"/>
    <cellStyle name="쉼표 [0] 5 2 2 2 2 3 2 4" xfId="48065"/>
    <cellStyle name="쉼표 [0] 5 2 2 2 2 3 3" xfId="48066"/>
    <cellStyle name="쉼표 [0] 5 2 2 2 2 3 3 2" xfId="48067"/>
    <cellStyle name="쉼표 [0] 5 2 2 2 2 3 3 3" xfId="48068"/>
    <cellStyle name="쉼표 [0] 5 2 2 2 2 3 3 4" xfId="48069"/>
    <cellStyle name="쉼표 [0] 5 2 2 2 2 3 4" xfId="48070"/>
    <cellStyle name="쉼표 [0] 5 2 2 2 2 3 4 2" xfId="48071"/>
    <cellStyle name="쉼표 [0] 5 2 2 2 2 3 4 3" xfId="48072"/>
    <cellStyle name="쉼표 [0] 5 2 2 2 2 3 4 4" xfId="48073"/>
    <cellStyle name="쉼표 [0] 5 2 2 2 2 3 5" xfId="48074"/>
    <cellStyle name="쉼표 [0] 5 2 2 2 2 3 5 2" xfId="48075"/>
    <cellStyle name="쉼표 [0] 5 2 2 2 2 3 5 3" xfId="48076"/>
    <cellStyle name="쉼표 [0] 5 2 2 2 2 3 5 4" xfId="48077"/>
    <cellStyle name="쉼표 [0] 5 2 2 2 2 3 6" xfId="48078"/>
    <cellStyle name="쉼표 [0] 5 2 2 2 2 3 6 2" xfId="48079"/>
    <cellStyle name="쉼표 [0] 5 2 2 2 2 3 6 3" xfId="48080"/>
    <cellStyle name="쉼표 [0] 5 2 2 2 2 3 6 4" xfId="48081"/>
    <cellStyle name="쉼표 [0] 5 2 2 2 2 3 7" xfId="48082"/>
    <cellStyle name="쉼표 [0] 5 2 2 2 2 3 7 2" xfId="48083"/>
    <cellStyle name="쉼표 [0] 5 2 2 2 2 3 7 3" xfId="48084"/>
    <cellStyle name="쉼표 [0] 5 2 2 2 2 3 7 4" xfId="48085"/>
    <cellStyle name="쉼표 [0] 5 2 2 2 2 3 8" xfId="48086"/>
    <cellStyle name="쉼표 [0] 5 2 2 2 2 3 8 2" xfId="48087"/>
    <cellStyle name="쉼표 [0] 5 2 2 2 2 3 8 3" xfId="48088"/>
    <cellStyle name="쉼표 [0] 5 2 2 2 2 3 8 4" xfId="48089"/>
    <cellStyle name="쉼표 [0] 5 2 2 2 2 3 9" xfId="48090"/>
    <cellStyle name="쉼표 [0] 5 2 2 2 2 3 9 2" xfId="48091"/>
    <cellStyle name="쉼표 [0] 5 2 2 2 2 3 9 3" xfId="48092"/>
    <cellStyle name="쉼표 [0] 5 2 2 2 2 3 9 4" xfId="48093"/>
    <cellStyle name="쉼표 [0] 5 2 2 2 2 4" xfId="48094"/>
    <cellStyle name="쉼표 [0] 5 2 2 2 2 4 10" xfId="48095"/>
    <cellStyle name="쉼표 [0] 5 2 2 2 2 4 11" xfId="48096"/>
    <cellStyle name="쉼표 [0] 5 2 2 2 2 4 12" xfId="48097"/>
    <cellStyle name="쉼표 [0] 5 2 2 2 2 4 2" xfId="48098"/>
    <cellStyle name="쉼표 [0] 5 2 2 2 2 4 2 2" xfId="48099"/>
    <cellStyle name="쉼표 [0] 5 2 2 2 2 4 2 3" xfId="48100"/>
    <cellStyle name="쉼표 [0] 5 2 2 2 2 4 2 4" xfId="48101"/>
    <cellStyle name="쉼표 [0] 5 2 2 2 2 4 3" xfId="48102"/>
    <cellStyle name="쉼표 [0] 5 2 2 2 2 4 3 2" xfId="48103"/>
    <cellStyle name="쉼표 [0] 5 2 2 2 2 4 3 3" xfId="48104"/>
    <cellStyle name="쉼표 [0] 5 2 2 2 2 4 3 4" xfId="48105"/>
    <cellStyle name="쉼표 [0] 5 2 2 2 2 4 4" xfId="48106"/>
    <cellStyle name="쉼표 [0] 5 2 2 2 2 4 4 2" xfId="48107"/>
    <cellStyle name="쉼표 [0] 5 2 2 2 2 4 4 3" xfId="48108"/>
    <cellStyle name="쉼표 [0] 5 2 2 2 2 4 4 4" xfId="48109"/>
    <cellStyle name="쉼표 [0] 5 2 2 2 2 4 5" xfId="48110"/>
    <cellStyle name="쉼표 [0] 5 2 2 2 2 4 5 2" xfId="48111"/>
    <cellStyle name="쉼표 [0] 5 2 2 2 2 4 5 3" xfId="48112"/>
    <cellStyle name="쉼표 [0] 5 2 2 2 2 4 5 4" xfId="48113"/>
    <cellStyle name="쉼표 [0] 5 2 2 2 2 4 6" xfId="48114"/>
    <cellStyle name="쉼표 [0] 5 2 2 2 2 4 6 2" xfId="48115"/>
    <cellStyle name="쉼표 [0] 5 2 2 2 2 4 6 3" xfId="48116"/>
    <cellStyle name="쉼표 [0] 5 2 2 2 2 4 6 4" xfId="48117"/>
    <cellStyle name="쉼표 [0] 5 2 2 2 2 4 7" xfId="48118"/>
    <cellStyle name="쉼표 [0] 5 2 2 2 2 4 7 2" xfId="48119"/>
    <cellStyle name="쉼표 [0] 5 2 2 2 2 4 7 3" xfId="48120"/>
    <cellStyle name="쉼표 [0] 5 2 2 2 2 4 7 4" xfId="48121"/>
    <cellStyle name="쉼표 [0] 5 2 2 2 2 4 8" xfId="48122"/>
    <cellStyle name="쉼표 [0] 5 2 2 2 2 4 8 2" xfId="48123"/>
    <cellStyle name="쉼표 [0] 5 2 2 2 2 4 8 3" xfId="48124"/>
    <cellStyle name="쉼표 [0] 5 2 2 2 2 4 8 4" xfId="48125"/>
    <cellStyle name="쉼표 [0] 5 2 2 2 2 4 9" xfId="48126"/>
    <cellStyle name="쉼표 [0] 5 2 2 2 2 4 9 2" xfId="48127"/>
    <cellStyle name="쉼표 [0] 5 2 2 2 2 4 9 3" xfId="48128"/>
    <cellStyle name="쉼표 [0] 5 2 2 2 2 4 9 4" xfId="48129"/>
    <cellStyle name="쉼표 [0] 5 2 2 2 2 5" xfId="48130"/>
    <cellStyle name="쉼표 [0] 5 2 2 2 2 5 2" xfId="48131"/>
    <cellStyle name="쉼표 [0] 5 2 2 2 2 5 3" xfId="48132"/>
    <cellStyle name="쉼표 [0] 5 2 2 2 2 5 4" xfId="48133"/>
    <cellStyle name="쉼표 [0] 5 2 2 2 2 6" xfId="48134"/>
    <cellStyle name="쉼표 [0] 5 2 2 2 2 6 2" xfId="48135"/>
    <cellStyle name="쉼표 [0] 5 2 2 2 2 6 3" xfId="48136"/>
    <cellStyle name="쉼표 [0] 5 2 2 2 2 6 4" xfId="48137"/>
    <cellStyle name="쉼표 [0] 5 2 2 2 2 7" xfId="48138"/>
    <cellStyle name="쉼표 [0] 5 2 2 2 2 7 2" xfId="48139"/>
    <cellStyle name="쉼표 [0] 5 2 2 2 2 7 3" xfId="48140"/>
    <cellStyle name="쉼표 [0] 5 2 2 2 2 7 4" xfId="48141"/>
    <cellStyle name="쉼표 [0] 5 2 2 2 2 8" xfId="48142"/>
    <cellStyle name="쉼표 [0] 5 2 2 2 2 8 2" xfId="48143"/>
    <cellStyle name="쉼표 [0] 5 2 2 2 2 8 3" xfId="48144"/>
    <cellStyle name="쉼표 [0] 5 2 2 2 2 8 4" xfId="48145"/>
    <cellStyle name="쉼표 [0] 5 2 2 2 2 9" xfId="48146"/>
    <cellStyle name="쉼표 [0] 5 2 2 2 2 9 2" xfId="48147"/>
    <cellStyle name="쉼표 [0] 5 2 2 2 2 9 3" xfId="48148"/>
    <cellStyle name="쉼표 [0] 5 2 2 2 2 9 4" xfId="48149"/>
    <cellStyle name="쉼표 [0] 5 2 2 2 20" xfId="48150"/>
    <cellStyle name="쉼표 [0] 5 2 2 2 21" xfId="48151"/>
    <cellStyle name="쉼표 [0] 5 2 2 2 22" xfId="48152"/>
    <cellStyle name="쉼표 [0] 5 2 2 2 23" xfId="48153"/>
    <cellStyle name="쉼표 [0] 5 2 2 2 24" xfId="48154"/>
    <cellStyle name="쉼표 [0] 5 2 2 2 25" xfId="48155"/>
    <cellStyle name="쉼표 [0] 5 2 2 2 26" xfId="48156"/>
    <cellStyle name="쉼표 [0] 5 2 2 2 3" xfId="48157"/>
    <cellStyle name="쉼표 [0] 5 2 2 2 3 10" xfId="48158"/>
    <cellStyle name="쉼표 [0] 5 2 2 2 3 11" xfId="48159"/>
    <cellStyle name="쉼표 [0] 5 2 2 2 3 12" xfId="48160"/>
    <cellStyle name="쉼표 [0] 5 2 2 2 3 2" xfId="48161"/>
    <cellStyle name="쉼표 [0] 5 2 2 2 3 2 2" xfId="48162"/>
    <cellStyle name="쉼표 [0] 5 2 2 2 3 2 3" xfId="48163"/>
    <cellStyle name="쉼표 [0] 5 2 2 2 3 2 4" xfId="48164"/>
    <cellStyle name="쉼표 [0] 5 2 2 2 3 3" xfId="48165"/>
    <cellStyle name="쉼표 [0] 5 2 2 2 3 3 2" xfId="48166"/>
    <cellStyle name="쉼표 [0] 5 2 2 2 3 3 3" xfId="48167"/>
    <cellStyle name="쉼표 [0] 5 2 2 2 3 3 4" xfId="48168"/>
    <cellStyle name="쉼표 [0] 5 2 2 2 3 4" xfId="48169"/>
    <cellStyle name="쉼표 [0] 5 2 2 2 3 4 2" xfId="48170"/>
    <cellStyle name="쉼표 [0] 5 2 2 2 3 4 3" xfId="48171"/>
    <cellStyle name="쉼표 [0] 5 2 2 2 3 4 4" xfId="48172"/>
    <cellStyle name="쉼표 [0] 5 2 2 2 3 5" xfId="48173"/>
    <cellStyle name="쉼표 [0] 5 2 2 2 3 5 2" xfId="48174"/>
    <cellStyle name="쉼표 [0] 5 2 2 2 3 5 3" xfId="48175"/>
    <cellStyle name="쉼표 [0] 5 2 2 2 3 5 4" xfId="48176"/>
    <cellStyle name="쉼표 [0] 5 2 2 2 3 6" xfId="48177"/>
    <cellStyle name="쉼표 [0] 5 2 2 2 3 6 2" xfId="48178"/>
    <cellStyle name="쉼표 [0] 5 2 2 2 3 6 3" xfId="48179"/>
    <cellStyle name="쉼표 [0] 5 2 2 2 3 6 4" xfId="48180"/>
    <cellStyle name="쉼표 [0] 5 2 2 2 3 7" xfId="48181"/>
    <cellStyle name="쉼표 [0] 5 2 2 2 3 7 2" xfId="48182"/>
    <cellStyle name="쉼표 [0] 5 2 2 2 3 7 3" xfId="48183"/>
    <cellStyle name="쉼표 [0] 5 2 2 2 3 7 4" xfId="48184"/>
    <cellStyle name="쉼표 [0] 5 2 2 2 3 8" xfId="48185"/>
    <cellStyle name="쉼표 [0] 5 2 2 2 3 8 2" xfId="48186"/>
    <cellStyle name="쉼표 [0] 5 2 2 2 3 8 3" xfId="48187"/>
    <cellStyle name="쉼표 [0] 5 2 2 2 3 8 4" xfId="48188"/>
    <cellStyle name="쉼표 [0] 5 2 2 2 3 9" xfId="48189"/>
    <cellStyle name="쉼표 [0] 5 2 2 2 3 9 2" xfId="48190"/>
    <cellStyle name="쉼표 [0] 5 2 2 2 3 9 3" xfId="48191"/>
    <cellStyle name="쉼표 [0] 5 2 2 2 3 9 4" xfId="48192"/>
    <cellStyle name="쉼표 [0] 5 2 2 2 4" xfId="48193"/>
    <cellStyle name="쉼표 [0] 5 2 2 2 4 10" xfId="48194"/>
    <cellStyle name="쉼표 [0] 5 2 2 2 4 11" xfId="48195"/>
    <cellStyle name="쉼표 [0] 5 2 2 2 4 12" xfId="48196"/>
    <cellStyle name="쉼표 [0] 5 2 2 2 4 2" xfId="48197"/>
    <cellStyle name="쉼표 [0] 5 2 2 2 4 2 2" xfId="48198"/>
    <cellStyle name="쉼표 [0] 5 2 2 2 4 2 3" xfId="48199"/>
    <cellStyle name="쉼표 [0] 5 2 2 2 4 2 4" xfId="48200"/>
    <cellStyle name="쉼표 [0] 5 2 2 2 4 3" xfId="48201"/>
    <cellStyle name="쉼표 [0] 5 2 2 2 4 3 2" xfId="48202"/>
    <cellStyle name="쉼표 [0] 5 2 2 2 4 3 3" xfId="48203"/>
    <cellStyle name="쉼표 [0] 5 2 2 2 4 3 4" xfId="48204"/>
    <cellStyle name="쉼표 [0] 5 2 2 2 4 4" xfId="48205"/>
    <cellStyle name="쉼표 [0] 5 2 2 2 4 4 2" xfId="48206"/>
    <cellStyle name="쉼표 [0] 5 2 2 2 4 4 3" xfId="48207"/>
    <cellStyle name="쉼표 [0] 5 2 2 2 4 4 4" xfId="48208"/>
    <cellStyle name="쉼표 [0] 5 2 2 2 4 5" xfId="48209"/>
    <cellStyle name="쉼표 [0] 5 2 2 2 4 5 2" xfId="48210"/>
    <cellStyle name="쉼표 [0] 5 2 2 2 4 5 3" xfId="48211"/>
    <cellStyle name="쉼표 [0] 5 2 2 2 4 5 4" xfId="48212"/>
    <cellStyle name="쉼표 [0] 5 2 2 2 4 6" xfId="48213"/>
    <cellStyle name="쉼표 [0] 5 2 2 2 4 6 2" xfId="48214"/>
    <cellStyle name="쉼표 [0] 5 2 2 2 4 6 3" xfId="48215"/>
    <cellStyle name="쉼표 [0] 5 2 2 2 4 6 4" xfId="48216"/>
    <cellStyle name="쉼표 [0] 5 2 2 2 4 7" xfId="48217"/>
    <cellStyle name="쉼표 [0] 5 2 2 2 4 7 2" xfId="48218"/>
    <cellStyle name="쉼표 [0] 5 2 2 2 4 7 3" xfId="48219"/>
    <cellStyle name="쉼표 [0] 5 2 2 2 4 7 4" xfId="48220"/>
    <cellStyle name="쉼표 [0] 5 2 2 2 4 8" xfId="48221"/>
    <cellStyle name="쉼표 [0] 5 2 2 2 4 8 2" xfId="48222"/>
    <cellStyle name="쉼표 [0] 5 2 2 2 4 8 3" xfId="48223"/>
    <cellStyle name="쉼표 [0] 5 2 2 2 4 8 4" xfId="48224"/>
    <cellStyle name="쉼표 [0] 5 2 2 2 4 9" xfId="48225"/>
    <cellStyle name="쉼표 [0] 5 2 2 2 4 9 2" xfId="48226"/>
    <cellStyle name="쉼표 [0] 5 2 2 2 4 9 3" xfId="48227"/>
    <cellStyle name="쉼표 [0] 5 2 2 2 4 9 4" xfId="48228"/>
    <cellStyle name="쉼표 [0] 5 2 2 2 5" xfId="48229"/>
    <cellStyle name="쉼표 [0] 5 2 2 2 5 10" xfId="48230"/>
    <cellStyle name="쉼표 [0] 5 2 2 2 5 11" xfId="48231"/>
    <cellStyle name="쉼표 [0] 5 2 2 2 5 12" xfId="48232"/>
    <cellStyle name="쉼표 [0] 5 2 2 2 5 2" xfId="48233"/>
    <cellStyle name="쉼표 [0] 5 2 2 2 5 2 2" xfId="48234"/>
    <cellStyle name="쉼표 [0] 5 2 2 2 5 2 3" xfId="48235"/>
    <cellStyle name="쉼표 [0] 5 2 2 2 5 2 4" xfId="48236"/>
    <cellStyle name="쉼표 [0] 5 2 2 2 5 3" xfId="48237"/>
    <cellStyle name="쉼표 [0] 5 2 2 2 5 3 2" xfId="48238"/>
    <cellStyle name="쉼표 [0] 5 2 2 2 5 3 3" xfId="48239"/>
    <cellStyle name="쉼표 [0] 5 2 2 2 5 3 4" xfId="48240"/>
    <cellStyle name="쉼표 [0] 5 2 2 2 5 4" xfId="48241"/>
    <cellStyle name="쉼표 [0] 5 2 2 2 5 4 2" xfId="48242"/>
    <cellStyle name="쉼표 [0] 5 2 2 2 5 4 3" xfId="48243"/>
    <cellStyle name="쉼표 [0] 5 2 2 2 5 4 4" xfId="48244"/>
    <cellStyle name="쉼표 [0] 5 2 2 2 5 5" xfId="48245"/>
    <cellStyle name="쉼표 [0] 5 2 2 2 5 5 2" xfId="48246"/>
    <cellStyle name="쉼표 [0] 5 2 2 2 5 5 3" xfId="48247"/>
    <cellStyle name="쉼표 [0] 5 2 2 2 5 5 4" xfId="48248"/>
    <cellStyle name="쉼표 [0] 5 2 2 2 5 6" xfId="48249"/>
    <cellStyle name="쉼표 [0] 5 2 2 2 5 6 2" xfId="48250"/>
    <cellStyle name="쉼표 [0] 5 2 2 2 5 6 3" xfId="48251"/>
    <cellStyle name="쉼표 [0] 5 2 2 2 5 6 4" xfId="48252"/>
    <cellStyle name="쉼표 [0] 5 2 2 2 5 7" xfId="48253"/>
    <cellStyle name="쉼표 [0] 5 2 2 2 5 7 2" xfId="48254"/>
    <cellStyle name="쉼표 [0] 5 2 2 2 5 7 3" xfId="48255"/>
    <cellStyle name="쉼표 [0] 5 2 2 2 5 7 4" xfId="48256"/>
    <cellStyle name="쉼표 [0] 5 2 2 2 5 8" xfId="48257"/>
    <cellStyle name="쉼표 [0] 5 2 2 2 5 8 2" xfId="48258"/>
    <cellStyle name="쉼표 [0] 5 2 2 2 5 8 3" xfId="48259"/>
    <cellStyle name="쉼표 [0] 5 2 2 2 5 8 4" xfId="48260"/>
    <cellStyle name="쉼표 [0] 5 2 2 2 5 9" xfId="48261"/>
    <cellStyle name="쉼표 [0] 5 2 2 2 5 9 2" xfId="48262"/>
    <cellStyle name="쉼표 [0] 5 2 2 2 5 9 3" xfId="48263"/>
    <cellStyle name="쉼표 [0] 5 2 2 2 5 9 4" xfId="48264"/>
    <cellStyle name="쉼표 [0] 5 2 2 2 6" xfId="48265"/>
    <cellStyle name="쉼표 [0] 5 2 2 2 6 2" xfId="48266"/>
    <cellStyle name="쉼표 [0] 5 2 2 2 6 3" xfId="48267"/>
    <cellStyle name="쉼표 [0] 5 2 2 2 6 4" xfId="48268"/>
    <cellStyle name="쉼표 [0] 5 2 2 2 7" xfId="48269"/>
    <cellStyle name="쉼표 [0] 5 2 2 2 7 2" xfId="48270"/>
    <cellStyle name="쉼표 [0] 5 2 2 2 7 3" xfId="48271"/>
    <cellStyle name="쉼표 [0] 5 2 2 2 7 4" xfId="48272"/>
    <cellStyle name="쉼표 [0] 5 2 2 2 8" xfId="48273"/>
    <cellStyle name="쉼표 [0] 5 2 2 2 8 2" xfId="48274"/>
    <cellStyle name="쉼표 [0] 5 2 2 2 8 3" xfId="48275"/>
    <cellStyle name="쉼표 [0] 5 2 2 2 8 4" xfId="48276"/>
    <cellStyle name="쉼표 [0] 5 2 2 2 9" xfId="48277"/>
    <cellStyle name="쉼표 [0] 5 2 2 2 9 2" xfId="48278"/>
    <cellStyle name="쉼표 [0] 5 2 2 2 9 3" xfId="48279"/>
    <cellStyle name="쉼표 [0] 5 2 2 2 9 4" xfId="48280"/>
    <cellStyle name="쉼표 [0] 5 2 2 20" xfId="48281"/>
    <cellStyle name="쉼표 [0] 5 2 2 21" xfId="48282"/>
    <cellStyle name="쉼표 [0] 5 2 2 22" xfId="48283"/>
    <cellStyle name="쉼표 [0] 5 2 2 23" xfId="48284"/>
    <cellStyle name="쉼표 [0] 5 2 2 24" xfId="48285"/>
    <cellStyle name="쉼표 [0] 5 2 2 25" xfId="48286"/>
    <cellStyle name="쉼표 [0] 5 2 2 26" xfId="48287"/>
    <cellStyle name="쉼표 [0] 5 2 2 3" xfId="48288"/>
    <cellStyle name="쉼표 [0] 5 2 2 3 10" xfId="48289"/>
    <cellStyle name="쉼표 [0] 5 2 2 3 10 2" xfId="48290"/>
    <cellStyle name="쉼표 [0] 5 2 2 3 10 3" xfId="48291"/>
    <cellStyle name="쉼표 [0] 5 2 2 3 10 4" xfId="48292"/>
    <cellStyle name="쉼표 [0] 5 2 2 3 11" xfId="48293"/>
    <cellStyle name="쉼표 [0] 5 2 2 3 11 2" xfId="48294"/>
    <cellStyle name="쉼표 [0] 5 2 2 3 11 3" xfId="48295"/>
    <cellStyle name="쉼표 [0] 5 2 2 3 11 4" xfId="48296"/>
    <cellStyle name="쉼표 [0] 5 2 2 3 12" xfId="48297"/>
    <cellStyle name="쉼표 [0] 5 2 2 3 12 2" xfId="48298"/>
    <cellStyle name="쉼표 [0] 5 2 2 3 12 3" xfId="48299"/>
    <cellStyle name="쉼표 [0] 5 2 2 3 12 4" xfId="48300"/>
    <cellStyle name="쉼표 [0] 5 2 2 3 13" xfId="48301"/>
    <cellStyle name="쉼표 [0] 5 2 2 3 14" xfId="48302"/>
    <cellStyle name="쉼표 [0] 5 2 2 3 15" xfId="48303"/>
    <cellStyle name="쉼표 [0] 5 2 2 3 16" xfId="48304"/>
    <cellStyle name="쉼표 [0] 5 2 2 3 17" xfId="48305"/>
    <cellStyle name="쉼표 [0] 5 2 2 3 18" xfId="48306"/>
    <cellStyle name="쉼표 [0] 5 2 2 3 19" xfId="48307"/>
    <cellStyle name="쉼표 [0] 5 2 2 3 2" xfId="48308"/>
    <cellStyle name="쉼표 [0] 5 2 2 3 2 10" xfId="48309"/>
    <cellStyle name="쉼표 [0] 5 2 2 3 2 11" xfId="48310"/>
    <cellStyle name="쉼표 [0] 5 2 2 3 2 12" xfId="48311"/>
    <cellStyle name="쉼표 [0] 5 2 2 3 2 2" xfId="48312"/>
    <cellStyle name="쉼표 [0] 5 2 2 3 2 2 2" xfId="48313"/>
    <cellStyle name="쉼표 [0] 5 2 2 3 2 2 3" xfId="48314"/>
    <cellStyle name="쉼표 [0] 5 2 2 3 2 2 4" xfId="48315"/>
    <cellStyle name="쉼표 [0] 5 2 2 3 2 3" xfId="48316"/>
    <cellStyle name="쉼표 [0] 5 2 2 3 2 3 2" xfId="48317"/>
    <cellStyle name="쉼표 [0] 5 2 2 3 2 3 3" xfId="48318"/>
    <cellStyle name="쉼표 [0] 5 2 2 3 2 3 4" xfId="48319"/>
    <cellStyle name="쉼표 [0] 5 2 2 3 2 4" xfId="48320"/>
    <cellStyle name="쉼표 [0] 5 2 2 3 2 4 2" xfId="48321"/>
    <cellStyle name="쉼표 [0] 5 2 2 3 2 4 3" xfId="48322"/>
    <cellStyle name="쉼표 [0] 5 2 2 3 2 4 4" xfId="48323"/>
    <cellStyle name="쉼표 [0] 5 2 2 3 2 5" xfId="48324"/>
    <cellStyle name="쉼표 [0] 5 2 2 3 2 5 2" xfId="48325"/>
    <cellStyle name="쉼표 [0] 5 2 2 3 2 5 3" xfId="48326"/>
    <cellStyle name="쉼표 [0] 5 2 2 3 2 5 4" xfId="48327"/>
    <cellStyle name="쉼표 [0] 5 2 2 3 2 6" xfId="48328"/>
    <cellStyle name="쉼표 [0] 5 2 2 3 2 6 2" xfId="48329"/>
    <cellStyle name="쉼표 [0] 5 2 2 3 2 6 3" xfId="48330"/>
    <cellStyle name="쉼표 [0] 5 2 2 3 2 6 4" xfId="48331"/>
    <cellStyle name="쉼표 [0] 5 2 2 3 2 7" xfId="48332"/>
    <cellStyle name="쉼표 [0] 5 2 2 3 2 7 2" xfId="48333"/>
    <cellStyle name="쉼표 [0] 5 2 2 3 2 7 3" xfId="48334"/>
    <cellStyle name="쉼표 [0] 5 2 2 3 2 7 4" xfId="48335"/>
    <cellStyle name="쉼표 [0] 5 2 2 3 2 8" xfId="48336"/>
    <cellStyle name="쉼표 [0] 5 2 2 3 2 8 2" xfId="48337"/>
    <cellStyle name="쉼표 [0] 5 2 2 3 2 8 3" xfId="48338"/>
    <cellStyle name="쉼표 [0] 5 2 2 3 2 8 4" xfId="48339"/>
    <cellStyle name="쉼표 [0] 5 2 2 3 2 9" xfId="48340"/>
    <cellStyle name="쉼표 [0] 5 2 2 3 2 9 2" xfId="48341"/>
    <cellStyle name="쉼표 [0] 5 2 2 3 2 9 3" xfId="48342"/>
    <cellStyle name="쉼표 [0] 5 2 2 3 2 9 4" xfId="48343"/>
    <cellStyle name="쉼표 [0] 5 2 2 3 20" xfId="48344"/>
    <cellStyle name="쉼표 [0] 5 2 2 3 21" xfId="48345"/>
    <cellStyle name="쉼표 [0] 5 2 2 3 22" xfId="48346"/>
    <cellStyle name="쉼표 [0] 5 2 2 3 23" xfId="48347"/>
    <cellStyle name="쉼표 [0] 5 2 2 3 24" xfId="48348"/>
    <cellStyle name="쉼표 [0] 5 2 2 3 25" xfId="48349"/>
    <cellStyle name="쉼표 [0] 5 2 2 3 3" xfId="48350"/>
    <cellStyle name="쉼표 [0] 5 2 2 3 3 10" xfId="48351"/>
    <cellStyle name="쉼표 [0] 5 2 2 3 3 11" xfId="48352"/>
    <cellStyle name="쉼표 [0] 5 2 2 3 3 12" xfId="48353"/>
    <cellStyle name="쉼표 [0] 5 2 2 3 3 2" xfId="48354"/>
    <cellStyle name="쉼표 [0] 5 2 2 3 3 2 2" xfId="48355"/>
    <cellStyle name="쉼표 [0] 5 2 2 3 3 2 3" xfId="48356"/>
    <cellStyle name="쉼표 [0] 5 2 2 3 3 2 4" xfId="48357"/>
    <cellStyle name="쉼표 [0] 5 2 2 3 3 3" xfId="48358"/>
    <cellStyle name="쉼표 [0] 5 2 2 3 3 3 2" xfId="48359"/>
    <cellStyle name="쉼표 [0] 5 2 2 3 3 3 3" xfId="48360"/>
    <cellStyle name="쉼표 [0] 5 2 2 3 3 3 4" xfId="48361"/>
    <cellStyle name="쉼표 [0] 5 2 2 3 3 4" xfId="48362"/>
    <cellStyle name="쉼표 [0] 5 2 2 3 3 4 2" xfId="48363"/>
    <cellStyle name="쉼표 [0] 5 2 2 3 3 4 3" xfId="48364"/>
    <cellStyle name="쉼표 [0] 5 2 2 3 3 4 4" xfId="48365"/>
    <cellStyle name="쉼표 [0] 5 2 2 3 3 5" xfId="48366"/>
    <cellStyle name="쉼표 [0] 5 2 2 3 3 5 2" xfId="48367"/>
    <cellStyle name="쉼표 [0] 5 2 2 3 3 5 3" xfId="48368"/>
    <cellStyle name="쉼표 [0] 5 2 2 3 3 5 4" xfId="48369"/>
    <cellStyle name="쉼표 [0] 5 2 2 3 3 6" xfId="48370"/>
    <cellStyle name="쉼표 [0] 5 2 2 3 3 6 2" xfId="48371"/>
    <cellStyle name="쉼표 [0] 5 2 2 3 3 6 3" xfId="48372"/>
    <cellStyle name="쉼표 [0] 5 2 2 3 3 6 4" xfId="48373"/>
    <cellStyle name="쉼표 [0] 5 2 2 3 3 7" xfId="48374"/>
    <cellStyle name="쉼표 [0] 5 2 2 3 3 7 2" xfId="48375"/>
    <cellStyle name="쉼표 [0] 5 2 2 3 3 7 3" xfId="48376"/>
    <cellStyle name="쉼표 [0] 5 2 2 3 3 7 4" xfId="48377"/>
    <cellStyle name="쉼표 [0] 5 2 2 3 3 8" xfId="48378"/>
    <cellStyle name="쉼표 [0] 5 2 2 3 3 8 2" xfId="48379"/>
    <cellStyle name="쉼표 [0] 5 2 2 3 3 8 3" xfId="48380"/>
    <cellStyle name="쉼표 [0] 5 2 2 3 3 8 4" xfId="48381"/>
    <cellStyle name="쉼표 [0] 5 2 2 3 3 9" xfId="48382"/>
    <cellStyle name="쉼표 [0] 5 2 2 3 3 9 2" xfId="48383"/>
    <cellStyle name="쉼표 [0] 5 2 2 3 3 9 3" xfId="48384"/>
    <cellStyle name="쉼표 [0] 5 2 2 3 3 9 4" xfId="48385"/>
    <cellStyle name="쉼표 [0] 5 2 2 3 4" xfId="48386"/>
    <cellStyle name="쉼표 [0] 5 2 2 3 4 10" xfId="48387"/>
    <cellStyle name="쉼표 [0] 5 2 2 3 4 11" xfId="48388"/>
    <cellStyle name="쉼표 [0] 5 2 2 3 4 12" xfId="48389"/>
    <cellStyle name="쉼표 [0] 5 2 2 3 4 2" xfId="48390"/>
    <cellStyle name="쉼표 [0] 5 2 2 3 4 2 2" xfId="48391"/>
    <cellStyle name="쉼표 [0] 5 2 2 3 4 2 3" xfId="48392"/>
    <cellStyle name="쉼표 [0] 5 2 2 3 4 2 4" xfId="48393"/>
    <cellStyle name="쉼표 [0] 5 2 2 3 4 3" xfId="48394"/>
    <cellStyle name="쉼표 [0] 5 2 2 3 4 3 2" xfId="48395"/>
    <cellStyle name="쉼표 [0] 5 2 2 3 4 3 3" xfId="48396"/>
    <cellStyle name="쉼표 [0] 5 2 2 3 4 3 4" xfId="48397"/>
    <cellStyle name="쉼표 [0] 5 2 2 3 4 4" xfId="48398"/>
    <cellStyle name="쉼표 [0] 5 2 2 3 4 4 2" xfId="48399"/>
    <cellStyle name="쉼표 [0] 5 2 2 3 4 4 3" xfId="48400"/>
    <cellStyle name="쉼표 [0] 5 2 2 3 4 4 4" xfId="48401"/>
    <cellStyle name="쉼표 [0] 5 2 2 3 4 5" xfId="48402"/>
    <cellStyle name="쉼표 [0] 5 2 2 3 4 5 2" xfId="48403"/>
    <cellStyle name="쉼표 [0] 5 2 2 3 4 5 3" xfId="48404"/>
    <cellStyle name="쉼표 [0] 5 2 2 3 4 5 4" xfId="48405"/>
    <cellStyle name="쉼표 [0] 5 2 2 3 4 6" xfId="48406"/>
    <cellStyle name="쉼표 [0] 5 2 2 3 4 6 2" xfId="48407"/>
    <cellStyle name="쉼표 [0] 5 2 2 3 4 6 3" xfId="48408"/>
    <cellStyle name="쉼표 [0] 5 2 2 3 4 6 4" xfId="48409"/>
    <cellStyle name="쉼표 [0] 5 2 2 3 4 7" xfId="48410"/>
    <cellStyle name="쉼표 [0] 5 2 2 3 4 7 2" xfId="48411"/>
    <cellStyle name="쉼표 [0] 5 2 2 3 4 7 3" xfId="48412"/>
    <cellStyle name="쉼표 [0] 5 2 2 3 4 7 4" xfId="48413"/>
    <cellStyle name="쉼표 [0] 5 2 2 3 4 8" xfId="48414"/>
    <cellStyle name="쉼표 [0] 5 2 2 3 4 8 2" xfId="48415"/>
    <cellStyle name="쉼표 [0] 5 2 2 3 4 8 3" xfId="48416"/>
    <cellStyle name="쉼표 [0] 5 2 2 3 4 8 4" xfId="48417"/>
    <cellStyle name="쉼표 [0] 5 2 2 3 4 9" xfId="48418"/>
    <cellStyle name="쉼표 [0] 5 2 2 3 4 9 2" xfId="48419"/>
    <cellStyle name="쉼표 [0] 5 2 2 3 4 9 3" xfId="48420"/>
    <cellStyle name="쉼표 [0] 5 2 2 3 4 9 4" xfId="48421"/>
    <cellStyle name="쉼표 [0] 5 2 2 3 5" xfId="48422"/>
    <cellStyle name="쉼표 [0] 5 2 2 3 5 2" xfId="48423"/>
    <cellStyle name="쉼표 [0] 5 2 2 3 5 3" xfId="48424"/>
    <cellStyle name="쉼표 [0] 5 2 2 3 5 4" xfId="48425"/>
    <cellStyle name="쉼표 [0] 5 2 2 3 6" xfId="48426"/>
    <cellStyle name="쉼표 [0] 5 2 2 3 6 2" xfId="48427"/>
    <cellStyle name="쉼표 [0] 5 2 2 3 6 3" xfId="48428"/>
    <cellStyle name="쉼표 [0] 5 2 2 3 6 4" xfId="48429"/>
    <cellStyle name="쉼표 [0] 5 2 2 3 7" xfId="48430"/>
    <cellStyle name="쉼표 [0] 5 2 2 3 7 2" xfId="48431"/>
    <cellStyle name="쉼표 [0] 5 2 2 3 7 3" xfId="48432"/>
    <cellStyle name="쉼표 [0] 5 2 2 3 7 4" xfId="48433"/>
    <cellStyle name="쉼표 [0] 5 2 2 3 8" xfId="48434"/>
    <cellStyle name="쉼표 [0] 5 2 2 3 8 2" xfId="48435"/>
    <cellStyle name="쉼표 [0] 5 2 2 3 8 3" xfId="48436"/>
    <cellStyle name="쉼표 [0] 5 2 2 3 8 4" xfId="48437"/>
    <cellStyle name="쉼표 [0] 5 2 2 3 9" xfId="48438"/>
    <cellStyle name="쉼표 [0] 5 2 2 3 9 2" xfId="48439"/>
    <cellStyle name="쉼표 [0] 5 2 2 3 9 3" xfId="48440"/>
    <cellStyle name="쉼표 [0] 5 2 2 3 9 4" xfId="48441"/>
    <cellStyle name="쉼표 [0] 5 2 2 4" xfId="48442"/>
    <cellStyle name="쉼표 [0] 5 2 2 4 10" xfId="48443"/>
    <cellStyle name="쉼표 [0] 5 2 2 4 11" xfId="48444"/>
    <cellStyle name="쉼표 [0] 5 2 2 4 12" xfId="48445"/>
    <cellStyle name="쉼표 [0] 5 2 2 4 2" xfId="48446"/>
    <cellStyle name="쉼표 [0] 5 2 2 4 2 2" xfId="48447"/>
    <cellStyle name="쉼표 [0] 5 2 2 4 2 3" xfId="48448"/>
    <cellStyle name="쉼표 [0] 5 2 2 4 2 4" xfId="48449"/>
    <cellStyle name="쉼표 [0] 5 2 2 4 3" xfId="48450"/>
    <cellStyle name="쉼표 [0] 5 2 2 4 3 2" xfId="48451"/>
    <cellStyle name="쉼표 [0] 5 2 2 4 3 3" xfId="48452"/>
    <cellStyle name="쉼표 [0] 5 2 2 4 3 4" xfId="48453"/>
    <cellStyle name="쉼표 [0] 5 2 2 4 4" xfId="48454"/>
    <cellStyle name="쉼표 [0] 5 2 2 4 4 2" xfId="48455"/>
    <cellStyle name="쉼표 [0] 5 2 2 4 4 3" xfId="48456"/>
    <cellStyle name="쉼표 [0] 5 2 2 4 4 4" xfId="48457"/>
    <cellStyle name="쉼표 [0] 5 2 2 4 5" xfId="48458"/>
    <cellStyle name="쉼표 [0] 5 2 2 4 5 2" xfId="48459"/>
    <cellStyle name="쉼표 [0] 5 2 2 4 5 3" xfId="48460"/>
    <cellStyle name="쉼표 [0] 5 2 2 4 5 4" xfId="48461"/>
    <cellStyle name="쉼표 [0] 5 2 2 4 6" xfId="48462"/>
    <cellStyle name="쉼표 [0] 5 2 2 4 6 2" xfId="48463"/>
    <cellStyle name="쉼표 [0] 5 2 2 4 6 3" xfId="48464"/>
    <cellStyle name="쉼표 [0] 5 2 2 4 6 4" xfId="48465"/>
    <cellStyle name="쉼표 [0] 5 2 2 4 7" xfId="48466"/>
    <cellStyle name="쉼표 [0] 5 2 2 4 7 2" xfId="48467"/>
    <cellStyle name="쉼표 [0] 5 2 2 4 7 3" xfId="48468"/>
    <cellStyle name="쉼표 [0] 5 2 2 4 7 4" xfId="48469"/>
    <cellStyle name="쉼표 [0] 5 2 2 4 8" xfId="48470"/>
    <cellStyle name="쉼표 [0] 5 2 2 4 8 2" xfId="48471"/>
    <cellStyle name="쉼표 [0] 5 2 2 4 8 3" xfId="48472"/>
    <cellStyle name="쉼표 [0] 5 2 2 4 8 4" xfId="48473"/>
    <cellStyle name="쉼표 [0] 5 2 2 4 9" xfId="48474"/>
    <cellStyle name="쉼표 [0] 5 2 2 4 9 2" xfId="48475"/>
    <cellStyle name="쉼표 [0] 5 2 2 4 9 3" xfId="48476"/>
    <cellStyle name="쉼표 [0] 5 2 2 4 9 4" xfId="48477"/>
    <cellStyle name="쉼표 [0] 5 2 2 5" xfId="48478"/>
    <cellStyle name="쉼표 [0] 5 2 2 5 10" xfId="48479"/>
    <cellStyle name="쉼표 [0] 5 2 2 5 11" xfId="48480"/>
    <cellStyle name="쉼표 [0] 5 2 2 5 12" xfId="48481"/>
    <cellStyle name="쉼표 [0] 5 2 2 5 2" xfId="48482"/>
    <cellStyle name="쉼표 [0] 5 2 2 5 2 2" xfId="48483"/>
    <cellStyle name="쉼표 [0] 5 2 2 5 2 3" xfId="48484"/>
    <cellStyle name="쉼표 [0] 5 2 2 5 2 4" xfId="48485"/>
    <cellStyle name="쉼표 [0] 5 2 2 5 3" xfId="48486"/>
    <cellStyle name="쉼표 [0] 5 2 2 5 3 2" xfId="48487"/>
    <cellStyle name="쉼표 [0] 5 2 2 5 3 3" xfId="48488"/>
    <cellStyle name="쉼표 [0] 5 2 2 5 3 4" xfId="48489"/>
    <cellStyle name="쉼표 [0] 5 2 2 5 4" xfId="48490"/>
    <cellStyle name="쉼표 [0] 5 2 2 5 4 2" xfId="48491"/>
    <cellStyle name="쉼표 [0] 5 2 2 5 4 3" xfId="48492"/>
    <cellStyle name="쉼표 [0] 5 2 2 5 4 4" xfId="48493"/>
    <cellStyle name="쉼표 [0] 5 2 2 5 5" xfId="48494"/>
    <cellStyle name="쉼표 [0] 5 2 2 5 5 2" xfId="48495"/>
    <cellStyle name="쉼표 [0] 5 2 2 5 5 3" xfId="48496"/>
    <cellStyle name="쉼표 [0] 5 2 2 5 5 4" xfId="48497"/>
    <cellStyle name="쉼표 [0] 5 2 2 5 6" xfId="48498"/>
    <cellStyle name="쉼표 [0] 5 2 2 5 6 2" xfId="48499"/>
    <cellStyle name="쉼표 [0] 5 2 2 5 6 3" xfId="48500"/>
    <cellStyle name="쉼표 [0] 5 2 2 5 6 4" xfId="48501"/>
    <cellStyle name="쉼표 [0] 5 2 2 5 7" xfId="48502"/>
    <cellStyle name="쉼표 [0] 5 2 2 5 7 2" xfId="48503"/>
    <cellStyle name="쉼표 [0] 5 2 2 5 7 3" xfId="48504"/>
    <cellStyle name="쉼표 [0] 5 2 2 5 7 4" xfId="48505"/>
    <cellStyle name="쉼표 [0] 5 2 2 5 8" xfId="48506"/>
    <cellStyle name="쉼표 [0] 5 2 2 5 8 2" xfId="48507"/>
    <cellStyle name="쉼표 [0] 5 2 2 5 8 3" xfId="48508"/>
    <cellStyle name="쉼표 [0] 5 2 2 5 8 4" xfId="48509"/>
    <cellStyle name="쉼표 [0] 5 2 2 5 9" xfId="48510"/>
    <cellStyle name="쉼표 [0] 5 2 2 5 9 2" xfId="48511"/>
    <cellStyle name="쉼표 [0] 5 2 2 5 9 3" xfId="48512"/>
    <cellStyle name="쉼표 [0] 5 2 2 5 9 4" xfId="48513"/>
    <cellStyle name="쉼표 [0] 5 2 2 6" xfId="48514"/>
    <cellStyle name="쉼표 [0] 5 2 2 6 10" xfId="48515"/>
    <cellStyle name="쉼표 [0] 5 2 2 6 11" xfId="48516"/>
    <cellStyle name="쉼표 [0] 5 2 2 6 12" xfId="48517"/>
    <cellStyle name="쉼표 [0] 5 2 2 6 2" xfId="48518"/>
    <cellStyle name="쉼표 [0] 5 2 2 6 2 2" xfId="48519"/>
    <cellStyle name="쉼표 [0] 5 2 2 6 2 3" xfId="48520"/>
    <cellStyle name="쉼표 [0] 5 2 2 6 2 4" xfId="48521"/>
    <cellStyle name="쉼표 [0] 5 2 2 6 3" xfId="48522"/>
    <cellStyle name="쉼표 [0] 5 2 2 6 3 2" xfId="48523"/>
    <cellStyle name="쉼표 [0] 5 2 2 6 3 3" xfId="48524"/>
    <cellStyle name="쉼표 [0] 5 2 2 6 3 4" xfId="48525"/>
    <cellStyle name="쉼표 [0] 5 2 2 6 4" xfId="48526"/>
    <cellStyle name="쉼표 [0] 5 2 2 6 4 2" xfId="48527"/>
    <cellStyle name="쉼표 [0] 5 2 2 6 4 3" xfId="48528"/>
    <cellStyle name="쉼표 [0] 5 2 2 6 4 4" xfId="48529"/>
    <cellStyle name="쉼표 [0] 5 2 2 6 5" xfId="48530"/>
    <cellStyle name="쉼표 [0] 5 2 2 6 5 2" xfId="48531"/>
    <cellStyle name="쉼표 [0] 5 2 2 6 5 3" xfId="48532"/>
    <cellStyle name="쉼표 [0] 5 2 2 6 5 4" xfId="48533"/>
    <cellStyle name="쉼표 [0] 5 2 2 6 6" xfId="48534"/>
    <cellStyle name="쉼표 [0] 5 2 2 6 6 2" xfId="48535"/>
    <cellStyle name="쉼표 [0] 5 2 2 6 6 3" xfId="48536"/>
    <cellStyle name="쉼표 [0] 5 2 2 6 6 4" xfId="48537"/>
    <cellStyle name="쉼표 [0] 5 2 2 6 7" xfId="48538"/>
    <cellStyle name="쉼표 [0] 5 2 2 6 7 2" xfId="48539"/>
    <cellStyle name="쉼표 [0] 5 2 2 6 7 3" xfId="48540"/>
    <cellStyle name="쉼표 [0] 5 2 2 6 7 4" xfId="48541"/>
    <cellStyle name="쉼표 [0] 5 2 2 6 8" xfId="48542"/>
    <cellStyle name="쉼표 [0] 5 2 2 6 8 2" xfId="48543"/>
    <cellStyle name="쉼표 [0] 5 2 2 6 8 3" xfId="48544"/>
    <cellStyle name="쉼표 [0] 5 2 2 6 8 4" xfId="48545"/>
    <cellStyle name="쉼표 [0] 5 2 2 6 9" xfId="48546"/>
    <cellStyle name="쉼표 [0] 5 2 2 6 9 2" xfId="48547"/>
    <cellStyle name="쉼표 [0] 5 2 2 6 9 3" xfId="48548"/>
    <cellStyle name="쉼표 [0] 5 2 2 6 9 4" xfId="48549"/>
    <cellStyle name="쉼표 [0] 5 2 2 7" xfId="48550"/>
    <cellStyle name="쉼표 [0] 5 2 2 7 2" xfId="48551"/>
    <cellStyle name="쉼표 [0] 5 2 2 7 3" xfId="48552"/>
    <cellStyle name="쉼표 [0] 5 2 2 7 4" xfId="48553"/>
    <cellStyle name="쉼표 [0] 5 2 2 8" xfId="48554"/>
    <cellStyle name="쉼표 [0] 5 2 2 8 2" xfId="48555"/>
    <cellStyle name="쉼표 [0] 5 2 2 8 3" xfId="48556"/>
    <cellStyle name="쉼표 [0] 5 2 2 8 4" xfId="48557"/>
    <cellStyle name="쉼표 [0] 5 2 2 9" xfId="48558"/>
    <cellStyle name="쉼표 [0] 5 2 2 9 2" xfId="48559"/>
    <cellStyle name="쉼표 [0] 5 2 2 9 3" xfId="48560"/>
    <cellStyle name="쉼표 [0] 5 2 2 9 4" xfId="48561"/>
    <cellStyle name="쉼표 [0] 5 2 3" xfId="48562"/>
    <cellStyle name="쉼표 [0] 5 2 4" xfId="48563"/>
    <cellStyle name="쉼표 [0] 5 2 5" xfId="48564"/>
    <cellStyle name="쉼표 [0] 5 2 6" xfId="48565"/>
    <cellStyle name="쉼표 [0] 5 3" xfId="48566"/>
    <cellStyle name="쉼표 [0] 5 3 10" xfId="48567"/>
    <cellStyle name="쉼표 [0] 5 3 10 2" xfId="48568"/>
    <cellStyle name="쉼표 [0] 5 3 10 3" xfId="48569"/>
    <cellStyle name="쉼표 [0] 5 3 10 4" xfId="48570"/>
    <cellStyle name="쉼표 [0] 5 3 11" xfId="48571"/>
    <cellStyle name="쉼표 [0] 5 3 11 2" xfId="48572"/>
    <cellStyle name="쉼표 [0] 5 3 11 3" xfId="48573"/>
    <cellStyle name="쉼표 [0] 5 3 11 4" xfId="48574"/>
    <cellStyle name="쉼표 [0] 5 3 12" xfId="48575"/>
    <cellStyle name="쉼표 [0] 5 3 12 2" xfId="48576"/>
    <cellStyle name="쉼표 [0] 5 3 12 3" xfId="48577"/>
    <cellStyle name="쉼표 [0] 5 3 12 4" xfId="48578"/>
    <cellStyle name="쉼표 [0] 5 3 13" xfId="48579"/>
    <cellStyle name="쉼표 [0] 5 3 13 2" xfId="48580"/>
    <cellStyle name="쉼표 [0] 5 3 13 3" xfId="48581"/>
    <cellStyle name="쉼표 [0] 5 3 13 4" xfId="48582"/>
    <cellStyle name="쉼표 [0] 5 3 14" xfId="48583"/>
    <cellStyle name="쉼표 [0] 5 3 14 2" xfId="48584"/>
    <cellStyle name="쉼표 [0] 5 3 14 3" xfId="48585"/>
    <cellStyle name="쉼표 [0] 5 3 14 4" xfId="48586"/>
    <cellStyle name="쉼표 [0] 5 3 15" xfId="48587"/>
    <cellStyle name="쉼표 [0] 5 3 16" xfId="48588"/>
    <cellStyle name="쉼표 [0] 5 3 17" xfId="48589"/>
    <cellStyle name="쉼표 [0] 5 3 18" xfId="48590"/>
    <cellStyle name="쉼표 [0] 5 3 19" xfId="48591"/>
    <cellStyle name="쉼표 [0] 5 3 2" xfId="48592"/>
    <cellStyle name="쉼표 [0] 5 3 2 10" xfId="48593"/>
    <cellStyle name="쉼표 [0] 5 3 2 10 2" xfId="48594"/>
    <cellStyle name="쉼표 [0] 5 3 2 10 3" xfId="48595"/>
    <cellStyle name="쉼표 [0] 5 3 2 10 4" xfId="48596"/>
    <cellStyle name="쉼표 [0] 5 3 2 11" xfId="48597"/>
    <cellStyle name="쉼표 [0] 5 3 2 11 2" xfId="48598"/>
    <cellStyle name="쉼표 [0] 5 3 2 11 3" xfId="48599"/>
    <cellStyle name="쉼표 [0] 5 3 2 11 4" xfId="48600"/>
    <cellStyle name="쉼표 [0] 5 3 2 12" xfId="48601"/>
    <cellStyle name="쉼표 [0] 5 3 2 12 2" xfId="48602"/>
    <cellStyle name="쉼표 [0] 5 3 2 12 3" xfId="48603"/>
    <cellStyle name="쉼표 [0] 5 3 2 12 4" xfId="48604"/>
    <cellStyle name="쉼표 [0] 5 3 2 13" xfId="48605"/>
    <cellStyle name="쉼표 [0] 5 3 2 13 2" xfId="48606"/>
    <cellStyle name="쉼표 [0] 5 3 2 13 3" xfId="48607"/>
    <cellStyle name="쉼표 [0] 5 3 2 13 4" xfId="48608"/>
    <cellStyle name="쉼표 [0] 5 3 2 14" xfId="48609"/>
    <cellStyle name="쉼표 [0] 5 3 2 15" xfId="48610"/>
    <cellStyle name="쉼표 [0] 5 3 2 16" xfId="48611"/>
    <cellStyle name="쉼표 [0] 5 3 2 17" xfId="48612"/>
    <cellStyle name="쉼표 [0] 5 3 2 18" xfId="48613"/>
    <cellStyle name="쉼표 [0] 5 3 2 19" xfId="48614"/>
    <cellStyle name="쉼표 [0] 5 3 2 2" xfId="48615"/>
    <cellStyle name="쉼표 [0] 5 3 2 2 10" xfId="48616"/>
    <cellStyle name="쉼표 [0] 5 3 2 2 10 2" xfId="48617"/>
    <cellStyle name="쉼표 [0] 5 3 2 2 10 3" xfId="48618"/>
    <cellStyle name="쉼표 [0] 5 3 2 2 10 4" xfId="48619"/>
    <cellStyle name="쉼표 [0] 5 3 2 2 11" xfId="48620"/>
    <cellStyle name="쉼표 [0] 5 3 2 2 11 2" xfId="48621"/>
    <cellStyle name="쉼표 [0] 5 3 2 2 11 3" xfId="48622"/>
    <cellStyle name="쉼표 [0] 5 3 2 2 11 4" xfId="48623"/>
    <cellStyle name="쉼표 [0] 5 3 2 2 12" xfId="48624"/>
    <cellStyle name="쉼표 [0] 5 3 2 2 12 2" xfId="48625"/>
    <cellStyle name="쉼표 [0] 5 3 2 2 12 3" xfId="48626"/>
    <cellStyle name="쉼표 [0] 5 3 2 2 12 4" xfId="48627"/>
    <cellStyle name="쉼표 [0] 5 3 2 2 13" xfId="48628"/>
    <cellStyle name="쉼표 [0] 5 3 2 2 14" xfId="48629"/>
    <cellStyle name="쉼표 [0] 5 3 2 2 15" xfId="48630"/>
    <cellStyle name="쉼표 [0] 5 3 2 2 16" xfId="48631"/>
    <cellStyle name="쉼표 [0] 5 3 2 2 17" xfId="48632"/>
    <cellStyle name="쉼표 [0] 5 3 2 2 18" xfId="48633"/>
    <cellStyle name="쉼표 [0] 5 3 2 2 19" xfId="48634"/>
    <cellStyle name="쉼표 [0] 5 3 2 2 2" xfId="48635"/>
    <cellStyle name="쉼표 [0] 5 3 2 2 2 10" xfId="48636"/>
    <cellStyle name="쉼표 [0] 5 3 2 2 2 11" xfId="48637"/>
    <cellStyle name="쉼표 [0] 5 3 2 2 2 12" xfId="48638"/>
    <cellStyle name="쉼표 [0] 5 3 2 2 2 2" xfId="48639"/>
    <cellStyle name="쉼표 [0] 5 3 2 2 2 2 2" xfId="48640"/>
    <cellStyle name="쉼표 [0] 5 3 2 2 2 2 3" xfId="48641"/>
    <cellStyle name="쉼표 [0] 5 3 2 2 2 2 4" xfId="48642"/>
    <cellStyle name="쉼표 [0] 5 3 2 2 2 3" xfId="48643"/>
    <cellStyle name="쉼표 [0] 5 3 2 2 2 3 2" xfId="48644"/>
    <cellStyle name="쉼표 [0] 5 3 2 2 2 3 3" xfId="48645"/>
    <cellStyle name="쉼표 [0] 5 3 2 2 2 3 4" xfId="48646"/>
    <cellStyle name="쉼표 [0] 5 3 2 2 2 4" xfId="48647"/>
    <cellStyle name="쉼표 [0] 5 3 2 2 2 4 2" xfId="48648"/>
    <cellStyle name="쉼표 [0] 5 3 2 2 2 4 3" xfId="48649"/>
    <cellStyle name="쉼표 [0] 5 3 2 2 2 4 4" xfId="48650"/>
    <cellStyle name="쉼표 [0] 5 3 2 2 2 5" xfId="48651"/>
    <cellStyle name="쉼표 [0] 5 3 2 2 2 5 2" xfId="48652"/>
    <cellStyle name="쉼표 [0] 5 3 2 2 2 5 3" xfId="48653"/>
    <cellStyle name="쉼표 [0] 5 3 2 2 2 5 4" xfId="48654"/>
    <cellStyle name="쉼표 [0] 5 3 2 2 2 6" xfId="48655"/>
    <cellStyle name="쉼표 [0] 5 3 2 2 2 6 2" xfId="48656"/>
    <cellStyle name="쉼표 [0] 5 3 2 2 2 6 3" xfId="48657"/>
    <cellStyle name="쉼표 [0] 5 3 2 2 2 6 4" xfId="48658"/>
    <cellStyle name="쉼표 [0] 5 3 2 2 2 7" xfId="48659"/>
    <cellStyle name="쉼표 [0] 5 3 2 2 2 7 2" xfId="48660"/>
    <cellStyle name="쉼표 [0] 5 3 2 2 2 7 3" xfId="48661"/>
    <cellStyle name="쉼표 [0] 5 3 2 2 2 7 4" xfId="48662"/>
    <cellStyle name="쉼표 [0] 5 3 2 2 2 8" xfId="48663"/>
    <cellStyle name="쉼표 [0] 5 3 2 2 2 8 2" xfId="48664"/>
    <cellStyle name="쉼표 [0] 5 3 2 2 2 8 3" xfId="48665"/>
    <cellStyle name="쉼표 [0] 5 3 2 2 2 8 4" xfId="48666"/>
    <cellStyle name="쉼표 [0] 5 3 2 2 2 9" xfId="48667"/>
    <cellStyle name="쉼표 [0] 5 3 2 2 2 9 2" xfId="48668"/>
    <cellStyle name="쉼표 [0] 5 3 2 2 2 9 3" xfId="48669"/>
    <cellStyle name="쉼표 [0] 5 3 2 2 2 9 4" xfId="48670"/>
    <cellStyle name="쉼표 [0] 5 3 2 2 20" xfId="48671"/>
    <cellStyle name="쉼표 [0] 5 3 2 2 21" xfId="48672"/>
    <cellStyle name="쉼표 [0] 5 3 2 2 22" xfId="48673"/>
    <cellStyle name="쉼표 [0] 5 3 2 2 23" xfId="48674"/>
    <cellStyle name="쉼표 [0] 5 3 2 2 24" xfId="48675"/>
    <cellStyle name="쉼표 [0] 5 3 2 2 25" xfId="48676"/>
    <cellStyle name="쉼표 [0] 5 3 2 2 3" xfId="48677"/>
    <cellStyle name="쉼표 [0] 5 3 2 2 3 10" xfId="48678"/>
    <cellStyle name="쉼표 [0] 5 3 2 2 3 11" xfId="48679"/>
    <cellStyle name="쉼표 [0] 5 3 2 2 3 12" xfId="48680"/>
    <cellStyle name="쉼표 [0] 5 3 2 2 3 2" xfId="48681"/>
    <cellStyle name="쉼표 [0] 5 3 2 2 3 2 2" xfId="48682"/>
    <cellStyle name="쉼표 [0] 5 3 2 2 3 2 3" xfId="48683"/>
    <cellStyle name="쉼표 [0] 5 3 2 2 3 2 4" xfId="48684"/>
    <cellStyle name="쉼표 [0] 5 3 2 2 3 3" xfId="48685"/>
    <cellStyle name="쉼표 [0] 5 3 2 2 3 3 2" xfId="48686"/>
    <cellStyle name="쉼표 [0] 5 3 2 2 3 3 3" xfId="48687"/>
    <cellStyle name="쉼표 [0] 5 3 2 2 3 3 4" xfId="48688"/>
    <cellStyle name="쉼표 [0] 5 3 2 2 3 4" xfId="48689"/>
    <cellStyle name="쉼표 [0] 5 3 2 2 3 4 2" xfId="48690"/>
    <cellStyle name="쉼표 [0] 5 3 2 2 3 4 3" xfId="48691"/>
    <cellStyle name="쉼표 [0] 5 3 2 2 3 4 4" xfId="48692"/>
    <cellStyle name="쉼표 [0] 5 3 2 2 3 5" xfId="48693"/>
    <cellStyle name="쉼표 [0] 5 3 2 2 3 5 2" xfId="48694"/>
    <cellStyle name="쉼표 [0] 5 3 2 2 3 5 3" xfId="48695"/>
    <cellStyle name="쉼표 [0] 5 3 2 2 3 5 4" xfId="48696"/>
    <cellStyle name="쉼표 [0] 5 3 2 2 3 6" xfId="48697"/>
    <cellStyle name="쉼표 [0] 5 3 2 2 3 6 2" xfId="48698"/>
    <cellStyle name="쉼표 [0] 5 3 2 2 3 6 3" xfId="48699"/>
    <cellStyle name="쉼표 [0] 5 3 2 2 3 6 4" xfId="48700"/>
    <cellStyle name="쉼표 [0] 5 3 2 2 3 7" xfId="48701"/>
    <cellStyle name="쉼표 [0] 5 3 2 2 3 7 2" xfId="48702"/>
    <cellStyle name="쉼표 [0] 5 3 2 2 3 7 3" xfId="48703"/>
    <cellStyle name="쉼표 [0] 5 3 2 2 3 7 4" xfId="48704"/>
    <cellStyle name="쉼표 [0] 5 3 2 2 3 8" xfId="48705"/>
    <cellStyle name="쉼표 [0] 5 3 2 2 3 8 2" xfId="48706"/>
    <cellStyle name="쉼표 [0] 5 3 2 2 3 8 3" xfId="48707"/>
    <cellStyle name="쉼표 [0] 5 3 2 2 3 8 4" xfId="48708"/>
    <cellStyle name="쉼표 [0] 5 3 2 2 3 9" xfId="48709"/>
    <cellStyle name="쉼표 [0] 5 3 2 2 3 9 2" xfId="48710"/>
    <cellStyle name="쉼표 [0] 5 3 2 2 3 9 3" xfId="48711"/>
    <cellStyle name="쉼표 [0] 5 3 2 2 3 9 4" xfId="48712"/>
    <cellStyle name="쉼표 [0] 5 3 2 2 4" xfId="48713"/>
    <cellStyle name="쉼표 [0] 5 3 2 2 4 10" xfId="48714"/>
    <cellStyle name="쉼표 [0] 5 3 2 2 4 11" xfId="48715"/>
    <cellStyle name="쉼표 [0] 5 3 2 2 4 12" xfId="48716"/>
    <cellStyle name="쉼표 [0] 5 3 2 2 4 2" xfId="48717"/>
    <cellStyle name="쉼표 [0] 5 3 2 2 4 2 2" xfId="48718"/>
    <cellStyle name="쉼표 [0] 5 3 2 2 4 2 3" xfId="48719"/>
    <cellStyle name="쉼표 [0] 5 3 2 2 4 2 4" xfId="48720"/>
    <cellStyle name="쉼표 [0] 5 3 2 2 4 3" xfId="48721"/>
    <cellStyle name="쉼표 [0] 5 3 2 2 4 3 2" xfId="48722"/>
    <cellStyle name="쉼표 [0] 5 3 2 2 4 3 3" xfId="48723"/>
    <cellStyle name="쉼표 [0] 5 3 2 2 4 3 4" xfId="48724"/>
    <cellStyle name="쉼표 [0] 5 3 2 2 4 4" xfId="48725"/>
    <cellStyle name="쉼표 [0] 5 3 2 2 4 4 2" xfId="48726"/>
    <cellStyle name="쉼표 [0] 5 3 2 2 4 4 3" xfId="48727"/>
    <cellStyle name="쉼표 [0] 5 3 2 2 4 4 4" xfId="48728"/>
    <cellStyle name="쉼표 [0] 5 3 2 2 4 5" xfId="48729"/>
    <cellStyle name="쉼표 [0] 5 3 2 2 4 5 2" xfId="48730"/>
    <cellStyle name="쉼표 [0] 5 3 2 2 4 5 3" xfId="48731"/>
    <cellStyle name="쉼표 [0] 5 3 2 2 4 5 4" xfId="48732"/>
    <cellStyle name="쉼표 [0] 5 3 2 2 4 6" xfId="48733"/>
    <cellStyle name="쉼표 [0] 5 3 2 2 4 6 2" xfId="48734"/>
    <cellStyle name="쉼표 [0] 5 3 2 2 4 6 3" xfId="48735"/>
    <cellStyle name="쉼표 [0] 5 3 2 2 4 6 4" xfId="48736"/>
    <cellStyle name="쉼표 [0] 5 3 2 2 4 7" xfId="48737"/>
    <cellStyle name="쉼표 [0] 5 3 2 2 4 7 2" xfId="48738"/>
    <cellStyle name="쉼표 [0] 5 3 2 2 4 7 3" xfId="48739"/>
    <cellStyle name="쉼표 [0] 5 3 2 2 4 7 4" xfId="48740"/>
    <cellStyle name="쉼표 [0] 5 3 2 2 4 8" xfId="48741"/>
    <cellStyle name="쉼표 [0] 5 3 2 2 4 8 2" xfId="48742"/>
    <cellStyle name="쉼표 [0] 5 3 2 2 4 8 3" xfId="48743"/>
    <cellStyle name="쉼표 [0] 5 3 2 2 4 8 4" xfId="48744"/>
    <cellStyle name="쉼표 [0] 5 3 2 2 4 9" xfId="48745"/>
    <cellStyle name="쉼표 [0] 5 3 2 2 4 9 2" xfId="48746"/>
    <cellStyle name="쉼표 [0] 5 3 2 2 4 9 3" xfId="48747"/>
    <cellStyle name="쉼표 [0] 5 3 2 2 4 9 4" xfId="48748"/>
    <cellStyle name="쉼표 [0] 5 3 2 2 5" xfId="48749"/>
    <cellStyle name="쉼표 [0] 5 3 2 2 5 2" xfId="48750"/>
    <cellStyle name="쉼표 [0] 5 3 2 2 5 3" xfId="48751"/>
    <cellStyle name="쉼표 [0] 5 3 2 2 5 4" xfId="48752"/>
    <cellStyle name="쉼표 [0] 5 3 2 2 6" xfId="48753"/>
    <cellStyle name="쉼표 [0] 5 3 2 2 6 2" xfId="48754"/>
    <cellStyle name="쉼표 [0] 5 3 2 2 6 3" xfId="48755"/>
    <cellStyle name="쉼표 [0] 5 3 2 2 6 4" xfId="48756"/>
    <cellStyle name="쉼표 [0] 5 3 2 2 7" xfId="48757"/>
    <cellStyle name="쉼표 [0] 5 3 2 2 7 2" xfId="48758"/>
    <cellStyle name="쉼표 [0] 5 3 2 2 7 3" xfId="48759"/>
    <cellStyle name="쉼표 [0] 5 3 2 2 7 4" xfId="48760"/>
    <cellStyle name="쉼표 [0] 5 3 2 2 8" xfId="48761"/>
    <cellStyle name="쉼표 [0] 5 3 2 2 8 2" xfId="48762"/>
    <cellStyle name="쉼표 [0] 5 3 2 2 8 3" xfId="48763"/>
    <cellStyle name="쉼표 [0] 5 3 2 2 8 4" xfId="48764"/>
    <cellStyle name="쉼표 [0] 5 3 2 2 9" xfId="48765"/>
    <cellStyle name="쉼표 [0] 5 3 2 2 9 2" xfId="48766"/>
    <cellStyle name="쉼표 [0] 5 3 2 2 9 3" xfId="48767"/>
    <cellStyle name="쉼표 [0] 5 3 2 2 9 4" xfId="48768"/>
    <cellStyle name="쉼표 [0] 5 3 2 20" xfId="48769"/>
    <cellStyle name="쉼표 [0] 5 3 2 21" xfId="48770"/>
    <cellStyle name="쉼표 [0] 5 3 2 22" xfId="48771"/>
    <cellStyle name="쉼표 [0] 5 3 2 23" xfId="48772"/>
    <cellStyle name="쉼표 [0] 5 3 2 24" xfId="48773"/>
    <cellStyle name="쉼표 [0] 5 3 2 25" xfId="48774"/>
    <cellStyle name="쉼표 [0] 5 3 2 26" xfId="48775"/>
    <cellStyle name="쉼표 [0] 5 3 2 3" xfId="48776"/>
    <cellStyle name="쉼표 [0] 5 3 2 3 10" xfId="48777"/>
    <cellStyle name="쉼표 [0] 5 3 2 3 11" xfId="48778"/>
    <cellStyle name="쉼표 [0] 5 3 2 3 12" xfId="48779"/>
    <cellStyle name="쉼표 [0] 5 3 2 3 2" xfId="48780"/>
    <cellStyle name="쉼표 [0] 5 3 2 3 2 2" xfId="48781"/>
    <cellStyle name="쉼표 [0] 5 3 2 3 2 3" xfId="48782"/>
    <cellStyle name="쉼표 [0] 5 3 2 3 2 4" xfId="48783"/>
    <cellStyle name="쉼표 [0] 5 3 2 3 3" xfId="48784"/>
    <cellStyle name="쉼표 [0] 5 3 2 3 3 2" xfId="48785"/>
    <cellStyle name="쉼표 [0] 5 3 2 3 3 3" xfId="48786"/>
    <cellStyle name="쉼표 [0] 5 3 2 3 3 4" xfId="48787"/>
    <cellStyle name="쉼표 [0] 5 3 2 3 4" xfId="48788"/>
    <cellStyle name="쉼표 [0] 5 3 2 3 4 2" xfId="48789"/>
    <cellStyle name="쉼표 [0] 5 3 2 3 4 3" xfId="48790"/>
    <cellStyle name="쉼표 [0] 5 3 2 3 4 4" xfId="48791"/>
    <cellStyle name="쉼표 [0] 5 3 2 3 5" xfId="48792"/>
    <cellStyle name="쉼표 [0] 5 3 2 3 5 2" xfId="48793"/>
    <cellStyle name="쉼표 [0] 5 3 2 3 5 3" xfId="48794"/>
    <cellStyle name="쉼표 [0] 5 3 2 3 5 4" xfId="48795"/>
    <cellStyle name="쉼표 [0] 5 3 2 3 6" xfId="48796"/>
    <cellStyle name="쉼표 [0] 5 3 2 3 6 2" xfId="48797"/>
    <cellStyle name="쉼표 [0] 5 3 2 3 6 3" xfId="48798"/>
    <cellStyle name="쉼표 [0] 5 3 2 3 6 4" xfId="48799"/>
    <cellStyle name="쉼표 [0] 5 3 2 3 7" xfId="48800"/>
    <cellStyle name="쉼표 [0] 5 3 2 3 7 2" xfId="48801"/>
    <cellStyle name="쉼표 [0] 5 3 2 3 7 3" xfId="48802"/>
    <cellStyle name="쉼표 [0] 5 3 2 3 7 4" xfId="48803"/>
    <cellStyle name="쉼표 [0] 5 3 2 3 8" xfId="48804"/>
    <cellStyle name="쉼표 [0] 5 3 2 3 8 2" xfId="48805"/>
    <cellStyle name="쉼표 [0] 5 3 2 3 8 3" xfId="48806"/>
    <cellStyle name="쉼표 [0] 5 3 2 3 8 4" xfId="48807"/>
    <cellStyle name="쉼표 [0] 5 3 2 3 9" xfId="48808"/>
    <cellStyle name="쉼표 [0] 5 3 2 3 9 2" xfId="48809"/>
    <cellStyle name="쉼표 [0] 5 3 2 3 9 3" xfId="48810"/>
    <cellStyle name="쉼표 [0] 5 3 2 3 9 4" xfId="48811"/>
    <cellStyle name="쉼표 [0] 5 3 2 4" xfId="48812"/>
    <cellStyle name="쉼표 [0] 5 3 2 4 10" xfId="48813"/>
    <cellStyle name="쉼표 [0] 5 3 2 4 11" xfId="48814"/>
    <cellStyle name="쉼표 [0] 5 3 2 4 12" xfId="48815"/>
    <cellStyle name="쉼표 [0] 5 3 2 4 2" xfId="48816"/>
    <cellStyle name="쉼표 [0] 5 3 2 4 2 2" xfId="48817"/>
    <cellStyle name="쉼표 [0] 5 3 2 4 2 3" xfId="48818"/>
    <cellStyle name="쉼표 [0] 5 3 2 4 2 4" xfId="48819"/>
    <cellStyle name="쉼표 [0] 5 3 2 4 3" xfId="48820"/>
    <cellStyle name="쉼표 [0] 5 3 2 4 3 2" xfId="48821"/>
    <cellStyle name="쉼표 [0] 5 3 2 4 3 3" xfId="48822"/>
    <cellStyle name="쉼표 [0] 5 3 2 4 3 4" xfId="48823"/>
    <cellStyle name="쉼표 [0] 5 3 2 4 4" xfId="48824"/>
    <cellStyle name="쉼표 [0] 5 3 2 4 4 2" xfId="48825"/>
    <cellStyle name="쉼표 [0] 5 3 2 4 4 3" xfId="48826"/>
    <cellStyle name="쉼표 [0] 5 3 2 4 4 4" xfId="48827"/>
    <cellStyle name="쉼표 [0] 5 3 2 4 5" xfId="48828"/>
    <cellStyle name="쉼표 [0] 5 3 2 4 5 2" xfId="48829"/>
    <cellStyle name="쉼표 [0] 5 3 2 4 5 3" xfId="48830"/>
    <cellStyle name="쉼표 [0] 5 3 2 4 5 4" xfId="48831"/>
    <cellStyle name="쉼표 [0] 5 3 2 4 6" xfId="48832"/>
    <cellStyle name="쉼표 [0] 5 3 2 4 6 2" xfId="48833"/>
    <cellStyle name="쉼표 [0] 5 3 2 4 6 3" xfId="48834"/>
    <cellStyle name="쉼표 [0] 5 3 2 4 6 4" xfId="48835"/>
    <cellStyle name="쉼표 [0] 5 3 2 4 7" xfId="48836"/>
    <cellStyle name="쉼표 [0] 5 3 2 4 7 2" xfId="48837"/>
    <cellStyle name="쉼표 [0] 5 3 2 4 7 3" xfId="48838"/>
    <cellStyle name="쉼표 [0] 5 3 2 4 7 4" xfId="48839"/>
    <cellStyle name="쉼표 [0] 5 3 2 4 8" xfId="48840"/>
    <cellStyle name="쉼표 [0] 5 3 2 4 8 2" xfId="48841"/>
    <cellStyle name="쉼표 [0] 5 3 2 4 8 3" xfId="48842"/>
    <cellStyle name="쉼표 [0] 5 3 2 4 8 4" xfId="48843"/>
    <cellStyle name="쉼표 [0] 5 3 2 4 9" xfId="48844"/>
    <cellStyle name="쉼표 [0] 5 3 2 4 9 2" xfId="48845"/>
    <cellStyle name="쉼표 [0] 5 3 2 4 9 3" xfId="48846"/>
    <cellStyle name="쉼표 [0] 5 3 2 4 9 4" xfId="48847"/>
    <cellStyle name="쉼표 [0] 5 3 2 5" xfId="48848"/>
    <cellStyle name="쉼표 [0] 5 3 2 5 10" xfId="48849"/>
    <cellStyle name="쉼표 [0] 5 3 2 5 11" xfId="48850"/>
    <cellStyle name="쉼표 [0] 5 3 2 5 12" xfId="48851"/>
    <cellStyle name="쉼표 [0] 5 3 2 5 2" xfId="48852"/>
    <cellStyle name="쉼표 [0] 5 3 2 5 2 2" xfId="48853"/>
    <cellStyle name="쉼표 [0] 5 3 2 5 2 3" xfId="48854"/>
    <cellStyle name="쉼표 [0] 5 3 2 5 2 4" xfId="48855"/>
    <cellStyle name="쉼표 [0] 5 3 2 5 3" xfId="48856"/>
    <cellStyle name="쉼표 [0] 5 3 2 5 3 2" xfId="48857"/>
    <cellStyle name="쉼표 [0] 5 3 2 5 3 3" xfId="48858"/>
    <cellStyle name="쉼표 [0] 5 3 2 5 3 4" xfId="48859"/>
    <cellStyle name="쉼표 [0] 5 3 2 5 4" xfId="48860"/>
    <cellStyle name="쉼표 [0] 5 3 2 5 4 2" xfId="48861"/>
    <cellStyle name="쉼표 [0] 5 3 2 5 4 3" xfId="48862"/>
    <cellStyle name="쉼표 [0] 5 3 2 5 4 4" xfId="48863"/>
    <cellStyle name="쉼표 [0] 5 3 2 5 5" xfId="48864"/>
    <cellStyle name="쉼표 [0] 5 3 2 5 5 2" xfId="48865"/>
    <cellStyle name="쉼표 [0] 5 3 2 5 5 3" xfId="48866"/>
    <cellStyle name="쉼표 [0] 5 3 2 5 5 4" xfId="48867"/>
    <cellStyle name="쉼표 [0] 5 3 2 5 6" xfId="48868"/>
    <cellStyle name="쉼표 [0] 5 3 2 5 6 2" xfId="48869"/>
    <cellStyle name="쉼표 [0] 5 3 2 5 6 3" xfId="48870"/>
    <cellStyle name="쉼표 [0] 5 3 2 5 6 4" xfId="48871"/>
    <cellStyle name="쉼표 [0] 5 3 2 5 7" xfId="48872"/>
    <cellStyle name="쉼표 [0] 5 3 2 5 7 2" xfId="48873"/>
    <cellStyle name="쉼표 [0] 5 3 2 5 7 3" xfId="48874"/>
    <cellStyle name="쉼표 [0] 5 3 2 5 7 4" xfId="48875"/>
    <cellStyle name="쉼표 [0] 5 3 2 5 8" xfId="48876"/>
    <cellStyle name="쉼표 [0] 5 3 2 5 8 2" xfId="48877"/>
    <cellStyle name="쉼표 [0] 5 3 2 5 8 3" xfId="48878"/>
    <cellStyle name="쉼표 [0] 5 3 2 5 8 4" xfId="48879"/>
    <cellStyle name="쉼표 [0] 5 3 2 5 9" xfId="48880"/>
    <cellStyle name="쉼표 [0] 5 3 2 5 9 2" xfId="48881"/>
    <cellStyle name="쉼표 [0] 5 3 2 5 9 3" xfId="48882"/>
    <cellStyle name="쉼표 [0] 5 3 2 5 9 4" xfId="48883"/>
    <cellStyle name="쉼표 [0] 5 3 2 6" xfId="48884"/>
    <cellStyle name="쉼표 [0] 5 3 2 6 2" xfId="48885"/>
    <cellStyle name="쉼표 [0] 5 3 2 6 3" xfId="48886"/>
    <cellStyle name="쉼표 [0] 5 3 2 6 4" xfId="48887"/>
    <cellStyle name="쉼표 [0] 5 3 2 7" xfId="48888"/>
    <cellStyle name="쉼표 [0] 5 3 2 7 2" xfId="48889"/>
    <cellStyle name="쉼표 [0] 5 3 2 7 3" xfId="48890"/>
    <cellStyle name="쉼표 [0] 5 3 2 7 4" xfId="48891"/>
    <cellStyle name="쉼표 [0] 5 3 2 8" xfId="48892"/>
    <cellStyle name="쉼표 [0] 5 3 2 8 2" xfId="48893"/>
    <cellStyle name="쉼표 [0] 5 3 2 8 3" xfId="48894"/>
    <cellStyle name="쉼표 [0] 5 3 2 8 4" xfId="48895"/>
    <cellStyle name="쉼표 [0] 5 3 2 9" xfId="48896"/>
    <cellStyle name="쉼표 [0] 5 3 2 9 2" xfId="48897"/>
    <cellStyle name="쉼표 [0] 5 3 2 9 3" xfId="48898"/>
    <cellStyle name="쉼표 [0] 5 3 2 9 4" xfId="48899"/>
    <cellStyle name="쉼표 [0] 5 3 20" xfId="48900"/>
    <cellStyle name="쉼표 [0] 5 3 21" xfId="48901"/>
    <cellStyle name="쉼표 [0] 5 3 22" xfId="48902"/>
    <cellStyle name="쉼표 [0] 5 3 23" xfId="48903"/>
    <cellStyle name="쉼표 [0] 5 3 24" xfId="48904"/>
    <cellStyle name="쉼표 [0] 5 3 25" xfId="48905"/>
    <cellStyle name="쉼표 [0] 5 3 26" xfId="48906"/>
    <cellStyle name="쉼표 [0] 5 3 3" xfId="48907"/>
    <cellStyle name="쉼표 [0] 5 3 3 10" xfId="48908"/>
    <cellStyle name="쉼표 [0] 5 3 3 10 2" xfId="48909"/>
    <cellStyle name="쉼표 [0] 5 3 3 10 3" xfId="48910"/>
    <cellStyle name="쉼표 [0] 5 3 3 10 4" xfId="48911"/>
    <cellStyle name="쉼표 [0] 5 3 3 11" xfId="48912"/>
    <cellStyle name="쉼표 [0] 5 3 3 11 2" xfId="48913"/>
    <cellStyle name="쉼표 [0] 5 3 3 11 3" xfId="48914"/>
    <cellStyle name="쉼표 [0] 5 3 3 11 4" xfId="48915"/>
    <cellStyle name="쉼표 [0] 5 3 3 12" xfId="48916"/>
    <cellStyle name="쉼표 [0] 5 3 3 12 2" xfId="48917"/>
    <cellStyle name="쉼표 [0] 5 3 3 12 3" xfId="48918"/>
    <cellStyle name="쉼표 [0] 5 3 3 12 4" xfId="48919"/>
    <cellStyle name="쉼표 [0] 5 3 3 13" xfId="48920"/>
    <cellStyle name="쉼표 [0] 5 3 3 14" xfId="48921"/>
    <cellStyle name="쉼표 [0] 5 3 3 15" xfId="48922"/>
    <cellStyle name="쉼표 [0] 5 3 3 16" xfId="48923"/>
    <cellStyle name="쉼표 [0] 5 3 3 17" xfId="48924"/>
    <cellStyle name="쉼표 [0] 5 3 3 18" xfId="48925"/>
    <cellStyle name="쉼표 [0] 5 3 3 19" xfId="48926"/>
    <cellStyle name="쉼표 [0] 5 3 3 2" xfId="48927"/>
    <cellStyle name="쉼표 [0] 5 3 3 2 10" xfId="48928"/>
    <cellStyle name="쉼표 [0] 5 3 3 2 11" xfId="48929"/>
    <cellStyle name="쉼표 [0] 5 3 3 2 12" xfId="48930"/>
    <cellStyle name="쉼표 [0] 5 3 3 2 2" xfId="48931"/>
    <cellStyle name="쉼표 [0] 5 3 3 2 2 2" xfId="48932"/>
    <cellStyle name="쉼표 [0] 5 3 3 2 2 3" xfId="48933"/>
    <cellStyle name="쉼표 [0] 5 3 3 2 2 4" xfId="48934"/>
    <cellStyle name="쉼표 [0] 5 3 3 2 3" xfId="48935"/>
    <cellStyle name="쉼표 [0] 5 3 3 2 3 2" xfId="48936"/>
    <cellStyle name="쉼표 [0] 5 3 3 2 3 3" xfId="48937"/>
    <cellStyle name="쉼표 [0] 5 3 3 2 3 4" xfId="48938"/>
    <cellStyle name="쉼표 [0] 5 3 3 2 4" xfId="48939"/>
    <cellStyle name="쉼표 [0] 5 3 3 2 4 2" xfId="48940"/>
    <cellStyle name="쉼표 [0] 5 3 3 2 4 3" xfId="48941"/>
    <cellStyle name="쉼표 [0] 5 3 3 2 4 4" xfId="48942"/>
    <cellStyle name="쉼표 [0] 5 3 3 2 5" xfId="48943"/>
    <cellStyle name="쉼표 [0] 5 3 3 2 5 2" xfId="48944"/>
    <cellStyle name="쉼표 [0] 5 3 3 2 5 3" xfId="48945"/>
    <cellStyle name="쉼표 [0] 5 3 3 2 5 4" xfId="48946"/>
    <cellStyle name="쉼표 [0] 5 3 3 2 6" xfId="48947"/>
    <cellStyle name="쉼표 [0] 5 3 3 2 6 2" xfId="48948"/>
    <cellStyle name="쉼표 [0] 5 3 3 2 6 3" xfId="48949"/>
    <cellStyle name="쉼표 [0] 5 3 3 2 6 4" xfId="48950"/>
    <cellStyle name="쉼표 [0] 5 3 3 2 7" xfId="48951"/>
    <cellStyle name="쉼표 [0] 5 3 3 2 7 2" xfId="48952"/>
    <cellStyle name="쉼표 [0] 5 3 3 2 7 3" xfId="48953"/>
    <cellStyle name="쉼표 [0] 5 3 3 2 7 4" xfId="48954"/>
    <cellStyle name="쉼표 [0] 5 3 3 2 8" xfId="48955"/>
    <cellStyle name="쉼표 [0] 5 3 3 2 8 2" xfId="48956"/>
    <cellStyle name="쉼표 [0] 5 3 3 2 8 3" xfId="48957"/>
    <cellStyle name="쉼표 [0] 5 3 3 2 8 4" xfId="48958"/>
    <cellStyle name="쉼표 [0] 5 3 3 2 9" xfId="48959"/>
    <cellStyle name="쉼표 [0] 5 3 3 2 9 2" xfId="48960"/>
    <cellStyle name="쉼표 [0] 5 3 3 2 9 3" xfId="48961"/>
    <cellStyle name="쉼표 [0] 5 3 3 2 9 4" xfId="48962"/>
    <cellStyle name="쉼표 [0] 5 3 3 20" xfId="48963"/>
    <cellStyle name="쉼표 [0] 5 3 3 21" xfId="48964"/>
    <cellStyle name="쉼표 [0] 5 3 3 22" xfId="48965"/>
    <cellStyle name="쉼표 [0] 5 3 3 23" xfId="48966"/>
    <cellStyle name="쉼표 [0] 5 3 3 24" xfId="48967"/>
    <cellStyle name="쉼표 [0] 5 3 3 25" xfId="48968"/>
    <cellStyle name="쉼표 [0] 5 3 3 3" xfId="48969"/>
    <cellStyle name="쉼표 [0] 5 3 3 3 10" xfId="48970"/>
    <cellStyle name="쉼표 [0] 5 3 3 3 11" xfId="48971"/>
    <cellStyle name="쉼표 [0] 5 3 3 3 12" xfId="48972"/>
    <cellStyle name="쉼표 [0] 5 3 3 3 2" xfId="48973"/>
    <cellStyle name="쉼표 [0] 5 3 3 3 2 2" xfId="48974"/>
    <cellStyle name="쉼표 [0] 5 3 3 3 2 3" xfId="48975"/>
    <cellStyle name="쉼표 [0] 5 3 3 3 2 4" xfId="48976"/>
    <cellStyle name="쉼표 [0] 5 3 3 3 3" xfId="48977"/>
    <cellStyle name="쉼표 [0] 5 3 3 3 3 2" xfId="48978"/>
    <cellStyle name="쉼표 [0] 5 3 3 3 3 3" xfId="48979"/>
    <cellStyle name="쉼표 [0] 5 3 3 3 3 4" xfId="48980"/>
    <cellStyle name="쉼표 [0] 5 3 3 3 4" xfId="48981"/>
    <cellStyle name="쉼표 [0] 5 3 3 3 4 2" xfId="48982"/>
    <cellStyle name="쉼표 [0] 5 3 3 3 4 3" xfId="48983"/>
    <cellStyle name="쉼표 [0] 5 3 3 3 4 4" xfId="48984"/>
    <cellStyle name="쉼표 [0] 5 3 3 3 5" xfId="48985"/>
    <cellStyle name="쉼표 [0] 5 3 3 3 5 2" xfId="48986"/>
    <cellStyle name="쉼표 [0] 5 3 3 3 5 3" xfId="48987"/>
    <cellStyle name="쉼표 [0] 5 3 3 3 5 4" xfId="48988"/>
    <cellStyle name="쉼표 [0] 5 3 3 3 6" xfId="48989"/>
    <cellStyle name="쉼표 [0] 5 3 3 3 6 2" xfId="48990"/>
    <cellStyle name="쉼표 [0] 5 3 3 3 6 3" xfId="48991"/>
    <cellStyle name="쉼표 [0] 5 3 3 3 6 4" xfId="48992"/>
    <cellStyle name="쉼표 [0] 5 3 3 3 7" xfId="48993"/>
    <cellStyle name="쉼표 [0] 5 3 3 3 7 2" xfId="48994"/>
    <cellStyle name="쉼표 [0] 5 3 3 3 7 3" xfId="48995"/>
    <cellStyle name="쉼표 [0] 5 3 3 3 7 4" xfId="48996"/>
    <cellStyle name="쉼표 [0] 5 3 3 3 8" xfId="48997"/>
    <cellStyle name="쉼표 [0] 5 3 3 3 8 2" xfId="48998"/>
    <cellStyle name="쉼표 [0] 5 3 3 3 8 3" xfId="48999"/>
    <cellStyle name="쉼표 [0] 5 3 3 3 8 4" xfId="49000"/>
    <cellStyle name="쉼표 [0] 5 3 3 3 9" xfId="49001"/>
    <cellStyle name="쉼표 [0] 5 3 3 3 9 2" xfId="49002"/>
    <cellStyle name="쉼표 [0] 5 3 3 3 9 3" xfId="49003"/>
    <cellStyle name="쉼표 [0] 5 3 3 3 9 4" xfId="49004"/>
    <cellStyle name="쉼표 [0] 5 3 3 4" xfId="49005"/>
    <cellStyle name="쉼표 [0] 5 3 3 4 10" xfId="49006"/>
    <cellStyle name="쉼표 [0] 5 3 3 4 11" xfId="49007"/>
    <cellStyle name="쉼표 [0] 5 3 3 4 12" xfId="49008"/>
    <cellStyle name="쉼표 [0] 5 3 3 4 2" xfId="49009"/>
    <cellStyle name="쉼표 [0] 5 3 3 4 2 2" xfId="49010"/>
    <cellStyle name="쉼표 [0] 5 3 3 4 2 3" xfId="49011"/>
    <cellStyle name="쉼표 [0] 5 3 3 4 2 4" xfId="49012"/>
    <cellStyle name="쉼표 [0] 5 3 3 4 3" xfId="49013"/>
    <cellStyle name="쉼표 [0] 5 3 3 4 3 2" xfId="49014"/>
    <cellStyle name="쉼표 [0] 5 3 3 4 3 3" xfId="49015"/>
    <cellStyle name="쉼표 [0] 5 3 3 4 3 4" xfId="49016"/>
    <cellStyle name="쉼표 [0] 5 3 3 4 4" xfId="49017"/>
    <cellStyle name="쉼표 [0] 5 3 3 4 4 2" xfId="49018"/>
    <cellStyle name="쉼표 [0] 5 3 3 4 4 3" xfId="49019"/>
    <cellStyle name="쉼표 [0] 5 3 3 4 4 4" xfId="49020"/>
    <cellStyle name="쉼표 [0] 5 3 3 4 5" xfId="49021"/>
    <cellStyle name="쉼표 [0] 5 3 3 4 5 2" xfId="49022"/>
    <cellStyle name="쉼표 [0] 5 3 3 4 5 3" xfId="49023"/>
    <cellStyle name="쉼표 [0] 5 3 3 4 5 4" xfId="49024"/>
    <cellStyle name="쉼표 [0] 5 3 3 4 6" xfId="49025"/>
    <cellStyle name="쉼표 [0] 5 3 3 4 6 2" xfId="49026"/>
    <cellStyle name="쉼표 [0] 5 3 3 4 6 3" xfId="49027"/>
    <cellStyle name="쉼표 [0] 5 3 3 4 6 4" xfId="49028"/>
    <cellStyle name="쉼표 [0] 5 3 3 4 7" xfId="49029"/>
    <cellStyle name="쉼표 [0] 5 3 3 4 7 2" xfId="49030"/>
    <cellStyle name="쉼표 [0] 5 3 3 4 7 3" xfId="49031"/>
    <cellStyle name="쉼표 [0] 5 3 3 4 7 4" xfId="49032"/>
    <cellStyle name="쉼표 [0] 5 3 3 4 8" xfId="49033"/>
    <cellStyle name="쉼표 [0] 5 3 3 4 8 2" xfId="49034"/>
    <cellStyle name="쉼표 [0] 5 3 3 4 8 3" xfId="49035"/>
    <cellStyle name="쉼표 [0] 5 3 3 4 8 4" xfId="49036"/>
    <cellStyle name="쉼표 [0] 5 3 3 4 9" xfId="49037"/>
    <cellStyle name="쉼표 [0] 5 3 3 4 9 2" xfId="49038"/>
    <cellStyle name="쉼표 [0] 5 3 3 4 9 3" xfId="49039"/>
    <cellStyle name="쉼표 [0] 5 3 3 4 9 4" xfId="49040"/>
    <cellStyle name="쉼표 [0] 5 3 3 5" xfId="49041"/>
    <cellStyle name="쉼표 [0] 5 3 3 5 2" xfId="49042"/>
    <cellStyle name="쉼표 [0] 5 3 3 5 3" xfId="49043"/>
    <cellStyle name="쉼표 [0] 5 3 3 5 4" xfId="49044"/>
    <cellStyle name="쉼표 [0] 5 3 3 6" xfId="49045"/>
    <cellStyle name="쉼표 [0] 5 3 3 6 2" xfId="49046"/>
    <cellStyle name="쉼표 [0] 5 3 3 6 3" xfId="49047"/>
    <cellStyle name="쉼표 [0] 5 3 3 6 4" xfId="49048"/>
    <cellStyle name="쉼표 [0] 5 3 3 7" xfId="49049"/>
    <cellStyle name="쉼표 [0] 5 3 3 7 2" xfId="49050"/>
    <cellStyle name="쉼표 [0] 5 3 3 7 3" xfId="49051"/>
    <cellStyle name="쉼표 [0] 5 3 3 7 4" xfId="49052"/>
    <cellStyle name="쉼표 [0] 5 3 3 8" xfId="49053"/>
    <cellStyle name="쉼표 [0] 5 3 3 8 2" xfId="49054"/>
    <cellStyle name="쉼표 [0] 5 3 3 8 3" xfId="49055"/>
    <cellStyle name="쉼표 [0] 5 3 3 8 4" xfId="49056"/>
    <cellStyle name="쉼표 [0] 5 3 3 9" xfId="49057"/>
    <cellStyle name="쉼표 [0] 5 3 3 9 2" xfId="49058"/>
    <cellStyle name="쉼표 [0] 5 3 3 9 3" xfId="49059"/>
    <cellStyle name="쉼표 [0] 5 3 3 9 4" xfId="49060"/>
    <cellStyle name="쉼표 [0] 5 3 4" xfId="49061"/>
    <cellStyle name="쉼표 [0] 5 3 4 10" xfId="49062"/>
    <cellStyle name="쉼표 [0] 5 3 4 11" xfId="49063"/>
    <cellStyle name="쉼표 [0] 5 3 4 12" xfId="49064"/>
    <cellStyle name="쉼표 [0] 5 3 4 2" xfId="49065"/>
    <cellStyle name="쉼표 [0] 5 3 4 2 2" xfId="49066"/>
    <cellStyle name="쉼표 [0] 5 3 4 2 3" xfId="49067"/>
    <cellStyle name="쉼표 [0] 5 3 4 2 4" xfId="49068"/>
    <cellStyle name="쉼표 [0] 5 3 4 3" xfId="49069"/>
    <cellStyle name="쉼표 [0] 5 3 4 3 2" xfId="49070"/>
    <cellStyle name="쉼표 [0] 5 3 4 3 3" xfId="49071"/>
    <cellStyle name="쉼표 [0] 5 3 4 3 4" xfId="49072"/>
    <cellStyle name="쉼표 [0] 5 3 4 4" xfId="49073"/>
    <cellStyle name="쉼표 [0] 5 3 4 4 2" xfId="49074"/>
    <cellStyle name="쉼표 [0] 5 3 4 4 3" xfId="49075"/>
    <cellStyle name="쉼표 [0] 5 3 4 4 4" xfId="49076"/>
    <cellStyle name="쉼표 [0] 5 3 4 5" xfId="49077"/>
    <cellStyle name="쉼표 [0] 5 3 4 5 2" xfId="49078"/>
    <cellStyle name="쉼표 [0] 5 3 4 5 3" xfId="49079"/>
    <cellStyle name="쉼표 [0] 5 3 4 5 4" xfId="49080"/>
    <cellStyle name="쉼표 [0] 5 3 4 6" xfId="49081"/>
    <cellStyle name="쉼표 [0] 5 3 4 6 2" xfId="49082"/>
    <cellStyle name="쉼표 [0] 5 3 4 6 3" xfId="49083"/>
    <cellStyle name="쉼표 [0] 5 3 4 6 4" xfId="49084"/>
    <cellStyle name="쉼표 [0] 5 3 4 7" xfId="49085"/>
    <cellStyle name="쉼표 [0] 5 3 4 7 2" xfId="49086"/>
    <cellStyle name="쉼표 [0] 5 3 4 7 3" xfId="49087"/>
    <cellStyle name="쉼표 [0] 5 3 4 7 4" xfId="49088"/>
    <cellStyle name="쉼표 [0] 5 3 4 8" xfId="49089"/>
    <cellStyle name="쉼표 [0] 5 3 4 8 2" xfId="49090"/>
    <cellStyle name="쉼표 [0] 5 3 4 8 3" xfId="49091"/>
    <cellStyle name="쉼표 [0] 5 3 4 8 4" xfId="49092"/>
    <cellStyle name="쉼표 [0] 5 3 4 9" xfId="49093"/>
    <cellStyle name="쉼표 [0] 5 3 4 9 2" xfId="49094"/>
    <cellStyle name="쉼표 [0] 5 3 4 9 3" xfId="49095"/>
    <cellStyle name="쉼표 [0] 5 3 4 9 4" xfId="49096"/>
    <cellStyle name="쉼표 [0] 5 3 5" xfId="49097"/>
    <cellStyle name="쉼표 [0] 5 3 5 10" xfId="49098"/>
    <cellStyle name="쉼표 [0] 5 3 5 11" xfId="49099"/>
    <cellStyle name="쉼표 [0] 5 3 5 12" xfId="49100"/>
    <cellStyle name="쉼표 [0] 5 3 5 2" xfId="49101"/>
    <cellStyle name="쉼표 [0] 5 3 5 2 2" xfId="49102"/>
    <cellStyle name="쉼표 [0] 5 3 5 2 3" xfId="49103"/>
    <cellStyle name="쉼표 [0] 5 3 5 2 4" xfId="49104"/>
    <cellStyle name="쉼표 [0] 5 3 5 3" xfId="49105"/>
    <cellStyle name="쉼표 [0] 5 3 5 3 2" xfId="49106"/>
    <cellStyle name="쉼표 [0] 5 3 5 3 3" xfId="49107"/>
    <cellStyle name="쉼표 [0] 5 3 5 3 4" xfId="49108"/>
    <cellStyle name="쉼표 [0] 5 3 5 4" xfId="49109"/>
    <cellStyle name="쉼표 [0] 5 3 5 4 2" xfId="49110"/>
    <cellStyle name="쉼표 [0] 5 3 5 4 3" xfId="49111"/>
    <cellStyle name="쉼표 [0] 5 3 5 4 4" xfId="49112"/>
    <cellStyle name="쉼표 [0] 5 3 5 5" xfId="49113"/>
    <cellStyle name="쉼표 [0] 5 3 5 5 2" xfId="49114"/>
    <cellStyle name="쉼표 [0] 5 3 5 5 3" xfId="49115"/>
    <cellStyle name="쉼표 [0] 5 3 5 5 4" xfId="49116"/>
    <cellStyle name="쉼표 [0] 5 3 5 6" xfId="49117"/>
    <cellStyle name="쉼표 [0] 5 3 5 6 2" xfId="49118"/>
    <cellStyle name="쉼표 [0] 5 3 5 6 3" xfId="49119"/>
    <cellStyle name="쉼표 [0] 5 3 5 6 4" xfId="49120"/>
    <cellStyle name="쉼표 [0] 5 3 5 7" xfId="49121"/>
    <cellStyle name="쉼표 [0] 5 3 5 7 2" xfId="49122"/>
    <cellStyle name="쉼표 [0] 5 3 5 7 3" xfId="49123"/>
    <cellStyle name="쉼표 [0] 5 3 5 7 4" xfId="49124"/>
    <cellStyle name="쉼표 [0] 5 3 5 8" xfId="49125"/>
    <cellStyle name="쉼표 [0] 5 3 5 8 2" xfId="49126"/>
    <cellStyle name="쉼표 [0] 5 3 5 8 3" xfId="49127"/>
    <cellStyle name="쉼표 [0] 5 3 5 8 4" xfId="49128"/>
    <cellStyle name="쉼표 [0] 5 3 5 9" xfId="49129"/>
    <cellStyle name="쉼표 [0] 5 3 5 9 2" xfId="49130"/>
    <cellStyle name="쉼표 [0] 5 3 5 9 3" xfId="49131"/>
    <cellStyle name="쉼표 [0] 5 3 5 9 4" xfId="49132"/>
    <cellStyle name="쉼표 [0] 5 3 6" xfId="49133"/>
    <cellStyle name="쉼표 [0] 5 3 6 10" xfId="49134"/>
    <cellStyle name="쉼표 [0] 5 3 6 11" xfId="49135"/>
    <cellStyle name="쉼표 [0] 5 3 6 12" xfId="49136"/>
    <cellStyle name="쉼표 [0] 5 3 6 2" xfId="49137"/>
    <cellStyle name="쉼표 [0] 5 3 6 2 2" xfId="49138"/>
    <cellStyle name="쉼표 [0] 5 3 6 2 3" xfId="49139"/>
    <cellStyle name="쉼표 [0] 5 3 6 2 4" xfId="49140"/>
    <cellStyle name="쉼표 [0] 5 3 6 3" xfId="49141"/>
    <cellStyle name="쉼표 [0] 5 3 6 3 2" xfId="49142"/>
    <cellStyle name="쉼표 [0] 5 3 6 3 3" xfId="49143"/>
    <cellStyle name="쉼표 [0] 5 3 6 3 4" xfId="49144"/>
    <cellStyle name="쉼표 [0] 5 3 6 4" xfId="49145"/>
    <cellStyle name="쉼표 [0] 5 3 6 4 2" xfId="49146"/>
    <cellStyle name="쉼표 [0] 5 3 6 4 3" xfId="49147"/>
    <cellStyle name="쉼표 [0] 5 3 6 4 4" xfId="49148"/>
    <cellStyle name="쉼표 [0] 5 3 6 5" xfId="49149"/>
    <cellStyle name="쉼표 [0] 5 3 6 5 2" xfId="49150"/>
    <cellStyle name="쉼표 [0] 5 3 6 5 3" xfId="49151"/>
    <cellStyle name="쉼표 [0] 5 3 6 5 4" xfId="49152"/>
    <cellStyle name="쉼표 [0] 5 3 6 6" xfId="49153"/>
    <cellStyle name="쉼표 [0] 5 3 6 6 2" xfId="49154"/>
    <cellStyle name="쉼표 [0] 5 3 6 6 3" xfId="49155"/>
    <cellStyle name="쉼표 [0] 5 3 6 6 4" xfId="49156"/>
    <cellStyle name="쉼표 [0] 5 3 6 7" xfId="49157"/>
    <cellStyle name="쉼표 [0] 5 3 6 7 2" xfId="49158"/>
    <cellStyle name="쉼표 [0] 5 3 6 7 3" xfId="49159"/>
    <cellStyle name="쉼표 [0] 5 3 6 7 4" xfId="49160"/>
    <cellStyle name="쉼표 [0] 5 3 6 8" xfId="49161"/>
    <cellStyle name="쉼표 [0] 5 3 6 8 2" xfId="49162"/>
    <cellStyle name="쉼표 [0] 5 3 6 8 3" xfId="49163"/>
    <cellStyle name="쉼표 [0] 5 3 6 8 4" xfId="49164"/>
    <cellStyle name="쉼표 [0] 5 3 6 9" xfId="49165"/>
    <cellStyle name="쉼표 [0] 5 3 6 9 2" xfId="49166"/>
    <cellStyle name="쉼표 [0] 5 3 6 9 3" xfId="49167"/>
    <cellStyle name="쉼표 [0] 5 3 6 9 4" xfId="49168"/>
    <cellStyle name="쉼표 [0] 5 3 7" xfId="49169"/>
    <cellStyle name="쉼표 [0] 5 3 7 2" xfId="49170"/>
    <cellStyle name="쉼표 [0] 5 3 7 3" xfId="49171"/>
    <cellStyle name="쉼표 [0] 5 3 7 4" xfId="49172"/>
    <cellStyle name="쉼표 [0] 5 3 8" xfId="49173"/>
    <cellStyle name="쉼표 [0] 5 3 8 2" xfId="49174"/>
    <cellStyle name="쉼표 [0] 5 3 8 3" xfId="49175"/>
    <cellStyle name="쉼표 [0] 5 3 8 4" xfId="49176"/>
    <cellStyle name="쉼표 [0] 5 3 9" xfId="49177"/>
    <cellStyle name="쉼표 [0] 5 3 9 2" xfId="49178"/>
    <cellStyle name="쉼표 [0] 5 3 9 3" xfId="49179"/>
    <cellStyle name="쉼표 [0] 5 3 9 4" xfId="49180"/>
    <cellStyle name="쉼표 [0] 5 4" xfId="49181"/>
    <cellStyle name="쉼표 [0] 5 5" xfId="49182"/>
    <cellStyle name="쉼표 [0] 5 6" xfId="49183"/>
    <cellStyle name="쉼표 [0] 5 7" xfId="49184"/>
    <cellStyle name="쉼표 [0] 6" xfId="49185"/>
    <cellStyle name="쉼표 [0] 6 2" xfId="49186"/>
    <cellStyle name="쉼표 [0] 6 2 10" xfId="49187"/>
    <cellStyle name="쉼표 [0] 6 2 10 2" xfId="49188"/>
    <cellStyle name="쉼표 [0] 6 2 10 3" xfId="49189"/>
    <cellStyle name="쉼표 [0] 6 2 10 4" xfId="49190"/>
    <cellStyle name="쉼표 [0] 6 2 11" xfId="49191"/>
    <cellStyle name="쉼표 [0] 6 2 11 2" xfId="49192"/>
    <cellStyle name="쉼표 [0] 6 2 11 3" xfId="49193"/>
    <cellStyle name="쉼표 [0] 6 2 11 4" xfId="49194"/>
    <cellStyle name="쉼표 [0] 6 2 12" xfId="49195"/>
    <cellStyle name="쉼표 [0] 6 2 12 2" xfId="49196"/>
    <cellStyle name="쉼표 [0] 6 2 12 3" xfId="49197"/>
    <cellStyle name="쉼표 [0] 6 2 12 4" xfId="49198"/>
    <cellStyle name="쉼표 [0] 6 2 13" xfId="49199"/>
    <cellStyle name="쉼표 [0] 6 2 13 2" xfId="49200"/>
    <cellStyle name="쉼표 [0] 6 2 13 3" xfId="49201"/>
    <cellStyle name="쉼표 [0] 6 2 13 4" xfId="49202"/>
    <cellStyle name="쉼표 [0] 6 2 14" xfId="49203"/>
    <cellStyle name="쉼표 [0] 6 2 14 2" xfId="49204"/>
    <cellStyle name="쉼표 [0] 6 2 14 3" xfId="49205"/>
    <cellStyle name="쉼표 [0] 6 2 14 4" xfId="49206"/>
    <cellStyle name="쉼표 [0] 6 2 15" xfId="49207"/>
    <cellStyle name="쉼표 [0] 6 2 16" xfId="49208"/>
    <cellStyle name="쉼표 [0] 6 2 17" xfId="49209"/>
    <cellStyle name="쉼표 [0] 6 2 18" xfId="49210"/>
    <cellStyle name="쉼표 [0] 6 2 19" xfId="49211"/>
    <cellStyle name="쉼표 [0] 6 2 2" xfId="49212"/>
    <cellStyle name="쉼표 [0] 6 2 2 10" xfId="49213"/>
    <cellStyle name="쉼표 [0] 6 2 2 10 2" xfId="49214"/>
    <cellStyle name="쉼표 [0] 6 2 2 10 3" xfId="49215"/>
    <cellStyle name="쉼표 [0] 6 2 2 10 4" xfId="49216"/>
    <cellStyle name="쉼표 [0] 6 2 2 11" xfId="49217"/>
    <cellStyle name="쉼표 [0] 6 2 2 11 2" xfId="49218"/>
    <cellStyle name="쉼표 [0] 6 2 2 11 3" xfId="49219"/>
    <cellStyle name="쉼표 [0] 6 2 2 11 4" xfId="49220"/>
    <cellStyle name="쉼표 [0] 6 2 2 12" xfId="49221"/>
    <cellStyle name="쉼표 [0] 6 2 2 12 2" xfId="49222"/>
    <cellStyle name="쉼표 [0] 6 2 2 12 3" xfId="49223"/>
    <cellStyle name="쉼표 [0] 6 2 2 12 4" xfId="49224"/>
    <cellStyle name="쉼표 [0] 6 2 2 13" xfId="49225"/>
    <cellStyle name="쉼표 [0] 6 2 2 13 2" xfId="49226"/>
    <cellStyle name="쉼표 [0] 6 2 2 13 3" xfId="49227"/>
    <cellStyle name="쉼표 [0] 6 2 2 13 4" xfId="49228"/>
    <cellStyle name="쉼표 [0] 6 2 2 14" xfId="49229"/>
    <cellStyle name="쉼표 [0] 6 2 2 15" xfId="49230"/>
    <cellStyle name="쉼표 [0] 6 2 2 16" xfId="49231"/>
    <cellStyle name="쉼표 [0] 6 2 2 17" xfId="49232"/>
    <cellStyle name="쉼표 [0] 6 2 2 18" xfId="49233"/>
    <cellStyle name="쉼표 [0] 6 2 2 19" xfId="49234"/>
    <cellStyle name="쉼표 [0] 6 2 2 2" xfId="49235"/>
    <cellStyle name="쉼표 [0] 6 2 2 2 10" xfId="49236"/>
    <cellStyle name="쉼표 [0] 6 2 2 2 10 2" xfId="49237"/>
    <cellStyle name="쉼표 [0] 6 2 2 2 10 3" xfId="49238"/>
    <cellStyle name="쉼표 [0] 6 2 2 2 10 4" xfId="49239"/>
    <cellStyle name="쉼표 [0] 6 2 2 2 11" xfId="49240"/>
    <cellStyle name="쉼표 [0] 6 2 2 2 11 2" xfId="49241"/>
    <cellStyle name="쉼표 [0] 6 2 2 2 11 3" xfId="49242"/>
    <cellStyle name="쉼표 [0] 6 2 2 2 11 4" xfId="49243"/>
    <cellStyle name="쉼표 [0] 6 2 2 2 12" xfId="49244"/>
    <cellStyle name="쉼표 [0] 6 2 2 2 12 2" xfId="49245"/>
    <cellStyle name="쉼표 [0] 6 2 2 2 12 3" xfId="49246"/>
    <cellStyle name="쉼표 [0] 6 2 2 2 12 4" xfId="49247"/>
    <cellStyle name="쉼표 [0] 6 2 2 2 13" xfId="49248"/>
    <cellStyle name="쉼표 [0] 6 2 2 2 14" xfId="49249"/>
    <cellStyle name="쉼표 [0] 6 2 2 2 15" xfId="49250"/>
    <cellStyle name="쉼표 [0] 6 2 2 2 16" xfId="49251"/>
    <cellStyle name="쉼표 [0] 6 2 2 2 17" xfId="49252"/>
    <cellStyle name="쉼표 [0] 6 2 2 2 18" xfId="49253"/>
    <cellStyle name="쉼표 [0] 6 2 2 2 19" xfId="49254"/>
    <cellStyle name="쉼표 [0] 6 2 2 2 2" xfId="49255"/>
    <cellStyle name="쉼표 [0] 6 2 2 2 2 10" xfId="49256"/>
    <cellStyle name="쉼표 [0] 6 2 2 2 2 11" xfId="49257"/>
    <cellStyle name="쉼표 [0] 6 2 2 2 2 12" xfId="49258"/>
    <cellStyle name="쉼표 [0] 6 2 2 2 2 2" xfId="49259"/>
    <cellStyle name="쉼표 [0] 6 2 2 2 2 2 2" xfId="49260"/>
    <cellStyle name="쉼표 [0] 6 2 2 2 2 2 3" xfId="49261"/>
    <cellStyle name="쉼표 [0] 6 2 2 2 2 2 4" xfId="49262"/>
    <cellStyle name="쉼표 [0] 6 2 2 2 2 3" xfId="49263"/>
    <cellStyle name="쉼표 [0] 6 2 2 2 2 3 2" xfId="49264"/>
    <cellStyle name="쉼표 [0] 6 2 2 2 2 3 3" xfId="49265"/>
    <cellStyle name="쉼표 [0] 6 2 2 2 2 3 4" xfId="49266"/>
    <cellStyle name="쉼표 [0] 6 2 2 2 2 4" xfId="49267"/>
    <cellStyle name="쉼표 [0] 6 2 2 2 2 4 2" xfId="49268"/>
    <cellStyle name="쉼표 [0] 6 2 2 2 2 4 3" xfId="49269"/>
    <cellStyle name="쉼표 [0] 6 2 2 2 2 4 4" xfId="49270"/>
    <cellStyle name="쉼표 [0] 6 2 2 2 2 5" xfId="49271"/>
    <cellStyle name="쉼표 [0] 6 2 2 2 2 5 2" xfId="49272"/>
    <cellStyle name="쉼표 [0] 6 2 2 2 2 5 3" xfId="49273"/>
    <cellStyle name="쉼표 [0] 6 2 2 2 2 5 4" xfId="49274"/>
    <cellStyle name="쉼표 [0] 6 2 2 2 2 6" xfId="49275"/>
    <cellStyle name="쉼표 [0] 6 2 2 2 2 6 2" xfId="49276"/>
    <cellStyle name="쉼표 [0] 6 2 2 2 2 6 3" xfId="49277"/>
    <cellStyle name="쉼표 [0] 6 2 2 2 2 6 4" xfId="49278"/>
    <cellStyle name="쉼표 [0] 6 2 2 2 2 7" xfId="49279"/>
    <cellStyle name="쉼표 [0] 6 2 2 2 2 7 2" xfId="49280"/>
    <cellStyle name="쉼표 [0] 6 2 2 2 2 7 3" xfId="49281"/>
    <cellStyle name="쉼표 [0] 6 2 2 2 2 7 4" xfId="49282"/>
    <cellStyle name="쉼표 [0] 6 2 2 2 2 8" xfId="49283"/>
    <cellStyle name="쉼표 [0] 6 2 2 2 2 8 2" xfId="49284"/>
    <cellStyle name="쉼표 [0] 6 2 2 2 2 8 3" xfId="49285"/>
    <cellStyle name="쉼표 [0] 6 2 2 2 2 8 4" xfId="49286"/>
    <cellStyle name="쉼표 [0] 6 2 2 2 2 9" xfId="49287"/>
    <cellStyle name="쉼표 [0] 6 2 2 2 2 9 2" xfId="49288"/>
    <cellStyle name="쉼표 [0] 6 2 2 2 2 9 3" xfId="49289"/>
    <cellStyle name="쉼표 [0] 6 2 2 2 2 9 4" xfId="49290"/>
    <cellStyle name="쉼표 [0] 6 2 2 2 20" xfId="49291"/>
    <cellStyle name="쉼표 [0] 6 2 2 2 21" xfId="49292"/>
    <cellStyle name="쉼표 [0] 6 2 2 2 22" xfId="49293"/>
    <cellStyle name="쉼표 [0] 6 2 2 2 23" xfId="49294"/>
    <cellStyle name="쉼표 [0] 6 2 2 2 24" xfId="49295"/>
    <cellStyle name="쉼표 [0] 6 2 2 2 25" xfId="49296"/>
    <cellStyle name="쉼표 [0] 6 2 2 2 3" xfId="49297"/>
    <cellStyle name="쉼표 [0] 6 2 2 2 3 10" xfId="49298"/>
    <cellStyle name="쉼표 [0] 6 2 2 2 3 11" xfId="49299"/>
    <cellStyle name="쉼표 [0] 6 2 2 2 3 12" xfId="49300"/>
    <cellStyle name="쉼표 [0] 6 2 2 2 3 2" xfId="49301"/>
    <cellStyle name="쉼표 [0] 6 2 2 2 3 2 2" xfId="49302"/>
    <cellStyle name="쉼표 [0] 6 2 2 2 3 2 3" xfId="49303"/>
    <cellStyle name="쉼표 [0] 6 2 2 2 3 2 4" xfId="49304"/>
    <cellStyle name="쉼표 [0] 6 2 2 2 3 3" xfId="49305"/>
    <cellStyle name="쉼표 [0] 6 2 2 2 3 3 2" xfId="49306"/>
    <cellStyle name="쉼표 [0] 6 2 2 2 3 3 3" xfId="49307"/>
    <cellStyle name="쉼표 [0] 6 2 2 2 3 3 4" xfId="49308"/>
    <cellStyle name="쉼표 [0] 6 2 2 2 3 4" xfId="49309"/>
    <cellStyle name="쉼표 [0] 6 2 2 2 3 4 2" xfId="49310"/>
    <cellStyle name="쉼표 [0] 6 2 2 2 3 4 3" xfId="49311"/>
    <cellStyle name="쉼표 [0] 6 2 2 2 3 4 4" xfId="49312"/>
    <cellStyle name="쉼표 [0] 6 2 2 2 3 5" xfId="49313"/>
    <cellStyle name="쉼표 [0] 6 2 2 2 3 5 2" xfId="49314"/>
    <cellStyle name="쉼표 [0] 6 2 2 2 3 5 3" xfId="49315"/>
    <cellStyle name="쉼표 [0] 6 2 2 2 3 5 4" xfId="49316"/>
    <cellStyle name="쉼표 [0] 6 2 2 2 3 6" xfId="49317"/>
    <cellStyle name="쉼표 [0] 6 2 2 2 3 6 2" xfId="49318"/>
    <cellStyle name="쉼표 [0] 6 2 2 2 3 6 3" xfId="49319"/>
    <cellStyle name="쉼표 [0] 6 2 2 2 3 6 4" xfId="49320"/>
    <cellStyle name="쉼표 [0] 6 2 2 2 3 7" xfId="49321"/>
    <cellStyle name="쉼표 [0] 6 2 2 2 3 7 2" xfId="49322"/>
    <cellStyle name="쉼표 [0] 6 2 2 2 3 7 3" xfId="49323"/>
    <cellStyle name="쉼표 [0] 6 2 2 2 3 7 4" xfId="49324"/>
    <cellStyle name="쉼표 [0] 6 2 2 2 3 8" xfId="49325"/>
    <cellStyle name="쉼표 [0] 6 2 2 2 3 8 2" xfId="49326"/>
    <cellStyle name="쉼표 [0] 6 2 2 2 3 8 3" xfId="49327"/>
    <cellStyle name="쉼표 [0] 6 2 2 2 3 8 4" xfId="49328"/>
    <cellStyle name="쉼표 [0] 6 2 2 2 3 9" xfId="49329"/>
    <cellStyle name="쉼표 [0] 6 2 2 2 3 9 2" xfId="49330"/>
    <cellStyle name="쉼표 [0] 6 2 2 2 3 9 3" xfId="49331"/>
    <cellStyle name="쉼표 [0] 6 2 2 2 3 9 4" xfId="49332"/>
    <cellStyle name="쉼표 [0] 6 2 2 2 4" xfId="49333"/>
    <cellStyle name="쉼표 [0] 6 2 2 2 4 10" xfId="49334"/>
    <cellStyle name="쉼표 [0] 6 2 2 2 4 11" xfId="49335"/>
    <cellStyle name="쉼표 [0] 6 2 2 2 4 12" xfId="49336"/>
    <cellStyle name="쉼표 [0] 6 2 2 2 4 2" xfId="49337"/>
    <cellStyle name="쉼표 [0] 6 2 2 2 4 2 2" xfId="49338"/>
    <cellStyle name="쉼표 [0] 6 2 2 2 4 2 3" xfId="49339"/>
    <cellStyle name="쉼표 [0] 6 2 2 2 4 2 4" xfId="49340"/>
    <cellStyle name="쉼표 [0] 6 2 2 2 4 3" xfId="49341"/>
    <cellStyle name="쉼표 [0] 6 2 2 2 4 3 2" xfId="49342"/>
    <cellStyle name="쉼표 [0] 6 2 2 2 4 3 3" xfId="49343"/>
    <cellStyle name="쉼표 [0] 6 2 2 2 4 3 4" xfId="49344"/>
    <cellStyle name="쉼표 [0] 6 2 2 2 4 4" xfId="49345"/>
    <cellStyle name="쉼표 [0] 6 2 2 2 4 4 2" xfId="49346"/>
    <cellStyle name="쉼표 [0] 6 2 2 2 4 4 3" xfId="49347"/>
    <cellStyle name="쉼표 [0] 6 2 2 2 4 4 4" xfId="49348"/>
    <cellStyle name="쉼표 [0] 6 2 2 2 4 5" xfId="49349"/>
    <cellStyle name="쉼표 [0] 6 2 2 2 4 5 2" xfId="49350"/>
    <cellStyle name="쉼표 [0] 6 2 2 2 4 5 3" xfId="49351"/>
    <cellStyle name="쉼표 [0] 6 2 2 2 4 5 4" xfId="49352"/>
    <cellStyle name="쉼표 [0] 6 2 2 2 4 6" xfId="49353"/>
    <cellStyle name="쉼표 [0] 6 2 2 2 4 6 2" xfId="49354"/>
    <cellStyle name="쉼표 [0] 6 2 2 2 4 6 3" xfId="49355"/>
    <cellStyle name="쉼표 [0] 6 2 2 2 4 6 4" xfId="49356"/>
    <cellStyle name="쉼표 [0] 6 2 2 2 4 7" xfId="49357"/>
    <cellStyle name="쉼표 [0] 6 2 2 2 4 7 2" xfId="49358"/>
    <cellStyle name="쉼표 [0] 6 2 2 2 4 7 3" xfId="49359"/>
    <cellStyle name="쉼표 [0] 6 2 2 2 4 7 4" xfId="49360"/>
    <cellStyle name="쉼표 [0] 6 2 2 2 4 8" xfId="49361"/>
    <cellStyle name="쉼표 [0] 6 2 2 2 4 8 2" xfId="49362"/>
    <cellStyle name="쉼표 [0] 6 2 2 2 4 8 3" xfId="49363"/>
    <cellStyle name="쉼표 [0] 6 2 2 2 4 8 4" xfId="49364"/>
    <cellStyle name="쉼표 [0] 6 2 2 2 4 9" xfId="49365"/>
    <cellStyle name="쉼표 [0] 6 2 2 2 4 9 2" xfId="49366"/>
    <cellStyle name="쉼표 [0] 6 2 2 2 4 9 3" xfId="49367"/>
    <cellStyle name="쉼표 [0] 6 2 2 2 4 9 4" xfId="49368"/>
    <cellStyle name="쉼표 [0] 6 2 2 2 5" xfId="49369"/>
    <cellStyle name="쉼표 [0] 6 2 2 2 5 2" xfId="49370"/>
    <cellStyle name="쉼표 [0] 6 2 2 2 5 3" xfId="49371"/>
    <cellStyle name="쉼표 [0] 6 2 2 2 5 4" xfId="49372"/>
    <cellStyle name="쉼표 [0] 6 2 2 2 6" xfId="49373"/>
    <cellStyle name="쉼표 [0] 6 2 2 2 6 2" xfId="49374"/>
    <cellStyle name="쉼표 [0] 6 2 2 2 6 3" xfId="49375"/>
    <cellStyle name="쉼표 [0] 6 2 2 2 6 4" xfId="49376"/>
    <cellStyle name="쉼표 [0] 6 2 2 2 7" xfId="49377"/>
    <cellStyle name="쉼표 [0] 6 2 2 2 7 2" xfId="49378"/>
    <cellStyle name="쉼표 [0] 6 2 2 2 7 3" xfId="49379"/>
    <cellStyle name="쉼표 [0] 6 2 2 2 7 4" xfId="49380"/>
    <cellStyle name="쉼표 [0] 6 2 2 2 8" xfId="49381"/>
    <cellStyle name="쉼표 [0] 6 2 2 2 8 2" xfId="49382"/>
    <cellStyle name="쉼표 [0] 6 2 2 2 8 3" xfId="49383"/>
    <cellStyle name="쉼표 [0] 6 2 2 2 8 4" xfId="49384"/>
    <cellStyle name="쉼표 [0] 6 2 2 2 9" xfId="49385"/>
    <cellStyle name="쉼표 [0] 6 2 2 2 9 2" xfId="49386"/>
    <cellStyle name="쉼표 [0] 6 2 2 2 9 3" xfId="49387"/>
    <cellStyle name="쉼표 [0] 6 2 2 2 9 4" xfId="49388"/>
    <cellStyle name="쉼표 [0] 6 2 2 20" xfId="49389"/>
    <cellStyle name="쉼표 [0] 6 2 2 21" xfId="49390"/>
    <cellStyle name="쉼표 [0] 6 2 2 22" xfId="49391"/>
    <cellStyle name="쉼표 [0] 6 2 2 23" xfId="49392"/>
    <cellStyle name="쉼표 [0] 6 2 2 24" xfId="49393"/>
    <cellStyle name="쉼표 [0] 6 2 2 25" xfId="49394"/>
    <cellStyle name="쉼표 [0] 6 2 2 26" xfId="49395"/>
    <cellStyle name="쉼표 [0] 6 2 2 3" xfId="49396"/>
    <cellStyle name="쉼표 [0] 6 2 2 3 10" xfId="49397"/>
    <cellStyle name="쉼표 [0] 6 2 2 3 11" xfId="49398"/>
    <cellStyle name="쉼표 [0] 6 2 2 3 12" xfId="49399"/>
    <cellStyle name="쉼표 [0] 6 2 2 3 2" xfId="49400"/>
    <cellStyle name="쉼표 [0] 6 2 2 3 2 2" xfId="49401"/>
    <cellStyle name="쉼표 [0] 6 2 2 3 2 3" xfId="49402"/>
    <cellStyle name="쉼표 [0] 6 2 2 3 2 4" xfId="49403"/>
    <cellStyle name="쉼표 [0] 6 2 2 3 3" xfId="49404"/>
    <cellStyle name="쉼표 [0] 6 2 2 3 3 2" xfId="49405"/>
    <cellStyle name="쉼표 [0] 6 2 2 3 3 3" xfId="49406"/>
    <cellStyle name="쉼표 [0] 6 2 2 3 3 4" xfId="49407"/>
    <cellStyle name="쉼표 [0] 6 2 2 3 4" xfId="49408"/>
    <cellStyle name="쉼표 [0] 6 2 2 3 4 2" xfId="49409"/>
    <cellStyle name="쉼표 [0] 6 2 2 3 4 3" xfId="49410"/>
    <cellStyle name="쉼표 [0] 6 2 2 3 4 4" xfId="49411"/>
    <cellStyle name="쉼표 [0] 6 2 2 3 5" xfId="49412"/>
    <cellStyle name="쉼표 [0] 6 2 2 3 5 2" xfId="49413"/>
    <cellStyle name="쉼표 [0] 6 2 2 3 5 3" xfId="49414"/>
    <cellStyle name="쉼표 [0] 6 2 2 3 5 4" xfId="49415"/>
    <cellStyle name="쉼표 [0] 6 2 2 3 6" xfId="49416"/>
    <cellStyle name="쉼표 [0] 6 2 2 3 6 2" xfId="49417"/>
    <cellStyle name="쉼표 [0] 6 2 2 3 6 3" xfId="49418"/>
    <cellStyle name="쉼표 [0] 6 2 2 3 6 4" xfId="49419"/>
    <cellStyle name="쉼표 [0] 6 2 2 3 7" xfId="49420"/>
    <cellStyle name="쉼표 [0] 6 2 2 3 7 2" xfId="49421"/>
    <cellStyle name="쉼표 [0] 6 2 2 3 7 3" xfId="49422"/>
    <cellStyle name="쉼표 [0] 6 2 2 3 7 4" xfId="49423"/>
    <cellStyle name="쉼표 [0] 6 2 2 3 8" xfId="49424"/>
    <cellStyle name="쉼표 [0] 6 2 2 3 8 2" xfId="49425"/>
    <cellStyle name="쉼표 [0] 6 2 2 3 8 3" xfId="49426"/>
    <cellStyle name="쉼표 [0] 6 2 2 3 8 4" xfId="49427"/>
    <cellStyle name="쉼표 [0] 6 2 2 3 9" xfId="49428"/>
    <cellStyle name="쉼표 [0] 6 2 2 3 9 2" xfId="49429"/>
    <cellStyle name="쉼표 [0] 6 2 2 3 9 3" xfId="49430"/>
    <cellStyle name="쉼표 [0] 6 2 2 3 9 4" xfId="49431"/>
    <cellStyle name="쉼표 [0] 6 2 2 4" xfId="49432"/>
    <cellStyle name="쉼표 [0] 6 2 2 4 10" xfId="49433"/>
    <cellStyle name="쉼표 [0] 6 2 2 4 11" xfId="49434"/>
    <cellStyle name="쉼표 [0] 6 2 2 4 12" xfId="49435"/>
    <cellStyle name="쉼표 [0] 6 2 2 4 2" xfId="49436"/>
    <cellStyle name="쉼표 [0] 6 2 2 4 2 2" xfId="49437"/>
    <cellStyle name="쉼표 [0] 6 2 2 4 2 3" xfId="49438"/>
    <cellStyle name="쉼표 [0] 6 2 2 4 2 4" xfId="49439"/>
    <cellStyle name="쉼표 [0] 6 2 2 4 3" xfId="49440"/>
    <cellStyle name="쉼표 [0] 6 2 2 4 3 2" xfId="49441"/>
    <cellStyle name="쉼표 [0] 6 2 2 4 3 3" xfId="49442"/>
    <cellStyle name="쉼표 [0] 6 2 2 4 3 4" xfId="49443"/>
    <cellStyle name="쉼표 [0] 6 2 2 4 4" xfId="49444"/>
    <cellStyle name="쉼표 [0] 6 2 2 4 4 2" xfId="49445"/>
    <cellStyle name="쉼표 [0] 6 2 2 4 4 3" xfId="49446"/>
    <cellStyle name="쉼표 [0] 6 2 2 4 4 4" xfId="49447"/>
    <cellStyle name="쉼표 [0] 6 2 2 4 5" xfId="49448"/>
    <cellStyle name="쉼표 [0] 6 2 2 4 5 2" xfId="49449"/>
    <cellStyle name="쉼표 [0] 6 2 2 4 5 3" xfId="49450"/>
    <cellStyle name="쉼표 [0] 6 2 2 4 5 4" xfId="49451"/>
    <cellStyle name="쉼표 [0] 6 2 2 4 6" xfId="49452"/>
    <cellStyle name="쉼표 [0] 6 2 2 4 6 2" xfId="49453"/>
    <cellStyle name="쉼표 [0] 6 2 2 4 6 3" xfId="49454"/>
    <cellStyle name="쉼표 [0] 6 2 2 4 6 4" xfId="49455"/>
    <cellStyle name="쉼표 [0] 6 2 2 4 7" xfId="49456"/>
    <cellStyle name="쉼표 [0] 6 2 2 4 7 2" xfId="49457"/>
    <cellStyle name="쉼표 [0] 6 2 2 4 7 3" xfId="49458"/>
    <cellStyle name="쉼표 [0] 6 2 2 4 7 4" xfId="49459"/>
    <cellStyle name="쉼표 [0] 6 2 2 4 8" xfId="49460"/>
    <cellStyle name="쉼표 [0] 6 2 2 4 8 2" xfId="49461"/>
    <cellStyle name="쉼표 [0] 6 2 2 4 8 3" xfId="49462"/>
    <cellStyle name="쉼표 [0] 6 2 2 4 8 4" xfId="49463"/>
    <cellStyle name="쉼표 [0] 6 2 2 4 9" xfId="49464"/>
    <cellStyle name="쉼표 [0] 6 2 2 4 9 2" xfId="49465"/>
    <cellStyle name="쉼표 [0] 6 2 2 4 9 3" xfId="49466"/>
    <cellStyle name="쉼표 [0] 6 2 2 4 9 4" xfId="49467"/>
    <cellStyle name="쉼표 [0] 6 2 2 5" xfId="49468"/>
    <cellStyle name="쉼표 [0] 6 2 2 5 10" xfId="49469"/>
    <cellStyle name="쉼표 [0] 6 2 2 5 11" xfId="49470"/>
    <cellStyle name="쉼표 [0] 6 2 2 5 12" xfId="49471"/>
    <cellStyle name="쉼표 [0] 6 2 2 5 2" xfId="49472"/>
    <cellStyle name="쉼표 [0] 6 2 2 5 2 2" xfId="49473"/>
    <cellStyle name="쉼표 [0] 6 2 2 5 2 3" xfId="49474"/>
    <cellStyle name="쉼표 [0] 6 2 2 5 2 4" xfId="49475"/>
    <cellStyle name="쉼표 [0] 6 2 2 5 3" xfId="49476"/>
    <cellStyle name="쉼표 [0] 6 2 2 5 3 2" xfId="49477"/>
    <cellStyle name="쉼표 [0] 6 2 2 5 3 3" xfId="49478"/>
    <cellStyle name="쉼표 [0] 6 2 2 5 3 4" xfId="49479"/>
    <cellStyle name="쉼표 [0] 6 2 2 5 4" xfId="49480"/>
    <cellStyle name="쉼표 [0] 6 2 2 5 4 2" xfId="49481"/>
    <cellStyle name="쉼표 [0] 6 2 2 5 4 3" xfId="49482"/>
    <cellStyle name="쉼표 [0] 6 2 2 5 4 4" xfId="49483"/>
    <cellStyle name="쉼표 [0] 6 2 2 5 5" xfId="49484"/>
    <cellStyle name="쉼표 [0] 6 2 2 5 5 2" xfId="49485"/>
    <cellStyle name="쉼표 [0] 6 2 2 5 5 3" xfId="49486"/>
    <cellStyle name="쉼표 [0] 6 2 2 5 5 4" xfId="49487"/>
    <cellStyle name="쉼표 [0] 6 2 2 5 6" xfId="49488"/>
    <cellStyle name="쉼표 [0] 6 2 2 5 6 2" xfId="49489"/>
    <cellStyle name="쉼표 [0] 6 2 2 5 6 3" xfId="49490"/>
    <cellStyle name="쉼표 [0] 6 2 2 5 6 4" xfId="49491"/>
    <cellStyle name="쉼표 [0] 6 2 2 5 7" xfId="49492"/>
    <cellStyle name="쉼표 [0] 6 2 2 5 7 2" xfId="49493"/>
    <cellStyle name="쉼표 [0] 6 2 2 5 7 3" xfId="49494"/>
    <cellStyle name="쉼표 [0] 6 2 2 5 7 4" xfId="49495"/>
    <cellStyle name="쉼표 [0] 6 2 2 5 8" xfId="49496"/>
    <cellStyle name="쉼표 [0] 6 2 2 5 8 2" xfId="49497"/>
    <cellStyle name="쉼표 [0] 6 2 2 5 8 3" xfId="49498"/>
    <cellStyle name="쉼표 [0] 6 2 2 5 8 4" xfId="49499"/>
    <cellStyle name="쉼표 [0] 6 2 2 5 9" xfId="49500"/>
    <cellStyle name="쉼표 [0] 6 2 2 5 9 2" xfId="49501"/>
    <cellStyle name="쉼표 [0] 6 2 2 5 9 3" xfId="49502"/>
    <cellStyle name="쉼표 [0] 6 2 2 5 9 4" xfId="49503"/>
    <cellStyle name="쉼표 [0] 6 2 2 6" xfId="49504"/>
    <cellStyle name="쉼표 [0] 6 2 2 6 2" xfId="49505"/>
    <cellStyle name="쉼표 [0] 6 2 2 6 3" xfId="49506"/>
    <cellStyle name="쉼표 [0] 6 2 2 6 4" xfId="49507"/>
    <cellStyle name="쉼표 [0] 6 2 2 7" xfId="49508"/>
    <cellStyle name="쉼표 [0] 6 2 2 7 2" xfId="49509"/>
    <cellStyle name="쉼표 [0] 6 2 2 7 3" xfId="49510"/>
    <cellStyle name="쉼표 [0] 6 2 2 7 4" xfId="49511"/>
    <cellStyle name="쉼표 [0] 6 2 2 8" xfId="49512"/>
    <cellStyle name="쉼표 [0] 6 2 2 8 2" xfId="49513"/>
    <cellStyle name="쉼표 [0] 6 2 2 8 3" xfId="49514"/>
    <cellStyle name="쉼표 [0] 6 2 2 8 4" xfId="49515"/>
    <cellStyle name="쉼표 [0] 6 2 2 9" xfId="49516"/>
    <cellStyle name="쉼표 [0] 6 2 2 9 2" xfId="49517"/>
    <cellStyle name="쉼표 [0] 6 2 2 9 3" xfId="49518"/>
    <cellStyle name="쉼표 [0] 6 2 2 9 4" xfId="49519"/>
    <cellStyle name="쉼표 [0] 6 2 20" xfId="49520"/>
    <cellStyle name="쉼표 [0] 6 2 21" xfId="49521"/>
    <cellStyle name="쉼표 [0] 6 2 22" xfId="49522"/>
    <cellStyle name="쉼표 [0] 6 2 23" xfId="49523"/>
    <cellStyle name="쉼표 [0] 6 2 24" xfId="49524"/>
    <cellStyle name="쉼표 [0] 6 2 25" xfId="49525"/>
    <cellStyle name="쉼표 [0] 6 2 26" xfId="49526"/>
    <cellStyle name="쉼표 [0] 6 2 3" xfId="49527"/>
    <cellStyle name="쉼표 [0] 6 2 3 10" xfId="49528"/>
    <cellStyle name="쉼표 [0] 6 2 3 10 2" xfId="49529"/>
    <cellStyle name="쉼표 [0] 6 2 3 10 3" xfId="49530"/>
    <cellStyle name="쉼표 [0] 6 2 3 10 4" xfId="49531"/>
    <cellStyle name="쉼표 [0] 6 2 3 11" xfId="49532"/>
    <cellStyle name="쉼표 [0] 6 2 3 11 2" xfId="49533"/>
    <cellStyle name="쉼표 [0] 6 2 3 11 3" xfId="49534"/>
    <cellStyle name="쉼표 [0] 6 2 3 11 4" xfId="49535"/>
    <cellStyle name="쉼표 [0] 6 2 3 12" xfId="49536"/>
    <cellStyle name="쉼표 [0] 6 2 3 12 2" xfId="49537"/>
    <cellStyle name="쉼표 [0] 6 2 3 12 3" xfId="49538"/>
    <cellStyle name="쉼표 [0] 6 2 3 12 4" xfId="49539"/>
    <cellStyle name="쉼표 [0] 6 2 3 13" xfId="49540"/>
    <cellStyle name="쉼표 [0] 6 2 3 14" xfId="49541"/>
    <cellStyle name="쉼표 [0] 6 2 3 15" xfId="49542"/>
    <cellStyle name="쉼표 [0] 6 2 3 16" xfId="49543"/>
    <cellStyle name="쉼표 [0] 6 2 3 17" xfId="49544"/>
    <cellStyle name="쉼표 [0] 6 2 3 18" xfId="49545"/>
    <cellStyle name="쉼표 [0] 6 2 3 19" xfId="49546"/>
    <cellStyle name="쉼표 [0] 6 2 3 2" xfId="49547"/>
    <cellStyle name="쉼표 [0] 6 2 3 2 10" xfId="49548"/>
    <cellStyle name="쉼표 [0] 6 2 3 2 11" xfId="49549"/>
    <cellStyle name="쉼표 [0] 6 2 3 2 12" xfId="49550"/>
    <cellStyle name="쉼표 [0] 6 2 3 2 2" xfId="49551"/>
    <cellStyle name="쉼표 [0] 6 2 3 2 2 2" xfId="49552"/>
    <cellStyle name="쉼표 [0] 6 2 3 2 2 3" xfId="49553"/>
    <cellStyle name="쉼표 [0] 6 2 3 2 2 4" xfId="49554"/>
    <cellStyle name="쉼표 [0] 6 2 3 2 3" xfId="49555"/>
    <cellStyle name="쉼표 [0] 6 2 3 2 3 2" xfId="49556"/>
    <cellStyle name="쉼표 [0] 6 2 3 2 3 3" xfId="49557"/>
    <cellStyle name="쉼표 [0] 6 2 3 2 3 4" xfId="49558"/>
    <cellStyle name="쉼표 [0] 6 2 3 2 4" xfId="49559"/>
    <cellStyle name="쉼표 [0] 6 2 3 2 4 2" xfId="49560"/>
    <cellStyle name="쉼표 [0] 6 2 3 2 4 3" xfId="49561"/>
    <cellStyle name="쉼표 [0] 6 2 3 2 4 4" xfId="49562"/>
    <cellStyle name="쉼표 [0] 6 2 3 2 5" xfId="49563"/>
    <cellStyle name="쉼표 [0] 6 2 3 2 5 2" xfId="49564"/>
    <cellStyle name="쉼표 [0] 6 2 3 2 5 3" xfId="49565"/>
    <cellStyle name="쉼표 [0] 6 2 3 2 5 4" xfId="49566"/>
    <cellStyle name="쉼표 [0] 6 2 3 2 6" xfId="49567"/>
    <cellStyle name="쉼표 [0] 6 2 3 2 6 2" xfId="49568"/>
    <cellStyle name="쉼표 [0] 6 2 3 2 6 3" xfId="49569"/>
    <cellStyle name="쉼표 [0] 6 2 3 2 6 4" xfId="49570"/>
    <cellStyle name="쉼표 [0] 6 2 3 2 7" xfId="49571"/>
    <cellStyle name="쉼표 [0] 6 2 3 2 7 2" xfId="49572"/>
    <cellStyle name="쉼표 [0] 6 2 3 2 7 3" xfId="49573"/>
    <cellStyle name="쉼표 [0] 6 2 3 2 7 4" xfId="49574"/>
    <cellStyle name="쉼표 [0] 6 2 3 2 8" xfId="49575"/>
    <cellStyle name="쉼표 [0] 6 2 3 2 8 2" xfId="49576"/>
    <cellStyle name="쉼표 [0] 6 2 3 2 8 3" xfId="49577"/>
    <cellStyle name="쉼표 [0] 6 2 3 2 8 4" xfId="49578"/>
    <cellStyle name="쉼표 [0] 6 2 3 2 9" xfId="49579"/>
    <cellStyle name="쉼표 [0] 6 2 3 2 9 2" xfId="49580"/>
    <cellStyle name="쉼표 [0] 6 2 3 2 9 3" xfId="49581"/>
    <cellStyle name="쉼표 [0] 6 2 3 2 9 4" xfId="49582"/>
    <cellStyle name="쉼표 [0] 6 2 3 20" xfId="49583"/>
    <cellStyle name="쉼표 [0] 6 2 3 21" xfId="49584"/>
    <cellStyle name="쉼표 [0] 6 2 3 22" xfId="49585"/>
    <cellStyle name="쉼표 [0] 6 2 3 23" xfId="49586"/>
    <cellStyle name="쉼표 [0] 6 2 3 24" xfId="49587"/>
    <cellStyle name="쉼표 [0] 6 2 3 25" xfId="49588"/>
    <cellStyle name="쉼표 [0] 6 2 3 3" xfId="49589"/>
    <cellStyle name="쉼표 [0] 6 2 3 3 10" xfId="49590"/>
    <cellStyle name="쉼표 [0] 6 2 3 3 11" xfId="49591"/>
    <cellStyle name="쉼표 [0] 6 2 3 3 12" xfId="49592"/>
    <cellStyle name="쉼표 [0] 6 2 3 3 2" xfId="49593"/>
    <cellStyle name="쉼표 [0] 6 2 3 3 2 2" xfId="49594"/>
    <cellStyle name="쉼표 [0] 6 2 3 3 2 3" xfId="49595"/>
    <cellStyle name="쉼표 [0] 6 2 3 3 2 4" xfId="49596"/>
    <cellStyle name="쉼표 [0] 6 2 3 3 3" xfId="49597"/>
    <cellStyle name="쉼표 [0] 6 2 3 3 3 2" xfId="49598"/>
    <cellStyle name="쉼표 [0] 6 2 3 3 3 3" xfId="49599"/>
    <cellStyle name="쉼표 [0] 6 2 3 3 3 4" xfId="49600"/>
    <cellStyle name="쉼표 [0] 6 2 3 3 4" xfId="49601"/>
    <cellStyle name="쉼표 [0] 6 2 3 3 4 2" xfId="49602"/>
    <cellStyle name="쉼표 [0] 6 2 3 3 4 3" xfId="49603"/>
    <cellStyle name="쉼표 [0] 6 2 3 3 4 4" xfId="49604"/>
    <cellStyle name="쉼표 [0] 6 2 3 3 5" xfId="49605"/>
    <cellStyle name="쉼표 [0] 6 2 3 3 5 2" xfId="49606"/>
    <cellStyle name="쉼표 [0] 6 2 3 3 5 3" xfId="49607"/>
    <cellStyle name="쉼표 [0] 6 2 3 3 5 4" xfId="49608"/>
    <cellStyle name="쉼표 [0] 6 2 3 3 6" xfId="49609"/>
    <cellStyle name="쉼표 [0] 6 2 3 3 6 2" xfId="49610"/>
    <cellStyle name="쉼표 [0] 6 2 3 3 6 3" xfId="49611"/>
    <cellStyle name="쉼표 [0] 6 2 3 3 6 4" xfId="49612"/>
    <cellStyle name="쉼표 [0] 6 2 3 3 7" xfId="49613"/>
    <cellStyle name="쉼표 [0] 6 2 3 3 7 2" xfId="49614"/>
    <cellStyle name="쉼표 [0] 6 2 3 3 7 3" xfId="49615"/>
    <cellStyle name="쉼표 [0] 6 2 3 3 7 4" xfId="49616"/>
    <cellStyle name="쉼표 [0] 6 2 3 3 8" xfId="49617"/>
    <cellStyle name="쉼표 [0] 6 2 3 3 8 2" xfId="49618"/>
    <cellStyle name="쉼표 [0] 6 2 3 3 8 3" xfId="49619"/>
    <cellStyle name="쉼표 [0] 6 2 3 3 8 4" xfId="49620"/>
    <cellStyle name="쉼표 [0] 6 2 3 3 9" xfId="49621"/>
    <cellStyle name="쉼표 [0] 6 2 3 3 9 2" xfId="49622"/>
    <cellStyle name="쉼표 [0] 6 2 3 3 9 3" xfId="49623"/>
    <cellStyle name="쉼표 [0] 6 2 3 3 9 4" xfId="49624"/>
    <cellStyle name="쉼표 [0] 6 2 3 4" xfId="49625"/>
    <cellStyle name="쉼표 [0] 6 2 3 4 10" xfId="49626"/>
    <cellStyle name="쉼표 [0] 6 2 3 4 11" xfId="49627"/>
    <cellStyle name="쉼표 [0] 6 2 3 4 12" xfId="49628"/>
    <cellStyle name="쉼표 [0] 6 2 3 4 2" xfId="49629"/>
    <cellStyle name="쉼표 [0] 6 2 3 4 2 2" xfId="49630"/>
    <cellStyle name="쉼표 [0] 6 2 3 4 2 3" xfId="49631"/>
    <cellStyle name="쉼표 [0] 6 2 3 4 2 4" xfId="49632"/>
    <cellStyle name="쉼표 [0] 6 2 3 4 3" xfId="49633"/>
    <cellStyle name="쉼표 [0] 6 2 3 4 3 2" xfId="49634"/>
    <cellStyle name="쉼표 [0] 6 2 3 4 3 3" xfId="49635"/>
    <cellStyle name="쉼표 [0] 6 2 3 4 3 4" xfId="49636"/>
    <cellStyle name="쉼표 [0] 6 2 3 4 4" xfId="49637"/>
    <cellStyle name="쉼표 [0] 6 2 3 4 4 2" xfId="49638"/>
    <cellStyle name="쉼표 [0] 6 2 3 4 4 3" xfId="49639"/>
    <cellStyle name="쉼표 [0] 6 2 3 4 4 4" xfId="49640"/>
    <cellStyle name="쉼표 [0] 6 2 3 4 5" xfId="49641"/>
    <cellStyle name="쉼표 [0] 6 2 3 4 5 2" xfId="49642"/>
    <cellStyle name="쉼표 [0] 6 2 3 4 5 3" xfId="49643"/>
    <cellStyle name="쉼표 [0] 6 2 3 4 5 4" xfId="49644"/>
    <cellStyle name="쉼표 [0] 6 2 3 4 6" xfId="49645"/>
    <cellStyle name="쉼표 [0] 6 2 3 4 6 2" xfId="49646"/>
    <cellStyle name="쉼표 [0] 6 2 3 4 6 3" xfId="49647"/>
    <cellStyle name="쉼표 [0] 6 2 3 4 6 4" xfId="49648"/>
    <cellStyle name="쉼표 [0] 6 2 3 4 7" xfId="49649"/>
    <cellStyle name="쉼표 [0] 6 2 3 4 7 2" xfId="49650"/>
    <cellStyle name="쉼표 [0] 6 2 3 4 7 3" xfId="49651"/>
    <cellStyle name="쉼표 [0] 6 2 3 4 7 4" xfId="49652"/>
    <cellStyle name="쉼표 [0] 6 2 3 4 8" xfId="49653"/>
    <cellStyle name="쉼표 [0] 6 2 3 4 8 2" xfId="49654"/>
    <cellStyle name="쉼표 [0] 6 2 3 4 8 3" xfId="49655"/>
    <cellStyle name="쉼표 [0] 6 2 3 4 8 4" xfId="49656"/>
    <cellStyle name="쉼표 [0] 6 2 3 4 9" xfId="49657"/>
    <cellStyle name="쉼표 [0] 6 2 3 4 9 2" xfId="49658"/>
    <cellStyle name="쉼표 [0] 6 2 3 4 9 3" xfId="49659"/>
    <cellStyle name="쉼표 [0] 6 2 3 4 9 4" xfId="49660"/>
    <cellStyle name="쉼표 [0] 6 2 3 5" xfId="49661"/>
    <cellStyle name="쉼표 [0] 6 2 3 5 2" xfId="49662"/>
    <cellStyle name="쉼표 [0] 6 2 3 5 3" xfId="49663"/>
    <cellStyle name="쉼표 [0] 6 2 3 5 4" xfId="49664"/>
    <cellStyle name="쉼표 [0] 6 2 3 6" xfId="49665"/>
    <cellStyle name="쉼표 [0] 6 2 3 6 2" xfId="49666"/>
    <cellStyle name="쉼표 [0] 6 2 3 6 3" xfId="49667"/>
    <cellStyle name="쉼표 [0] 6 2 3 6 4" xfId="49668"/>
    <cellStyle name="쉼표 [0] 6 2 3 7" xfId="49669"/>
    <cellStyle name="쉼표 [0] 6 2 3 7 2" xfId="49670"/>
    <cellStyle name="쉼표 [0] 6 2 3 7 3" xfId="49671"/>
    <cellStyle name="쉼표 [0] 6 2 3 7 4" xfId="49672"/>
    <cellStyle name="쉼표 [0] 6 2 3 8" xfId="49673"/>
    <cellStyle name="쉼표 [0] 6 2 3 8 2" xfId="49674"/>
    <cellStyle name="쉼표 [0] 6 2 3 8 3" xfId="49675"/>
    <cellStyle name="쉼표 [0] 6 2 3 8 4" xfId="49676"/>
    <cellStyle name="쉼표 [0] 6 2 3 9" xfId="49677"/>
    <cellStyle name="쉼표 [0] 6 2 3 9 2" xfId="49678"/>
    <cellStyle name="쉼표 [0] 6 2 3 9 3" xfId="49679"/>
    <cellStyle name="쉼표 [0] 6 2 3 9 4" xfId="49680"/>
    <cellStyle name="쉼표 [0] 6 2 4" xfId="49681"/>
    <cellStyle name="쉼표 [0] 6 2 4 10" xfId="49682"/>
    <cellStyle name="쉼표 [0] 6 2 4 11" xfId="49683"/>
    <cellStyle name="쉼표 [0] 6 2 4 12" xfId="49684"/>
    <cellStyle name="쉼표 [0] 6 2 4 2" xfId="49685"/>
    <cellStyle name="쉼표 [0] 6 2 4 2 2" xfId="49686"/>
    <cellStyle name="쉼표 [0] 6 2 4 2 3" xfId="49687"/>
    <cellStyle name="쉼표 [0] 6 2 4 2 4" xfId="49688"/>
    <cellStyle name="쉼표 [0] 6 2 4 3" xfId="49689"/>
    <cellStyle name="쉼표 [0] 6 2 4 3 2" xfId="49690"/>
    <cellStyle name="쉼표 [0] 6 2 4 3 3" xfId="49691"/>
    <cellStyle name="쉼표 [0] 6 2 4 3 4" xfId="49692"/>
    <cellStyle name="쉼표 [0] 6 2 4 4" xfId="49693"/>
    <cellStyle name="쉼표 [0] 6 2 4 4 2" xfId="49694"/>
    <cellStyle name="쉼표 [0] 6 2 4 4 3" xfId="49695"/>
    <cellStyle name="쉼표 [0] 6 2 4 4 4" xfId="49696"/>
    <cellStyle name="쉼표 [0] 6 2 4 5" xfId="49697"/>
    <cellStyle name="쉼표 [0] 6 2 4 5 2" xfId="49698"/>
    <cellStyle name="쉼표 [0] 6 2 4 5 3" xfId="49699"/>
    <cellStyle name="쉼표 [0] 6 2 4 5 4" xfId="49700"/>
    <cellStyle name="쉼표 [0] 6 2 4 6" xfId="49701"/>
    <cellStyle name="쉼표 [0] 6 2 4 6 2" xfId="49702"/>
    <cellStyle name="쉼표 [0] 6 2 4 6 3" xfId="49703"/>
    <cellStyle name="쉼표 [0] 6 2 4 6 4" xfId="49704"/>
    <cellStyle name="쉼표 [0] 6 2 4 7" xfId="49705"/>
    <cellStyle name="쉼표 [0] 6 2 4 7 2" xfId="49706"/>
    <cellStyle name="쉼표 [0] 6 2 4 7 3" xfId="49707"/>
    <cellStyle name="쉼표 [0] 6 2 4 7 4" xfId="49708"/>
    <cellStyle name="쉼표 [0] 6 2 4 8" xfId="49709"/>
    <cellStyle name="쉼표 [0] 6 2 4 8 2" xfId="49710"/>
    <cellStyle name="쉼표 [0] 6 2 4 8 3" xfId="49711"/>
    <cellStyle name="쉼표 [0] 6 2 4 8 4" xfId="49712"/>
    <cellStyle name="쉼표 [0] 6 2 4 9" xfId="49713"/>
    <cellStyle name="쉼표 [0] 6 2 4 9 2" xfId="49714"/>
    <cellStyle name="쉼표 [0] 6 2 4 9 3" xfId="49715"/>
    <cellStyle name="쉼표 [0] 6 2 4 9 4" xfId="49716"/>
    <cellStyle name="쉼표 [0] 6 2 5" xfId="49717"/>
    <cellStyle name="쉼표 [0] 6 2 5 10" xfId="49718"/>
    <cellStyle name="쉼표 [0] 6 2 5 11" xfId="49719"/>
    <cellStyle name="쉼표 [0] 6 2 5 12" xfId="49720"/>
    <cellStyle name="쉼표 [0] 6 2 5 2" xfId="49721"/>
    <cellStyle name="쉼표 [0] 6 2 5 2 2" xfId="49722"/>
    <cellStyle name="쉼표 [0] 6 2 5 2 3" xfId="49723"/>
    <cellStyle name="쉼표 [0] 6 2 5 2 4" xfId="49724"/>
    <cellStyle name="쉼표 [0] 6 2 5 3" xfId="49725"/>
    <cellStyle name="쉼표 [0] 6 2 5 3 2" xfId="49726"/>
    <cellStyle name="쉼표 [0] 6 2 5 3 3" xfId="49727"/>
    <cellStyle name="쉼표 [0] 6 2 5 3 4" xfId="49728"/>
    <cellStyle name="쉼표 [0] 6 2 5 4" xfId="49729"/>
    <cellStyle name="쉼표 [0] 6 2 5 4 2" xfId="49730"/>
    <cellStyle name="쉼표 [0] 6 2 5 4 3" xfId="49731"/>
    <cellStyle name="쉼표 [0] 6 2 5 4 4" xfId="49732"/>
    <cellStyle name="쉼표 [0] 6 2 5 5" xfId="49733"/>
    <cellStyle name="쉼표 [0] 6 2 5 5 2" xfId="49734"/>
    <cellStyle name="쉼표 [0] 6 2 5 5 3" xfId="49735"/>
    <cellStyle name="쉼표 [0] 6 2 5 5 4" xfId="49736"/>
    <cellStyle name="쉼표 [0] 6 2 5 6" xfId="49737"/>
    <cellStyle name="쉼표 [0] 6 2 5 6 2" xfId="49738"/>
    <cellStyle name="쉼표 [0] 6 2 5 6 3" xfId="49739"/>
    <cellStyle name="쉼표 [0] 6 2 5 6 4" xfId="49740"/>
    <cellStyle name="쉼표 [0] 6 2 5 7" xfId="49741"/>
    <cellStyle name="쉼표 [0] 6 2 5 7 2" xfId="49742"/>
    <cellStyle name="쉼표 [0] 6 2 5 7 3" xfId="49743"/>
    <cellStyle name="쉼표 [0] 6 2 5 7 4" xfId="49744"/>
    <cellStyle name="쉼표 [0] 6 2 5 8" xfId="49745"/>
    <cellStyle name="쉼표 [0] 6 2 5 8 2" xfId="49746"/>
    <cellStyle name="쉼표 [0] 6 2 5 8 3" xfId="49747"/>
    <cellStyle name="쉼표 [0] 6 2 5 8 4" xfId="49748"/>
    <cellStyle name="쉼표 [0] 6 2 5 9" xfId="49749"/>
    <cellStyle name="쉼표 [0] 6 2 5 9 2" xfId="49750"/>
    <cellStyle name="쉼표 [0] 6 2 5 9 3" xfId="49751"/>
    <cellStyle name="쉼표 [0] 6 2 5 9 4" xfId="49752"/>
    <cellStyle name="쉼표 [0] 6 2 6" xfId="49753"/>
    <cellStyle name="쉼표 [0] 6 2 6 10" xfId="49754"/>
    <cellStyle name="쉼표 [0] 6 2 6 11" xfId="49755"/>
    <cellStyle name="쉼표 [0] 6 2 6 12" xfId="49756"/>
    <cellStyle name="쉼표 [0] 6 2 6 2" xfId="49757"/>
    <cellStyle name="쉼표 [0] 6 2 6 2 2" xfId="49758"/>
    <cellStyle name="쉼표 [0] 6 2 6 2 3" xfId="49759"/>
    <cellStyle name="쉼표 [0] 6 2 6 2 4" xfId="49760"/>
    <cellStyle name="쉼표 [0] 6 2 6 3" xfId="49761"/>
    <cellStyle name="쉼표 [0] 6 2 6 3 2" xfId="49762"/>
    <cellStyle name="쉼표 [0] 6 2 6 3 3" xfId="49763"/>
    <cellStyle name="쉼표 [0] 6 2 6 3 4" xfId="49764"/>
    <cellStyle name="쉼표 [0] 6 2 6 4" xfId="49765"/>
    <cellStyle name="쉼표 [0] 6 2 6 4 2" xfId="49766"/>
    <cellStyle name="쉼표 [0] 6 2 6 4 3" xfId="49767"/>
    <cellStyle name="쉼표 [0] 6 2 6 4 4" xfId="49768"/>
    <cellStyle name="쉼표 [0] 6 2 6 5" xfId="49769"/>
    <cellStyle name="쉼표 [0] 6 2 6 5 2" xfId="49770"/>
    <cellStyle name="쉼표 [0] 6 2 6 5 3" xfId="49771"/>
    <cellStyle name="쉼표 [0] 6 2 6 5 4" xfId="49772"/>
    <cellStyle name="쉼표 [0] 6 2 6 6" xfId="49773"/>
    <cellStyle name="쉼표 [0] 6 2 6 6 2" xfId="49774"/>
    <cellStyle name="쉼표 [0] 6 2 6 6 3" xfId="49775"/>
    <cellStyle name="쉼표 [0] 6 2 6 6 4" xfId="49776"/>
    <cellStyle name="쉼표 [0] 6 2 6 7" xfId="49777"/>
    <cellStyle name="쉼표 [0] 6 2 6 7 2" xfId="49778"/>
    <cellStyle name="쉼표 [0] 6 2 6 7 3" xfId="49779"/>
    <cellStyle name="쉼표 [0] 6 2 6 7 4" xfId="49780"/>
    <cellStyle name="쉼표 [0] 6 2 6 8" xfId="49781"/>
    <cellStyle name="쉼표 [0] 6 2 6 8 2" xfId="49782"/>
    <cellStyle name="쉼표 [0] 6 2 6 8 3" xfId="49783"/>
    <cellStyle name="쉼표 [0] 6 2 6 8 4" xfId="49784"/>
    <cellStyle name="쉼표 [0] 6 2 6 9" xfId="49785"/>
    <cellStyle name="쉼표 [0] 6 2 6 9 2" xfId="49786"/>
    <cellStyle name="쉼표 [0] 6 2 6 9 3" xfId="49787"/>
    <cellStyle name="쉼표 [0] 6 2 6 9 4" xfId="49788"/>
    <cellStyle name="쉼표 [0] 6 2 7" xfId="49789"/>
    <cellStyle name="쉼표 [0] 6 2 7 2" xfId="49790"/>
    <cellStyle name="쉼표 [0] 6 2 7 3" xfId="49791"/>
    <cellStyle name="쉼표 [0] 6 2 7 4" xfId="49792"/>
    <cellStyle name="쉼표 [0] 6 2 8" xfId="49793"/>
    <cellStyle name="쉼표 [0] 6 2 8 2" xfId="49794"/>
    <cellStyle name="쉼표 [0] 6 2 8 3" xfId="49795"/>
    <cellStyle name="쉼표 [0] 6 2 8 4" xfId="49796"/>
    <cellStyle name="쉼표 [0] 6 2 9" xfId="49797"/>
    <cellStyle name="쉼표 [0] 6 2 9 2" xfId="49798"/>
    <cellStyle name="쉼표 [0] 6 2 9 3" xfId="49799"/>
    <cellStyle name="쉼표 [0] 6 2 9 4" xfId="49800"/>
    <cellStyle name="쉼표 [0] 6 3" xfId="49801"/>
    <cellStyle name="쉼표 [0] 6 4" xfId="49802"/>
    <cellStyle name="쉼표 [0] 6 5" xfId="49803"/>
    <cellStyle name="쉼표 [0] 6 6" xfId="49804"/>
    <cellStyle name="쉼표 [0] 7" xfId="49805"/>
    <cellStyle name="쉼표 [0] 7 2" xfId="49806"/>
    <cellStyle name="쉼표 [0] 7 2 10" xfId="49807"/>
    <cellStyle name="쉼표 [0] 7 2 10 2" xfId="49808"/>
    <cellStyle name="쉼표 [0] 7 2 10 3" xfId="49809"/>
    <cellStyle name="쉼표 [0] 7 2 10 4" xfId="49810"/>
    <cellStyle name="쉼표 [0] 7 2 11" xfId="49811"/>
    <cellStyle name="쉼표 [0] 7 2 11 2" xfId="49812"/>
    <cellStyle name="쉼표 [0] 7 2 11 3" xfId="49813"/>
    <cellStyle name="쉼표 [0] 7 2 11 4" xfId="49814"/>
    <cellStyle name="쉼표 [0] 7 2 12" xfId="49815"/>
    <cellStyle name="쉼표 [0] 7 2 12 2" xfId="49816"/>
    <cellStyle name="쉼표 [0] 7 2 12 3" xfId="49817"/>
    <cellStyle name="쉼표 [0] 7 2 12 4" xfId="49818"/>
    <cellStyle name="쉼표 [0] 7 2 13" xfId="49819"/>
    <cellStyle name="쉼표 [0] 7 2 13 2" xfId="49820"/>
    <cellStyle name="쉼표 [0] 7 2 13 3" xfId="49821"/>
    <cellStyle name="쉼표 [0] 7 2 13 4" xfId="49822"/>
    <cellStyle name="쉼표 [0] 7 2 14" xfId="49823"/>
    <cellStyle name="쉼표 [0] 7 2 14 2" xfId="49824"/>
    <cellStyle name="쉼표 [0] 7 2 14 3" xfId="49825"/>
    <cellStyle name="쉼표 [0] 7 2 14 4" xfId="49826"/>
    <cellStyle name="쉼표 [0] 7 2 15" xfId="49827"/>
    <cellStyle name="쉼표 [0] 7 2 16" xfId="49828"/>
    <cellStyle name="쉼표 [0] 7 2 17" xfId="49829"/>
    <cellStyle name="쉼표 [0] 7 2 18" xfId="49830"/>
    <cellStyle name="쉼표 [0] 7 2 19" xfId="49831"/>
    <cellStyle name="쉼표 [0] 7 2 2" xfId="49832"/>
    <cellStyle name="쉼표 [0] 7 2 2 10" xfId="49833"/>
    <cellStyle name="쉼표 [0] 7 2 2 10 2" xfId="49834"/>
    <cellStyle name="쉼표 [0] 7 2 2 10 3" xfId="49835"/>
    <cellStyle name="쉼표 [0] 7 2 2 10 4" xfId="49836"/>
    <cellStyle name="쉼표 [0] 7 2 2 11" xfId="49837"/>
    <cellStyle name="쉼표 [0] 7 2 2 11 2" xfId="49838"/>
    <cellStyle name="쉼표 [0] 7 2 2 11 3" xfId="49839"/>
    <cellStyle name="쉼표 [0] 7 2 2 11 4" xfId="49840"/>
    <cellStyle name="쉼표 [0] 7 2 2 12" xfId="49841"/>
    <cellStyle name="쉼표 [0] 7 2 2 12 2" xfId="49842"/>
    <cellStyle name="쉼표 [0] 7 2 2 12 3" xfId="49843"/>
    <cellStyle name="쉼표 [0] 7 2 2 12 4" xfId="49844"/>
    <cellStyle name="쉼표 [0] 7 2 2 13" xfId="49845"/>
    <cellStyle name="쉼표 [0] 7 2 2 13 2" xfId="49846"/>
    <cellStyle name="쉼표 [0] 7 2 2 13 3" xfId="49847"/>
    <cellStyle name="쉼표 [0] 7 2 2 13 4" xfId="49848"/>
    <cellStyle name="쉼표 [0] 7 2 2 14" xfId="49849"/>
    <cellStyle name="쉼표 [0] 7 2 2 15" xfId="49850"/>
    <cellStyle name="쉼표 [0] 7 2 2 16" xfId="49851"/>
    <cellStyle name="쉼표 [0] 7 2 2 17" xfId="49852"/>
    <cellStyle name="쉼표 [0] 7 2 2 18" xfId="49853"/>
    <cellStyle name="쉼표 [0] 7 2 2 19" xfId="49854"/>
    <cellStyle name="쉼표 [0] 7 2 2 2" xfId="49855"/>
    <cellStyle name="쉼표 [0] 7 2 2 2 10" xfId="49856"/>
    <cellStyle name="쉼표 [0] 7 2 2 2 10 2" xfId="49857"/>
    <cellStyle name="쉼표 [0] 7 2 2 2 10 3" xfId="49858"/>
    <cellStyle name="쉼표 [0] 7 2 2 2 10 4" xfId="49859"/>
    <cellStyle name="쉼표 [0] 7 2 2 2 11" xfId="49860"/>
    <cellStyle name="쉼표 [0] 7 2 2 2 11 2" xfId="49861"/>
    <cellStyle name="쉼표 [0] 7 2 2 2 11 3" xfId="49862"/>
    <cellStyle name="쉼표 [0] 7 2 2 2 11 4" xfId="49863"/>
    <cellStyle name="쉼표 [0] 7 2 2 2 12" xfId="49864"/>
    <cellStyle name="쉼표 [0] 7 2 2 2 12 2" xfId="49865"/>
    <cellStyle name="쉼표 [0] 7 2 2 2 12 3" xfId="49866"/>
    <cellStyle name="쉼표 [0] 7 2 2 2 12 4" xfId="49867"/>
    <cellStyle name="쉼표 [0] 7 2 2 2 13" xfId="49868"/>
    <cellStyle name="쉼표 [0] 7 2 2 2 14" xfId="49869"/>
    <cellStyle name="쉼표 [0] 7 2 2 2 15" xfId="49870"/>
    <cellStyle name="쉼표 [0] 7 2 2 2 16" xfId="49871"/>
    <cellStyle name="쉼표 [0] 7 2 2 2 17" xfId="49872"/>
    <cellStyle name="쉼표 [0] 7 2 2 2 18" xfId="49873"/>
    <cellStyle name="쉼표 [0] 7 2 2 2 19" xfId="49874"/>
    <cellStyle name="쉼표 [0] 7 2 2 2 2" xfId="49875"/>
    <cellStyle name="쉼표 [0] 7 2 2 2 2 10" xfId="49876"/>
    <cellStyle name="쉼표 [0] 7 2 2 2 2 11" xfId="49877"/>
    <cellStyle name="쉼표 [0] 7 2 2 2 2 12" xfId="49878"/>
    <cellStyle name="쉼표 [0] 7 2 2 2 2 2" xfId="49879"/>
    <cellStyle name="쉼표 [0] 7 2 2 2 2 2 2" xfId="49880"/>
    <cellStyle name="쉼표 [0] 7 2 2 2 2 2 3" xfId="49881"/>
    <cellStyle name="쉼표 [0] 7 2 2 2 2 2 4" xfId="49882"/>
    <cellStyle name="쉼표 [0] 7 2 2 2 2 3" xfId="49883"/>
    <cellStyle name="쉼표 [0] 7 2 2 2 2 3 2" xfId="49884"/>
    <cellStyle name="쉼표 [0] 7 2 2 2 2 3 3" xfId="49885"/>
    <cellStyle name="쉼표 [0] 7 2 2 2 2 3 4" xfId="49886"/>
    <cellStyle name="쉼표 [0] 7 2 2 2 2 4" xfId="49887"/>
    <cellStyle name="쉼표 [0] 7 2 2 2 2 4 2" xfId="49888"/>
    <cellStyle name="쉼표 [0] 7 2 2 2 2 4 3" xfId="49889"/>
    <cellStyle name="쉼표 [0] 7 2 2 2 2 4 4" xfId="49890"/>
    <cellStyle name="쉼표 [0] 7 2 2 2 2 5" xfId="49891"/>
    <cellStyle name="쉼표 [0] 7 2 2 2 2 5 2" xfId="49892"/>
    <cellStyle name="쉼표 [0] 7 2 2 2 2 5 3" xfId="49893"/>
    <cellStyle name="쉼표 [0] 7 2 2 2 2 5 4" xfId="49894"/>
    <cellStyle name="쉼표 [0] 7 2 2 2 2 6" xfId="49895"/>
    <cellStyle name="쉼표 [0] 7 2 2 2 2 6 2" xfId="49896"/>
    <cellStyle name="쉼표 [0] 7 2 2 2 2 6 3" xfId="49897"/>
    <cellStyle name="쉼표 [0] 7 2 2 2 2 6 4" xfId="49898"/>
    <cellStyle name="쉼표 [0] 7 2 2 2 2 7" xfId="49899"/>
    <cellStyle name="쉼표 [0] 7 2 2 2 2 7 2" xfId="49900"/>
    <cellStyle name="쉼표 [0] 7 2 2 2 2 7 3" xfId="49901"/>
    <cellStyle name="쉼표 [0] 7 2 2 2 2 7 4" xfId="49902"/>
    <cellStyle name="쉼표 [0] 7 2 2 2 2 8" xfId="49903"/>
    <cellStyle name="쉼표 [0] 7 2 2 2 2 8 2" xfId="49904"/>
    <cellStyle name="쉼표 [0] 7 2 2 2 2 8 3" xfId="49905"/>
    <cellStyle name="쉼표 [0] 7 2 2 2 2 8 4" xfId="49906"/>
    <cellStyle name="쉼표 [0] 7 2 2 2 2 9" xfId="49907"/>
    <cellStyle name="쉼표 [0] 7 2 2 2 2 9 2" xfId="49908"/>
    <cellStyle name="쉼표 [0] 7 2 2 2 2 9 3" xfId="49909"/>
    <cellStyle name="쉼표 [0] 7 2 2 2 2 9 4" xfId="49910"/>
    <cellStyle name="쉼표 [0] 7 2 2 2 20" xfId="49911"/>
    <cellStyle name="쉼표 [0] 7 2 2 2 21" xfId="49912"/>
    <cellStyle name="쉼표 [0] 7 2 2 2 22" xfId="49913"/>
    <cellStyle name="쉼표 [0] 7 2 2 2 23" xfId="49914"/>
    <cellStyle name="쉼표 [0] 7 2 2 2 24" xfId="49915"/>
    <cellStyle name="쉼표 [0] 7 2 2 2 25" xfId="49916"/>
    <cellStyle name="쉼표 [0] 7 2 2 2 3" xfId="49917"/>
    <cellStyle name="쉼표 [0] 7 2 2 2 3 10" xfId="49918"/>
    <cellStyle name="쉼표 [0] 7 2 2 2 3 11" xfId="49919"/>
    <cellStyle name="쉼표 [0] 7 2 2 2 3 12" xfId="49920"/>
    <cellStyle name="쉼표 [0] 7 2 2 2 3 2" xfId="49921"/>
    <cellStyle name="쉼표 [0] 7 2 2 2 3 2 2" xfId="49922"/>
    <cellStyle name="쉼표 [0] 7 2 2 2 3 2 3" xfId="49923"/>
    <cellStyle name="쉼표 [0] 7 2 2 2 3 2 4" xfId="49924"/>
    <cellStyle name="쉼표 [0] 7 2 2 2 3 3" xfId="49925"/>
    <cellStyle name="쉼표 [0] 7 2 2 2 3 3 2" xfId="49926"/>
    <cellStyle name="쉼표 [0] 7 2 2 2 3 3 3" xfId="49927"/>
    <cellStyle name="쉼표 [0] 7 2 2 2 3 3 4" xfId="49928"/>
    <cellStyle name="쉼표 [0] 7 2 2 2 3 4" xfId="49929"/>
    <cellStyle name="쉼표 [0] 7 2 2 2 3 4 2" xfId="49930"/>
    <cellStyle name="쉼표 [0] 7 2 2 2 3 4 3" xfId="49931"/>
    <cellStyle name="쉼표 [0] 7 2 2 2 3 4 4" xfId="49932"/>
    <cellStyle name="쉼표 [0] 7 2 2 2 3 5" xfId="49933"/>
    <cellStyle name="쉼표 [0] 7 2 2 2 3 5 2" xfId="49934"/>
    <cellStyle name="쉼표 [0] 7 2 2 2 3 5 3" xfId="49935"/>
    <cellStyle name="쉼표 [0] 7 2 2 2 3 5 4" xfId="49936"/>
    <cellStyle name="쉼표 [0] 7 2 2 2 3 6" xfId="49937"/>
    <cellStyle name="쉼표 [0] 7 2 2 2 3 6 2" xfId="49938"/>
    <cellStyle name="쉼표 [0] 7 2 2 2 3 6 3" xfId="49939"/>
    <cellStyle name="쉼표 [0] 7 2 2 2 3 6 4" xfId="49940"/>
    <cellStyle name="쉼표 [0] 7 2 2 2 3 7" xfId="49941"/>
    <cellStyle name="쉼표 [0] 7 2 2 2 3 7 2" xfId="49942"/>
    <cellStyle name="쉼표 [0] 7 2 2 2 3 7 3" xfId="49943"/>
    <cellStyle name="쉼표 [0] 7 2 2 2 3 7 4" xfId="49944"/>
    <cellStyle name="쉼표 [0] 7 2 2 2 3 8" xfId="49945"/>
    <cellStyle name="쉼표 [0] 7 2 2 2 3 8 2" xfId="49946"/>
    <cellStyle name="쉼표 [0] 7 2 2 2 3 8 3" xfId="49947"/>
    <cellStyle name="쉼표 [0] 7 2 2 2 3 8 4" xfId="49948"/>
    <cellStyle name="쉼표 [0] 7 2 2 2 3 9" xfId="49949"/>
    <cellStyle name="쉼표 [0] 7 2 2 2 3 9 2" xfId="49950"/>
    <cellStyle name="쉼표 [0] 7 2 2 2 3 9 3" xfId="49951"/>
    <cellStyle name="쉼표 [0] 7 2 2 2 3 9 4" xfId="49952"/>
    <cellStyle name="쉼표 [0] 7 2 2 2 4" xfId="49953"/>
    <cellStyle name="쉼표 [0] 7 2 2 2 4 10" xfId="49954"/>
    <cellStyle name="쉼표 [0] 7 2 2 2 4 11" xfId="49955"/>
    <cellStyle name="쉼표 [0] 7 2 2 2 4 12" xfId="49956"/>
    <cellStyle name="쉼표 [0] 7 2 2 2 4 2" xfId="49957"/>
    <cellStyle name="쉼표 [0] 7 2 2 2 4 2 2" xfId="49958"/>
    <cellStyle name="쉼표 [0] 7 2 2 2 4 2 3" xfId="49959"/>
    <cellStyle name="쉼표 [0] 7 2 2 2 4 2 4" xfId="49960"/>
    <cellStyle name="쉼표 [0] 7 2 2 2 4 3" xfId="49961"/>
    <cellStyle name="쉼표 [0] 7 2 2 2 4 3 2" xfId="49962"/>
    <cellStyle name="쉼표 [0] 7 2 2 2 4 3 3" xfId="49963"/>
    <cellStyle name="쉼표 [0] 7 2 2 2 4 3 4" xfId="49964"/>
    <cellStyle name="쉼표 [0] 7 2 2 2 4 4" xfId="49965"/>
    <cellStyle name="쉼표 [0] 7 2 2 2 4 4 2" xfId="49966"/>
    <cellStyle name="쉼표 [0] 7 2 2 2 4 4 3" xfId="49967"/>
    <cellStyle name="쉼표 [0] 7 2 2 2 4 4 4" xfId="49968"/>
    <cellStyle name="쉼표 [0] 7 2 2 2 4 5" xfId="49969"/>
    <cellStyle name="쉼표 [0] 7 2 2 2 4 5 2" xfId="49970"/>
    <cellStyle name="쉼표 [0] 7 2 2 2 4 5 3" xfId="49971"/>
    <cellStyle name="쉼표 [0] 7 2 2 2 4 5 4" xfId="49972"/>
    <cellStyle name="쉼표 [0] 7 2 2 2 4 6" xfId="49973"/>
    <cellStyle name="쉼표 [0] 7 2 2 2 4 6 2" xfId="49974"/>
    <cellStyle name="쉼표 [0] 7 2 2 2 4 6 3" xfId="49975"/>
    <cellStyle name="쉼표 [0] 7 2 2 2 4 6 4" xfId="49976"/>
    <cellStyle name="쉼표 [0] 7 2 2 2 4 7" xfId="49977"/>
    <cellStyle name="쉼표 [0] 7 2 2 2 4 7 2" xfId="49978"/>
    <cellStyle name="쉼표 [0] 7 2 2 2 4 7 3" xfId="49979"/>
    <cellStyle name="쉼표 [0] 7 2 2 2 4 7 4" xfId="49980"/>
    <cellStyle name="쉼표 [0] 7 2 2 2 4 8" xfId="49981"/>
    <cellStyle name="쉼표 [0] 7 2 2 2 4 8 2" xfId="49982"/>
    <cellStyle name="쉼표 [0] 7 2 2 2 4 8 3" xfId="49983"/>
    <cellStyle name="쉼표 [0] 7 2 2 2 4 8 4" xfId="49984"/>
    <cellStyle name="쉼표 [0] 7 2 2 2 4 9" xfId="49985"/>
    <cellStyle name="쉼표 [0] 7 2 2 2 4 9 2" xfId="49986"/>
    <cellStyle name="쉼표 [0] 7 2 2 2 4 9 3" xfId="49987"/>
    <cellStyle name="쉼표 [0] 7 2 2 2 4 9 4" xfId="49988"/>
    <cellStyle name="쉼표 [0] 7 2 2 2 5" xfId="49989"/>
    <cellStyle name="쉼표 [0] 7 2 2 2 5 2" xfId="49990"/>
    <cellStyle name="쉼표 [0] 7 2 2 2 5 3" xfId="49991"/>
    <cellStyle name="쉼표 [0] 7 2 2 2 5 4" xfId="49992"/>
    <cellStyle name="쉼표 [0] 7 2 2 2 6" xfId="49993"/>
    <cellStyle name="쉼표 [0] 7 2 2 2 6 2" xfId="49994"/>
    <cellStyle name="쉼표 [0] 7 2 2 2 6 3" xfId="49995"/>
    <cellStyle name="쉼표 [0] 7 2 2 2 6 4" xfId="49996"/>
    <cellStyle name="쉼표 [0] 7 2 2 2 7" xfId="49997"/>
    <cellStyle name="쉼표 [0] 7 2 2 2 7 2" xfId="49998"/>
    <cellStyle name="쉼표 [0] 7 2 2 2 7 3" xfId="49999"/>
    <cellStyle name="쉼표 [0] 7 2 2 2 7 4" xfId="50000"/>
    <cellStyle name="쉼표 [0] 7 2 2 2 8" xfId="50001"/>
    <cellStyle name="쉼표 [0] 7 2 2 2 8 2" xfId="50002"/>
    <cellStyle name="쉼표 [0] 7 2 2 2 8 3" xfId="50003"/>
    <cellStyle name="쉼표 [0] 7 2 2 2 8 4" xfId="50004"/>
    <cellStyle name="쉼표 [0] 7 2 2 2 9" xfId="50005"/>
    <cellStyle name="쉼표 [0] 7 2 2 2 9 2" xfId="50006"/>
    <cellStyle name="쉼표 [0] 7 2 2 2 9 3" xfId="50007"/>
    <cellStyle name="쉼표 [0] 7 2 2 2 9 4" xfId="50008"/>
    <cellStyle name="쉼표 [0] 7 2 2 20" xfId="50009"/>
    <cellStyle name="쉼표 [0] 7 2 2 21" xfId="50010"/>
    <cellStyle name="쉼표 [0] 7 2 2 22" xfId="50011"/>
    <cellStyle name="쉼표 [0] 7 2 2 23" xfId="50012"/>
    <cellStyle name="쉼표 [0] 7 2 2 24" xfId="50013"/>
    <cellStyle name="쉼표 [0] 7 2 2 25" xfId="50014"/>
    <cellStyle name="쉼표 [0] 7 2 2 26" xfId="50015"/>
    <cellStyle name="쉼표 [0] 7 2 2 3" xfId="50016"/>
    <cellStyle name="쉼표 [0] 7 2 2 3 10" xfId="50017"/>
    <cellStyle name="쉼표 [0] 7 2 2 3 11" xfId="50018"/>
    <cellStyle name="쉼표 [0] 7 2 2 3 12" xfId="50019"/>
    <cellStyle name="쉼표 [0] 7 2 2 3 2" xfId="50020"/>
    <cellStyle name="쉼표 [0] 7 2 2 3 2 2" xfId="50021"/>
    <cellStyle name="쉼표 [0] 7 2 2 3 2 3" xfId="50022"/>
    <cellStyle name="쉼표 [0] 7 2 2 3 2 4" xfId="50023"/>
    <cellStyle name="쉼표 [0] 7 2 2 3 3" xfId="50024"/>
    <cellStyle name="쉼표 [0] 7 2 2 3 3 2" xfId="50025"/>
    <cellStyle name="쉼표 [0] 7 2 2 3 3 3" xfId="50026"/>
    <cellStyle name="쉼표 [0] 7 2 2 3 3 4" xfId="50027"/>
    <cellStyle name="쉼표 [0] 7 2 2 3 4" xfId="50028"/>
    <cellStyle name="쉼표 [0] 7 2 2 3 4 2" xfId="50029"/>
    <cellStyle name="쉼표 [0] 7 2 2 3 4 3" xfId="50030"/>
    <cellStyle name="쉼표 [0] 7 2 2 3 4 4" xfId="50031"/>
    <cellStyle name="쉼표 [0] 7 2 2 3 5" xfId="50032"/>
    <cellStyle name="쉼표 [0] 7 2 2 3 5 2" xfId="50033"/>
    <cellStyle name="쉼표 [0] 7 2 2 3 5 3" xfId="50034"/>
    <cellStyle name="쉼표 [0] 7 2 2 3 5 4" xfId="50035"/>
    <cellStyle name="쉼표 [0] 7 2 2 3 6" xfId="50036"/>
    <cellStyle name="쉼표 [0] 7 2 2 3 6 2" xfId="50037"/>
    <cellStyle name="쉼표 [0] 7 2 2 3 6 3" xfId="50038"/>
    <cellStyle name="쉼표 [0] 7 2 2 3 6 4" xfId="50039"/>
    <cellStyle name="쉼표 [0] 7 2 2 3 7" xfId="50040"/>
    <cellStyle name="쉼표 [0] 7 2 2 3 7 2" xfId="50041"/>
    <cellStyle name="쉼표 [0] 7 2 2 3 7 3" xfId="50042"/>
    <cellStyle name="쉼표 [0] 7 2 2 3 7 4" xfId="50043"/>
    <cellStyle name="쉼표 [0] 7 2 2 3 8" xfId="50044"/>
    <cellStyle name="쉼표 [0] 7 2 2 3 8 2" xfId="50045"/>
    <cellStyle name="쉼표 [0] 7 2 2 3 8 3" xfId="50046"/>
    <cellStyle name="쉼표 [0] 7 2 2 3 8 4" xfId="50047"/>
    <cellStyle name="쉼표 [0] 7 2 2 3 9" xfId="50048"/>
    <cellStyle name="쉼표 [0] 7 2 2 3 9 2" xfId="50049"/>
    <cellStyle name="쉼표 [0] 7 2 2 3 9 3" xfId="50050"/>
    <cellStyle name="쉼표 [0] 7 2 2 3 9 4" xfId="50051"/>
    <cellStyle name="쉼표 [0] 7 2 2 4" xfId="50052"/>
    <cellStyle name="쉼표 [0] 7 2 2 4 10" xfId="50053"/>
    <cellStyle name="쉼표 [0] 7 2 2 4 11" xfId="50054"/>
    <cellStyle name="쉼표 [0] 7 2 2 4 12" xfId="50055"/>
    <cellStyle name="쉼표 [0] 7 2 2 4 2" xfId="50056"/>
    <cellStyle name="쉼표 [0] 7 2 2 4 2 2" xfId="50057"/>
    <cellStyle name="쉼표 [0] 7 2 2 4 2 3" xfId="50058"/>
    <cellStyle name="쉼표 [0] 7 2 2 4 2 4" xfId="50059"/>
    <cellStyle name="쉼표 [0] 7 2 2 4 3" xfId="50060"/>
    <cellStyle name="쉼표 [0] 7 2 2 4 3 2" xfId="50061"/>
    <cellStyle name="쉼표 [0] 7 2 2 4 3 3" xfId="50062"/>
    <cellStyle name="쉼표 [0] 7 2 2 4 3 4" xfId="50063"/>
    <cellStyle name="쉼표 [0] 7 2 2 4 4" xfId="50064"/>
    <cellStyle name="쉼표 [0] 7 2 2 4 4 2" xfId="50065"/>
    <cellStyle name="쉼표 [0] 7 2 2 4 4 3" xfId="50066"/>
    <cellStyle name="쉼표 [0] 7 2 2 4 4 4" xfId="50067"/>
    <cellStyle name="쉼표 [0] 7 2 2 4 5" xfId="50068"/>
    <cellStyle name="쉼표 [0] 7 2 2 4 5 2" xfId="50069"/>
    <cellStyle name="쉼표 [0] 7 2 2 4 5 3" xfId="50070"/>
    <cellStyle name="쉼표 [0] 7 2 2 4 5 4" xfId="50071"/>
    <cellStyle name="쉼표 [0] 7 2 2 4 6" xfId="50072"/>
    <cellStyle name="쉼표 [0] 7 2 2 4 6 2" xfId="50073"/>
    <cellStyle name="쉼표 [0] 7 2 2 4 6 3" xfId="50074"/>
    <cellStyle name="쉼표 [0] 7 2 2 4 6 4" xfId="50075"/>
    <cellStyle name="쉼표 [0] 7 2 2 4 7" xfId="50076"/>
    <cellStyle name="쉼표 [0] 7 2 2 4 7 2" xfId="50077"/>
    <cellStyle name="쉼표 [0] 7 2 2 4 7 3" xfId="50078"/>
    <cellStyle name="쉼표 [0] 7 2 2 4 7 4" xfId="50079"/>
    <cellStyle name="쉼표 [0] 7 2 2 4 8" xfId="50080"/>
    <cellStyle name="쉼표 [0] 7 2 2 4 8 2" xfId="50081"/>
    <cellStyle name="쉼표 [0] 7 2 2 4 8 3" xfId="50082"/>
    <cellStyle name="쉼표 [0] 7 2 2 4 8 4" xfId="50083"/>
    <cellStyle name="쉼표 [0] 7 2 2 4 9" xfId="50084"/>
    <cellStyle name="쉼표 [0] 7 2 2 4 9 2" xfId="50085"/>
    <cellStyle name="쉼표 [0] 7 2 2 4 9 3" xfId="50086"/>
    <cellStyle name="쉼표 [0] 7 2 2 4 9 4" xfId="50087"/>
    <cellStyle name="쉼표 [0] 7 2 2 5" xfId="50088"/>
    <cellStyle name="쉼표 [0] 7 2 2 5 10" xfId="50089"/>
    <cellStyle name="쉼표 [0] 7 2 2 5 11" xfId="50090"/>
    <cellStyle name="쉼표 [0] 7 2 2 5 12" xfId="50091"/>
    <cellStyle name="쉼표 [0] 7 2 2 5 2" xfId="50092"/>
    <cellStyle name="쉼표 [0] 7 2 2 5 2 2" xfId="50093"/>
    <cellStyle name="쉼표 [0] 7 2 2 5 2 3" xfId="50094"/>
    <cellStyle name="쉼표 [0] 7 2 2 5 2 4" xfId="50095"/>
    <cellStyle name="쉼표 [0] 7 2 2 5 3" xfId="50096"/>
    <cellStyle name="쉼표 [0] 7 2 2 5 3 2" xfId="50097"/>
    <cellStyle name="쉼표 [0] 7 2 2 5 3 3" xfId="50098"/>
    <cellStyle name="쉼표 [0] 7 2 2 5 3 4" xfId="50099"/>
    <cellStyle name="쉼표 [0] 7 2 2 5 4" xfId="50100"/>
    <cellStyle name="쉼표 [0] 7 2 2 5 4 2" xfId="50101"/>
    <cellStyle name="쉼표 [0] 7 2 2 5 4 3" xfId="50102"/>
    <cellStyle name="쉼표 [0] 7 2 2 5 4 4" xfId="50103"/>
    <cellStyle name="쉼표 [0] 7 2 2 5 5" xfId="50104"/>
    <cellStyle name="쉼표 [0] 7 2 2 5 5 2" xfId="50105"/>
    <cellStyle name="쉼표 [0] 7 2 2 5 5 3" xfId="50106"/>
    <cellStyle name="쉼표 [0] 7 2 2 5 5 4" xfId="50107"/>
    <cellStyle name="쉼표 [0] 7 2 2 5 6" xfId="50108"/>
    <cellStyle name="쉼표 [0] 7 2 2 5 6 2" xfId="50109"/>
    <cellStyle name="쉼표 [0] 7 2 2 5 6 3" xfId="50110"/>
    <cellStyle name="쉼표 [0] 7 2 2 5 6 4" xfId="50111"/>
    <cellStyle name="쉼표 [0] 7 2 2 5 7" xfId="50112"/>
    <cellStyle name="쉼표 [0] 7 2 2 5 7 2" xfId="50113"/>
    <cellStyle name="쉼표 [0] 7 2 2 5 7 3" xfId="50114"/>
    <cellStyle name="쉼표 [0] 7 2 2 5 7 4" xfId="50115"/>
    <cellStyle name="쉼표 [0] 7 2 2 5 8" xfId="50116"/>
    <cellStyle name="쉼표 [0] 7 2 2 5 8 2" xfId="50117"/>
    <cellStyle name="쉼표 [0] 7 2 2 5 8 3" xfId="50118"/>
    <cellStyle name="쉼표 [0] 7 2 2 5 8 4" xfId="50119"/>
    <cellStyle name="쉼표 [0] 7 2 2 5 9" xfId="50120"/>
    <cellStyle name="쉼표 [0] 7 2 2 5 9 2" xfId="50121"/>
    <cellStyle name="쉼표 [0] 7 2 2 5 9 3" xfId="50122"/>
    <cellStyle name="쉼표 [0] 7 2 2 5 9 4" xfId="50123"/>
    <cellStyle name="쉼표 [0] 7 2 2 6" xfId="50124"/>
    <cellStyle name="쉼표 [0] 7 2 2 6 2" xfId="50125"/>
    <cellStyle name="쉼표 [0] 7 2 2 6 3" xfId="50126"/>
    <cellStyle name="쉼표 [0] 7 2 2 6 4" xfId="50127"/>
    <cellStyle name="쉼표 [0] 7 2 2 7" xfId="50128"/>
    <cellStyle name="쉼표 [0] 7 2 2 7 2" xfId="50129"/>
    <cellStyle name="쉼표 [0] 7 2 2 7 3" xfId="50130"/>
    <cellStyle name="쉼표 [0] 7 2 2 7 4" xfId="50131"/>
    <cellStyle name="쉼표 [0] 7 2 2 8" xfId="50132"/>
    <cellStyle name="쉼표 [0] 7 2 2 8 2" xfId="50133"/>
    <cellStyle name="쉼표 [0] 7 2 2 8 3" xfId="50134"/>
    <cellStyle name="쉼표 [0] 7 2 2 8 4" xfId="50135"/>
    <cellStyle name="쉼표 [0] 7 2 2 9" xfId="50136"/>
    <cellStyle name="쉼표 [0] 7 2 2 9 2" xfId="50137"/>
    <cellStyle name="쉼표 [0] 7 2 2 9 3" xfId="50138"/>
    <cellStyle name="쉼표 [0] 7 2 2 9 4" xfId="50139"/>
    <cellStyle name="쉼표 [0] 7 2 20" xfId="50140"/>
    <cellStyle name="쉼표 [0] 7 2 21" xfId="50141"/>
    <cellStyle name="쉼표 [0] 7 2 22" xfId="50142"/>
    <cellStyle name="쉼표 [0] 7 2 23" xfId="50143"/>
    <cellStyle name="쉼표 [0] 7 2 24" xfId="50144"/>
    <cellStyle name="쉼표 [0] 7 2 25" xfId="50145"/>
    <cellStyle name="쉼표 [0] 7 2 26" xfId="50146"/>
    <cellStyle name="쉼표 [0] 7 2 3" xfId="50147"/>
    <cellStyle name="쉼표 [0] 7 2 3 10" xfId="50148"/>
    <cellStyle name="쉼표 [0] 7 2 3 10 2" xfId="50149"/>
    <cellStyle name="쉼표 [0] 7 2 3 10 3" xfId="50150"/>
    <cellStyle name="쉼표 [0] 7 2 3 10 4" xfId="50151"/>
    <cellStyle name="쉼표 [0] 7 2 3 11" xfId="50152"/>
    <cellStyle name="쉼표 [0] 7 2 3 11 2" xfId="50153"/>
    <cellStyle name="쉼표 [0] 7 2 3 11 3" xfId="50154"/>
    <cellStyle name="쉼표 [0] 7 2 3 11 4" xfId="50155"/>
    <cellStyle name="쉼표 [0] 7 2 3 12" xfId="50156"/>
    <cellStyle name="쉼표 [0] 7 2 3 12 2" xfId="50157"/>
    <cellStyle name="쉼표 [0] 7 2 3 12 3" xfId="50158"/>
    <cellStyle name="쉼표 [0] 7 2 3 12 4" xfId="50159"/>
    <cellStyle name="쉼표 [0] 7 2 3 13" xfId="50160"/>
    <cellStyle name="쉼표 [0] 7 2 3 14" xfId="50161"/>
    <cellStyle name="쉼표 [0] 7 2 3 15" xfId="50162"/>
    <cellStyle name="쉼표 [0] 7 2 3 16" xfId="50163"/>
    <cellStyle name="쉼표 [0] 7 2 3 17" xfId="50164"/>
    <cellStyle name="쉼표 [0] 7 2 3 18" xfId="50165"/>
    <cellStyle name="쉼표 [0] 7 2 3 19" xfId="50166"/>
    <cellStyle name="쉼표 [0] 7 2 3 2" xfId="50167"/>
    <cellStyle name="쉼표 [0] 7 2 3 2 10" xfId="50168"/>
    <cellStyle name="쉼표 [0] 7 2 3 2 11" xfId="50169"/>
    <cellStyle name="쉼표 [0] 7 2 3 2 12" xfId="50170"/>
    <cellStyle name="쉼표 [0] 7 2 3 2 2" xfId="50171"/>
    <cellStyle name="쉼표 [0] 7 2 3 2 2 2" xfId="50172"/>
    <cellStyle name="쉼표 [0] 7 2 3 2 2 3" xfId="50173"/>
    <cellStyle name="쉼표 [0] 7 2 3 2 2 4" xfId="50174"/>
    <cellStyle name="쉼표 [0] 7 2 3 2 3" xfId="50175"/>
    <cellStyle name="쉼표 [0] 7 2 3 2 3 2" xfId="50176"/>
    <cellStyle name="쉼표 [0] 7 2 3 2 3 3" xfId="50177"/>
    <cellStyle name="쉼표 [0] 7 2 3 2 3 4" xfId="50178"/>
    <cellStyle name="쉼표 [0] 7 2 3 2 4" xfId="50179"/>
    <cellStyle name="쉼표 [0] 7 2 3 2 4 2" xfId="50180"/>
    <cellStyle name="쉼표 [0] 7 2 3 2 4 3" xfId="50181"/>
    <cellStyle name="쉼표 [0] 7 2 3 2 4 4" xfId="50182"/>
    <cellStyle name="쉼표 [0] 7 2 3 2 5" xfId="50183"/>
    <cellStyle name="쉼표 [0] 7 2 3 2 5 2" xfId="50184"/>
    <cellStyle name="쉼표 [0] 7 2 3 2 5 3" xfId="50185"/>
    <cellStyle name="쉼표 [0] 7 2 3 2 5 4" xfId="50186"/>
    <cellStyle name="쉼표 [0] 7 2 3 2 6" xfId="50187"/>
    <cellStyle name="쉼표 [0] 7 2 3 2 6 2" xfId="50188"/>
    <cellStyle name="쉼표 [0] 7 2 3 2 6 3" xfId="50189"/>
    <cellStyle name="쉼표 [0] 7 2 3 2 6 4" xfId="50190"/>
    <cellStyle name="쉼표 [0] 7 2 3 2 7" xfId="50191"/>
    <cellStyle name="쉼표 [0] 7 2 3 2 7 2" xfId="50192"/>
    <cellStyle name="쉼표 [0] 7 2 3 2 7 3" xfId="50193"/>
    <cellStyle name="쉼표 [0] 7 2 3 2 7 4" xfId="50194"/>
    <cellStyle name="쉼표 [0] 7 2 3 2 8" xfId="50195"/>
    <cellStyle name="쉼표 [0] 7 2 3 2 8 2" xfId="50196"/>
    <cellStyle name="쉼표 [0] 7 2 3 2 8 3" xfId="50197"/>
    <cellStyle name="쉼표 [0] 7 2 3 2 8 4" xfId="50198"/>
    <cellStyle name="쉼표 [0] 7 2 3 2 9" xfId="50199"/>
    <cellStyle name="쉼표 [0] 7 2 3 2 9 2" xfId="50200"/>
    <cellStyle name="쉼표 [0] 7 2 3 2 9 3" xfId="50201"/>
    <cellStyle name="쉼표 [0] 7 2 3 2 9 4" xfId="50202"/>
    <cellStyle name="쉼표 [0] 7 2 3 20" xfId="50203"/>
    <cellStyle name="쉼표 [0] 7 2 3 21" xfId="50204"/>
    <cellStyle name="쉼표 [0] 7 2 3 22" xfId="50205"/>
    <cellStyle name="쉼표 [0] 7 2 3 23" xfId="50206"/>
    <cellStyle name="쉼표 [0] 7 2 3 24" xfId="50207"/>
    <cellStyle name="쉼표 [0] 7 2 3 25" xfId="50208"/>
    <cellStyle name="쉼표 [0] 7 2 3 3" xfId="50209"/>
    <cellStyle name="쉼표 [0] 7 2 3 3 10" xfId="50210"/>
    <cellStyle name="쉼표 [0] 7 2 3 3 11" xfId="50211"/>
    <cellStyle name="쉼표 [0] 7 2 3 3 12" xfId="50212"/>
    <cellStyle name="쉼표 [0] 7 2 3 3 2" xfId="50213"/>
    <cellStyle name="쉼표 [0] 7 2 3 3 2 2" xfId="50214"/>
    <cellStyle name="쉼표 [0] 7 2 3 3 2 3" xfId="50215"/>
    <cellStyle name="쉼표 [0] 7 2 3 3 2 4" xfId="50216"/>
    <cellStyle name="쉼표 [0] 7 2 3 3 3" xfId="50217"/>
    <cellStyle name="쉼표 [0] 7 2 3 3 3 2" xfId="50218"/>
    <cellStyle name="쉼표 [0] 7 2 3 3 3 3" xfId="50219"/>
    <cellStyle name="쉼표 [0] 7 2 3 3 3 4" xfId="50220"/>
    <cellStyle name="쉼표 [0] 7 2 3 3 4" xfId="50221"/>
    <cellStyle name="쉼표 [0] 7 2 3 3 4 2" xfId="50222"/>
    <cellStyle name="쉼표 [0] 7 2 3 3 4 3" xfId="50223"/>
    <cellStyle name="쉼표 [0] 7 2 3 3 4 4" xfId="50224"/>
    <cellStyle name="쉼표 [0] 7 2 3 3 5" xfId="50225"/>
    <cellStyle name="쉼표 [0] 7 2 3 3 5 2" xfId="50226"/>
    <cellStyle name="쉼표 [0] 7 2 3 3 5 3" xfId="50227"/>
    <cellStyle name="쉼표 [0] 7 2 3 3 5 4" xfId="50228"/>
    <cellStyle name="쉼표 [0] 7 2 3 3 6" xfId="50229"/>
    <cellStyle name="쉼표 [0] 7 2 3 3 6 2" xfId="50230"/>
    <cellStyle name="쉼표 [0] 7 2 3 3 6 3" xfId="50231"/>
    <cellStyle name="쉼표 [0] 7 2 3 3 6 4" xfId="50232"/>
    <cellStyle name="쉼표 [0] 7 2 3 3 7" xfId="50233"/>
    <cellStyle name="쉼표 [0] 7 2 3 3 7 2" xfId="50234"/>
    <cellStyle name="쉼표 [0] 7 2 3 3 7 3" xfId="50235"/>
    <cellStyle name="쉼표 [0] 7 2 3 3 7 4" xfId="50236"/>
    <cellStyle name="쉼표 [0] 7 2 3 3 8" xfId="50237"/>
    <cellStyle name="쉼표 [0] 7 2 3 3 8 2" xfId="50238"/>
    <cellStyle name="쉼표 [0] 7 2 3 3 8 3" xfId="50239"/>
    <cellStyle name="쉼표 [0] 7 2 3 3 8 4" xfId="50240"/>
    <cellStyle name="쉼표 [0] 7 2 3 3 9" xfId="50241"/>
    <cellStyle name="쉼표 [0] 7 2 3 3 9 2" xfId="50242"/>
    <cellStyle name="쉼표 [0] 7 2 3 3 9 3" xfId="50243"/>
    <cellStyle name="쉼표 [0] 7 2 3 3 9 4" xfId="50244"/>
    <cellStyle name="쉼표 [0] 7 2 3 4" xfId="50245"/>
    <cellStyle name="쉼표 [0] 7 2 3 4 10" xfId="50246"/>
    <cellStyle name="쉼표 [0] 7 2 3 4 11" xfId="50247"/>
    <cellStyle name="쉼표 [0] 7 2 3 4 12" xfId="50248"/>
    <cellStyle name="쉼표 [0] 7 2 3 4 2" xfId="50249"/>
    <cellStyle name="쉼표 [0] 7 2 3 4 2 2" xfId="50250"/>
    <cellStyle name="쉼표 [0] 7 2 3 4 2 3" xfId="50251"/>
    <cellStyle name="쉼표 [0] 7 2 3 4 2 4" xfId="50252"/>
    <cellStyle name="쉼표 [0] 7 2 3 4 3" xfId="50253"/>
    <cellStyle name="쉼표 [0] 7 2 3 4 3 2" xfId="50254"/>
    <cellStyle name="쉼표 [0] 7 2 3 4 3 3" xfId="50255"/>
    <cellStyle name="쉼표 [0] 7 2 3 4 3 4" xfId="50256"/>
    <cellStyle name="쉼표 [0] 7 2 3 4 4" xfId="50257"/>
    <cellStyle name="쉼표 [0] 7 2 3 4 4 2" xfId="50258"/>
    <cellStyle name="쉼표 [0] 7 2 3 4 4 3" xfId="50259"/>
    <cellStyle name="쉼표 [0] 7 2 3 4 4 4" xfId="50260"/>
    <cellStyle name="쉼표 [0] 7 2 3 4 5" xfId="50261"/>
    <cellStyle name="쉼표 [0] 7 2 3 4 5 2" xfId="50262"/>
    <cellStyle name="쉼표 [0] 7 2 3 4 5 3" xfId="50263"/>
    <cellStyle name="쉼표 [0] 7 2 3 4 5 4" xfId="50264"/>
    <cellStyle name="쉼표 [0] 7 2 3 4 6" xfId="50265"/>
    <cellStyle name="쉼표 [0] 7 2 3 4 6 2" xfId="50266"/>
    <cellStyle name="쉼표 [0] 7 2 3 4 6 3" xfId="50267"/>
    <cellStyle name="쉼표 [0] 7 2 3 4 6 4" xfId="50268"/>
    <cellStyle name="쉼표 [0] 7 2 3 4 7" xfId="50269"/>
    <cellStyle name="쉼표 [0] 7 2 3 4 7 2" xfId="50270"/>
    <cellStyle name="쉼표 [0] 7 2 3 4 7 3" xfId="50271"/>
    <cellStyle name="쉼표 [0] 7 2 3 4 7 4" xfId="50272"/>
    <cellStyle name="쉼표 [0] 7 2 3 4 8" xfId="50273"/>
    <cellStyle name="쉼표 [0] 7 2 3 4 8 2" xfId="50274"/>
    <cellStyle name="쉼표 [0] 7 2 3 4 8 3" xfId="50275"/>
    <cellStyle name="쉼표 [0] 7 2 3 4 8 4" xfId="50276"/>
    <cellStyle name="쉼표 [0] 7 2 3 4 9" xfId="50277"/>
    <cellStyle name="쉼표 [0] 7 2 3 4 9 2" xfId="50278"/>
    <cellStyle name="쉼표 [0] 7 2 3 4 9 3" xfId="50279"/>
    <cellStyle name="쉼표 [0] 7 2 3 4 9 4" xfId="50280"/>
    <cellStyle name="쉼표 [0] 7 2 3 5" xfId="50281"/>
    <cellStyle name="쉼표 [0] 7 2 3 5 2" xfId="50282"/>
    <cellStyle name="쉼표 [0] 7 2 3 5 3" xfId="50283"/>
    <cellStyle name="쉼표 [0] 7 2 3 5 4" xfId="50284"/>
    <cellStyle name="쉼표 [0] 7 2 3 6" xfId="50285"/>
    <cellStyle name="쉼표 [0] 7 2 3 6 2" xfId="50286"/>
    <cellStyle name="쉼표 [0] 7 2 3 6 3" xfId="50287"/>
    <cellStyle name="쉼표 [0] 7 2 3 6 4" xfId="50288"/>
    <cellStyle name="쉼표 [0] 7 2 3 7" xfId="50289"/>
    <cellStyle name="쉼표 [0] 7 2 3 7 2" xfId="50290"/>
    <cellStyle name="쉼표 [0] 7 2 3 7 3" xfId="50291"/>
    <cellStyle name="쉼표 [0] 7 2 3 7 4" xfId="50292"/>
    <cellStyle name="쉼표 [0] 7 2 3 8" xfId="50293"/>
    <cellStyle name="쉼표 [0] 7 2 3 8 2" xfId="50294"/>
    <cellStyle name="쉼표 [0] 7 2 3 8 3" xfId="50295"/>
    <cellStyle name="쉼표 [0] 7 2 3 8 4" xfId="50296"/>
    <cellStyle name="쉼표 [0] 7 2 3 9" xfId="50297"/>
    <cellStyle name="쉼표 [0] 7 2 3 9 2" xfId="50298"/>
    <cellStyle name="쉼표 [0] 7 2 3 9 3" xfId="50299"/>
    <cellStyle name="쉼표 [0] 7 2 3 9 4" xfId="50300"/>
    <cellStyle name="쉼표 [0] 7 2 4" xfId="50301"/>
    <cellStyle name="쉼표 [0] 7 2 4 10" xfId="50302"/>
    <cellStyle name="쉼표 [0] 7 2 4 11" xfId="50303"/>
    <cellStyle name="쉼표 [0] 7 2 4 12" xfId="50304"/>
    <cellStyle name="쉼표 [0] 7 2 4 2" xfId="50305"/>
    <cellStyle name="쉼표 [0] 7 2 4 2 2" xfId="50306"/>
    <cellStyle name="쉼표 [0] 7 2 4 2 3" xfId="50307"/>
    <cellStyle name="쉼표 [0] 7 2 4 2 4" xfId="50308"/>
    <cellStyle name="쉼표 [0] 7 2 4 3" xfId="50309"/>
    <cellStyle name="쉼표 [0] 7 2 4 3 2" xfId="50310"/>
    <cellStyle name="쉼표 [0] 7 2 4 3 3" xfId="50311"/>
    <cellStyle name="쉼표 [0] 7 2 4 3 4" xfId="50312"/>
    <cellStyle name="쉼표 [0] 7 2 4 4" xfId="50313"/>
    <cellStyle name="쉼표 [0] 7 2 4 4 2" xfId="50314"/>
    <cellStyle name="쉼표 [0] 7 2 4 4 3" xfId="50315"/>
    <cellStyle name="쉼표 [0] 7 2 4 4 4" xfId="50316"/>
    <cellStyle name="쉼표 [0] 7 2 4 5" xfId="50317"/>
    <cellStyle name="쉼표 [0] 7 2 4 5 2" xfId="50318"/>
    <cellStyle name="쉼표 [0] 7 2 4 5 3" xfId="50319"/>
    <cellStyle name="쉼표 [0] 7 2 4 5 4" xfId="50320"/>
    <cellStyle name="쉼표 [0] 7 2 4 6" xfId="50321"/>
    <cellStyle name="쉼표 [0] 7 2 4 6 2" xfId="50322"/>
    <cellStyle name="쉼표 [0] 7 2 4 6 3" xfId="50323"/>
    <cellStyle name="쉼표 [0] 7 2 4 6 4" xfId="50324"/>
    <cellStyle name="쉼표 [0] 7 2 4 7" xfId="50325"/>
    <cellStyle name="쉼표 [0] 7 2 4 7 2" xfId="50326"/>
    <cellStyle name="쉼표 [0] 7 2 4 7 3" xfId="50327"/>
    <cellStyle name="쉼표 [0] 7 2 4 7 4" xfId="50328"/>
    <cellStyle name="쉼표 [0] 7 2 4 8" xfId="50329"/>
    <cellStyle name="쉼표 [0] 7 2 4 8 2" xfId="50330"/>
    <cellStyle name="쉼표 [0] 7 2 4 8 3" xfId="50331"/>
    <cellStyle name="쉼표 [0] 7 2 4 8 4" xfId="50332"/>
    <cellStyle name="쉼표 [0] 7 2 4 9" xfId="50333"/>
    <cellStyle name="쉼표 [0] 7 2 4 9 2" xfId="50334"/>
    <cellStyle name="쉼표 [0] 7 2 4 9 3" xfId="50335"/>
    <cellStyle name="쉼표 [0] 7 2 4 9 4" xfId="50336"/>
    <cellStyle name="쉼표 [0] 7 2 5" xfId="50337"/>
    <cellStyle name="쉼표 [0] 7 2 5 10" xfId="50338"/>
    <cellStyle name="쉼표 [0] 7 2 5 11" xfId="50339"/>
    <cellStyle name="쉼표 [0] 7 2 5 12" xfId="50340"/>
    <cellStyle name="쉼표 [0] 7 2 5 2" xfId="50341"/>
    <cellStyle name="쉼표 [0] 7 2 5 2 2" xfId="50342"/>
    <cellStyle name="쉼표 [0] 7 2 5 2 3" xfId="50343"/>
    <cellStyle name="쉼표 [0] 7 2 5 2 4" xfId="50344"/>
    <cellStyle name="쉼표 [0] 7 2 5 3" xfId="50345"/>
    <cellStyle name="쉼표 [0] 7 2 5 3 2" xfId="50346"/>
    <cellStyle name="쉼표 [0] 7 2 5 3 3" xfId="50347"/>
    <cellStyle name="쉼표 [0] 7 2 5 3 4" xfId="50348"/>
    <cellStyle name="쉼표 [0] 7 2 5 4" xfId="50349"/>
    <cellStyle name="쉼표 [0] 7 2 5 4 2" xfId="50350"/>
    <cellStyle name="쉼표 [0] 7 2 5 4 3" xfId="50351"/>
    <cellStyle name="쉼표 [0] 7 2 5 4 4" xfId="50352"/>
    <cellStyle name="쉼표 [0] 7 2 5 5" xfId="50353"/>
    <cellStyle name="쉼표 [0] 7 2 5 5 2" xfId="50354"/>
    <cellStyle name="쉼표 [0] 7 2 5 5 3" xfId="50355"/>
    <cellStyle name="쉼표 [0] 7 2 5 5 4" xfId="50356"/>
    <cellStyle name="쉼표 [0] 7 2 5 6" xfId="50357"/>
    <cellStyle name="쉼표 [0] 7 2 5 6 2" xfId="50358"/>
    <cellStyle name="쉼표 [0] 7 2 5 6 3" xfId="50359"/>
    <cellStyle name="쉼표 [0] 7 2 5 6 4" xfId="50360"/>
    <cellStyle name="쉼표 [0] 7 2 5 7" xfId="50361"/>
    <cellStyle name="쉼표 [0] 7 2 5 7 2" xfId="50362"/>
    <cellStyle name="쉼표 [0] 7 2 5 7 3" xfId="50363"/>
    <cellStyle name="쉼표 [0] 7 2 5 7 4" xfId="50364"/>
    <cellStyle name="쉼표 [0] 7 2 5 8" xfId="50365"/>
    <cellStyle name="쉼표 [0] 7 2 5 8 2" xfId="50366"/>
    <cellStyle name="쉼표 [0] 7 2 5 8 3" xfId="50367"/>
    <cellStyle name="쉼표 [0] 7 2 5 8 4" xfId="50368"/>
    <cellStyle name="쉼표 [0] 7 2 5 9" xfId="50369"/>
    <cellStyle name="쉼표 [0] 7 2 5 9 2" xfId="50370"/>
    <cellStyle name="쉼표 [0] 7 2 5 9 3" xfId="50371"/>
    <cellStyle name="쉼표 [0] 7 2 5 9 4" xfId="50372"/>
    <cellStyle name="쉼표 [0] 7 2 6" xfId="50373"/>
    <cellStyle name="쉼표 [0] 7 2 6 10" xfId="50374"/>
    <cellStyle name="쉼표 [0] 7 2 6 11" xfId="50375"/>
    <cellStyle name="쉼표 [0] 7 2 6 12" xfId="50376"/>
    <cellStyle name="쉼표 [0] 7 2 6 2" xfId="50377"/>
    <cellStyle name="쉼표 [0] 7 2 6 2 2" xfId="50378"/>
    <cellStyle name="쉼표 [0] 7 2 6 2 3" xfId="50379"/>
    <cellStyle name="쉼표 [0] 7 2 6 2 4" xfId="50380"/>
    <cellStyle name="쉼표 [0] 7 2 6 3" xfId="50381"/>
    <cellStyle name="쉼표 [0] 7 2 6 3 2" xfId="50382"/>
    <cellStyle name="쉼표 [0] 7 2 6 3 3" xfId="50383"/>
    <cellStyle name="쉼표 [0] 7 2 6 3 4" xfId="50384"/>
    <cellStyle name="쉼표 [0] 7 2 6 4" xfId="50385"/>
    <cellStyle name="쉼표 [0] 7 2 6 4 2" xfId="50386"/>
    <cellStyle name="쉼표 [0] 7 2 6 4 3" xfId="50387"/>
    <cellStyle name="쉼표 [0] 7 2 6 4 4" xfId="50388"/>
    <cellStyle name="쉼표 [0] 7 2 6 5" xfId="50389"/>
    <cellStyle name="쉼표 [0] 7 2 6 5 2" xfId="50390"/>
    <cellStyle name="쉼표 [0] 7 2 6 5 3" xfId="50391"/>
    <cellStyle name="쉼표 [0] 7 2 6 5 4" xfId="50392"/>
    <cellStyle name="쉼표 [0] 7 2 6 6" xfId="50393"/>
    <cellStyle name="쉼표 [0] 7 2 6 6 2" xfId="50394"/>
    <cellStyle name="쉼표 [0] 7 2 6 6 3" xfId="50395"/>
    <cellStyle name="쉼표 [0] 7 2 6 6 4" xfId="50396"/>
    <cellStyle name="쉼표 [0] 7 2 6 7" xfId="50397"/>
    <cellStyle name="쉼표 [0] 7 2 6 7 2" xfId="50398"/>
    <cellStyle name="쉼표 [0] 7 2 6 7 3" xfId="50399"/>
    <cellStyle name="쉼표 [0] 7 2 6 7 4" xfId="50400"/>
    <cellStyle name="쉼표 [0] 7 2 6 8" xfId="50401"/>
    <cellStyle name="쉼표 [0] 7 2 6 8 2" xfId="50402"/>
    <cellStyle name="쉼표 [0] 7 2 6 8 3" xfId="50403"/>
    <cellStyle name="쉼표 [0] 7 2 6 8 4" xfId="50404"/>
    <cellStyle name="쉼표 [0] 7 2 6 9" xfId="50405"/>
    <cellStyle name="쉼표 [0] 7 2 6 9 2" xfId="50406"/>
    <cellStyle name="쉼표 [0] 7 2 6 9 3" xfId="50407"/>
    <cellStyle name="쉼표 [0] 7 2 6 9 4" xfId="50408"/>
    <cellStyle name="쉼표 [0] 7 2 7" xfId="50409"/>
    <cellStyle name="쉼표 [0] 7 2 7 2" xfId="50410"/>
    <cellStyle name="쉼표 [0] 7 2 7 3" xfId="50411"/>
    <cellStyle name="쉼표 [0] 7 2 7 4" xfId="50412"/>
    <cellStyle name="쉼표 [0] 7 2 8" xfId="50413"/>
    <cellStyle name="쉼표 [0] 7 2 8 2" xfId="50414"/>
    <cellStyle name="쉼표 [0] 7 2 8 3" xfId="50415"/>
    <cellStyle name="쉼표 [0] 7 2 8 4" xfId="50416"/>
    <cellStyle name="쉼표 [0] 7 2 9" xfId="50417"/>
    <cellStyle name="쉼표 [0] 7 2 9 2" xfId="50418"/>
    <cellStyle name="쉼표 [0] 7 2 9 3" xfId="50419"/>
    <cellStyle name="쉼표 [0] 7 2 9 4" xfId="50420"/>
    <cellStyle name="쉼표 [0] 7 3" xfId="50421"/>
    <cellStyle name="쉼표 [0] 7 4" xfId="50422"/>
    <cellStyle name="쉼표 [0] 7 5" xfId="50423"/>
    <cellStyle name="쉼표 [0] 7 6" xfId="50424"/>
    <cellStyle name="쉼표 [0] 8" xfId="50425"/>
    <cellStyle name="쉼표 [0] 8 2" xfId="50426"/>
    <cellStyle name="쉼표 [0] 8 2 10" xfId="50427"/>
    <cellStyle name="쉼표 [0] 8 2 10 2" xfId="50428"/>
    <cellStyle name="쉼표 [0] 8 2 10 3" xfId="50429"/>
    <cellStyle name="쉼표 [0] 8 2 10 4" xfId="50430"/>
    <cellStyle name="쉼표 [0] 8 2 11" xfId="50431"/>
    <cellStyle name="쉼표 [0] 8 2 11 2" xfId="50432"/>
    <cellStyle name="쉼표 [0] 8 2 11 3" xfId="50433"/>
    <cellStyle name="쉼표 [0] 8 2 11 4" xfId="50434"/>
    <cellStyle name="쉼표 [0] 8 2 12" xfId="50435"/>
    <cellStyle name="쉼표 [0] 8 2 12 2" xfId="50436"/>
    <cellStyle name="쉼표 [0] 8 2 12 3" xfId="50437"/>
    <cellStyle name="쉼표 [0] 8 2 12 4" xfId="50438"/>
    <cellStyle name="쉼표 [0] 8 2 13" xfId="50439"/>
    <cellStyle name="쉼표 [0] 8 2 13 2" xfId="50440"/>
    <cellStyle name="쉼표 [0] 8 2 13 3" xfId="50441"/>
    <cellStyle name="쉼표 [0] 8 2 13 4" xfId="50442"/>
    <cellStyle name="쉼표 [0] 8 2 14" xfId="50443"/>
    <cellStyle name="쉼표 [0] 8 2 14 2" xfId="50444"/>
    <cellStyle name="쉼표 [0] 8 2 14 3" xfId="50445"/>
    <cellStyle name="쉼표 [0] 8 2 14 4" xfId="50446"/>
    <cellStyle name="쉼표 [0] 8 2 15" xfId="50447"/>
    <cellStyle name="쉼표 [0] 8 2 16" xfId="50448"/>
    <cellStyle name="쉼표 [0] 8 2 17" xfId="50449"/>
    <cellStyle name="쉼표 [0] 8 2 18" xfId="50450"/>
    <cellStyle name="쉼표 [0] 8 2 19" xfId="50451"/>
    <cellStyle name="쉼표 [0] 8 2 2" xfId="50452"/>
    <cellStyle name="쉼표 [0] 8 2 2 10" xfId="50453"/>
    <cellStyle name="쉼표 [0] 8 2 2 10 2" xfId="50454"/>
    <cellStyle name="쉼표 [0] 8 2 2 10 3" xfId="50455"/>
    <cellStyle name="쉼표 [0] 8 2 2 10 4" xfId="50456"/>
    <cellStyle name="쉼표 [0] 8 2 2 11" xfId="50457"/>
    <cellStyle name="쉼표 [0] 8 2 2 11 2" xfId="50458"/>
    <cellStyle name="쉼표 [0] 8 2 2 11 3" xfId="50459"/>
    <cellStyle name="쉼표 [0] 8 2 2 11 4" xfId="50460"/>
    <cellStyle name="쉼표 [0] 8 2 2 12" xfId="50461"/>
    <cellStyle name="쉼표 [0] 8 2 2 12 2" xfId="50462"/>
    <cellStyle name="쉼표 [0] 8 2 2 12 3" xfId="50463"/>
    <cellStyle name="쉼표 [0] 8 2 2 12 4" xfId="50464"/>
    <cellStyle name="쉼표 [0] 8 2 2 13" xfId="50465"/>
    <cellStyle name="쉼표 [0] 8 2 2 13 2" xfId="50466"/>
    <cellStyle name="쉼표 [0] 8 2 2 13 3" xfId="50467"/>
    <cellStyle name="쉼표 [0] 8 2 2 13 4" xfId="50468"/>
    <cellStyle name="쉼표 [0] 8 2 2 14" xfId="50469"/>
    <cellStyle name="쉼표 [0] 8 2 2 15" xfId="50470"/>
    <cellStyle name="쉼표 [0] 8 2 2 16" xfId="50471"/>
    <cellStyle name="쉼표 [0] 8 2 2 17" xfId="50472"/>
    <cellStyle name="쉼표 [0] 8 2 2 18" xfId="50473"/>
    <cellStyle name="쉼표 [0] 8 2 2 19" xfId="50474"/>
    <cellStyle name="쉼표 [0] 8 2 2 2" xfId="50475"/>
    <cellStyle name="쉼표 [0] 8 2 2 2 10" xfId="50476"/>
    <cellStyle name="쉼표 [0] 8 2 2 2 10 2" xfId="50477"/>
    <cellStyle name="쉼표 [0] 8 2 2 2 10 3" xfId="50478"/>
    <cellStyle name="쉼표 [0] 8 2 2 2 10 4" xfId="50479"/>
    <cellStyle name="쉼표 [0] 8 2 2 2 11" xfId="50480"/>
    <cellStyle name="쉼표 [0] 8 2 2 2 11 2" xfId="50481"/>
    <cellStyle name="쉼표 [0] 8 2 2 2 11 3" xfId="50482"/>
    <cellStyle name="쉼표 [0] 8 2 2 2 11 4" xfId="50483"/>
    <cellStyle name="쉼표 [0] 8 2 2 2 12" xfId="50484"/>
    <cellStyle name="쉼표 [0] 8 2 2 2 12 2" xfId="50485"/>
    <cellStyle name="쉼표 [0] 8 2 2 2 12 3" xfId="50486"/>
    <cellStyle name="쉼표 [0] 8 2 2 2 12 4" xfId="50487"/>
    <cellStyle name="쉼표 [0] 8 2 2 2 13" xfId="50488"/>
    <cellStyle name="쉼표 [0] 8 2 2 2 14" xfId="50489"/>
    <cellStyle name="쉼표 [0] 8 2 2 2 15" xfId="50490"/>
    <cellStyle name="쉼표 [0] 8 2 2 2 16" xfId="50491"/>
    <cellStyle name="쉼표 [0] 8 2 2 2 17" xfId="50492"/>
    <cellStyle name="쉼표 [0] 8 2 2 2 18" xfId="50493"/>
    <cellStyle name="쉼표 [0] 8 2 2 2 19" xfId="50494"/>
    <cellStyle name="쉼표 [0] 8 2 2 2 2" xfId="50495"/>
    <cellStyle name="쉼표 [0] 8 2 2 2 2 10" xfId="50496"/>
    <cellStyle name="쉼표 [0] 8 2 2 2 2 11" xfId="50497"/>
    <cellStyle name="쉼표 [0] 8 2 2 2 2 12" xfId="50498"/>
    <cellStyle name="쉼표 [0] 8 2 2 2 2 2" xfId="50499"/>
    <cellStyle name="쉼표 [0] 8 2 2 2 2 2 2" xfId="50500"/>
    <cellStyle name="쉼표 [0] 8 2 2 2 2 2 3" xfId="50501"/>
    <cellStyle name="쉼표 [0] 8 2 2 2 2 2 4" xfId="50502"/>
    <cellStyle name="쉼표 [0] 8 2 2 2 2 3" xfId="50503"/>
    <cellStyle name="쉼표 [0] 8 2 2 2 2 3 2" xfId="50504"/>
    <cellStyle name="쉼표 [0] 8 2 2 2 2 3 3" xfId="50505"/>
    <cellStyle name="쉼표 [0] 8 2 2 2 2 3 4" xfId="50506"/>
    <cellStyle name="쉼표 [0] 8 2 2 2 2 4" xfId="50507"/>
    <cellStyle name="쉼표 [0] 8 2 2 2 2 4 2" xfId="50508"/>
    <cellStyle name="쉼표 [0] 8 2 2 2 2 4 3" xfId="50509"/>
    <cellStyle name="쉼표 [0] 8 2 2 2 2 4 4" xfId="50510"/>
    <cellStyle name="쉼표 [0] 8 2 2 2 2 5" xfId="50511"/>
    <cellStyle name="쉼표 [0] 8 2 2 2 2 5 2" xfId="50512"/>
    <cellStyle name="쉼표 [0] 8 2 2 2 2 5 3" xfId="50513"/>
    <cellStyle name="쉼표 [0] 8 2 2 2 2 5 4" xfId="50514"/>
    <cellStyle name="쉼표 [0] 8 2 2 2 2 6" xfId="50515"/>
    <cellStyle name="쉼표 [0] 8 2 2 2 2 6 2" xfId="50516"/>
    <cellStyle name="쉼표 [0] 8 2 2 2 2 6 3" xfId="50517"/>
    <cellStyle name="쉼표 [0] 8 2 2 2 2 6 4" xfId="50518"/>
    <cellStyle name="쉼표 [0] 8 2 2 2 2 7" xfId="50519"/>
    <cellStyle name="쉼표 [0] 8 2 2 2 2 7 2" xfId="50520"/>
    <cellStyle name="쉼표 [0] 8 2 2 2 2 7 3" xfId="50521"/>
    <cellStyle name="쉼표 [0] 8 2 2 2 2 7 4" xfId="50522"/>
    <cellStyle name="쉼표 [0] 8 2 2 2 2 8" xfId="50523"/>
    <cellStyle name="쉼표 [0] 8 2 2 2 2 8 2" xfId="50524"/>
    <cellStyle name="쉼표 [0] 8 2 2 2 2 8 3" xfId="50525"/>
    <cellStyle name="쉼표 [0] 8 2 2 2 2 8 4" xfId="50526"/>
    <cellStyle name="쉼표 [0] 8 2 2 2 2 9" xfId="50527"/>
    <cellStyle name="쉼표 [0] 8 2 2 2 2 9 2" xfId="50528"/>
    <cellStyle name="쉼표 [0] 8 2 2 2 2 9 3" xfId="50529"/>
    <cellStyle name="쉼표 [0] 8 2 2 2 2 9 4" xfId="50530"/>
    <cellStyle name="쉼표 [0] 8 2 2 2 20" xfId="50531"/>
    <cellStyle name="쉼표 [0] 8 2 2 2 21" xfId="50532"/>
    <cellStyle name="쉼표 [0] 8 2 2 2 22" xfId="50533"/>
    <cellStyle name="쉼표 [0] 8 2 2 2 23" xfId="50534"/>
    <cellStyle name="쉼표 [0] 8 2 2 2 24" xfId="50535"/>
    <cellStyle name="쉼표 [0] 8 2 2 2 25" xfId="50536"/>
    <cellStyle name="쉼표 [0] 8 2 2 2 3" xfId="50537"/>
    <cellStyle name="쉼표 [0] 8 2 2 2 3 10" xfId="50538"/>
    <cellStyle name="쉼표 [0] 8 2 2 2 3 11" xfId="50539"/>
    <cellStyle name="쉼표 [0] 8 2 2 2 3 12" xfId="50540"/>
    <cellStyle name="쉼표 [0] 8 2 2 2 3 2" xfId="50541"/>
    <cellStyle name="쉼표 [0] 8 2 2 2 3 2 2" xfId="50542"/>
    <cellStyle name="쉼표 [0] 8 2 2 2 3 2 3" xfId="50543"/>
    <cellStyle name="쉼표 [0] 8 2 2 2 3 2 4" xfId="50544"/>
    <cellStyle name="쉼표 [0] 8 2 2 2 3 3" xfId="50545"/>
    <cellStyle name="쉼표 [0] 8 2 2 2 3 3 2" xfId="50546"/>
    <cellStyle name="쉼표 [0] 8 2 2 2 3 3 3" xfId="50547"/>
    <cellStyle name="쉼표 [0] 8 2 2 2 3 3 4" xfId="50548"/>
    <cellStyle name="쉼표 [0] 8 2 2 2 3 4" xfId="50549"/>
    <cellStyle name="쉼표 [0] 8 2 2 2 3 4 2" xfId="50550"/>
    <cellStyle name="쉼표 [0] 8 2 2 2 3 4 3" xfId="50551"/>
    <cellStyle name="쉼표 [0] 8 2 2 2 3 4 4" xfId="50552"/>
    <cellStyle name="쉼표 [0] 8 2 2 2 3 5" xfId="50553"/>
    <cellStyle name="쉼표 [0] 8 2 2 2 3 5 2" xfId="50554"/>
    <cellStyle name="쉼표 [0] 8 2 2 2 3 5 3" xfId="50555"/>
    <cellStyle name="쉼표 [0] 8 2 2 2 3 5 4" xfId="50556"/>
    <cellStyle name="쉼표 [0] 8 2 2 2 3 6" xfId="50557"/>
    <cellStyle name="쉼표 [0] 8 2 2 2 3 6 2" xfId="50558"/>
    <cellStyle name="쉼표 [0] 8 2 2 2 3 6 3" xfId="50559"/>
    <cellStyle name="쉼표 [0] 8 2 2 2 3 6 4" xfId="50560"/>
    <cellStyle name="쉼표 [0] 8 2 2 2 3 7" xfId="50561"/>
    <cellStyle name="쉼표 [0] 8 2 2 2 3 7 2" xfId="50562"/>
    <cellStyle name="쉼표 [0] 8 2 2 2 3 7 3" xfId="50563"/>
    <cellStyle name="쉼표 [0] 8 2 2 2 3 7 4" xfId="50564"/>
    <cellStyle name="쉼표 [0] 8 2 2 2 3 8" xfId="50565"/>
    <cellStyle name="쉼표 [0] 8 2 2 2 3 8 2" xfId="50566"/>
    <cellStyle name="쉼표 [0] 8 2 2 2 3 8 3" xfId="50567"/>
    <cellStyle name="쉼표 [0] 8 2 2 2 3 8 4" xfId="50568"/>
    <cellStyle name="쉼표 [0] 8 2 2 2 3 9" xfId="50569"/>
    <cellStyle name="쉼표 [0] 8 2 2 2 3 9 2" xfId="50570"/>
    <cellStyle name="쉼표 [0] 8 2 2 2 3 9 3" xfId="50571"/>
    <cellStyle name="쉼표 [0] 8 2 2 2 3 9 4" xfId="50572"/>
    <cellStyle name="쉼표 [0] 8 2 2 2 4" xfId="50573"/>
    <cellStyle name="쉼표 [0] 8 2 2 2 4 10" xfId="50574"/>
    <cellStyle name="쉼표 [0] 8 2 2 2 4 11" xfId="50575"/>
    <cellStyle name="쉼표 [0] 8 2 2 2 4 12" xfId="50576"/>
    <cellStyle name="쉼표 [0] 8 2 2 2 4 2" xfId="50577"/>
    <cellStyle name="쉼표 [0] 8 2 2 2 4 2 2" xfId="50578"/>
    <cellStyle name="쉼표 [0] 8 2 2 2 4 2 3" xfId="50579"/>
    <cellStyle name="쉼표 [0] 8 2 2 2 4 2 4" xfId="50580"/>
    <cellStyle name="쉼표 [0] 8 2 2 2 4 3" xfId="50581"/>
    <cellStyle name="쉼표 [0] 8 2 2 2 4 3 2" xfId="50582"/>
    <cellStyle name="쉼표 [0] 8 2 2 2 4 3 3" xfId="50583"/>
    <cellStyle name="쉼표 [0] 8 2 2 2 4 3 4" xfId="50584"/>
    <cellStyle name="쉼표 [0] 8 2 2 2 4 4" xfId="50585"/>
    <cellStyle name="쉼표 [0] 8 2 2 2 4 4 2" xfId="50586"/>
    <cellStyle name="쉼표 [0] 8 2 2 2 4 4 3" xfId="50587"/>
    <cellStyle name="쉼표 [0] 8 2 2 2 4 4 4" xfId="50588"/>
    <cellStyle name="쉼표 [0] 8 2 2 2 4 5" xfId="50589"/>
    <cellStyle name="쉼표 [0] 8 2 2 2 4 5 2" xfId="50590"/>
    <cellStyle name="쉼표 [0] 8 2 2 2 4 5 3" xfId="50591"/>
    <cellStyle name="쉼표 [0] 8 2 2 2 4 5 4" xfId="50592"/>
    <cellStyle name="쉼표 [0] 8 2 2 2 4 6" xfId="50593"/>
    <cellStyle name="쉼표 [0] 8 2 2 2 4 6 2" xfId="50594"/>
    <cellStyle name="쉼표 [0] 8 2 2 2 4 6 3" xfId="50595"/>
    <cellStyle name="쉼표 [0] 8 2 2 2 4 6 4" xfId="50596"/>
    <cellStyle name="쉼표 [0] 8 2 2 2 4 7" xfId="50597"/>
    <cellStyle name="쉼표 [0] 8 2 2 2 4 7 2" xfId="50598"/>
    <cellStyle name="쉼표 [0] 8 2 2 2 4 7 3" xfId="50599"/>
    <cellStyle name="쉼표 [0] 8 2 2 2 4 7 4" xfId="50600"/>
    <cellStyle name="쉼표 [0] 8 2 2 2 4 8" xfId="50601"/>
    <cellStyle name="쉼표 [0] 8 2 2 2 4 8 2" xfId="50602"/>
    <cellStyle name="쉼표 [0] 8 2 2 2 4 8 3" xfId="50603"/>
    <cellStyle name="쉼표 [0] 8 2 2 2 4 8 4" xfId="50604"/>
    <cellStyle name="쉼표 [0] 8 2 2 2 4 9" xfId="50605"/>
    <cellStyle name="쉼표 [0] 8 2 2 2 4 9 2" xfId="50606"/>
    <cellStyle name="쉼표 [0] 8 2 2 2 4 9 3" xfId="50607"/>
    <cellStyle name="쉼표 [0] 8 2 2 2 4 9 4" xfId="50608"/>
    <cellStyle name="쉼표 [0] 8 2 2 2 5" xfId="50609"/>
    <cellStyle name="쉼표 [0] 8 2 2 2 5 2" xfId="50610"/>
    <cellStyle name="쉼표 [0] 8 2 2 2 5 3" xfId="50611"/>
    <cellStyle name="쉼표 [0] 8 2 2 2 5 4" xfId="50612"/>
    <cellStyle name="쉼표 [0] 8 2 2 2 6" xfId="50613"/>
    <cellStyle name="쉼표 [0] 8 2 2 2 6 2" xfId="50614"/>
    <cellStyle name="쉼표 [0] 8 2 2 2 6 3" xfId="50615"/>
    <cellStyle name="쉼표 [0] 8 2 2 2 6 4" xfId="50616"/>
    <cellStyle name="쉼표 [0] 8 2 2 2 7" xfId="50617"/>
    <cellStyle name="쉼표 [0] 8 2 2 2 7 2" xfId="50618"/>
    <cellStyle name="쉼표 [0] 8 2 2 2 7 3" xfId="50619"/>
    <cellStyle name="쉼표 [0] 8 2 2 2 7 4" xfId="50620"/>
    <cellStyle name="쉼표 [0] 8 2 2 2 8" xfId="50621"/>
    <cellStyle name="쉼표 [0] 8 2 2 2 8 2" xfId="50622"/>
    <cellStyle name="쉼표 [0] 8 2 2 2 8 3" xfId="50623"/>
    <cellStyle name="쉼표 [0] 8 2 2 2 8 4" xfId="50624"/>
    <cellStyle name="쉼표 [0] 8 2 2 2 9" xfId="50625"/>
    <cellStyle name="쉼표 [0] 8 2 2 2 9 2" xfId="50626"/>
    <cellStyle name="쉼표 [0] 8 2 2 2 9 3" xfId="50627"/>
    <cellStyle name="쉼표 [0] 8 2 2 2 9 4" xfId="50628"/>
    <cellStyle name="쉼표 [0] 8 2 2 20" xfId="50629"/>
    <cellStyle name="쉼표 [0] 8 2 2 21" xfId="50630"/>
    <cellStyle name="쉼표 [0] 8 2 2 22" xfId="50631"/>
    <cellStyle name="쉼표 [0] 8 2 2 23" xfId="50632"/>
    <cellStyle name="쉼표 [0] 8 2 2 24" xfId="50633"/>
    <cellStyle name="쉼표 [0] 8 2 2 25" xfId="50634"/>
    <cellStyle name="쉼표 [0] 8 2 2 26" xfId="50635"/>
    <cellStyle name="쉼표 [0] 8 2 2 3" xfId="50636"/>
    <cellStyle name="쉼표 [0] 8 2 2 3 10" xfId="50637"/>
    <cellStyle name="쉼표 [0] 8 2 2 3 11" xfId="50638"/>
    <cellStyle name="쉼표 [0] 8 2 2 3 12" xfId="50639"/>
    <cellStyle name="쉼표 [0] 8 2 2 3 2" xfId="50640"/>
    <cellStyle name="쉼표 [0] 8 2 2 3 2 2" xfId="50641"/>
    <cellStyle name="쉼표 [0] 8 2 2 3 2 3" xfId="50642"/>
    <cellStyle name="쉼표 [0] 8 2 2 3 2 4" xfId="50643"/>
    <cellStyle name="쉼표 [0] 8 2 2 3 3" xfId="50644"/>
    <cellStyle name="쉼표 [0] 8 2 2 3 3 2" xfId="50645"/>
    <cellStyle name="쉼표 [0] 8 2 2 3 3 3" xfId="50646"/>
    <cellStyle name="쉼표 [0] 8 2 2 3 3 4" xfId="50647"/>
    <cellStyle name="쉼표 [0] 8 2 2 3 4" xfId="50648"/>
    <cellStyle name="쉼표 [0] 8 2 2 3 4 2" xfId="50649"/>
    <cellStyle name="쉼표 [0] 8 2 2 3 4 3" xfId="50650"/>
    <cellStyle name="쉼표 [0] 8 2 2 3 4 4" xfId="50651"/>
    <cellStyle name="쉼표 [0] 8 2 2 3 5" xfId="50652"/>
    <cellStyle name="쉼표 [0] 8 2 2 3 5 2" xfId="50653"/>
    <cellStyle name="쉼표 [0] 8 2 2 3 5 3" xfId="50654"/>
    <cellStyle name="쉼표 [0] 8 2 2 3 5 4" xfId="50655"/>
    <cellStyle name="쉼표 [0] 8 2 2 3 6" xfId="50656"/>
    <cellStyle name="쉼표 [0] 8 2 2 3 6 2" xfId="50657"/>
    <cellStyle name="쉼표 [0] 8 2 2 3 6 3" xfId="50658"/>
    <cellStyle name="쉼표 [0] 8 2 2 3 6 4" xfId="50659"/>
    <cellStyle name="쉼표 [0] 8 2 2 3 7" xfId="50660"/>
    <cellStyle name="쉼표 [0] 8 2 2 3 7 2" xfId="50661"/>
    <cellStyle name="쉼표 [0] 8 2 2 3 7 3" xfId="50662"/>
    <cellStyle name="쉼표 [0] 8 2 2 3 7 4" xfId="50663"/>
    <cellStyle name="쉼표 [0] 8 2 2 3 8" xfId="50664"/>
    <cellStyle name="쉼표 [0] 8 2 2 3 8 2" xfId="50665"/>
    <cellStyle name="쉼표 [0] 8 2 2 3 8 3" xfId="50666"/>
    <cellStyle name="쉼표 [0] 8 2 2 3 8 4" xfId="50667"/>
    <cellStyle name="쉼표 [0] 8 2 2 3 9" xfId="50668"/>
    <cellStyle name="쉼표 [0] 8 2 2 3 9 2" xfId="50669"/>
    <cellStyle name="쉼표 [0] 8 2 2 3 9 3" xfId="50670"/>
    <cellStyle name="쉼표 [0] 8 2 2 3 9 4" xfId="50671"/>
    <cellStyle name="쉼표 [0] 8 2 2 4" xfId="50672"/>
    <cellStyle name="쉼표 [0] 8 2 2 4 10" xfId="50673"/>
    <cellStyle name="쉼표 [0] 8 2 2 4 11" xfId="50674"/>
    <cellStyle name="쉼표 [0] 8 2 2 4 12" xfId="50675"/>
    <cellStyle name="쉼표 [0] 8 2 2 4 2" xfId="50676"/>
    <cellStyle name="쉼표 [0] 8 2 2 4 2 2" xfId="50677"/>
    <cellStyle name="쉼표 [0] 8 2 2 4 2 3" xfId="50678"/>
    <cellStyle name="쉼표 [0] 8 2 2 4 2 4" xfId="50679"/>
    <cellStyle name="쉼표 [0] 8 2 2 4 3" xfId="50680"/>
    <cellStyle name="쉼표 [0] 8 2 2 4 3 2" xfId="50681"/>
    <cellStyle name="쉼표 [0] 8 2 2 4 3 3" xfId="50682"/>
    <cellStyle name="쉼표 [0] 8 2 2 4 3 4" xfId="50683"/>
    <cellStyle name="쉼표 [0] 8 2 2 4 4" xfId="50684"/>
    <cellStyle name="쉼표 [0] 8 2 2 4 4 2" xfId="50685"/>
    <cellStyle name="쉼표 [0] 8 2 2 4 4 3" xfId="50686"/>
    <cellStyle name="쉼표 [0] 8 2 2 4 4 4" xfId="50687"/>
    <cellStyle name="쉼표 [0] 8 2 2 4 5" xfId="50688"/>
    <cellStyle name="쉼표 [0] 8 2 2 4 5 2" xfId="50689"/>
    <cellStyle name="쉼표 [0] 8 2 2 4 5 3" xfId="50690"/>
    <cellStyle name="쉼표 [0] 8 2 2 4 5 4" xfId="50691"/>
    <cellStyle name="쉼표 [0] 8 2 2 4 6" xfId="50692"/>
    <cellStyle name="쉼표 [0] 8 2 2 4 6 2" xfId="50693"/>
    <cellStyle name="쉼표 [0] 8 2 2 4 6 3" xfId="50694"/>
    <cellStyle name="쉼표 [0] 8 2 2 4 6 4" xfId="50695"/>
    <cellStyle name="쉼표 [0] 8 2 2 4 7" xfId="50696"/>
    <cellStyle name="쉼표 [0] 8 2 2 4 7 2" xfId="50697"/>
    <cellStyle name="쉼표 [0] 8 2 2 4 7 3" xfId="50698"/>
    <cellStyle name="쉼표 [0] 8 2 2 4 7 4" xfId="50699"/>
    <cellStyle name="쉼표 [0] 8 2 2 4 8" xfId="50700"/>
    <cellStyle name="쉼표 [0] 8 2 2 4 8 2" xfId="50701"/>
    <cellStyle name="쉼표 [0] 8 2 2 4 8 3" xfId="50702"/>
    <cellStyle name="쉼표 [0] 8 2 2 4 8 4" xfId="50703"/>
    <cellStyle name="쉼표 [0] 8 2 2 4 9" xfId="50704"/>
    <cellStyle name="쉼표 [0] 8 2 2 4 9 2" xfId="50705"/>
    <cellStyle name="쉼표 [0] 8 2 2 4 9 3" xfId="50706"/>
    <cellStyle name="쉼표 [0] 8 2 2 4 9 4" xfId="50707"/>
    <cellStyle name="쉼표 [0] 8 2 2 5" xfId="50708"/>
    <cellStyle name="쉼표 [0] 8 2 2 5 10" xfId="50709"/>
    <cellStyle name="쉼표 [0] 8 2 2 5 11" xfId="50710"/>
    <cellStyle name="쉼표 [0] 8 2 2 5 12" xfId="50711"/>
    <cellStyle name="쉼표 [0] 8 2 2 5 2" xfId="50712"/>
    <cellStyle name="쉼표 [0] 8 2 2 5 2 2" xfId="50713"/>
    <cellStyle name="쉼표 [0] 8 2 2 5 2 3" xfId="50714"/>
    <cellStyle name="쉼표 [0] 8 2 2 5 2 4" xfId="50715"/>
    <cellStyle name="쉼표 [0] 8 2 2 5 3" xfId="50716"/>
    <cellStyle name="쉼표 [0] 8 2 2 5 3 2" xfId="50717"/>
    <cellStyle name="쉼표 [0] 8 2 2 5 3 3" xfId="50718"/>
    <cellStyle name="쉼표 [0] 8 2 2 5 3 4" xfId="50719"/>
    <cellStyle name="쉼표 [0] 8 2 2 5 4" xfId="50720"/>
    <cellStyle name="쉼표 [0] 8 2 2 5 4 2" xfId="50721"/>
    <cellStyle name="쉼표 [0] 8 2 2 5 4 3" xfId="50722"/>
    <cellStyle name="쉼표 [0] 8 2 2 5 4 4" xfId="50723"/>
    <cellStyle name="쉼표 [0] 8 2 2 5 5" xfId="50724"/>
    <cellStyle name="쉼표 [0] 8 2 2 5 5 2" xfId="50725"/>
    <cellStyle name="쉼표 [0] 8 2 2 5 5 3" xfId="50726"/>
    <cellStyle name="쉼표 [0] 8 2 2 5 5 4" xfId="50727"/>
    <cellStyle name="쉼표 [0] 8 2 2 5 6" xfId="50728"/>
    <cellStyle name="쉼표 [0] 8 2 2 5 6 2" xfId="50729"/>
    <cellStyle name="쉼표 [0] 8 2 2 5 6 3" xfId="50730"/>
    <cellStyle name="쉼표 [0] 8 2 2 5 6 4" xfId="50731"/>
    <cellStyle name="쉼표 [0] 8 2 2 5 7" xfId="50732"/>
    <cellStyle name="쉼표 [0] 8 2 2 5 7 2" xfId="50733"/>
    <cellStyle name="쉼표 [0] 8 2 2 5 7 3" xfId="50734"/>
    <cellStyle name="쉼표 [0] 8 2 2 5 7 4" xfId="50735"/>
    <cellStyle name="쉼표 [0] 8 2 2 5 8" xfId="50736"/>
    <cellStyle name="쉼표 [0] 8 2 2 5 8 2" xfId="50737"/>
    <cellStyle name="쉼표 [0] 8 2 2 5 8 3" xfId="50738"/>
    <cellStyle name="쉼표 [0] 8 2 2 5 8 4" xfId="50739"/>
    <cellStyle name="쉼표 [0] 8 2 2 5 9" xfId="50740"/>
    <cellStyle name="쉼표 [0] 8 2 2 5 9 2" xfId="50741"/>
    <cellStyle name="쉼표 [0] 8 2 2 5 9 3" xfId="50742"/>
    <cellStyle name="쉼표 [0] 8 2 2 5 9 4" xfId="50743"/>
    <cellStyle name="쉼표 [0] 8 2 2 6" xfId="50744"/>
    <cellStyle name="쉼표 [0] 8 2 2 6 2" xfId="50745"/>
    <cellStyle name="쉼표 [0] 8 2 2 6 3" xfId="50746"/>
    <cellStyle name="쉼표 [0] 8 2 2 6 4" xfId="50747"/>
    <cellStyle name="쉼표 [0] 8 2 2 7" xfId="50748"/>
    <cellStyle name="쉼표 [0] 8 2 2 7 2" xfId="50749"/>
    <cellStyle name="쉼표 [0] 8 2 2 7 3" xfId="50750"/>
    <cellStyle name="쉼표 [0] 8 2 2 7 4" xfId="50751"/>
    <cellStyle name="쉼표 [0] 8 2 2 8" xfId="50752"/>
    <cellStyle name="쉼표 [0] 8 2 2 8 2" xfId="50753"/>
    <cellStyle name="쉼표 [0] 8 2 2 8 3" xfId="50754"/>
    <cellStyle name="쉼표 [0] 8 2 2 8 4" xfId="50755"/>
    <cellStyle name="쉼표 [0] 8 2 2 9" xfId="50756"/>
    <cellStyle name="쉼표 [0] 8 2 2 9 2" xfId="50757"/>
    <cellStyle name="쉼표 [0] 8 2 2 9 3" xfId="50758"/>
    <cellStyle name="쉼표 [0] 8 2 2 9 4" xfId="50759"/>
    <cellStyle name="쉼표 [0] 8 2 20" xfId="50760"/>
    <cellStyle name="쉼표 [0] 8 2 21" xfId="50761"/>
    <cellStyle name="쉼표 [0] 8 2 22" xfId="50762"/>
    <cellStyle name="쉼표 [0] 8 2 23" xfId="50763"/>
    <cellStyle name="쉼표 [0] 8 2 24" xfId="50764"/>
    <cellStyle name="쉼표 [0] 8 2 25" xfId="50765"/>
    <cellStyle name="쉼표 [0] 8 2 26" xfId="50766"/>
    <cellStyle name="쉼표 [0] 8 2 3" xfId="50767"/>
    <cellStyle name="쉼표 [0] 8 2 3 10" xfId="50768"/>
    <cellStyle name="쉼표 [0] 8 2 3 10 2" xfId="50769"/>
    <cellStyle name="쉼표 [0] 8 2 3 10 3" xfId="50770"/>
    <cellStyle name="쉼표 [0] 8 2 3 10 4" xfId="50771"/>
    <cellStyle name="쉼표 [0] 8 2 3 11" xfId="50772"/>
    <cellStyle name="쉼표 [0] 8 2 3 11 2" xfId="50773"/>
    <cellStyle name="쉼표 [0] 8 2 3 11 3" xfId="50774"/>
    <cellStyle name="쉼표 [0] 8 2 3 11 4" xfId="50775"/>
    <cellStyle name="쉼표 [0] 8 2 3 12" xfId="50776"/>
    <cellStyle name="쉼표 [0] 8 2 3 12 2" xfId="50777"/>
    <cellStyle name="쉼표 [0] 8 2 3 12 3" xfId="50778"/>
    <cellStyle name="쉼표 [0] 8 2 3 12 4" xfId="50779"/>
    <cellStyle name="쉼표 [0] 8 2 3 13" xfId="50780"/>
    <cellStyle name="쉼표 [0] 8 2 3 14" xfId="50781"/>
    <cellStyle name="쉼표 [0] 8 2 3 15" xfId="50782"/>
    <cellStyle name="쉼표 [0] 8 2 3 16" xfId="50783"/>
    <cellStyle name="쉼표 [0] 8 2 3 17" xfId="50784"/>
    <cellStyle name="쉼표 [0] 8 2 3 18" xfId="50785"/>
    <cellStyle name="쉼표 [0] 8 2 3 19" xfId="50786"/>
    <cellStyle name="쉼표 [0] 8 2 3 2" xfId="50787"/>
    <cellStyle name="쉼표 [0] 8 2 3 2 10" xfId="50788"/>
    <cellStyle name="쉼표 [0] 8 2 3 2 11" xfId="50789"/>
    <cellStyle name="쉼표 [0] 8 2 3 2 12" xfId="50790"/>
    <cellStyle name="쉼표 [0] 8 2 3 2 2" xfId="50791"/>
    <cellStyle name="쉼표 [0] 8 2 3 2 2 2" xfId="50792"/>
    <cellStyle name="쉼표 [0] 8 2 3 2 2 3" xfId="50793"/>
    <cellStyle name="쉼표 [0] 8 2 3 2 2 4" xfId="50794"/>
    <cellStyle name="쉼표 [0] 8 2 3 2 3" xfId="50795"/>
    <cellStyle name="쉼표 [0] 8 2 3 2 3 2" xfId="50796"/>
    <cellStyle name="쉼표 [0] 8 2 3 2 3 3" xfId="50797"/>
    <cellStyle name="쉼표 [0] 8 2 3 2 3 4" xfId="50798"/>
    <cellStyle name="쉼표 [0] 8 2 3 2 4" xfId="50799"/>
    <cellStyle name="쉼표 [0] 8 2 3 2 4 2" xfId="50800"/>
    <cellStyle name="쉼표 [0] 8 2 3 2 4 3" xfId="50801"/>
    <cellStyle name="쉼표 [0] 8 2 3 2 4 4" xfId="50802"/>
    <cellStyle name="쉼표 [0] 8 2 3 2 5" xfId="50803"/>
    <cellStyle name="쉼표 [0] 8 2 3 2 5 2" xfId="50804"/>
    <cellStyle name="쉼표 [0] 8 2 3 2 5 3" xfId="50805"/>
    <cellStyle name="쉼표 [0] 8 2 3 2 5 4" xfId="50806"/>
    <cellStyle name="쉼표 [0] 8 2 3 2 6" xfId="50807"/>
    <cellStyle name="쉼표 [0] 8 2 3 2 6 2" xfId="50808"/>
    <cellStyle name="쉼표 [0] 8 2 3 2 6 3" xfId="50809"/>
    <cellStyle name="쉼표 [0] 8 2 3 2 6 4" xfId="50810"/>
    <cellStyle name="쉼표 [0] 8 2 3 2 7" xfId="50811"/>
    <cellStyle name="쉼표 [0] 8 2 3 2 7 2" xfId="50812"/>
    <cellStyle name="쉼표 [0] 8 2 3 2 7 3" xfId="50813"/>
    <cellStyle name="쉼표 [0] 8 2 3 2 7 4" xfId="50814"/>
    <cellStyle name="쉼표 [0] 8 2 3 2 8" xfId="50815"/>
    <cellStyle name="쉼표 [0] 8 2 3 2 8 2" xfId="50816"/>
    <cellStyle name="쉼표 [0] 8 2 3 2 8 3" xfId="50817"/>
    <cellStyle name="쉼표 [0] 8 2 3 2 8 4" xfId="50818"/>
    <cellStyle name="쉼표 [0] 8 2 3 2 9" xfId="50819"/>
    <cellStyle name="쉼표 [0] 8 2 3 2 9 2" xfId="50820"/>
    <cellStyle name="쉼표 [0] 8 2 3 2 9 3" xfId="50821"/>
    <cellStyle name="쉼표 [0] 8 2 3 2 9 4" xfId="50822"/>
    <cellStyle name="쉼표 [0] 8 2 3 20" xfId="50823"/>
    <cellStyle name="쉼표 [0] 8 2 3 21" xfId="50824"/>
    <cellStyle name="쉼표 [0] 8 2 3 22" xfId="50825"/>
    <cellStyle name="쉼표 [0] 8 2 3 23" xfId="50826"/>
    <cellStyle name="쉼표 [0] 8 2 3 24" xfId="50827"/>
    <cellStyle name="쉼표 [0] 8 2 3 25" xfId="50828"/>
    <cellStyle name="쉼표 [0] 8 2 3 3" xfId="50829"/>
    <cellStyle name="쉼표 [0] 8 2 3 3 10" xfId="50830"/>
    <cellStyle name="쉼표 [0] 8 2 3 3 11" xfId="50831"/>
    <cellStyle name="쉼표 [0] 8 2 3 3 12" xfId="50832"/>
    <cellStyle name="쉼표 [0] 8 2 3 3 2" xfId="50833"/>
    <cellStyle name="쉼표 [0] 8 2 3 3 2 2" xfId="50834"/>
    <cellStyle name="쉼표 [0] 8 2 3 3 2 3" xfId="50835"/>
    <cellStyle name="쉼표 [0] 8 2 3 3 2 4" xfId="50836"/>
    <cellStyle name="쉼표 [0] 8 2 3 3 3" xfId="50837"/>
    <cellStyle name="쉼표 [0] 8 2 3 3 3 2" xfId="50838"/>
    <cellStyle name="쉼표 [0] 8 2 3 3 3 3" xfId="50839"/>
    <cellStyle name="쉼표 [0] 8 2 3 3 3 4" xfId="50840"/>
    <cellStyle name="쉼표 [0] 8 2 3 3 4" xfId="50841"/>
    <cellStyle name="쉼표 [0] 8 2 3 3 4 2" xfId="50842"/>
    <cellStyle name="쉼표 [0] 8 2 3 3 4 3" xfId="50843"/>
    <cellStyle name="쉼표 [0] 8 2 3 3 4 4" xfId="50844"/>
    <cellStyle name="쉼표 [0] 8 2 3 3 5" xfId="50845"/>
    <cellStyle name="쉼표 [0] 8 2 3 3 5 2" xfId="50846"/>
    <cellStyle name="쉼표 [0] 8 2 3 3 5 3" xfId="50847"/>
    <cellStyle name="쉼표 [0] 8 2 3 3 5 4" xfId="50848"/>
    <cellStyle name="쉼표 [0] 8 2 3 3 6" xfId="50849"/>
    <cellStyle name="쉼표 [0] 8 2 3 3 6 2" xfId="50850"/>
    <cellStyle name="쉼표 [0] 8 2 3 3 6 3" xfId="50851"/>
    <cellStyle name="쉼표 [0] 8 2 3 3 6 4" xfId="50852"/>
    <cellStyle name="쉼표 [0] 8 2 3 3 7" xfId="50853"/>
    <cellStyle name="쉼표 [0] 8 2 3 3 7 2" xfId="50854"/>
    <cellStyle name="쉼표 [0] 8 2 3 3 7 3" xfId="50855"/>
    <cellStyle name="쉼표 [0] 8 2 3 3 7 4" xfId="50856"/>
    <cellStyle name="쉼표 [0] 8 2 3 3 8" xfId="50857"/>
    <cellStyle name="쉼표 [0] 8 2 3 3 8 2" xfId="50858"/>
    <cellStyle name="쉼표 [0] 8 2 3 3 8 3" xfId="50859"/>
    <cellStyle name="쉼표 [0] 8 2 3 3 8 4" xfId="50860"/>
    <cellStyle name="쉼표 [0] 8 2 3 3 9" xfId="50861"/>
    <cellStyle name="쉼표 [0] 8 2 3 3 9 2" xfId="50862"/>
    <cellStyle name="쉼표 [0] 8 2 3 3 9 3" xfId="50863"/>
    <cellStyle name="쉼표 [0] 8 2 3 3 9 4" xfId="50864"/>
    <cellStyle name="쉼표 [0] 8 2 3 4" xfId="50865"/>
    <cellStyle name="쉼표 [0] 8 2 3 4 10" xfId="50866"/>
    <cellStyle name="쉼표 [0] 8 2 3 4 11" xfId="50867"/>
    <cellStyle name="쉼표 [0] 8 2 3 4 12" xfId="50868"/>
    <cellStyle name="쉼표 [0] 8 2 3 4 2" xfId="50869"/>
    <cellStyle name="쉼표 [0] 8 2 3 4 2 2" xfId="50870"/>
    <cellStyle name="쉼표 [0] 8 2 3 4 2 3" xfId="50871"/>
    <cellStyle name="쉼표 [0] 8 2 3 4 2 4" xfId="50872"/>
    <cellStyle name="쉼표 [0] 8 2 3 4 3" xfId="50873"/>
    <cellStyle name="쉼표 [0] 8 2 3 4 3 2" xfId="50874"/>
    <cellStyle name="쉼표 [0] 8 2 3 4 3 3" xfId="50875"/>
    <cellStyle name="쉼표 [0] 8 2 3 4 3 4" xfId="50876"/>
    <cellStyle name="쉼표 [0] 8 2 3 4 4" xfId="50877"/>
    <cellStyle name="쉼표 [0] 8 2 3 4 4 2" xfId="50878"/>
    <cellStyle name="쉼표 [0] 8 2 3 4 4 3" xfId="50879"/>
    <cellStyle name="쉼표 [0] 8 2 3 4 4 4" xfId="50880"/>
    <cellStyle name="쉼표 [0] 8 2 3 4 5" xfId="50881"/>
    <cellStyle name="쉼표 [0] 8 2 3 4 5 2" xfId="50882"/>
    <cellStyle name="쉼표 [0] 8 2 3 4 5 3" xfId="50883"/>
    <cellStyle name="쉼표 [0] 8 2 3 4 5 4" xfId="50884"/>
    <cellStyle name="쉼표 [0] 8 2 3 4 6" xfId="50885"/>
    <cellStyle name="쉼표 [0] 8 2 3 4 6 2" xfId="50886"/>
    <cellStyle name="쉼표 [0] 8 2 3 4 6 3" xfId="50887"/>
    <cellStyle name="쉼표 [0] 8 2 3 4 6 4" xfId="50888"/>
    <cellStyle name="쉼표 [0] 8 2 3 4 7" xfId="50889"/>
    <cellStyle name="쉼표 [0] 8 2 3 4 7 2" xfId="50890"/>
    <cellStyle name="쉼표 [0] 8 2 3 4 7 3" xfId="50891"/>
    <cellStyle name="쉼표 [0] 8 2 3 4 7 4" xfId="50892"/>
    <cellStyle name="쉼표 [0] 8 2 3 4 8" xfId="50893"/>
    <cellStyle name="쉼표 [0] 8 2 3 4 8 2" xfId="50894"/>
    <cellStyle name="쉼표 [0] 8 2 3 4 8 3" xfId="50895"/>
    <cellStyle name="쉼표 [0] 8 2 3 4 8 4" xfId="50896"/>
    <cellStyle name="쉼표 [0] 8 2 3 4 9" xfId="50897"/>
    <cellStyle name="쉼표 [0] 8 2 3 4 9 2" xfId="50898"/>
    <cellStyle name="쉼표 [0] 8 2 3 4 9 3" xfId="50899"/>
    <cellStyle name="쉼표 [0] 8 2 3 4 9 4" xfId="50900"/>
    <cellStyle name="쉼표 [0] 8 2 3 5" xfId="50901"/>
    <cellStyle name="쉼표 [0] 8 2 3 5 2" xfId="50902"/>
    <cellStyle name="쉼표 [0] 8 2 3 5 3" xfId="50903"/>
    <cellStyle name="쉼표 [0] 8 2 3 5 4" xfId="50904"/>
    <cellStyle name="쉼표 [0] 8 2 3 6" xfId="50905"/>
    <cellStyle name="쉼표 [0] 8 2 3 6 2" xfId="50906"/>
    <cellStyle name="쉼표 [0] 8 2 3 6 3" xfId="50907"/>
    <cellStyle name="쉼표 [0] 8 2 3 6 4" xfId="50908"/>
    <cellStyle name="쉼표 [0] 8 2 3 7" xfId="50909"/>
    <cellStyle name="쉼표 [0] 8 2 3 7 2" xfId="50910"/>
    <cellStyle name="쉼표 [0] 8 2 3 7 3" xfId="50911"/>
    <cellStyle name="쉼표 [0] 8 2 3 7 4" xfId="50912"/>
    <cellStyle name="쉼표 [0] 8 2 3 8" xfId="50913"/>
    <cellStyle name="쉼표 [0] 8 2 3 8 2" xfId="50914"/>
    <cellStyle name="쉼표 [0] 8 2 3 8 3" xfId="50915"/>
    <cellStyle name="쉼표 [0] 8 2 3 8 4" xfId="50916"/>
    <cellStyle name="쉼표 [0] 8 2 3 9" xfId="50917"/>
    <cellStyle name="쉼표 [0] 8 2 3 9 2" xfId="50918"/>
    <cellStyle name="쉼표 [0] 8 2 3 9 3" xfId="50919"/>
    <cellStyle name="쉼표 [0] 8 2 3 9 4" xfId="50920"/>
    <cellStyle name="쉼표 [0] 8 2 4" xfId="50921"/>
    <cellStyle name="쉼표 [0] 8 2 4 10" xfId="50922"/>
    <cellStyle name="쉼표 [0] 8 2 4 11" xfId="50923"/>
    <cellStyle name="쉼표 [0] 8 2 4 12" xfId="50924"/>
    <cellStyle name="쉼표 [0] 8 2 4 2" xfId="50925"/>
    <cellStyle name="쉼표 [0] 8 2 4 2 2" xfId="50926"/>
    <cellStyle name="쉼표 [0] 8 2 4 2 3" xfId="50927"/>
    <cellStyle name="쉼표 [0] 8 2 4 2 4" xfId="50928"/>
    <cellStyle name="쉼표 [0] 8 2 4 3" xfId="50929"/>
    <cellStyle name="쉼표 [0] 8 2 4 3 2" xfId="50930"/>
    <cellStyle name="쉼표 [0] 8 2 4 3 3" xfId="50931"/>
    <cellStyle name="쉼표 [0] 8 2 4 3 4" xfId="50932"/>
    <cellStyle name="쉼표 [0] 8 2 4 4" xfId="50933"/>
    <cellStyle name="쉼표 [0] 8 2 4 4 2" xfId="50934"/>
    <cellStyle name="쉼표 [0] 8 2 4 4 3" xfId="50935"/>
    <cellStyle name="쉼표 [0] 8 2 4 4 4" xfId="50936"/>
    <cellStyle name="쉼표 [0] 8 2 4 5" xfId="50937"/>
    <cellStyle name="쉼표 [0] 8 2 4 5 2" xfId="50938"/>
    <cellStyle name="쉼표 [0] 8 2 4 5 3" xfId="50939"/>
    <cellStyle name="쉼표 [0] 8 2 4 5 4" xfId="50940"/>
    <cellStyle name="쉼표 [0] 8 2 4 6" xfId="50941"/>
    <cellStyle name="쉼표 [0] 8 2 4 6 2" xfId="50942"/>
    <cellStyle name="쉼표 [0] 8 2 4 6 3" xfId="50943"/>
    <cellStyle name="쉼표 [0] 8 2 4 6 4" xfId="50944"/>
    <cellStyle name="쉼표 [0] 8 2 4 7" xfId="50945"/>
    <cellStyle name="쉼표 [0] 8 2 4 7 2" xfId="50946"/>
    <cellStyle name="쉼표 [0] 8 2 4 7 3" xfId="50947"/>
    <cellStyle name="쉼표 [0] 8 2 4 7 4" xfId="50948"/>
    <cellStyle name="쉼표 [0] 8 2 4 8" xfId="50949"/>
    <cellStyle name="쉼표 [0] 8 2 4 8 2" xfId="50950"/>
    <cellStyle name="쉼표 [0] 8 2 4 8 3" xfId="50951"/>
    <cellStyle name="쉼표 [0] 8 2 4 8 4" xfId="50952"/>
    <cellStyle name="쉼표 [0] 8 2 4 9" xfId="50953"/>
    <cellStyle name="쉼표 [0] 8 2 4 9 2" xfId="50954"/>
    <cellStyle name="쉼표 [0] 8 2 4 9 3" xfId="50955"/>
    <cellStyle name="쉼표 [0] 8 2 4 9 4" xfId="50956"/>
    <cellStyle name="쉼표 [0] 8 2 5" xfId="50957"/>
    <cellStyle name="쉼표 [0] 8 2 5 10" xfId="50958"/>
    <cellStyle name="쉼표 [0] 8 2 5 11" xfId="50959"/>
    <cellStyle name="쉼표 [0] 8 2 5 12" xfId="50960"/>
    <cellStyle name="쉼표 [0] 8 2 5 2" xfId="50961"/>
    <cellStyle name="쉼표 [0] 8 2 5 2 2" xfId="50962"/>
    <cellStyle name="쉼표 [0] 8 2 5 2 3" xfId="50963"/>
    <cellStyle name="쉼표 [0] 8 2 5 2 4" xfId="50964"/>
    <cellStyle name="쉼표 [0] 8 2 5 3" xfId="50965"/>
    <cellStyle name="쉼표 [0] 8 2 5 3 2" xfId="50966"/>
    <cellStyle name="쉼표 [0] 8 2 5 3 3" xfId="50967"/>
    <cellStyle name="쉼표 [0] 8 2 5 3 4" xfId="50968"/>
    <cellStyle name="쉼표 [0] 8 2 5 4" xfId="50969"/>
    <cellStyle name="쉼표 [0] 8 2 5 4 2" xfId="50970"/>
    <cellStyle name="쉼표 [0] 8 2 5 4 3" xfId="50971"/>
    <cellStyle name="쉼표 [0] 8 2 5 4 4" xfId="50972"/>
    <cellStyle name="쉼표 [0] 8 2 5 5" xfId="50973"/>
    <cellStyle name="쉼표 [0] 8 2 5 5 2" xfId="50974"/>
    <cellStyle name="쉼표 [0] 8 2 5 5 3" xfId="50975"/>
    <cellStyle name="쉼표 [0] 8 2 5 5 4" xfId="50976"/>
    <cellStyle name="쉼표 [0] 8 2 5 6" xfId="50977"/>
    <cellStyle name="쉼표 [0] 8 2 5 6 2" xfId="50978"/>
    <cellStyle name="쉼표 [0] 8 2 5 6 3" xfId="50979"/>
    <cellStyle name="쉼표 [0] 8 2 5 6 4" xfId="50980"/>
    <cellStyle name="쉼표 [0] 8 2 5 7" xfId="50981"/>
    <cellStyle name="쉼표 [0] 8 2 5 7 2" xfId="50982"/>
    <cellStyle name="쉼표 [0] 8 2 5 7 3" xfId="50983"/>
    <cellStyle name="쉼표 [0] 8 2 5 7 4" xfId="50984"/>
    <cellStyle name="쉼표 [0] 8 2 5 8" xfId="50985"/>
    <cellStyle name="쉼표 [0] 8 2 5 8 2" xfId="50986"/>
    <cellStyle name="쉼표 [0] 8 2 5 8 3" xfId="50987"/>
    <cellStyle name="쉼표 [0] 8 2 5 8 4" xfId="50988"/>
    <cellStyle name="쉼표 [0] 8 2 5 9" xfId="50989"/>
    <cellStyle name="쉼표 [0] 8 2 5 9 2" xfId="50990"/>
    <cellStyle name="쉼표 [0] 8 2 5 9 3" xfId="50991"/>
    <cellStyle name="쉼표 [0] 8 2 5 9 4" xfId="50992"/>
    <cellStyle name="쉼표 [0] 8 2 6" xfId="50993"/>
    <cellStyle name="쉼표 [0] 8 2 6 10" xfId="50994"/>
    <cellStyle name="쉼표 [0] 8 2 6 11" xfId="50995"/>
    <cellStyle name="쉼표 [0] 8 2 6 12" xfId="50996"/>
    <cellStyle name="쉼표 [0] 8 2 6 2" xfId="50997"/>
    <cellStyle name="쉼표 [0] 8 2 6 2 2" xfId="50998"/>
    <cellStyle name="쉼표 [0] 8 2 6 2 3" xfId="50999"/>
    <cellStyle name="쉼표 [0] 8 2 6 2 4" xfId="51000"/>
    <cellStyle name="쉼표 [0] 8 2 6 3" xfId="51001"/>
    <cellStyle name="쉼표 [0] 8 2 6 3 2" xfId="51002"/>
    <cellStyle name="쉼표 [0] 8 2 6 3 3" xfId="51003"/>
    <cellStyle name="쉼표 [0] 8 2 6 3 4" xfId="51004"/>
    <cellStyle name="쉼표 [0] 8 2 6 4" xfId="51005"/>
    <cellStyle name="쉼표 [0] 8 2 6 4 2" xfId="51006"/>
    <cellStyle name="쉼표 [0] 8 2 6 4 3" xfId="51007"/>
    <cellStyle name="쉼표 [0] 8 2 6 4 4" xfId="51008"/>
    <cellStyle name="쉼표 [0] 8 2 6 5" xfId="51009"/>
    <cellStyle name="쉼표 [0] 8 2 6 5 2" xfId="51010"/>
    <cellStyle name="쉼표 [0] 8 2 6 5 3" xfId="51011"/>
    <cellStyle name="쉼표 [0] 8 2 6 5 4" xfId="51012"/>
    <cellStyle name="쉼표 [0] 8 2 6 6" xfId="51013"/>
    <cellStyle name="쉼표 [0] 8 2 6 6 2" xfId="51014"/>
    <cellStyle name="쉼표 [0] 8 2 6 6 3" xfId="51015"/>
    <cellStyle name="쉼표 [0] 8 2 6 6 4" xfId="51016"/>
    <cellStyle name="쉼표 [0] 8 2 6 7" xfId="51017"/>
    <cellStyle name="쉼표 [0] 8 2 6 7 2" xfId="51018"/>
    <cellStyle name="쉼표 [0] 8 2 6 7 3" xfId="51019"/>
    <cellStyle name="쉼표 [0] 8 2 6 7 4" xfId="51020"/>
    <cellStyle name="쉼표 [0] 8 2 6 8" xfId="51021"/>
    <cellStyle name="쉼표 [0] 8 2 6 8 2" xfId="51022"/>
    <cellStyle name="쉼표 [0] 8 2 6 8 3" xfId="51023"/>
    <cellStyle name="쉼표 [0] 8 2 6 8 4" xfId="51024"/>
    <cellStyle name="쉼표 [0] 8 2 6 9" xfId="51025"/>
    <cellStyle name="쉼표 [0] 8 2 6 9 2" xfId="51026"/>
    <cellStyle name="쉼표 [0] 8 2 6 9 3" xfId="51027"/>
    <cellStyle name="쉼표 [0] 8 2 6 9 4" xfId="51028"/>
    <cellStyle name="쉼표 [0] 8 2 7" xfId="51029"/>
    <cellStyle name="쉼표 [0] 8 2 7 2" xfId="51030"/>
    <cellStyle name="쉼표 [0] 8 2 7 3" xfId="51031"/>
    <cellStyle name="쉼표 [0] 8 2 7 4" xfId="51032"/>
    <cellStyle name="쉼표 [0] 8 2 8" xfId="51033"/>
    <cellStyle name="쉼표 [0] 8 2 8 2" xfId="51034"/>
    <cellStyle name="쉼표 [0] 8 2 8 3" xfId="51035"/>
    <cellStyle name="쉼표 [0] 8 2 8 4" xfId="51036"/>
    <cellStyle name="쉼표 [0] 8 2 9" xfId="51037"/>
    <cellStyle name="쉼표 [0] 8 2 9 2" xfId="51038"/>
    <cellStyle name="쉼표 [0] 8 2 9 3" xfId="51039"/>
    <cellStyle name="쉼표 [0] 8 2 9 4" xfId="51040"/>
    <cellStyle name="쉼표 [0] 8 3" xfId="51041"/>
    <cellStyle name="쉼표 [0] 8 4" xfId="51042"/>
    <cellStyle name="쉼표 [0] 8 5" xfId="51043"/>
    <cellStyle name="쉼표 [0] 8 6" xfId="51044"/>
    <cellStyle name="쉼표 [0] 9" xfId="51045"/>
    <cellStyle name="쉼표 [0] 9 2" xfId="51046"/>
    <cellStyle name="쉼표 [0] 9 2 10" xfId="51047"/>
    <cellStyle name="쉼표 [0] 9 2 10 2" xfId="51048"/>
    <cellStyle name="쉼표 [0] 9 2 10 3" xfId="51049"/>
    <cellStyle name="쉼표 [0] 9 2 10 4" xfId="51050"/>
    <cellStyle name="쉼표 [0] 9 2 11" xfId="51051"/>
    <cellStyle name="쉼표 [0] 9 2 11 2" xfId="51052"/>
    <cellStyle name="쉼표 [0] 9 2 11 3" xfId="51053"/>
    <cellStyle name="쉼표 [0] 9 2 11 4" xfId="51054"/>
    <cellStyle name="쉼표 [0] 9 2 12" xfId="51055"/>
    <cellStyle name="쉼표 [0] 9 2 12 2" xfId="51056"/>
    <cellStyle name="쉼표 [0] 9 2 12 3" xfId="51057"/>
    <cellStyle name="쉼표 [0] 9 2 12 4" xfId="51058"/>
    <cellStyle name="쉼표 [0] 9 2 13" xfId="51059"/>
    <cellStyle name="쉼표 [0] 9 2 13 2" xfId="51060"/>
    <cellStyle name="쉼표 [0] 9 2 13 3" xfId="51061"/>
    <cellStyle name="쉼표 [0] 9 2 13 4" xfId="51062"/>
    <cellStyle name="쉼표 [0] 9 2 14" xfId="51063"/>
    <cellStyle name="쉼표 [0] 9 2 14 2" xfId="51064"/>
    <cellStyle name="쉼표 [0] 9 2 14 3" xfId="51065"/>
    <cellStyle name="쉼표 [0] 9 2 14 4" xfId="51066"/>
    <cellStyle name="쉼표 [0] 9 2 15" xfId="51067"/>
    <cellStyle name="쉼표 [0] 9 2 16" xfId="51068"/>
    <cellStyle name="쉼표 [0] 9 2 17" xfId="51069"/>
    <cellStyle name="쉼표 [0] 9 2 18" xfId="51070"/>
    <cellStyle name="쉼표 [0] 9 2 19" xfId="51071"/>
    <cellStyle name="쉼표 [0] 9 2 2" xfId="51072"/>
    <cellStyle name="쉼표 [0] 9 2 2 10" xfId="51073"/>
    <cellStyle name="쉼표 [0] 9 2 2 10 2" xfId="51074"/>
    <cellStyle name="쉼표 [0] 9 2 2 10 3" xfId="51075"/>
    <cellStyle name="쉼표 [0] 9 2 2 10 4" xfId="51076"/>
    <cellStyle name="쉼표 [0] 9 2 2 11" xfId="51077"/>
    <cellStyle name="쉼표 [0] 9 2 2 11 2" xfId="51078"/>
    <cellStyle name="쉼표 [0] 9 2 2 11 3" xfId="51079"/>
    <cellStyle name="쉼표 [0] 9 2 2 11 4" xfId="51080"/>
    <cellStyle name="쉼표 [0] 9 2 2 12" xfId="51081"/>
    <cellStyle name="쉼표 [0] 9 2 2 12 2" xfId="51082"/>
    <cellStyle name="쉼표 [0] 9 2 2 12 3" xfId="51083"/>
    <cellStyle name="쉼표 [0] 9 2 2 12 4" xfId="51084"/>
    <cellStyle name="쉼표 [0] 9 2 2 13" xfId="51085"/>
    <cellStyle name="쉼표 [0] 9 2 2 13 2" xfId="51086"/>
    <cellStyle name="쉼표 [0] 9 2 2 13 3" xfId="51087"/>
    <cellStyle name="쉼표 [0] 9 2 2 13 4" xfId="51088"/>
    <cellStyle name="쉼표 [0] 9 2 2 14" xfId="51089"/>
    <cellStyle name="쉼표 [0] 9 2 2 15" xfId="51090"/>
    <cellStyle name="쉼표 [0] 9 2 2 16" xfId="51091"/>
    <cellStyle name="쉼표 [0] 9 2 2 17" xfId="51092"/>
    <cellStyle name="쉼표 [0] 9 2 2 18" xfId="51093"/>
    <cellStyle name="쉼표 [0] 9 2 2 19" xfId="51094"/>
    <cellStyle name="쉼표 [0] 9 2 2 2" xfId="51095"/>
    <cellStyle name="쉼표 [0] 9 2 2 2 10" xfId="51096"/>
    <cellStyle name="쉼표 [0] 9 2 2 2 10 2" xfId="51097"/>
    <cellStyle name="쉼표 [0] 9 2 2 2 10 3" xfId="51098"/>
    <cellStyle name="쉼표 [0] 9 2 2 2 10 4" xfId="51099"/>
    <cellStyle name="쉼표 [0] 9 2 2 2 11" xfId="51100"/>
    <cellStyle name="쉼표 [0] 9 2 2 2 11 2" xfId="51101"/>
    <cellStyle name="쉼표 [0] 9 2 2 2 11 3" xfId="51102"/>
    <cellStyle name="쉼표 [0] 9 2 2 2 11 4" xfId="51103"/>
    <cellStyle name="쉼표 [0] 9 2 2 2 12" xfId="51104"/>
    <cellStyle name="쉼표 [0] 9 2 2 2 12 2" xfId="51105"/>
    <cellStyle name="쉼표 [0] 9 2 2 2 12 3" xfId="51106"/>
    <cellStyle name="쉼표 [0] 9 2 2 2 12 4" xfId="51107"/>
    <cellStyle name="쉼표 [0] 9 2 2 2 13" xfId="51108"/>
    <cellStyle name="쉼표 [0] 9 2 2 2 14" xfId="51109"/>
    <cellStyle name="쉼표 [0] 9 2 2 2 15" xfId="51110"/>
    <cellStyle name="쉼표 [0] 9 2 2 2 16" xfId="51111"/>
    <cellStyle name="쉼표 [0] 9 2 2 2 17" xfId="51112"/>
    <cellStyle name="쉼표 [0] 9 2 2 2 18" xfId="51113"/>
    <cellStyle name="쉼표 [0] 9 2 2 2 19" xfId="51114"/>
    <cellStyle name="쉼표 [0] 9 2 2 2 2" xfId="51115"/>
    <cellStyle name="쉼표 [0] 9 2 2 2 2 10" xfId="51116"/>
    <cellStyle name="쉼표 [0] 9 2 2 2 2 11" xfId="51117"/>
    <cellStyle name="쉼표 [0] 9 2 2 2 2 12" xfId="51118"/>
    <cellStyle name="쉼표 [0] 9 2 2 2 2 2" xfId="51119"/>
    <cellStyle name="쉼표 [0] 9 2 2 2 2 2 2" xfId="51120"/>
    <cellStyle name="쉼표 [0] 9 2 2 2 2 2 3" xfId="51121"/>
    <cellStyle name="쉼표 [0] 9 2 2 2 2 2 4" xfId="51122"/>
    <cellStyle name="쉼표 [0] 9 2 2 2 2 3" xfId="51123"/>
    <cellStyle name="쉼표 [0] 9 2 2 2 2 3 2" xfId="51124"/>
    <cellStyle name="쉼표 [0] 9 2 2 2 2 3 3" xfId="51125"/>
    <cellStyle name="쉼표 [0] 9 2 2 2 2 3 4" xfId="51126"/>
    <cellStyle name="쉼표 [0] 9 2 2 2 2 4" xfId="51127"/>
    <cellStyle name="쉼표 [0] 9 2 2 2 2 4 2" xfId="51128"/>
    <cellStyle name="쉼표 [0] 9 2 2 2 2 4 3" xfId="51129"/>
    <cellStyle name="쉼표 [0] 9 2 2 2 2 4 4" xfId="51130"/>
    <cellStyle name="쉼표 [0] 9 2 2 2 2 5" xfId="51131"/>
    <cellStyle name="쉼표 [0] 9 2 2 2 2 5 2" xfId="51132"/>
    <cellStyle name="쉼표 [0] 9 2 2 2 2 5 3" xfId="51133"/>
    <cellStyle name="쉼표 [0] 9 2 2 2 2 5 4" xfId="51134"/>
    <cellStyle name="쉼표 [0] 9 2 2 2 2 6" xfId="51135"/>
    <cellStyle name="쉼표 [0] 9 2 2 2 2 6 2" xfId="51136"/>
    <cellStyle name="쉼표 [0] 9 2 2 2 2 6 3" xfId="51137"/>
    <cellStyle name="쉼표 [0] 9 2 2 2 2 6 4" xfId="51138"/>
    <cellStyle name="쉼표 [0] 9 2 2 2 2 7" xfId="51139"/>
    <cellStyle name="쉼표 [0] 9 2 2 2 2 7 2" xfId="51140"/>
    <cellStyle name="쉼표 [0] 9 2 2 2 2 7 3" xfId="51141"/>
    <cellStyle name="쉼표 [0] 9 2 2 2 2 7 4" xfId="51142"/>
    <cellStyle name="쉼표 [0] 9 2 2 2 2 8" xfId="51143"/>
    <cellStyle name="쉼표 [0] 9 2 2 2 2 8 2" xfId="51144"/>
    <cellStyle name="쉼표 [0] 9 2 2 2 2 8 3" xfId="51145"/>
    <cellStyle name="쉼표 [0] 9 2 2 2 2 8 4" xfId="51146"/>
    <cellStyle name="쉼표 [0] 9 2 2 2 2 9" xfId="51147"/>
    <cellStyle name="쉼표 [0] 9 2 2 2 2 9 2" xfId="51148"/>
    <cellStyle name="쉼표 [0] 9 2 2 2 2 9 3" xfId="51149"/>
    <cellStyle name="쉼표 [0] 9 2 2 2 2 9 4" xfId="51150"/>
    <cellStyle name="쉼표 [0] 9 2 2 2 20" xfId="51151"/>
    <cellStyle name="쉼표 [0] 9 2 2 2 21" xfId="51152"/>
    <cellStyle name="쉼표 [0] 9 2 2 2 22" xfId="51153"/>
    <cellStyle name="쉼표 [0] 9 2 2 2 23" xfId="51154"/>
    <cellStyle name="쉼표 [0] 9 2 2 2 24" xfId="51155"/>
    <cellStyle name="쉼표 [0] 9 2 2 2 25" xfId="51156"/>
    <cellStyle name="쉼표 [0] 9 2 2 2 3" xfId="51157"/>
    <cellStyle name="쉼표 [0] 9 2 2 2 3 10" xfId="51158"/>
    <cellStyle name="쉼표 [0] 9 2 2 2 3 11" xfId="51159"/>
    <cellStyle name="쉼표 [0] 9 2 2 2 3 12" xfId="51160"/>
    <cellStyle name="쉼표 [0] 9 2 2 2 3 2" xfId="51161"/>
    <cellStyle name="쉼표 [0] 9 2 2 2 3 2 2" xfId="51162"/>
    <cellStyle name="쉼표 [0] 9 2 2 2 3 2 3" xfId="51163"/>
    <cellStyle name="쉼표 [0] 9 2 2 2 3 2 4" xfId="51164"/>
    <cellStyle name="쉼표 [0] 9 2 2 2 3 3" xfId="51165"/>
    <cellStyle name="쉼표 [0] 9 2 2 2 3 3 2" xfId="51166"/>
    <cellStyle name="쉼표 [0] 9 2 2 2 3 3 3" xfId="51167"/>
    <cellStyle name="쉼표 [0] 9 2 2 2 3 3 4" xfId="51168"/>
    <cellStyle name="쉼표 [0] 9 2 2 2 3 4" xfId="51169"/>
    <cellStyle name="쉼표 [0] 9 2 2 2 3 4 2" xfId="51170"/>
    <cellStyle name="쉼표 [0] 9 2 2 2 3 4 3" xfId="51171"/>
    <cellStyle name="쉼표 [0] 9 2 2 2 3 4 4" xfId="51172"/>
    <cellStyle name="쉼표 [0] 9 2 2 2 3 5" xfId="51173"/>
    <cellStyle name="쉼표 [0] 9 2 2 2 3 5 2" xfId="51174"/>
    <cellStyle name="쉼표 [0] 9 2 2 2 3 5 3" xfId="51175"/>
    <cellStyle name="쉼표 [0] 9 2 2 2 3 5 4" xfId="51176"/>
    <cellStyle name="쉼표 [0] 9 2 2 2 3 6" xfId="51177"/>
    <cellStyle name="쉼표 [0] 9 2 2 2 3 6 2" xfId="51178"/>
    <cellStyle name="쉼표 [0] 9 2 2 2 3 6 3" xfId="51179"/>
    <cellStyle name="쉼표 [0] 9 2 2 2 3 6 4" xfId="51180"/>
    <cellStyle name="쉼표 [0] 9 2 2 2 3 7" xfId="51181"/>
    <cellStyle name="쉼표 [0] 9 2 2 2 3 7 2" xfId="51182"/>
    <cellStyle name="쉼표 [0] 9 2 2 2 3 7 3" xfId="51183"/>
    <cellStyle name="쉼표 [0] 9 2 2 2 3 7 4" xfId="51184"/>
    <cellStyle name="쉼표 [0] 9 2 2 2 3 8" xfId="51185"/>
    <cellStyle name="쉼표 [0] 9 2 2 2 3 8 2" xfId="51186"/>
    <cellStyle name="쉼표 [0] 9 2 2 2 3 8 3" xfId="51187"/>
    <cellStyle name="쉼표 [0] 9 2 2 2 3 8 4" xfId="51188"/>
    <cellStyle name="쉼표 [0] 9 2 2 2 3 9" xfId="51189"/>
    <cellStyle name="쉼표 [0] 9 2 2 2 3 9 2" xfId="51190"/>
    <cellStyle name="쉼표 [0] 9 2 2 2 3 9 3" xfId="51191"/>
    <cellStyle name="쉼표 [0] 9 2 2 2 3 9 4" xfId="51192"/>
    <cellStyle name="쉼표 [0] 9 2 2 2 4" xfId="51193"/>
    <cellStyle name="쉼표 [0] 9 2 2 2 4 10" xfId="51194"/>
    <cellStyle name="쉼표 [0] 9 2 2 2 4 11" xfId="51195"/>
    <cellStyle name="쉼표 [0] 9 2 2 2 4 12" xfId="51196"/>
    <cellStyle name="쉼표 [0] 9 2 2 2 4 2" xfId="51197"/>
    <cellStyle name="쉼표 [0] 9 2 2 2 4 2 2" xfId="51198"/>
    <cellStyle name="쉼표 [0] 9 2 2 2 4 2 3" xfId="51199"/>
    <cellStyle name="쉼표 [0] 9 2 2 2 4 2 4" xfId="51200"/>
    <cellStyle name="쉼표 [0] 9 2 2 2 4 3" xfId="51201"/>
    <cellStyle name="쉼표 [0] 9 2 2 2 4 3 2" xfId="51202"/>
    <cellStyle name="쉼표 [0] 9 2 2 2 4 3 3" xfId="51203"/>
    <cellStyle name="쉼표 [0] 9 2 2 2 4 3 4" xfId="51204"/>
    <cellStyle name="쉼표 [0] 9 2 2 2 4 4" xfId="51205"/>
    <cellStyle name="쉼표 [0] 9 2 2 2 4 4 2" xfId="51206"/>
    <cellStyle name="쉼표 [0] 9 2 2 2 4 4 3" xfId="51207"/>
    <cellStyle name="쉼표 [0] 9 2 2 2 4 4 4" xfId="51208"/>
    <cellStyle name="쉼표 [0] 9 2 2 2 4 5" xfId="51209"/>
    <cellStyle name="쉼표 [0] 9 2 2 2 4 5 2" xfId="51210"/>
    <cellStyle name="쉼표 [0] 9 2 2 2 4 5 3" xfId="51211"/>
    <cellStyle name="쉼표 [0] 9 2 2 2 4 5 4" xfId="51212"/>
    <cellStyle name="쉼표 [0] 9 2 2 2 4 6" xfId="51213"/>
    <cellStyle name="쉼표 [0] 9 2 2 2 4 6 2" xfId="51214"/>
    <cellStyle name="쉼표 [0] 9 2 2 2 4 6 3" xfId="51215"/>
    <cellStyle name="쉼표 [0] 9 2 2 2 4 6 4" xfId="51216"/>
    <cellStyle name="쉼표 [0] 9 2 2 2 4 7" xfId="51217"/>
    <cellStyle name="쉼표 [0] 9 2 2 2 4 7 2" xfId="51218"/>
    <cellStyle name="쉼표 [0] 9 2 2 2 4 7 3" xfId="51219"/>
    <cellStyle name="쉼표 [0] 9 2 2 2 4 7 4" xfId="51220"/>
    <cellStyle name="쉼표 [0] 9 2 2 2 4 8" xfId="51221"/>
    <cellStyle name="쉼표 [0] 9 2 2 2 4 8 2" xfId="51222"/>
    <cellStyle name="쉼표 [0] 9 2 2 2 4 8 3" xfId="51223"/>
    <cellStyle name="쉼표 [0] 9 2 2 2 4 8 4" xfId="51224"/>
    <cellStyle name="쉼표 [0] 9 2 2 2 4 9" xfId="51225"/>
    <cellStyle name="쉼표 [0] 9 2 2 2 4 9 2" xfId="51226"/>
    <cellStyle name="쉼표 [0] 9 2 2 2 4 9 3" xfId="51227"/>
    <cellStyle name="쉼표 [0] 9 2 2 2 4 9 4" xfId="51228"/>
    <cellStyle name="쉼표 [0] 9 2 2 2 5" xfId="51229"/>
    <cellStyle name="쉼표 [0] 9 2 2 2 5 2" xfId="51230"/>
    <cellStyle name="쉼표 [0] 9 2 2 2 5 3" xfId="51231"/>
    <cellStyle name="쉼표 [0] 9 2 2 2 5 4" xfId="51232"/>
    <cellStyle name="쉼표 [0] 9 2 2 2 6" xfId="51233"/>
    <cellStyle name="쉼표 [0] 9 2 2 2 6 2" xfId="51234"/>
    <cellStyle name="쉼표 [0] 9 2 2 2 6 3" xfId="51235"/>
    <cellStyle name="쉼표 [0] 9 2 2 2 6 4" xfId="51236"/>
    <cellStyle name="쉼표 [0] 9 2 2 2 7" xfId="51237"/>
    <cellStyle name="쉼표 [0] 9 2 2 2 7 2" xfId="51238"/>
    <cellStyle name="쉼표 [0] 9 2 2 2 7 3" xfId="51239"/>
    <cellStyle name="쉼표 [0] 9 2 2 2 7 4" xfId="51240"/>
    <cellStyle name="쉼표 [0] 9 2 2 2 8" xfId="51241"/>
    <cellStyle name="쉼표 [0] 9 2 2 2 8 2" xfId="51242"/>
    <cellStyle name="쉼표 [0] 9 2 2 2 8 3" xfId="51243"/>
    <cellStyle name="쉼표 [0] 9 2 2 2 8 4" xfId="51244"/>
    <cellStyle name="쉼표 [0] 9 2 2 2 9" xfId="51245"/>
    <cellStyle name="쉼표 [0] 9 2 2 2 9 2" xfId="51246"/>
    <cellStyle name="쉼표 [0] 9 2 2 2 9 3" xfId="51247"/>
    <cellStyle name="쉼표 [0] 9 2 2 2 9 4" xfId="51248"/>
    <cellStyle name="쉼표 [0] 9 2 2 20" xfId="51249"/>
    <cellStyle name="쉼표 [0] 9 2 2 21" xfId="51250"/>
    <cellStyle name="쉼표 [0] 9 2 2 22" xfId="51251"/>
    <cellStyle name="쉼표 [0] 9 2 2 23" xfId="51252"/>
    <cellStyle name="쉼표 [0] 9 2 2 24" xfId="51253"/>
    <cellStyle name="쉼표 [0] 9 2 2 25" xfId="51254"/>
    <cellStyle name="쉼표 [0] 9 2 2 26" xfId="51255"/>
    <cellStyle name="쉼표 [0] 9 2 2 3" xfId="51256"/>
    <cellStyle name="쉼표 [0] 9 2 2 3 10" xfId="51257"/>
    <cellStyle name="쉼표 [0] 9 2 2 3 11" xfId="51258"/>
    <cellStyle name="쉼표 [0] 9 2 2 3 12" xfId="51259"/>
    <cellStyle name="쉼표 [0] 9 2 2 3 2" xfId="51260"/>
    <cellStyle name="쉼표 [0] 9 2 2 3 2 2" xfId="51261"/>
    <cellStyle name="쉼표 [0] 9 2 2 3 2 3" xfId="51262"/>
    <cellStyle name="쉼표 [0] 9 2 2 3 2 4" xfId="51263"/>
    <cellStyle name="쉼표 [0] 9 2 2 3 3" xfId="51264"/>
    <cellStyle name="쉼표 [0] 9 2 2 3 3 2" xfId="51265"/>
    <cellStyle name="쉼표 [0] 9 2 2 3 3 3" xfId="51266"/>
    <cellStyle name="쉼표 [0] 9 2 2 3 3 4" xfId="51267"/>
    <cellStyle name="쉼표 [0] 9 2 2 3 4" xfId="51268"/>
    <cellStyle name="쉼표 [0] 9 2 2 3 4 2" xfId="51269"/>
    <cellStyle name="쉼표 [0] 9 2 2 3 4 3" xfId="51270"/>
    <cellStyle name="쉼표 [0] 9 2 2 3 4 4" xfId="51271"/>
    <cellStyle name="쉼표 [0] 9 2 2 3 5" xfId="51272"/>
    <cellStyle name="쉼표 [0] 9 2 2 3 5 2" xfId="51273"/>
    <cellStyle name="쉼표 [0] 9 2 2 3 5 3" xfId="51274"/>
    <cellStyle name="쉼표 [0] 9 2 2 3 5 4" xfId="51275"/>
    <cellStyle name="쉼표 [0] 9 2 2 3 6" xfId="51276"/>
    <cellStyle name="쉼표 [0] 9 2 2 3 6 2" xfId="51277"/>
    <cellStyle name="쉼표 [0] 9 2 2 3 6 3" xfId="51278"/>
    <cellStyle name="쉼표 [0] 9 2 2 3 6 4" xfId="51279"/>
    <cellStyle name="쉼표 [0] 9 2 2 3 7" xfId="51280"/>
    <cellStyle name="쉼표 [0] 9 2 2 3 7 2" xfId="51281"/>
    <cellStyle name="쉼표 [0] 9 2 2 3 7 3" xfId="51282"/>
    <cellStyle name="쉼표 [0] 9 2 2 3 7 4" xfId="51283"/>
    <cellStyle name="쉼표 [0] 9 2 2 3 8" xfId="51284"/>
    <cellStyle name="쉼표 [0] 9 2 2 3 8 2" xfId="51285"/>
    <cellStyle name="쉼표 [0] 9 2 2 3 8 3" xfId="51286"/>
    <cellStyle name="쉼표 [0] 9 2 2 3 8 4" xfId="51287"/>
    <cellStyle name="쉼표 [0] 9 2 2 3 9" xfId="51288"/>
    <cellStyle name="쉼표 [0] 9 2 2 3 9 2" xfId="51289"/>
    <cellStyle name="쉼표 [0] 9 2 2 3 9 3" xfId="51290"/>
    <cellStyle name="쉼표 [0] 9 2 2 3 9 4" xfId="51291"/>
    <cellStyle name="쉼표 [0] 9 2 2 4" xfId="51292"/>
    <cellStyle name="쉼표 [0] 9 2 2 4 10" xfId="51293"/>
    <cellStyle name="쉼표 [0] 9 2 2 4 11" xfId="51294"/>
    <cellStyle name="쉼표 [0] 9 2 2 4 12" xfId="51295"/>
    <cellStyle name="쉼표 [0] 9 2 2 4 2" xfId="51296"/>
    <cellStyle name="쉼표 [0] 9 2 2 4 2 2" xfId="51297"/>
    <cellStyle name="쉼표 [0] 9 2 2 4 2 3" xfId="51298"/>
    <cellStyle name="쉼표 [0] 9 2 2 4 2 4" xfId="51299"/>
    <cellStyle name="쉼표 [0] 9 2 2 4 3" xfId="51300"/>
    <cellStyle name="쉼표 [0] 9 2 2 4 3 2" xfId="51301"/>
    <cellStyle name="쉼표 [0] 9 2 2 4 3 3" xfId="51302"/>
    <cellStyle name="쉼표 [0] 9 2 2 4 3 4" xfId="51303"/>
    <cellStyle name="쉼표 [0] 9 2 2 4 4" xfId="51304"/>
    <cellStyle name="쉼표 [0] 9 2 2 4 4 2" xfId="51305"/>
    <cellStyle name="쉼표 [0] 9 2 2 4 4 3" xfId="51306"/>
    <cellStyle name="쉼표 [0] 9 2 2 4 4 4" xfId="51307"/>
    <cellStyle name="쉼표 [0] 9 2 2 4 5" xfId="51308"/>
    <cellStyle name="쉼표 [0] 9 2 2 4 5 2" xfId="51309"/>
    <cellStyle name="쉼표 [0] 9 2 2 4 5 3" xfId="51310"/>
    <cellStyle name="쉼표 [0] 9 2 2 4 5 4" xfId="51311"/>
    <cellStyle name="쉼표 [0] 9 2 2 4 6" xfId="51312"/>
    <cellStyle name="쉼표 [0] 9 2 2 4 6 2" xfId="51313"/>
    <cellStyle name="쉼표 [0] 9 2 2 4 6 3" xfId="51314"/>
    <cellStyle name="쉼표 [0] 9 2 2 4 6 4" xfId="51315"/>
    <cellStyle name="쉼표 [0] 9 2 2 4 7" xfId="51316"/>
    <cellStyle name="쉼표 [0] 9 2 2 4 7 2" xfId="51317"/>
    <cellStyle name="쉼표 [0] 9 2 2 4 7 3" xfId="51318"/>
    <cellStyle name="쉼표 [0] 9 2 2 4 7 4" xfId="51319"/>
    <cellStyle name="쉼표 [0] 9 2 2 4 8" xfId="51320"/>
    <cellStyle name="쉼표 [0] 9 2 2 4 8 2" xfId="51321"/>
    <cellStyle name="쉼표 [0] 9 2 2 4 8 3" xfId="51322"/>
    <cellStyle name="쉼표 [0] 9 2 2 4 8 4" xfId="51323"/>
    <cellStyle name="쉼표 [0] 9 2 2 4 9" xfId="51324"/>
    <cellStyle name="쉼표 [0] 9 2 2 4 9 2" xfId="51325"/>
    <cellStyle name="쉼표 [0] 9 2 2 4 9 3" xfId="51326"/>
    <cellStyle name="쉼표 [0] 9 2 2 4 9 4" xfId="51327"/>
    <cellStyle name="쉼표 [0] 9 2 2 5" xfId="51328"/>
    <cellStyle name="쉼표 [0] 9 2 2 5 10" xfId="51329"/>
    <cellStyle name="쉼표 [0] 9 2 2 5 11" xfId="51330"/>
    <cellStyle name="쉼표 [0] 9 2 2 5 12" xfId="51331"/>
    <cellStyle name="쉼표 [0] 9 2 2 5 2" xfId="51332"/>
    <cellStyle name="쉼표 [0] 9 2 2 5 2 2" xfId="51333"/>
    <cellStyle name="쉼표 [0] 9 2 2 5 2 3" xfId="51334"/>
    <cellStyle name="쉼표 [0] 9 2 2 5 2 4" xfId="51335"/>
    <cellStyle name="쉼표 [0] 9 2 2 5 3" xfId="51336"/>
    <cellStyle name="쉼표 [0] 9 2 2 5 3 2" xfId="51337"/>
    <cellStyle name="쉼표 [0] 9 2 2 5 3 3" xfId="51338"/>
    <cellStyle name="쉼표 [0] 9 2 2 5 3 4" xfId="51339"/>
    <cellStyle name="쉼표 [0] 9 2 2 5 4" xfId="51340"/>
    <cellStyle name="쉼표 [0] 9 2 2 5 4 2" xfId="51341"/>
    <cellStyle name="쉼표 [0] 9 2 2 5 4 3" xfId="51342"/>
    <cellStyle name="쉼표 [0] 9 2 2 5 4 4" xfId="51343"/>
    <cellStyle name="쉼표 [0] 9 2 2 5 5" xfId="51344"/>
    <cellStyle name="쉼표 [0] 9 2 2 5 5 2" xfId="51345"/>
    <cellStyle name="쉼표 [0] 9 2 2 5 5 3" xfId="51346"/>
    <cellStyle name="쉼표 [0] 9 2 2 5 5 4" xfId="51347"/>
    <cellStyle name="쉼표 [0] 9 2 2 5 6" xfId="51348"/>
    <cellStyle name="쉼표 [0] 9 2 2 5 6 2" xfId="51349"/>
    <cellStyle name="쉼표 [0] 9 2 2 5 6 3" xfId="51350"/>
    <cellStyle name="쉼표 [0] 9 2 2 5 6 4" xfId="51351"/>
    <cellStyle name="쉼표 [0] 9 2 2 5 7" xfId="51352"/>
    <cellStyle name="쉼표 [0] 9 2 2 5 7 2" xfId="51353"/>
    <cellStyle name="쉼표 [0] 9 2 2 5 7 3" xfId="51354"/>
    <cellStyle name="쉼표 [0] 9 2 2 5 7 4" xfId="51355"/>
    <cellStyle name="쉼표 [0] 9 2 2 5 8" xfId="51356"/>
    <cellStyle name="쉼표 [0] 9 2 2 5 8 2" xfId="51357"/>
    <cellStyle name="쉼표 [0] 9 2 2 5 8 3" xfId="51358"/>
    <cellStyle name="쉼표 [0] 9 2 2 5 8 4" xfId="51359"/>
    <cellStyle name="쉼표 [0] 9 2 2 5 9" xfId="51360"/>
    <cellStyle name="쉼표 [0] 9 2 2 5 9 2" xfId="51361"/>
    <cellStyle name="쉼표 [0] 9 2 2 5 9 3" xfId="51362"/>
    <cellStyle name="쉼표 [0] 9 2 2 5 9 4" xfId="51363"/>
    <cellStyle name="쉼표 [0] 9 2 2 6" xfId="51364"/>
    <cellStyle name="쉼표 [0] 9 2 2 6 2" xfId="51365"/>
    <cellStyle name="쉼표 [0] 9 2 2 6 3" xfId="51366"/>
    <cellStyle name="쉼표 [0] 9 2 2 6 4" xfId="51367"/>
    <cellStyle name="쉼표 [0] 9 2 2 7" xfId="51368"/>
    <cellStyle name="쉼표 [0] 9 2 2 7 2" xfId="51369"/>
    <cellStyle name="쉼표 [0] 9 2 2 7 3" xfId="51370"/>
    <cellStyle name="쉼표 [0] 9 2 2 7 4" xfId="51371"/>
    <cellStyle name="쉼표 [0] 9 2 2 8" xfId="51372"/>
    <cellStyle name="쉼표 [0] 9 2 2 8 2" xfId="51373"/>
    <cellStyle name="쉼표 [0] 9 2 2 8 3" xfId="51374"/>
    <cellStyle name="쉼표 [0] 9 2 2 8 4" xfId="51375"/>
    <cellStyle name="쉼표 [0] 9 2 2 9" xfId="51376"/>
    <cellStyle name="쉼표 [0] 9 2 2 9 2" xfId="51377"/>
    <cellStyle name="쉼표 [0] 9 2 2 9 3" xfId="51378"/>
    <cellStyle name="쉼표 [0] 9 2 2 9 4" xfId="51379"/>
    <cellStyle name="쉼표 [0] 9 2 20" xfId="51380"/>
    <cellStyle name="쉼표 [0] 9 2 21" xfId="51381"/>
    <cellStyle name="쉼표 [0] 9 2 22" xfId="51382"/>
    <cellStyle name="쉼표 [0] 9 2 23" xfId="51383"/>
    <cellStyle name="쉼표 [0] 9 2 24" xfId="51384"/>
    <cellStyle name="쉼표 [0] 9 2 25" xfId="51385"/>
    <cellStyle name="쉼표 [0] 9 2 26" xfId="51386"/>
    <cellStyle name="쉼표 [0] 9 2 3" xfId="51387"/>
    <cellStyle name="쉼표 [0] 9 2 3 10" xfId="51388"/>
    <cellStyle name="쉼표 [0] 9 2 3 10 2" xfId="51389"/>
    <cellStyle name="쉼표 [0] 9 2 3 10 3" xfId="51390"/>
    <cellStyle name="쉼표 [0] 9 2 3 10 4" xfId="51391"/>
    <cellStyle name="쉼표 [0] 9 2 3 11" xfId="51392"/>
    <cellStyle name="쉼표 [0] 9 2 3 11 2" xfId="51393"/>
    <cellStyle name="쉼표 [0] 9 2 3 11 3" xfId="51394"/>
    <cellStyle name="쉼표 [0] 9 2 3 11 4" xfId="51395"/>
    <cellStyle name="쉼표 [0] 9 2 3 12" xfId="51396"/>
    <cellStyle name="쉼표 [0] 9 2 3 12 2" xfId="51397"/>
    <cellStyle name="쉼표 [0] 9 2 3 12 3" xfId="51398"/>
    <cellStyle name="쉼표 [0] 9 2 3 12 4" xfId="51399"/>
    <cellStyle name="쉼표 [0] 9 2 3 13" xfId="51400"/>
    <cellStyle name="쉼표 [0] 9 2 3 14" xfId="51401"/>
    <cellStyle name="쉼표 [0] 9 2 3 15" xfId="51402"/>
    <cellStyle name="쉼표 [0] 9 2 3 16" xfId="51403"/>
    <cellStyle name="쉼표 [0] 9 2 3 17" xfId="51404"/>
    <cellStyle name="쉼표 [0] 9 2 3 18" xfId="51405"/>
    <cellStyle name="쉼표 [0] 9 2 3 19" xfId="51406"/>
    <cellStyle name="쉼표 [0] 9 2 3 2" xfId="51407"/>
    <cellStyle name="쉼표 [0] 9 2 3 2 10" xfId="51408"/>
    <cellStyle name="쉼표 [0] 9 2 3 2 11" xfId="51409"/>
    <cellStyle name="쉼표 [0] 9 2 3 2 12" xfId="51410"/>
    <cellStyle name="쉼표 [0] 9 2 3 2 2" xfId="51411"/>
    <cellStyle name="쉼표 [0] 9 2 3 2 2 2" xfId="51412"/>
    <cellStyle name="쉼표 [0] 9 2 3 2 2 3" xfId="51413"/>
    <cellStyle name="쉼표 [0] 9 2 3 2 2 4" xfId="51414"/>
    <cellStyle name="쉼표 [0] 9 2 3 2 3" xfId="51415"/>
    <cellStyle name="쉼표 [0] 9 2 3 2 3 2" xfId="51416"/>
    <cellStyle name="쉼표 [0] 9 2 3 2 3 3" xfId="51417"/>
    <cellStyle name="쉼표 [0] 9 2 3 2 3 4" xfId="51418"/>
    <cellStyle name="쉼표 [0] 9 2 3 2 4" xfId="51419"/>
    <cellStyle name="쉼표 [0] 9 2 3 2 4 2" xfId="51420"/>
    <cellStyle name="쉼표 [0] 9 2 3 2 4 3" xfId="51421"/>
    <cellStyle name="쉼표 [0] 9 2 3 2 4 4" xfId="51422"/>
    <cellStyle name="쉼표 [0] 9 2 3 2 5" xfId="51423"/>
    <cellStyle name="쉼표 [0] 9 2 3 2 5 2" xfId="51424"/>
    <cellStyle name="쉼표 [0] 9 2 3 2 5 3" xfId="51425"/>
    <cellStyle name="쉼표 [0] 9 2 3 2 5 4" xfId="51426"/>
    <cellStyle name="쉼표 [0] 9 2 3 2 6" xfId="51427"/>
    <cellStyle name="쉼표 [0] 9 2 3 2 6 2" xfId="51428"/>
    <cellStyle name="쉼표 [0] 9 2 3 2 6 3" xfId="51429"/>
    <cellStyle name="쉼표 [0] 9 2 3 2 6 4" xfId="51430"/>
    <cellStyle name="쉼표 [0] 9 2 3 2 7" xfId="51431"/>
    <cellStyle name="쉼표 [0] 9 2 3 2 7 2" xfId="51432"/>
    <cellStyle name="쉼표 [0] 9 2 3 2 7 3" xfId="51433"/>
    <cellStyle name="쉼표 [0] 9 2 3 2 7 4" xfId="51434"/>
    <cellStyle name="쉼표 [0] 9 2 3 2 8" xfId="51435"/>
    <cellStyle name="쉼표 [0] 9 2 3 2 8 2" xfId="51436"/>
    <cellStyle name="쉼표 [0] 9 2 3 2 8 3" xfId="51437"/>
    <cellStyle name="쉼표 [0] 9 2 3 2 8 4" xfId="51438"/>
    <cellStyle name="쉼표 [0] 9 2 3 2 9" xfId="51439"/>
    <cellStyle name="쉼표 [0] 9 2 3 2 9 2" xfId="51440"/>
    <cellStyle name="쉼표 [0] 9 2 3 2 9 3" xfId="51441"/>
    <cellStyle name="쉼표 [0] 9 2 3 2 9 4" xfId="51442"/>
    <cellStyle name="쉼표 [0] 9 2 3 20" xfId="51443"/>
    <cellStyle name="쉼표 [0] 9 2 3 21" xfId="51444"/>
    <cellStyle name="쉼표 [0] 9 2 3 22" xfId="51445"/>
    <cellStyle name="쉼표 [0] 9 2 3 23" xfId="51446"/>
    <cellStyle name="쉼표 [0] 9 2 3 24" xfId="51447"/>
    <cellStyle name="쉼표 [0] 9 2 3 25" xfId="51448"/>
    <cellStyle name="쉼표 [0] 9 2 3 3" xfId="51449"/>
    <cellStyle name="쉼표 [0] 9 2 3 3 10" xfId="51450"/>
    <cellStyle name="쉼표 [0] 9 2 3 3 11" xfId="51451"/>
    <cellStyle name="쉼표 [0] 9 2 3 3 12" xfId="51452"/>
    <cellStyle name="쉼표 [0] 9 2 3 3 2" xfId="51453"/>
    <cellStyle name="쉼표 [0] 9 2 3 3 2 2" xfId="51454"/>
    <cellStyle name="쉼표 [0] 9 2 3 3 2 3" xfId="51455"/>
    <cellStyle name="쉼표 [0] 9 2 3 3 2 4" xfId="51456"/>
    <cellStyle name="쉼표 [0] 9 2 3 3 3" xfId="51457"/>
    <cellStyle name="쉼표 [0] 9 2 3 3 3 2" xfId="51458"/>
    <cellStyle name="쉼표 [0] 9 2 3 3 3 3" xfId="51459"/>
    <cellStyle name="쉼표 [0] 9 2 3 3 3 4" xfId="51460"/>
    <cellStyle name="쉼표 [0] 9 2 3 3 4" xfId="51461"/>
    <cellStyle name="쉼표 [0] 9 2 3 3 4 2" xfId="51462"/>
    <cellStyle name="쉼표 [0] 9 2 3 3 4 3" xfId="51463"/>
    <cellStyle name="쉼표 [0] 9 2 3 3 4 4" xfId="51464"/>
    <cellStyle name="쉼표 [0] 9 2 3 3 5" xfId="51465"/>
    <cellStyle name="쉼표 [0] 9 2 3 3 5 2" xfId="51466"/>
    <cellStyle name="쉼표 [0] 9 2 3 3 5 3" xfId="51467"/>
    <cellStyle name="쉼표 [0] 9 2 3 3 5 4" xfId="51468"/>
    <cellStyle name="쉼표 [0] 9 2 3 3 6" xfId="51469"/>
    <cellStyle name="쉼표 [0] 9 2 3 3 6 2" xfId="51470"/>
    <cellStyle name="쉼표 [0] 9 2 3 3 6 3" xfId="51471"/>
    <cellStyle name="쉼표 [0] 9 2 3 3 6 4" xfId="51472"/>
    <cellStyle name="쉼표 [0] 9 2 3 3 7" xfId="51473"/>
    <cellStyle name="쉼표 [0] 9 2 3 3 7 2" xfId="51474"/>
    <cellStyle name="쉼표 [0] 9 2 3 3 7 3" xfId="51475"/>
    <cellStyle name="쉼표 [0] 9 2 3 3 7 4" xfId="51476"/>
    <cellStyle name="쉼표 [0] 9 2 3 3 8" xfId="51477"/>
    <cellStyle name="쉼표 [0] 9 2 3 3 8 2" xfId="51478"/>
    <cellStyle name="쉼표 [0] 9 2 3 3 8 3" xfId="51479"/>
    <cellStyle name="쉼표 [0] 9 2 3 3 8 4" xfId="51480"/>
    <cellStyle name="쉼표 [0] 9 2 3 3 9" xfId="51481"/>
    <cellStyle name="쉼표 [0] 9 2 3 3 9 2" xfId="51482"/>
    <cellStyle name="쉼표 [0] 9 2 3 3 9 3" xfId="51483"/>
    <cellStyle name="쉼표 [0] 9 2 3 3 9 4" xfId="51484"/>
    <cellStyle name="쉼표 [0] 9 2 3 4" xfId="51485"/>
    <cellStyle name="쉼표 [0] 9 2 3 4 10" xfId="51486"/>
    <cellStyle name="쉼표 [0] 9 2 3 4 11" xfId="51487"/>
    <cellStyle name="쉼표 [0] 9 2 3 4 12" xfId="51488"/>
    <cellStyle name="쉼표 [0] 9 2 3 4 2" xfId="51489"/>
    <cellStyle name="쉼표 [0] 9 2 3 4 2 2" xfId="51490"/>
    <cellStyle name="쉼표 [0] 9 2 3 4 2 3" xfId="51491"/>
    <cellStyle name="쉼표 [0] 9 2 3 4 2 4" xfId="51492"/>
    <cellStyle name="쉼표 [0] 9 2 3 4 3" xfId="51493"/>
    <cellStyle name="쉼표 [0] 9 2 3 4 3 2" xfId="51494"/>
    <cellStyle name="쉼표 [0] 9 2 3 4 3 3" xfId="51495"/>
    <cellStyle name="쉼표 [0] 9 2 3 4 3 4" xfId="51496"/>
    <cellStyle name="쉼표 [0] 9 2 3 4 4" xfId="51497"/>
    <cellStyle name="쉼표 [0] 9 2 3 4 4 2" xfId="51498"/>
    <cellStyle name="쉼표 [0] 9 2 3 4 4 3" xfId="51499"/>
    <cellStyle name="쉼표 [0] 9 2 3 4 4 4" xfId="51500"/>
    <cellStyle name="쉼표 [0] 9 2 3 4 5" xfId="51501"/>
    <cellStyle name="쉼표 [0] 9 2 3 4 5 2" xfId="51502"/>
    <cellStyle name="쉼표 [0] 9 2 3 4 5 3" xfId="51503"/>
    <cellStyle name="쉼표 [0] 9 2 3 4 5 4" xfId="51504"/>
    <cellStyle name="쉼표 [0] 9 2 3 4 6" xfId="51505"/>
    <cellStyle name="쉼표 [0] 9 2 3 4 6 2" xfId="51506"/>
    <cellStyle name="쉼표 [0] 9 2 3 4 6 3" xfId="51507"/>
    <cellStyle name="쉼표 [0] 9 2 3 4 6 4" xfId="51508"/>
    <cellStyle name="쉼표 [0] 9 2 3 4 7" xfId="51509"/>
    <cellStyle name="쉼표 [0] 9 2 3 4 7 2" xfId="51510"/>
    <cellStyle name="쉼표 [0] 9 2 3 4 7 3" xfId="51511"/>
    <cellStyle name="쉼표 [0] 9 2 3 4 7 4" xfId="51512"/>
    <cellStyle name="쉼표 [0] 9 2 3 4 8" xfId="51513"/>
    <cellStyle name="쉼표 [0] 9 2 3 4 8 2" xfId="51514"/>
    <cellStyle name="쉼표 [0] 9 2 3 4 8 3" xfId="51515"/>
    <cellStyle name="쉼표 [0] 9 2 3 4 8 4" xfId="51516"/>
    <cellStyle name="쉼표 [0] 9 2 3 4 9" xfId="51517"/>
    <cellStyle name="쉼표 [0] 9 2 3 4 9 2" xfId="51518"/>
    <cellStyle name="쉼표 [0] 9 2 3 4 9 3" xfId="51519"/>
    <cellStyle name="쉼표 [0] 9 2 3 4 9 4" xfId="51520"/>
    <cellStyle name="쉼표 [0] 9 2 3 5" xfId="51521"/>
    <cellStyle name="쉼표 [0] 9 2 3 5 2" xfId="51522"/>
    <cellStyle name="쉼표 [0] 9 2 3 5 3" xfId="51523"/>
    <cellStyle name="쉼표 [0] 9 2 3 5 4" xfId="51524"/>
    <cellStyle name="쉼표 [0] 9 2 3 6" xfId="51525"/>
    <cellStyle name="쉼표 [0] 9 2 3 6 2" xfId="51526"/>
    <cellStyle name="쉼표 [0] 9 2 3 6 3" xfId="51527"/>
    <cellStyle name="쉼표 [0] 9 2 3 6 4" xfId="51528"/>
    <cellStyle name="쉼표 [0] 9 2 3 7" xfId="51529"/>
    <cellStyle name="쉼표 [0] 9 2 3 7 2" xfId="51530"/>
    <cellStyle name="쉼표 [0] 9 2 3 7 3" xfId="51531"/>
    <cellStyle name="쉼표 [0] 9 2 3 7 4" xfId="51532"/>
    <cellStyle name="쉼표 [0] 9 2 3 8" xfId="51533"/>
    <cellStyle name="쉼표 [0] 9 2 3 8 2" xfId="51534"/>
    <cellStyle name="쉼표 [0] 9 2 3 8 3" xfId="51535"/>
    <cellStyle name="쉼표 [0] 9 2 3 8 4" xfId="51536"/>
    <cellStyle name="쉼표 [0] 9 2 3 9" xfId="51537"/>
    <cellStyle name="쉼표 [0] 9 2 3 9 2" xfId="51538"/>
    <cellStyle name="쉼표 [0] 9 2 3 9 3" xfId="51539"/>
    <cellStyle name="쉼표 [0] 9 2 3 9 4" xfId="51540"/>
    <cellStyle name="쉼표 [0] 9 2 4" xfId="51541"/>
    <cellStyle name="쉼표 [0] 9 2 4 10" xfId="51542"/>
    <cellStyle name="쉼표 [0] 9 2 4 11" xfId="51543"/>
    <cellStyle name="쉼표 [0] 9 2 4 12" xfId="51544"/>
    <cellStyle name="쉼표 [0] 9 2 4 2" xfId="51545"/>
    <cellStyle name="쉼표 [0] 9 2 4 2 2" xfId="51546"/>
    <cellStyle name="쉼표 [0] 9 2 4 2 3" xfId="51547"/>
    <cellStyle name="쉼표 [0] 9 2 4 2 4" xfId="51548"/>
    <cellStyle name="쉼표 [0] 9 2 4 3" xfId="51549"/>
    <cellStyle name="쉼표 [0] 9 2 4 3 2" xfId="51550"/>
    <cellStyle name="쉼표 [0] 9 2 4 3 3" xfId="51551"/>
    <cellStyle name="쉼표 [0] 9 2 4 3 4" xfId="51552"/>
    <cellStyle name="쉼표 [0] 9 2 4 4" xfId="51553"/>
    <cellStyle name="쉼표 [0] 9 2 4 4 2" xfId="51554"/>
    <cellStyle name="쉼표 [0] 9 2 4 4 3" xfId="51555"/>
    <cellStyle name="쉼표 [0] 9 2 4 4 4" xfId="51556"/>
    <cellStyle name="쉼표 [0] 9 2 4 5" xfId="51557"/>
    <cellStyle name="쉼표 [0] 9 2 4 5 2" xfId="51558"/>
    <cellStyle name="쉼표 [0] 9 2 4 5 3" xfId="51559"/>
    <cellStyle name="쉼표 [0] 9 2 4 5 4" xfId="51560"/>
    <cellStyle name="쉼표 [0] 9 2 4 6" xfId="51561"/>
    <cellStyle name="쉼표 [0] 9 2 4 6 2" xfId="51562"/>
    <cellStyle name="쉼표 [0] 9 2 4 6 3" xfId="51563"/>
    <cellStyle name="쉼표 [0] 9 2 4 6 4" xfId="51564"/>
    <cellStyle name="쉼표 [0] 9 2 4 7" xfId="51565"/>
    <cellStyle name="쉼표 [0] 9 2 4 7 2" xfId="51566"/>
    <cellStyle name="쉼표 [0] 9 2 4 7 3" xfId="51567"/>
    <cellStyle name="쉼표 [0] 9 2 4 7 4" xfId="51568"/>
    <cellStyle name="쉼표 [0] 9 2 4 8" xfId="51569"/>
    <cellStyle name="쉼표 [0] 9 2 4 8 2" xfId="51570"/>
    <cellStyle name="쉼표 [0] 9 2 4 8 3" xfId="51571"/>
    <cellStyle name="쉼표 [0] 9 2 4 8 4" xfId="51572"/>
    <cellStyle name="쉼표 [0] 9 2 4 9" xfId="51573"/>
    <cellStyle name="쉼표 [0] 9 2 4 9 2" xfId="51574"/>
    <cellStyle name="쉼표 [0] 9 2 4 9 3" xfId="51575"/>
    <cellStyle name="쉼표 [0] 9 2 4 9 4" xfId="51576"/>
    <cellStyle name="쉼표 [0] 9 2 5" xfId="51577"/>
    <cellStyle name="쉼표 [0] 9 2 5 10" xfId="51578"/>
    <cellStyle name="쉼표 [0] 9 2 5 11" xfId="51579"/>
    <cellStyle name="쉼표 [0] 9 2 5 12" xfId="51580"/>
    <cellStyle name="쉼표 [0] 9 2 5 2" xfId="51581"/>
    <cellStyle name="쉼표 [0] 9 2 5 2 2" xfId="51582"/>
    <cellStyle name="쉼표 [0] 9 2 5 2 3" xfId="51583"/>
    <cellStyle name="쉼표 [0] 9 2 5 2 4" xfId="51584"/>
    <cellStyle name="쉼표 [0] 9 2 5 3" xfId="51585"/>
    <cellStyle name="쉼표 [0] 9 2 5 3 2" xfId="51586"/>
    <cellStyle name="쉼표 [0] 9 2 5 3 3" xfId="51587"/>
    <cellStyle name="쉼표 [0] 9 2 5 3 4" xfId="51588"/>
    <cellStyle name="쉼표 [0] 9 2 5 4" xfId="51589"/>
    <cellStyle name="쉼표 [0] 9 2 5 4 2" xfId="51590"/>
    <cellStyle name="쉼표 [0] 9 2 5 4 3" xfId="51591"/>
    <cellStyle name="쉼표 [0] 9 2 5 4 4" xfId="51592"/>
    <cellStyle name="쉼표 [0] 9 2 5 5" xfId="51593"/>
    <cellStyle name="쉼표 [0] 9 2 5 5 2" xfId="51594"/>
    <cellStyle name="쉼표 [0] 9 2 5 5 3" xfId="51595"/>
    <cellStyle name="쉼표 [0] 9 2 5 5 4" xfId="51596"/>
    <cellStyle name="쉼표 [0] 9 2 5 6" xfId="51597"/>
    <cellStyle name="쉼표 [0] 9 2 5 6 2" xfId="51598"/>
    <cellStyle name="쉼표 [0] 9 2 5 6 3" xfId="51599"/>
    <cellStyle name="쉼표 [0] 9 2 5 6 4" xfId="51600"/>
    <cellStyle name="쉼표 [0] 9 2 5 7" xfId="51601"/>
    <cellStyle name="쉼표 [0] 9 2 5 7 2" xfId="51602"/>
    <cellStyle name="쉼표 [0] 9 2 5 7 3" xfId="51603"/>
    <cellStyle name="쉼표 [0] 9 2 5 7 4" xfId="51604"/>
    <cellStyle name="쉼표 [0] 9 2 5 8" xfId="51605"/>
    <cellStyle name="쉼표 [0] 9 2 5 8 2" xfId="51606"/>
    <cellStyle name="쉼표 [0] 9 2 5 8 3" xfId="51607"/>
    <cellStyle name="쉼표 [0] 9 2 5 8 4" xfId="51608"/>
    <cellStyle name="쉼표 [0] 9 2 5 9" xfId="51609"/>
    <cellStyle name="쉼표 [0] 9 2 5 9 2" xfId="51610"/>
    <cellStyle name="쉼표 [0] 9 2 5 9 3" xfId="51611"/>
    <cellStyle name="쉼표 [0] 9 2 5 9 4" xfId="51612"/>
    <cellStyle name="쉼표 [0] 9 2 6" xfId="51613"/>
    <cellStyle name="쉼표 [0] 9 2 6 10" xfId="51614"/>
    <cellStyle name="쉼표 [0] 9 2 6 11" xfId="51615"/>
    <cellStyle name="쉼표 [0] 9 2 6 12" xfId="51616"/>
    <cellStyle name="쉼표 [0] 9 2 6 2" xfId="51617"/>
    <cellStyle name="쉼표 [0] 9 2 6 2 2" xfId="51618"/>
    <cellStyle name="쉼표 [0] 9 2 6 2 3" xfId="51619"/>
    <cellStyle name="쉼표 [0] 9 2 6 2 4" xfId="51620"/>
    <cellStyle name="쉼표 [0] 9 2 6 3" xfId="51621"/>
    <cellStyle name="쉼표 [0] 9 2 6 3 2" xfId="51622"/>
    <cellStyle name="쉼표 [0] 9 2 6 3 3" xfId="51623"/>
    <cellStyle name="쉼표 [0] 9 2 6 3 4" xfId="51624"/>
    <cellStyle name="쉼표 [0] 9 2 6 4" xfId="51625"/>
    <cellStyle name="쉼표 [0] 9 2 6 4 2" xfId="51626"/>
    <cellStyle name="쉼표 [0] 9 2 6 4 3" xfId="51627"/>
    <cellStyle name="쉼표 [0] 9 2 6 4 4" xfId="51628"/>
    <cellStyle name="쉼표 [0] 9 2 6 5" xfId="51629"/>
    <cellStyle name="쉼표 [0] 9 2 6 5 2" xfId="51630"/>
    <cellStyle name="쉼표 [0] 9 2 6 5 3" xfId="51631"/>
    <cellStyle name="쉼표 [0] 9 2 6 5 4" xfId="51632"/>
    <cellStyle name="쉼표 [0] 9 2 6 6" xfId="51633"/>
    <cellStyle name="쉼표 [0] 9 2 6 6 2" xfId="51634"/>
    <cellStyle name="쉼표 [0] 9 2 6 6 3" xfId="51635"/>
    <cellStyle name="쉼표 [0] 9 2 6 6 4" xfId="51636"/>
    <cellStyle name="쉼표 [0] 9 2 6 7" xfId="51637"/>
    <cellStyle name="쉼표 [0] 9 2 6 7 2" xfId="51638"/>
    <cellStyle name="쉼표 [0] 9 2 6 7 3" xfId="51639"/>
    <cellStyle name="쉼표 [0] 9 2 6 7 4" xfId="51640"/>
    <cellStyle name="쉼표 [0] 9 2 6 8" xfId="51641"/>
    <cellStyle name="쉼표 [0] 9 2 6 8 2" xfId="51642"/>
    <cellStyle name="쉼표 [0] 9 2 6 8 3" xfId="51643"/>
    <cellStyle name="쉼표 [0] 9 2 6 8 4" xfId="51644"/>
    <cellStyle name="쉼표 [0] 9 2 6 9" xfId="51645"/>
    <cellStyle name="쉼표 [0] 9 2 6 9 2" xfId="51646"/>
    <cellStyle name="쉼표 [0] 9 2 6 9 3" xfId="51647"/>
    <cellStyle name="쉼표 [0] 9 2 6 9 4" xfId="51648"/>
    <cellStyle name="쉼표 [0] 9 2 7" xfId="51649"/>
    <cellStyle name="쉼표 [0] 9 2 7 2" xfId="51650"/>
    <cellStyle name="쉼표 [0] 9 2 7 3" xfId="51651"/>
    <cellStyle name="쉼표 [0] 9 2 7 4" xfId="51652"/>
    <cellStyle name="쉼표 [0] 9 2 8" xfId="51653"/>
    <cellStyle name="쉼표 [0] 9 2 8 2" xfId="51654"/>
    <cellStyle name="쉼표 [0] 9 2 8 3" xfId="51655"/>
    <cellStyle name="쉼표 [0] 9 2 8 4" xfId="51656"/>
    <cellStyle name="쉼표 [0] 9 2 9" xfId="51657"/>
    <cellStyle name="쉼표 [0] 9 2 9 2" xfId="51658"/>
    <cellStyle name="쉼표 [0] 9 2 9 3" xfId="51659"/>
    <cellStyle name="쉼표 [0] 9 2 9 4" xfId="51660"/>
    <cellStyle name="쉼표 [0] 9 3" xfId="51661"/>
    <cellStyle name="쉼표 [0] 9 4" xfId="51662"/>
    <cellStyle name="쉼표 [0] 9 5" xfId="51663"/>
    <cellStyle name="쉼표 [0] 9 6" xfId="51664"/>
    <cellStyle name="연결된 셀" xfId="11" builtinId="24" customBuiltin="1"/>
    <cellStyle name="연결된 셀 10" xfId="1391"/>
    <cellStyle name="연결된 셀 11" xfId="1392"/>
    <cellStyle name="연결된 셀 12" xfId="1393"/>
    <cellStyle name="연결된 셀 13" xfId="1394"/>
    <cellStyle name="연결된 셀 14" xfId="1395"/>
    <cellStyle name="연결된 셀 15" xfId="1396"/>
    <cellStyle name="연결된 셀 16" xfId="1397"/>
    <cellStyle name="연결된 셀 17" xfId="1398"/>
    <cellStyle name="연결된 셀 18" xfId="1399"/>
    <cellStyle name="연결된 셀 19" xfId="1400"/>
    <cellStyle name="연결된 셀 2" xfId="141"/>
    <cellStyle name="연결된 셀 20" xfId="1401"/>
    <cellStyle name="연결된 셀 21" xfId="1402"/>
    <cellStyle name="연결된 셀 22" xfId="1403"/>
    <cellStyle name="연결된 셀 23" xfId="1404"/>
    <cellStyle name="연결된 셀 24" xfId="1405"/>
    <cellStyle name="연결된 셀 25" xfId="1406"/>
    <cellStyle name="연결된 셀 26" xfId="1407"/>
    <cellStyle name="연결된 셀 27" xfId="1408"/>
    <cellStyle name="연결된 셀 28" xfId="1409"/>
    <cellStyle name="연결된 셀 29" xfId="1410"/>
    <cellStyle name="연결된 셀 3" xfId="142"/>
    <cellStyle name="연결된 셀 30" xfId="1411"/>
    <cellStyle name="연결된 셀 31" xfId="1412"/>
    <cellStyle name="연결된 셀 32" xfId="1413"/>
    <cellStyle name="연결된 셀 33" xfId="1414"/>
    <cellStyle name="연결된 셀 34" xfId="1415"/>
    <cellStyle name="연결된 셀 35" xfId="1416"/>
    <cellStyle name="연결된 셀 36" xfId="1417"/>
    <cellStyle name="연결된 셀 37" xfId="1418"/>
    <cellStyle name="연결된 셀 38" xfId="1419"/>
    <cellStyle name="연결된 셀 39" xfId="1420"/>
    <cellStyle name="연결된 셀 4" xfId="143"/>
    <cellStyle name="연결된 셀 40" xfId="1421"/>
    <cellStyle name="연결된 셀 41" xfId="1422"/>
    <cellStyle name="연결된 셀 42" xfId="1423"/>
    <cellStyle name="연결된 셀 43" xfId="1424"/>
    <cellStyle name="연결된 셀 44" xfId="1848"/>
    <cellStyle name="연결된 셀 44 2" xfId="51665"/>
    <cellStyle name="연결된 셀 44 2 2" xfId="51666"/>
    <cellStyle name="연결된 셀 44 2 3" xfId="51667"/>
    <cellStyle name="연결된 셀 44 2 4" xfId="51668"/>
    <cellStyle name="연결된 셀 45" xfId="51669"/>
    <cellStyle name="연결된 셀 5" xfId="1425"/>
    <cellStyle name="연결된 셀 6" xfId="1426"/>
    <cellStyle name="연결된 셀 7" xfId="1427"/>
    <cellStyle name="연결된 셀 8" xfId="1428"/>
    <cellStyle name="연결된 셀 9" xfId="1429"/>
    <cellStyle name="요약" xfId="15" builtinId="25" customBuiltin="1"/>
    <cellStyle name="요약 10" xfId="1430"/>
    <cellStyle name="요약 11" xfId="1431"/>
    <cellStyle name="요약 12" xfId="1432"/>
    <cellStyle name="요약 13" xfId="1433"/>
    <cellStyle name="요약 14" xfId="1434"/>
    <cellStyle name="요약 15" xfId="1435"/>
    <cellStyle name="요약 16" xfId="1436"/>
    <cellStyle name="요약 17" xfId="1437"/>
    <cellStyle name="요약 18" xfId="1438"/>
    <cellStyle name="요약 19" xfId="1439"/>
    <cellStyle name="요약 2" xfId="144"/>
    <cellStyle name="요약 20" xfId="1440"/>
    <cellStyle name="요약 21" xfId="1441"/>
    <cellStyle name="요약 22" xfId="1442"/>
    <cellStyle name="요약 23" xfId="1443"/>
    <cellStyle name="요약 24" xfId="1444"/>
    <cellStyle name="요약 25" xfId="1445"/>
    <cellStyle name="요약 26" xfId="1446"/>
    <cellStyle name="요약 27" xfId="1447"/>
    <cellStyle name="요약 28" xfId="1448"/>
    <cellStyle name="요약 29" xfId="1449"/>
    <cellStyle name="요약 3" xfId="145"/>
    <cellStyle name="요약 30" xfId="1450"/>
    <cellStyle name="요약 31" xfId="1451"/>
    <cellStyle name="요약 32" xfId="1452"/>
    <cellStyle name="요약 33" xfId="1453"/>
    <cellStyle name="요약 34" xfId="1454"/>
    <cellStyle name="요약 35" xfId="1455"/>
    <cellStyle name="요약 36" xfId="1456"/>
    <cellStyle name="요약 37" xfId="1457"/>
    <cellStyle name="요약 38" xfId="1458"/>
    <cellStyle name="요약 39" xfId="1459"/>
    <cellStyle name="요약 4" xfId="146"/>
    <cellStyle name="요약 40" xfId="1460"/>
    <cellStyle name="요약 41" xfId="1461"/>
    <cellStyle name="요약 42" xfId="1462"/>
    <cellStyle name="요약 43" xfId="1463"/>
    <cellStyle name="요약 44" xfId="1849"/>
    <cellStyle name="요약 44 2" xfId="51670"/>
    <cellStyle name="요약 44 2 2" xfId="51671"/>
    <cellStyle name="요약 44 2 3" xfId="51672"/>
    <cellStyle name="요약 44 2 4" xfId="51673"/>
    <cellStyle name="요약 45" xfId="51674"/>
    <cellStyle name="요약 5" xfId="1464"/>
    <cellStyle name="요약 6" xfId="1465"/>
    <cellStyle name="요약 7" xfId="1466"/>
    <cellStyle name="요약 8" xfId="1467"/>
    <cellStyle name="요약 9" xfId="1468"/>
    <cellStyle name="입력" xfId="8" builtinId="20" customBuiltin="1"/>
    <cellStyle name="입력 10" xfId="1469"/>
    <cellStyle name="입력 11" xfId="1470"/>
    <cellStyle name="입력 12" xfId="1471"/>
    <cellStyle name="입력 13" xfId="1472"/>
    <cellStyle name="입력 14" xfId="1473"/>
    <cellStyle name="입력 15" xfId="1474"/>
    <cellStyle name="입력 16" xfId="1475"/>
    <cellStyle name="입력 17" xfId="1476"/>
    <cellStyle name="입력 18" xfId="1477"/>
    <cellStyle name="입력 19" xfId="1478"/>
    <cellStyle name="입력 2" xfId="147"/>
    <cellStyle name="입력 20" xfId="1479"/>
    <cellStyle name="입력 21" xfId="1480"/>
    <cellStyle name="입력 22" xfId="1481"/>
    <cellStyle name="입력 23" xfId="1482"/>
    <cellStyle name="입력 24" xfId="1483"/>
    <cellStyle name="입력 25" xfId="1484"/>
    <cellStyle name="입력 26" xfId="1485"/>
    <cellStyle name="입력 27" xfId="1486"/>
    <cellStyle name="입력 28" xfId="1487"/>
    <cellStyle name="입력 29" xfId="1488"/>
    <cellStyle name="입력 3" xfId="148"/>
    <cellStyle name="입력 30" xfId="1489"/>
    <cellStyle name="입력 31" xfId="1490"/>
    <cellStyle name="입력 32" xfId="1491"/>
    <cellStyle name="입력 33" xfId="1492"/>
    <cellStyle name="입력 34" xfId="1493"/>
    <cellStyle name="입력 35" xfId="1494"/>
    <cellStyle name="입력 36" xfId="1495"/>
    <cellStyle name="입력 37" xfId="1496"/>
    <cellStyle name="입력 38" xfId="1497"/>
    <cellStyle name="입력 39" xfId="1498"/>
    <cellStyle name="입력 4" xfId="149"/>
    <cellStyle name="입력 40" xfId="1499"/>
    <cellStyle name="입력 41" xfId="1500"/>
    <cellStyle name="입력 42" xfId="1501"/>
    <cellStyle name="입력 43" xfId="1502"/>
    <cellStyle name="입력 44" xfId="1850"/>
    <cellStyle name="입력 44 2" xfId="51675"/>
    <cellStyle name="입력 44 2 2" xfId="51676"/>
    <cellStyle name="입력 44 2 3" xfId="51677"/>
    <cellStyle name="입력 44 2 4" xfId="51678"/>
    <cellStyle name="입력 45" xfId="51679"/>
    <cellStyle name="입력 5" xfId="1503"/>
    <cellStyle name="입력 6" xfId="1504"/>
    <cellStyle name="입력 7" xfId="1505"/>
    <cellStyle name="입력 8" xfId="1506"/>
    <cellStyle name="입력 9" xfId="1507"/>
    <cellStyle name="제목 1" xfId="1" builtinId="16" customBuiltin="1"/>
    <cellStyle name="제목 1 10" xfId="1508"/>
    <cellStyle name="제목 1 11" xfId="1509"/>
    <cellStyle name="제목 1 12" xfId="1510"/>
    <cellStyle name="제목 1 13" xfId="1511"/>
    <cellStyle name="제목 1 14" xfId="1512"/>
    <cellStyle name="제목 1 15" xfId="1513"/>
    <cellStyle name="제목 1 16" xfId="1514"/>
    <cellStyle name="제목 1 17" xfId="1515"/>
    <cellStyle name="제목 1 18" xfId="1516"/>
    <cellStyle name="제목 1 19" xfId="1517"/>
    <cellStyle name="제목 1 2" xfId="150"/>
    <cellStyle name="제목 1 20" xfId="1518"/>
    <cellStyle name="제목 1 21" xfId="1519"/>
    <cellStyle name="제목 1 22" xfId="1520"/>
    <cellStyle name="제목 1 23" xfId="1521"/>
    <cellStyle name="제목 1 24" xfId="1522"/>
    <cellStyle name="제목 1 25" xfId="1523"/>
    <cellStyle name="제목 1 26" xfId="1524"/>
    <cellStyle name="제목 1 27" xfId="1525"/>
    <cellStyle name="제목 1 28" xfId="1526"/>
    <cellStyle name="제목 1 29" xfId="1527"/>
    <cellStyle name="제목 1 3" xfId="151"/>
    <cellStyle name="제목 1 30" xfId="1528"/>
    <cellStyle name="제목 1 31" xfId="1529"/>
    <cellStyle name="제목 1 32" xfId="1530"/>
    <cellStyle name="제목 1 33" xfId="1531"/>
    <cellStyle name="제목 1 34" xfId="1532"/>
    <cellStyle name="제목 1 35" xfId="1533"/>
    <cellStyle name="제목 1 36" xfId="1534"/>
    <cellStyle name="제목 1 37" xfId="1535"/>
    <cellStyle name="제목 1 38" xfId="1536"/>
    <cellStyle name="제목 1 39" xfId="1537"/>
    <cellStyle name="제목 1 4" xfId="152"/>
    <cellStyle name="제목 1 40" xfId="1538"/>
    <cellStyle name="제목 1 41" xfId="1539"/>
    <cellStyle name="제목 1 42" xfId="1540"/>
    <cellStyle name="제목 1 43" xfId="1541"/>
    <cellStyle name="제목 1 44" xfId="1851"/>
    <cellStyle name="제목 1 44 2" xfId="51680"/>
    <cellStyle name="제목 1 44 2 2" xfId="51681"/>
    <cellStyle name="제목 1 44 2 3" xfId="51682"/>
    <cellStyle name="제목 1 44 2 4" xfId="51683"/>
    <cellStyle name="제목 1 45" xfId="51684"/>
    <cellStyle name="제목 1 5" xfId="1542"/>
    <cellStyle name="제목 1 6" xfId="1543"/>
    <cellStyle name="제목 1 7" xfId="1544"/>
    <cellStyle name="제목 1 8" xfId="1545"/>
    <cellStyle name="제목 1 9" xfId="1546"/>
    <cellStyle name="제목 10" xfId="1547"/>
    <cellStyle name="제목 11" xfId="1548"/>
    <cellStyle name="제목 12" xfId="1549"/>
    <cellStyle name="제목 13" xfId="1550"/>
    <cellStyle name="제목 14" xfId="1551"/>
    <cellStyle name="제목 15" xfId="1552"/>
    <cellStyle name="제목 16" xfId="1553"/>
    <cellStyle name="제목 17" xfId="1554"/>
    <cellStyle name="제목 18" xfId="1555"/>
    <cellStyle name="제목 19" xfId="1556"/>
    <cellStyle name="제목 2" xfId="2" builtinId="17" customBuiltin="1"/>
    <cellStyle name="제목 2 10" xfId="1557"/>
    <cellStyle name="제목 2 11" xfId="1558"/>
    <cellStyle name="제목 2 12" xfId="1559"/>
    <cellStyle name="제목 2 13" xfId="1560"/>
    <cellStyle name="제목 2 14" xfId="1561"/>
    <cellStyle name="제목 2 15" xfId="1562"/>
    <cellStyle name="제목 2 16" xfId="1563"/>
    <cellStyle name="제목 2 17" xfId="1564"/>
    <cellStyle name="제목 2 18" xfId="1565"/>
    <cellStyle name="제목 2 19" xfId="1566"/>
    <cellStyle name="제목 2 2" xfId="153"/>
    <cellStyle name="제목 2 20" xfId="1567"/>
    <cellStyle name="제목 2 21" xfId="1568"/>
    <cellStyle name="제목 2 22" xfId="1569"/>
    <cellStyle name="제목 2 23" xfId="1570"/>
    <cellStyle name="제목 2 24" xfId="1571"/>
    <cellStyle name="제목 2 25" xfId="1572"/>
    <cellStyle name="제목 2 26" xfId="1573"/>
    <cellStyle name="제목 2 27" xfId="1574"/>
    <cellStyle name="제목 2 28" xfId="1575"/>
    <cellStyle name="제목 2 29" xfId="1576"/>
    <cellStyle name="제목 2 3" xfId="154"/>
    <cellStyle name="제목 2 30" xfId="1577"/>
    <cellStyle name="제목 2 31" xfId="1578"/>
    <cellStyle name="제목 2 32" xfId="1579"/>
    <cellStyle name="제목 2 33" xfId="1580"/>
    <cellStyle name="제목 2 34" xfId="1581"/>
    <cellStyle name="제목 2 35" xfId="1582"/>
    <cellStyle name="제목 2 36" xfId="1583"/>
    <cellStyle name="제목 2 37" xfId="1584"/>
    <cellStyle name="제목 2 38" xfId="1585"/>
    <cellStyle name="제목 2 39" xfId="1586"/>
    <cellStyle name="제목 2 4" xfId="155"/>
    <cellStyle name="제목 2 40" xfId="1587"/>
    <cellStyle name="제목 2 41" xfId="1588"/>
    <cellStyle name="제목 2 42" xfId="1589"/>
    <cellStyle name="제목 2 43" xfId="1590"/>
    <cellStyle name="제목 2 44" xfId="1852"/>
    <cellStyle name="제목 2 44 2" xfId="51685"/>
    <cellStyle name="제목 2 44 2 2" xfId="51686"/>
    <cellStyle name="제목 2 44 2 3" xfId="51687"/>
    <cellStyle name="제목 2 44 2 4" xfId="51688"/>
    <cellStyle name="제목 2 45" xfId="51689"/>
    <cellStyle name="제목 2 5" xfId="1591"/>
    <cellStyle name="제목 2 6" xfId="1592"/>
    <cellStyle name="제목 2 7" xfId="1593"/>
    <cellStyle name="제목 2 8" xfId="1594"/>
    <cellStyle name="제목 2 9" xfId="1595"/>
    <cellStyle name="제목 20" xfId="1596"/>
    <cellStyle name="제목 21" xfId="1597"/>
    <cellStyle name="제목 22" xfId="1598"/>
    <cellStyle name="제목 23" xfId="1599"/>
    <cellStyle name="제목 24" xfId="1600"/>
    <cellStyle name="제목 25" xfId="1601"/>
    <cellStyle name="제목 26" xfId="1602"/>
    <cellStyle name="제목 27" xfId="1603"/>
    <cellStyle name="제목 28" xfId="1604"/>
    <cellStyle name="제목 29" xfId="1605"/>
    <cellStyle name="제목 3" xfId="3" builtinId="18" customBuiltin="1"/>
    <cellStyle name="제목 3 10" xfId="1606"/>
    <cellStyle name="제목 3 11" xfId="1607"/>
    <cellStyle name="제목 3 12" xfId="1608"/>
    <cellStyle name="제목 3 13" xfId="1609"/>
    <cellStyle name="제목 3 14" xfId="1610"/>
    <cellStyle name="제목 3 15" xfId="1611"/>
    <cellStyle name="제목 3 16" xfId="1612"/>
    <cellStyle name="제목 3 17" xfId="1613"/>
    <cellStyle name="제목 3 18" xfId="1614"/>
    <cellStyle name="제목 3 19" xfId="1615"/>
    <cellStyle name="제목 3 2" xfId="156"/>
    <cellStyle name="제목 3 20" xfId="1616"/>
    <cellStyle name="제목 3 21" xfId="1617"/>
    <cellStyle name="제목 3 22" xfId="1618"/>
    <cellStyle name="제목 3 23" xfId="1619"/>
    <cellStyle name="제목 3 24" xfId="1620"/>
    <cellStyle name="제목 3 25" xfId="1621"/>
    <cellStyle name="제목 3 26" xfId="1622"/>
    <cellStyle name="제목 3 27" xfId="1623"/>
    <cellStyle name="제목 3 28" xfId="1624"/>
    <cellStyle name="제목 3 29" xfId="1625"/>
    <cellStyle name="제목 3 3" xfId="157"/>
    <cellStyle name="제목 3 30" xfId="1626"/>
    <cellStyle name="제목 3 31" xfId="1627"/>
    <cellStyle name="제목 3 32" xfId="1628"/>
    <cellStyle name="제목 3 33" xfId="1629"/>
    <cellStyle name="제목 3 34" xfId="1630"/>
    <cellStyle name="제목 3 35" xfId="1631"/>
    <cellStyle name="제목 3 36" xfId="1632"/>
    <cellStyle name="제목 3 37" xfId="1633"/>
    <cellStyle name="제목 3 38" xfId="1634"/>
    <cellStyle name="제목 3 39" xfId="1635"/>
    <cellStyle name="제목 3 4" xfId="158"/>
    <cellStyle name="제목 3 40" xfId="1636"/>
    <cellStyle name="제목 3 41" xfId="1637"/>
    <cellStyle name="제목 3 42" xfId="1638"/>
    <cellStyle name="제목 3 43" xfId="1639"/>
    <cellStyle name="제목 3 44" xfId="1853"/>
    <cellStyle name="제목 3 44 2" xfId="51690"/>
    <cellStyle name="제목 3 44 2 2" xfId="51691"/>
    <cellStyle name="제목 3 44 2 3" xfId="51692"/>
    <cellStyle name="제목 3 44 2 4" xfId="51693"/>
    <cellStyle name="제목 3 45" xfId="51694"/>
    <cellStyle name="제목 3 5" xfId="1640"/>
    <cellStyle name="제목 3 6" xfId="1641"/>
    <cellStyle name="제목 3 7" xfId="1642"/>
    <cellStyle name="제목 3 8" xfId="1643"/>
    <cellStyle name="제목 3 9" xfId="1644"/>
    <cellStyle name="제목 30" xfId="1645"/>
    <cellStyle name="제목 31" xfId="1646"/>
    <cellStyle name="제목 32" xfId="1647"/>
    <cellStyle name="제목 33" xfId="1648"/>
    <cellStyle name="제목 34" xfId="1649"/>
    <cellStyle name="제목 35" xfId="1650"/>
    <cellStyle name="제목 36" xfId="1651"/>
    <cellStyle name="제목 37" xfId="1652"/>
    <cellStyle name="제목 38" xfId="1653"/>
    <cellStyle name="제목 39" xfId="1654"/>
    <cellStyle name="제목 4" xfId="4" builtinId="19" customBuiltin="1"/>
    <cellStyle name="제목 4 10" xfId="1655"/>
    <cellStyle name="제목 4 11" xfId="1656"/>
    <cellStyle name="제목 4 12" xfId="1657"/>
    <cellStyle name="제목 4 13" xfId="1658"/>
    <cellStyle name="제목 4 14" xfId="1659"/>
    <cellStyle name="제목 4 15" xfId="1660"/>
    <cellStyle name="제목 4 16" xfId="1661"/>
    <cellStyle name="제목 4 17" xfId="1662"/>
    <cellStyle name="제목 4 18" xfId="1663"/>
    <cellStyle name="제목 4 19" xfId="1664"/>
    <cellStyle name="제목 4 2" xfId="159"/>
    <cellStyle name="제목 4 20" xfId="1665"/>
    <cellStyle name="제목 4 21" xfId="1666"/>
    <cellStyle name="제목 4 22" xfId="1667"/>
    <cellStyle name="제목 4 23" xfId="1668"/>
    <cellStyle name="제목 4 24" xfId="1669"/>
    <cellStyle name="제목 4 25" xfId="1670"/>
    <cellStyle name="제목 4 26" xfId="1671"/>
    <cellStyle name="제목 4 27" xfId="1672"/>
    <cellStyle name="제목 4 28" xfId="1673"/>
    <cellStyle name="제목 4 29" xfId="1674"/>
    <cellStyle name="제목 4 3" xfId="160"/>
    <cellStyle name="제목 4 30" xfId="1675"/>
    <cellStyle name="제목 4 31" xfId="1676"/>
    <cellStyle name="제목 4 32" xfId="1677"/>
    <cellStyle name="제목 4 33" xfId="1678"/>
    <cellStyle name="제목 4 34" xfId="1679"/>
    <cellStyle name="제목 4 35" xfId="1680"/>
    <cellStyle name="제목 4 36" xfId="1681"/>
    <cellStyle name="제목 4 37" xfId="1682"/>
    <cellStyle name="제목 4 38" xfId="1683"/>
    <cellStyle name="제목 4 39" xfId="1684"/>
    <cellStyle name="제목 4 4" xfId="161"/>
    <cellStyle name="제목 4 40" xfId="1685"/>
    <cellStyle name="제목 4 41" xfId="1686"/>
    <cellStyle name="제목 4 42" xfId="1687"/>
    <cellStyle name="제목 4 43" xfId="1688"/>
    <cellStyle name="제목 4 44" xfId="1854"/>
    <cellStyle name="제목 4 44 2" xfId="51695"/>
    <cellStyle name="제목 4 44 2 2" xfId="51696"/>
    <cellStyle name="제목 4 44 2 3" xfId="51697"/>
    <cellStyle name="제목 4 44 2 4" xfId="51698"/>
    <cellStyle name="제목 4 45" xfId="51699"/>
    <cellStyle name="제목 4 5" xfId="1689"/>
    <cellStyle name="제목 4 6" xfId="1690"/>
    <cellStyle name="제목 4 7" xfId="1691"/>
    <cellStyle name="제목 4 8" xfId="1692"/>
    <cellStyle name="제목 4 9" xfId="1693"/>
    <cellStyle name="제목 40" xfId="1694"/>
    <cellStyle name="제목 41" xfId="1695"/>
    <cellStyle name="제목 42" xfId="1696"/>
    <cellStyle name="제목 43" xfId="1697"/>
    <cellStyle name="제목 44" xfId="1698"/>
    <cellStyle name="제목 45" xfId="1699"/>
    <cellStyle name="제목 46" xfId="1700"/>
    <cellStyle name="제목 47" xfId="1855"/>
    <cellStyle name="제목 47 2" xfId="51700"/>
    <cellStyle name="제목 47 2 2" xfId="51701"/>
    <cellStyle name="제목 47 2 3" xfId="51702"/>
    <cellStyle name="제목 47 2 4" xfId="51703"/>
    <cellStyle name="제목 48" xfId="51704"/>
    <cellStyle name="제목 49" xfId="44"/>
    <cellStyle name="제목 5" xfId="162"/>
    <cellStyle name="제목 6" xfId="163"/>
    <cellStyle name="제목 7" xfId="164"/>
    <cellStyle name="제목 8" xfId="1701"/>
    <cellStyle name="제목 9" xfId="1702"/>
    <cellStyle name="좋음" xfId="5" builtinId="26" customBuiltin="1"/>
    <cellStyle name="좋음 10" xfId="1703"/>
    <cellStyle name="좋음 11" xfId="1704"/>
    <cellStyle name="좋음 12" xfId="1705"/>
    <cellStyle name="좋음 13" xfId="1706"/>
    <cellStyle name="좋음 14" xfId="1707"/>
    <cellStyle name="좋음 15" xfId="1708"/>
    <cellStyle name="좋음 16" xfId="1709"/>
    <cellStyle name="좋음 17" xfId="1710"/>
    <cellStyle name="좋음 18" xfId="1711"/>
    <cellStyle name="좋음 19" xfId="1712"/>
    <cellStyle name="좋음 2" xfId="165"/>
    <cellStyle name="좋음 20" xfId="1713"/>
    <cellStyle name="좋음 21" xfId="1714"/>
    <cellStyle name="좋음 22" xfId="1715"/>
    <cellStyle name="좋음 23" xfId="1716"/>
    <cellStyle name="좋음 24" xfId="1717"/>
    <cellStyle name="좋음 25" xfId="1718"/>
    <cellStyle name="좋음 26" xfId="1719"/>
    <cellStyle name="좋음 27" xfId="1720"/>
    <cellStyle name="좋음 28" xfId="1721"/>
    <cellStyle name="좋음 29" xfId="1722"/>
    <cellStyle name="좋음 3" xfId="166"/>
    <cellStyle name="좋음 30" xfId="1723"/>
    <cellStyle name="좋음 31" xfId="1724"/>
    <cellStyle name="좋음 32" xfId="1725"/>
    <cellStyle name="좋음 33" xfId="1726"/>
    <cellStyle name="좋음 34" xfId="1727"/>
    <cellStyle name="좋음 35" xfId="1728"/>
    <cellStyle name="좋음 36" xfId="1729"/>
    <cellStyle name="좋음 37" xfId="1730"/>
    <cellStyle name="좋음 38" xfId="1731"/>
    <cellStyle name="좋음 39" xfId="1732"/>
    <cellStyle name="좋음 4" xfId="167"/>
    <cellStyle name="좋음 40" xfId="1733"/>
    <cellStyle name="좋음 41" xfId="1734"/>
    <cellStyle name="좋음 42" xfId="1735"/>
    <cellStyle name="좋음 43" xfId="1736"/>
    <cellStyle name="좋음 44" xfId="1856"/>
    <cellStyle name="좋음 44 2" xfId="51705"/>
    <cellStyle name="좋음 44 2 2" xfId="51706"/>
    <cellStyle name="좋음 44 2 3" xfId="51707"/>
    <cellStyle name="좋음 44 2 4" xfId="51708"/>
    <cellStyle name="좋음 45" xfId="51709"/>
    <cellStyle name="좋음 5" xfId="1737"/>
    <cellStyle name="좋음 6" xfId="1738"/>
    <cellStyle name="좋음 7" xfId="1739"/>
    <cellStyle name="좋음 8" xfId="1740"/>
    <cellStyle name="좋음 9" xfId="1741"/>
    <cellStyle name="출력" xfId="9" builtinId="21" customBuiltin="1"/>
    <cellStyle name="출력 10" xfId="1742"/>
    <cellStyle name="출력 11" xfId="1743"/>
    <cellStyle name="출력 12" xfId="1744"/>
    <cellStyle name="출력 13" xfId="1745"/>
    <cellStyle name="출력 14" xfId="1746"/>
    <cellStyle name="출력 15" xfId="1747"/>
    <cellStyle name="출력 16" xfId="1748"/>
    <cellStyle name="출력 17" xfId="1749"/>
    <cellStyle name="출력 18" xfId="1750"/>
    <cellStyle name="출력 19" xfId="1751"/>
    <cellStyle name="출력 2" xfId="168"/>
    <cellStyle name="출력 20" xfId="1752"/>
    <cellStyle name="출력 21" xfId="1753"/>
    <cellStyle name="출력 22" xfId="1754"/>
    <cellStyle name="출력 23" xfId="1755"/>
    <cellStyle name="출력 24" xfId="1756"/>
    <cellStyle name="출력 25" xfId="1757"/>
    <cellStyle name="출력 26" xfId="1758"/>
    <cellStyle name="출력 27" xfId="1759"/>
    <cellStyle name="출력 28" xfId="1760"/>
    <cellStyle name="출력 29" xfId="1761"/>
    <cellStyle name="출력 3" xfId="169"/>
    <cellStyle name="출력 30" xfId="1762"/>
    <cellStyle name="출력 31" xfId="1763"/>
    <cellStyle name="출력 32" xfId="1764"/>
    <cellStyle name="출력 33" xfId="1765"/>
    <cellStyle name="출력 34" xfId="1766"/>
    <cellStyle name="출력 35" xfId="1767"/>
    <cellStyle name="출력 36" xfId="1768"/>
    <cellStyle name="출력 37" xfId="1769"/>
    <cellStyle name="출력 38" xfId="1770"/>
    <cellStyle name="출력 39" xfId="1771"/>
    <cellStyle name="출력 4" xfId="170"/>
    <cellStyle name="출력 40" xfId="1772"/>
    <cellStyle name="출력 41" xfId="1773"/>
    <cellStyle name="출력 42" xfId="1774"/>
    <cellStyle name="출력 43" xfId="1775"/>
    <cellStyle name="출력 44" xfId="1857"/>
    <cellStyle name="출력 44 2" xfId="51710"/>
    <cellStyle name="출력 44 2 2" xfId="51711"/>
    <cellStyle name="출력 44 2 3" xfId="51712"/>
    <cellStyle name="출력 44 2 4" xfId="51713"/>
    <cellStyle name="출력 45" xfId="51714"/>
    <cellStyle name="출력 5" xfId="1776"/>
    <cellStyle name="출력 6" xfId="1777"/>
    <cellStyle name="출력 7" xfId="1778"/>
    <cellStyle name="출력 8" xfId="1779"/>
    <cellStyle name="출력 9" xfId="1780"/>
    <cellStyle name="표준" xfId="0" builtinId="0"/>
    <cellStyle name="표준 10" xfId="1781"/>
    <cellStyle name="표준 10 2" xfId="51715"/>
    <cellStyle name="표준 11" xfId="1782"/>
    <cellStyle name="표준 12" xfId="1783"/>
    <cellStyle name="표준 13" xfId="1784"/>
    <cellStyle name="표준 14" xfId="1785"/>
    <cellStyle name="표준 15" xfId="1786"/>
    <cellStyle name="표준 16" xfId="1787"/>
    <cellStyle name="표준 17" xfId="1788"/>
    <cellStyle name="표준 18" xfId="1789"/>
    <cellStyle name="표준 19" xfId="1790"/>
    <cellStyle name="표준 2" xfId="46"/>
    <cellStyle name="표준 2 2" xfId="171"/>
    <cellStyle name="표준 2 3" xfId="172"/>
    <cellStyle name="표준 2 4" xfId="173"/>
    <cellStyle name="표준 2 5" xfId="174"/>
    <cellStyle name="표준 2 6" xfId="51716"/>
    <cellStyle name="표준 2 6 2" xfId="51717"/>
    <cellStyle name="표준 20" xfId="1791"/>
    <cellStyle name="표준 21" xfId="1792"/>
    <cellStyle name="표준 22" xfId="1793"/>
    <cellStyle name="표준 23" xfId="1794"/>
    <cellStyle name="표준 24" xfId="1795"/>
    <cellStyle name="표준 25" xfId="1796"/>
    <cellStyle name="표준 26" xfId="1797"/>
    <cellStyle name="표준 27" xfId="1798"/>
    <cellStyle name="표준 28" xfId="1799"/>
    <cellStyle name="표준 29" xfId="1800"/>
    <cellStyle name="표준 3" xfId="175"/>
    <cellStyle name="표준 30" xfId="1801"/>
    <cellStyle name="표준 31" xfId="1802"/>
    <cellStyle name="표준 32" xfId="1803"/>
    <cellStyle name="표준 33" xfId="1804"/>
    <cellStyle name="표준 34" xfId="1805"/>
    <cellStyle name="표준 35" xfId="1806"/>
    <cellStyle name="표준 36" xfId="1807"/>
    <cellStyle name="표준 37" xfId="1808"/>
    <cellStyle name="표준 38" xfId="1809"/>
    <cellStyle name="표준 39" xfId="1810"/>
    <cellStyle name="표준 4" xfId="176"/>
    <cellStyle name="표준 40" xfId="1811"/>
    <cellStyle name="표준 41" xfId="1858"/>
    <cellStyle name="표준 41 10" xfId="51718"/>
    <cellStyle name="표준 41 11" xfId="51719"/>
    <cellStyle name="표준 41 2" xfId="51720"/>
    <cellStyle name="표준 41 2 10" xfId="51721"/>
    <cellStyle name="표준 41 2 10 2" xfId="51722"/>
    <cellStyle name="표준 41 2 10 3" xfId="51723"/>
    <cellStyle name="표준 41 2 10 4" xfId="51724"/>
    <cellStyle name="표준 41 2 11" xfId="51725"/>
    <cellStyle name="표준 41 2 11 2" xfId="51726"/>
    <cellStyle name="표준 41 2 11 3" xfId="51727"/>
    <cellStyle name="표준 41 2 11 4" xfId="51728"/>
    <cellStyle name="표준 41 2 12" xfId="51729"/>
    <cellStyle name="표준 41 2 12 2" xfId="51730"/>
    <cellStyle name="표준 41 2 12 3" xfId="51731"/>
    <cellStyle name="표준 41 2 12 4" xfId="51732"/>
    <cellStyle name="표준 41 2 13" xfId="51733"/>
    <cellStyle name="표준 41 2 13 2" xfId="51734"/>
    <cellStyle name="표준 41 2 13 3" xfId="51735"/>
    <cellStyle name="표준 41 2 13 4" xfId="51736"/>
    <cellStyle name="표준 41 2 14" xfId="51737"/>
    <cellStyle name="표준 41 2 14 2" xfId="51738"/>
    <cellStyle name="표준 41 2 14 3" xfId="51739"/>
    <cellStyle name="표준 41 2 14 4" xfId="51740"/>
    <cellStyle name="표준 41 2 15" xfId="51741"/>
    <cellStyle name="표준 41 2 16" xfId="51742"/>
    <cellStyle name="표준 41 2 17" xfId="51743"/>
    <cellStyle name="표준 41 2 18" xfId="51744"/>
    <cellStyle name="표준 41 2 19" xfId="51745"/>
    <cellStyle name="표준 41 2 2" xfId="51746"/>
    <cellStyle name="표준 41 2 2 10" xfId="51747"/>
    <cellStyle name="표준 41 2 2 10 2" xfId="51748"/>
    <cellStyle name="표준 41 2 2 10 3" xfId="51749"/>
    <cellStyle name="표준 41 2 2 10 4" xfId="51750"/>
    <cellStyle name="표준 41 2 2 11" xfId="51751"/>
    <cellStyle name="표준 41 2 2 11 2" xfId="51752"/>
    <cellStyle name="표준 41 2 2 11 3" xfId="51753"/>
    <cellStyle name="표준 41 2 2 11 4" xfId="51754"/>
    <cellStyle name="표준 41 2 2 12" xfId="51755"/>
    <cellStyle name="표준 41 2 2 12 2" xfId="51756"/>
    <cellStyle name="표준 41 2 2 12 3" xfId="51757"/>
    <cellStyle name="표준 41 2 2 12 4" xfId="51758"/>
    <cellStyle name="표준 41 2 2 13" xfId="51759"/>
    <cellStyle name="표준 41 2 2 13 2" xfId="51760"/>
    <cellStyle name="표준 41 2 2 13 3" xfId="51761"/>
    <cellStyle name="표준 41 2 2 13 4" xfId="51762"/>
    <cellStyle name="표준 41 2 2 14" xfId="51763"/>
    <cellStyle name="표준 41 2 2 15" xfId="51764"/>
    <cellStyle name="표준 41 2 2 16" xfId="51765"/>
    <cellStyle name="표준 41 2 2 17" xfId="51766"/>
    <cellStyle name="표준 41 2 2 18" xfId="51767"/>
    <cellStyle name="표준 41 2 2 19" xfId="51768"/>
    <cellStyle name="표준 41 2 2 2" xfId="51769"/>
    <cellStyle name="표준 41 2 2 2 10" xfId="51770"/>
    <cellStyle name="표준 41 2 2 2 10 2" xfId="51771"/>
    <cellStyle name="표준 41 2 2 2 10 3" xfId="51772"/>
    <cellStyle name="표준 41 2 2 2 10 4" xfId="51773"/>
    <cellStyle name="표준 41 2 2 2 11" xfId="51774"/>
    <cellStyle name="표준 41 2 2 2 11 2" xfId="51775"/>
    <cellStyle name="표준 41 2 2 2 11 3" xfId="51776"/>
    <cellStyle name="표준 41 2 2 2 11 4" xfId="51777"/>
    <cellStyle name="표준 41 2 2 2 12" xfId="51778"/>
    <cellStyle name="표준 41 2 2 2 12 2" xfId="51779"/>
    <cellStyle name="표준 41 2 2 2 12 3" xfId="51780"/>
    <cellStyle name="표준 41 2 2 2 12 4" xfId="51781"/>
    <cellStyle name="표준 41 2 2 2 13" xfId="51782"/>
    <cellStyle name="표준 41 2 2 2 14" xfId="51783"/>
    <cellStyle name="표준 41 2 2 2 15" xfId="51784"/>
    <cellStyle name="표준 41 2 2 2 16" xfId="51785"/>
    <cellStyle name="표준 41 2 2 2 17" xfId="51786"/>
    <cellStyle name="표준 41 2 2 2 18" xfId="51787"/>
    <cellStyle name="표준 41 2 2 2 19" xfId="51788"/>
    <cellStyle name="표준 41 2 2 2 2" xfId="51789"/>
    <cellStyle name="표준 41 2 2 2 2 10" xfId="51790"/>
    <cellStyle name="표준 41 2 2 2 2 11" xfId="51791"/>
    <cellStyle name="표준 41 2 2 2 2 12" xfId="51792"/>
    <cellStyle name="표준 41 2 2 2 2 2" xfId="51793"/>
    <cellStyle name="표준 41 2 2 2 2 2 2" xfId="51794"/>
    <cellStyle name="표준 41 2 2 2 2 2 3" xfId="51795"/>
    <cellStyle name="표준 41 2 2 2 2 2 4" xfId="51796"/>
    <cellStyle name="표준 41 2 2 2 2 3" xfId="51797"/>
    <cellStyle name="표준 41 2 2 2 2 3 2" xfId="51798"/>
    <cellStyle name="표준 41 2 2 2 2 3 3" xfId="51799"/>
    <cellStyle name="표준 41 2 2 2 2 3 4" xfId="51800"/>
    <cellStyle name="표준 41 2 2 2 2 4" xfId="51801"/>
    <cellStyle name="표준 41 2 2 2 2 4 2" xfId="51802"/>
    <cellStyle name="표준 41 2 2 2 2 4 3" xfId="51803"/>
    <cellStyle name="표준 41 2 2 2 2 4 4" xfId="51804"/>
    <cellStyle name="표준 41 2 2 2 2 5" xfId="51805"/>
    <cellStyle name="표준 41 2 2 2 2 5 2" xfId="51806"/>
    <cellStyle name="표준 41 2 2 2 2 5 3" xfId="51807"/>
    <cellStyle name="표준 41 2 2 2 2 5 4" xfId="51808"/>
    <cellStyle name="표준 41 2 2 2 2 6" xfId="51809"/>
    <cellStyle name="표준 41 2 2 2 2 6 2" xfId="51810"/>
    <cellStyle name="표준 41 2 2 2 2 6 3" xfId="51811"/>
    <cellStyle name="표준 41 2 2 2 2 6 4" xfId="51812"/>
    <cellStyle name="표준 41 2 2 2 2 7" xfId="51813"/>
    <cellStyle name="표준 41 2 2 2 2 7 2" xfId="51814"/>
    <cellStyle name="표준 41 2 2 2 2 7 3" xfId="51815"/>
    <cellStyle name="표준 41 2 2 2 2 7 4" xfId="51816"/>
    <cellStyle name="표준 41 2 2 2 2 8" xfId="51817"/>
    <cellStyle name="표준 41 2 2 2 2 8 2" xfId="51818"/>
    <cellStyle name="표준 41 2 2 2 2 8 3" xfId="51819"/>
    <cellStyle name="표준 41 2 2 2 2 8 4" xfId="51820"/>
    <cellStyle name="표준 41 2 2 2 2 9" xfId="51821"/>
    <cellStyle name="표준 41 2 2 2 2 9 2" xfId="51822"/>
    <cellStyle name="표준 41 2 2 2 2 9 3" xfId="51823"/>
    <cellStyle name="표준 41 2 2 2 2 9 4" xfId="51824"/>
    <cellStyle name="표준 41 2 2 2 20" xfId="51825"/>
    <cellStyle name="표준 41 2 2 2 21" xfId="51826"/>
    <cellStyle name="표준 41 2 2 2 22" xfId="51827"/>
    <cellStyle name="표준 41 2 2 2 23" xfId="51828"/>
    <cellStyle name="표준 41 2 2 2 24" xfId="51829"/>
    <cellStyle name="표준 41 2 2 2 25" xfId="51830"/>
    <cellStyle name="표준 41 2 2 2 3" xfId="51831"/>
    <cellStyle name="표준 41 2 2 2 3 10" xfId="51832"/>
    <cellStyle name="표준 41 2 2 2 3 11" xfId="51833"/>
    <cellStyle name="표준 41 2 2 2 3 12" xfId="51834"/>
    <cellStyle name="표준 41 2 2 2 3 2" xfId="51835"/>
    <cellStyle name="표준 41 2 2 2 3 2 2" xfId="51836"/>
    <cellStyle name="표준 41 2 2 2 3 2 3" xfId="51837"/>
    <cellStyle name="표준 41 2 2 2 3 2 4" xfId="51838"/>
    <cellStyle name="표준 41 2 2 2 3 3" xfId="51839"/>
    <cellStyle name="표준 41 2 2 2 3 3 2" xfId="51840"/>
    <cellStyle name="표준 41 2 2 2 3 3 3" xfId="51841"/>
    <cellStyle name="표준 41 2 2 2 3 3 4" xfId="51842"/>
    <cellStyle name="표준 41 2 2 2 3 4" xfId="51843"/>
    <cellStyle name="표준 41 2 2 2 3 4 2" xfId="51844"/>
    <cellStyle name="표준 41 2 2 2 3 4 3" xfId="51845"/>
    <cellStyle name="표준 41 2 2 2 3 4 4" xfId="51846"/>
    <cellStyle name="표준 41 2 2 2 3 5" xfId="51847"/>
    <cellStyle name="표준 41 2 2 2 3 5 2" xfId="51848"/>
    <cellStyle name="표준 41 2 2 2 3 5 3" xfId="51849"/>
    <cellStyle name="표준 41 2 2 2 3 5 4" xfId="51850"/>
    <cellStyle name="표준 41 2 2 2 3 6" xfId="51851"/>
    <cellStyle name="표준 41 2 2 2 3 6 2" xfId="51852"/>
    <cellStyle name="표준 41 2 2 2 3 6 3" xfId="51853"/>
    <cellStyle name="표준 41 2 2 2 3 6 4" xfId="51854"/>
    <cellStyle name="표준 41 2 2 2 3 7" xfId="51855"/>
    <cellStyle name="표준 41 2 2 2 3 7 2" xfId="51856"/>
    <cellStyle name="표준 41 2 2 2 3 7 3" xfId="51857"/>
    <cellStyle name="표준 41 2 2 2 3 7 4" xfId="51858"/>
    <cellStyle name="표준 41 2 2 2 3 8" xfId="51859"/>
    <cellStyle name="표준 41 2 2 2 3 8 2" xfId="51860"/>
    <cellStyle name="표준 41 2 2 2 3 8 3" xfId="51861"/>
    <cellStyle name="표준 41 2 2 2 3 8 4" xfId="51862"/>
    <cellStyle name="표준 41 2 2 2 3 9" xfId="51863"/>
    <cellStyle name="표준 41 2 2 2 3 9 2" xfId="51864"/>
    <cellStyle name="표준 41 2 2 2 3 9 3" xfId="51865"/>
    <cellStyle name="표준 41 2 2 2 3 9 4" xfId="51866"/>
    <cellStyle name="표준 41 2 2 2 4" xfId="51867"/>
    <cellStyle name="표준 41 2 2 2 4 10" xfId="51868"/>
    <cellStyle name="표준 41 2 2 2 4 11" xfId="51869"/>
    <cellStyle name="표준 41 2 2 2 4 12" xfId="51870"/>
    <cellStyle name="표준 41 2 2 2 4 2" xfId="51871"/>
    <cellStyle name="표준 41 2 2 2 4 2 2" xfId="51872"/>
    <cellStyle name="표준 41 2 2 2 4 2 3" xfId="51873"/>
    <cellStyle name="표준 41 2 2 2 4 2 4" xfId="51874"/>
    <cellStyle name="표준 41 2 2 2 4 3" xfId="51875"/>
    <cellStyle name="표준 41 2 2 2 4 3 2" xfId="51876"/>
    <cellStyle name="표준 41 2 2 2 4 3 3" xfId="51877"/>
    <cellStyle name="표준 41 2 2 2 4 3 4" xfId="51878"/>
    <cellStyle name="표준 41 2 2 2 4 4" xfId="51879"/>
    <cellStyle name="표준 41 2 2 2 4 4 2" xfId="51880"/>
    <cellStyle name="표준 41 2 2 2 4 4 3" xfId="51881"/>
    <cellStyle name="표준 41 2 2 2 4 4 4" xfId="51882"/>
    <cellStyle name="표준 41 2 2 2 4 5" xfId="51883"/>
    <cellStyle name="표준 41 2 2 2 4 5 2" xfId="51884"/>
    <cellStyle name="표준 41 2 2 2 4 5 3" xfId="51885"/>
    <cellStyle name="표준 41 2 2 2 4 5 4" xfId="51886"/>
    <cellStyle name="표준 41 2 2 2 4 6" xfId="51887"/>
    <cellStyle name="표준 41 2 2 2 4 6 2" xfId="51888"/>
    <cellStyle name="표준 41 2 2 2 4 6 3" xfId="51889"/>
    <cellStyle name="표준 41 2 2 2 4 6 4" xfId="51890"/>
    <cellStyle name="표준 41 2 2 2 4 7" xfId="51891"/>
    <cellStyle name="표준 41 2 2 2 4 7 2" xfId="51892"/>
    <cellStyle name="표준 41 2 2 2 4 7 3" xfId="51893"/>
    <cellStyle name="표준 41 2 2 2 4 7 4" xfId="51894"/>
    <cellStyle name="표준 41 2 2 2 4 8" xfId="51895"/>
    <cellStyle name="표준 41 2 2 2 4 8 2" xfId="51896"/>
    <cellStyle name="표준 41 2 2 2 4 8 3" xfId="51897"/>
    <cellStyle name="표준 41 2 2 2 4 8 4" xfId="51898"/>
    <cellStyle name="표준 41 2 2 2 4 9" xfId="51899"/>
    <cellStyle name="표준 41 2 2 2 4 9 2" xfId="51900"/>
    <cellStyle name="표준 41 2 2 2 4 9 3" xfId="51901"/>
    <cellStyle name="표준 41 2 2 2 4 9 4" xfId="51902"/>
    <cellStyle name="표준 41 2 2 2 5" xfId="51903"/>
    <cellStyle name="표준 41 2 2 2 5 2" xfId="51904"/>
    <cellStyle name="표준 41 2 2 2 5 3" xfId="51905"/>
    <cellStyle name="표준 41 2 2 2 5 4" xfId="51906"/>
    <cellStyle name="표준 41 2 2 2 6" xfId="51907"/>
    <cellStyle name="표준 41 2 2 2 6 2" xfId="51908"/>
    <cellStyle name="표준 41 2 2 2 6 3" xfId="51909"/>
    <cellStyle name="표준 41 2 2 2 6 4" xfId="51910"/>
    <cellStyle name="표준 41 2 2 2 7" xfId="51911"/>
    <cellStyle name="표준 41 2 2 2 7 2" xfId="51912"/>
    <cellStyle name="표준 41 2 2 2 7 3" xfId="51913"/>
    <cellStyle name="표준 41 2 2 2 7 4" xfId="51914"/>
    <cellStyle name="표준 41 2 2 2 8" xfId="51915"/>
    <cellStyle name="표준 41 2 2 2 8 2" xfId="51916"/>
    <cellStyle name="표준 41 2 2 2 8 3" xfId="51917"/>
    <cellStyle name="표준 41 2 2 2 8 4" xfId="51918"/>
    <cellStyle name="표준 41 2 2 2 9" xfId="51919"/>
    <cellStyle name="표준 41 2 2 2 9 2" xfId="51920"/>
    <cellStyle name="표준 41 2 2 2 9 3" xfId="51921"/>
    <cellStyle name="표준 41 2 2 2 9 4" xfId="51922"/>
    <cellStyle name="표준 41 2 2 20" xfId="51923"/>
    <cellStyle name="표준 41 2 2 21" xfId="51924"/>
    <cellStyle name="표준 41 2 2 22" xfId="51925"/>
    <cellStyle name="표준 41 2 2 23" xfId="51926"/>
    <cellStyle name="표준 41 2 2 24" xfId="51927"/>
    <cellStyle name="표준 41 2 2 25" xfId="51928"/>
    <cellStyle name="표준 41 2 2 26" xfId="51929"/>
    <cellStyle name="표준 41 2 2 3" xfId="51930"/>
    <cellStyle name="표준 41 2 2 3 10" xfId="51931"/>
    <cellStyle name="표준 41 2 2 3 11" xfId="51932"/>
    <cellStyle name="표준 41 2 2 3 12" xfId="51933"/>
    <cellStyle name="표준 41 2 2 3 2" xfId="51934"/>
    <cellStyle name="표준 41 2 2 3 2 2" xfId="51935"/>
    <cellStyle name="표준 41 2 2 3 2 3" xfId="51936"/>
    <cellStyle name="표준 41 2 2 3 2 4" xfId="51937"/>
    <cellStyle name="표준 41 2 2 3 3" xfId="51938"/>
    <cellStyle name="표준 41 2 2 3 3 2" xfId="51939"/>
    <cellStyle name="표준 41 2 2 3 3 3" xfId="51940"/>
    <cellStyle name="표준 41 2 2 3 3 4" xfId="51941"/>
    <cellStyle name="표준 41 2 2 3 4" xfId="51942"/>
    <cellStyle name="표준 41 2 2 3 4 2" xfId="51943"/>
    <cellStyle name="표준 41 2 2 3 4 3" xfId="51944"/>
    <cellStyle name="표준 41 2 2 3 4 4" xfId="51945"/>
    <cellStyle name="표준 41 2 2 3 5" xfId="51946"/>
    <cellStyle name="표준 41 2 2 3 5 2" xfId="51947"/>
    <cellStyle name="표준 41 2 2 3 5 3" xfId="51948"/>
    <cellStyle name="표준 41 2 2 3 5 4" xfId="51949"/>
    <cellStyle name="표준 41 2 2 3 6" xfId="51950"/>
    <cellStyle name="표준 41 2 2 3 6 2" xfId="51951"/>
    <cellStyle name="표준 41 2 2 3 6 3" xfId="51952"/>
    <cellStyle name="표준 41 2 2 3 6 4" xfId="51953"/>
    <cellStyle name="표준 41 2 2 3 7" xfId="51954"/>
    <cellStyle name="표준 41 2 2 3 7 2" xfId="51955"/>
    <cellStyle name="표준 41 2 2 3 7 3" xfId="51956"/>
    <cellStyle name="표준 41 2 2 3 7 4" xfId="51957"/>
    <cellStyle name="표준 41 2 2 3 8" xfId="51958"/>
    <cellStyle name="표준 41 2 2 3 8 2" xfId="51959"/>
    <cellStyle name="표준 41 2 2 3 8 3" xfId="51960"/>
    <cellStyle name="표준 41 2 2 3 8 4" xfId="51961"/>
    <cellStyle name="표준 41 2 2 3 9" xfId="51962"/>
    <cellStyle name="표준 41 2 2 3 9 2" xfId="51963"/>
    <cellStyle name="표준 41 2 2 3 9 3" xfId="51964"/>
    <cellStyle name="표준 41 2 2 3 9 4" xfId="51965"/>
    <cellStyle name="표준 41 2 2 4" xfId="51966"/>
    <cellStyle name="표준 41 2 2 4 10" xfId="51967"/>
    <cellStyle name="표준 41 2 2 4 11" xfId="51968"/>
    <cellStyle name="표준 41 2 2 4 12" xfId="51969"/>
    <cellStyle name="표준 41 2 2 4 2" xfId="51970"/>
    <cellStyle name="표준 41 2 2 4 2 2" xfId="51971"/>
    <cellStyle name="표준 41 2 2 4 2 3" xfId="51972"/>
    <cellStyle name="표준 41 2 2 4 2 4" xfId="51973"/>
    <cellStyle name="표준 41 2 2 4 3" xfId="51974"/>
    <cellStyle name="표준 41 2 2 4 3 2" xfId="51975"/>
    <cellStyle name="표준 41 2 2 4 3 3" xfId="51976"/>
    <cellStyle name="표준 41 2 2 4 3 4" xfId="51977"/>
    <cellStyle name="표준 41 2 2 4 4" xfId="51978"/>
    <cellStyle name="표준 41 2 2 4 4 2" xfId="51979"/>
    <cellStyle name="표준 41 2 2 4 4 3" xfId="51980"/>
    <cellStyle name="표준 41 2 2 4 4 4" xfId="51981"/>
    <cellStyle name="표준 41 2 2 4 5" xfId="51982"/>
    <cellStyle name="표준 41 2 2 4 5 2" xfId="51983"/>
    <cellStyle name="표준 41 2 2 4 5 3" xfId="51984"/>
    <cellStyle name="표준 41 2 2 4 5 4" xfId="51985"/>
    <cellStyle name="표준 41 2 2 4 6" xfId="51986"/>
    <cellStyle name="표준 41 2 2 4 6 2" xfId="51987"/>
    <cellStyle name="표준 41 2 2 4 6 3" xfId="51988"/>
    <cellStyle name="표준 41 2 2 4 6 4" xfId="51989"/>
    <cellStyle name="표준 41 2 2 4 7" xfId="51990"/>
    <cellStyle name="표준 41 2 2 4 7 2" xfId="51991"/>
    <cellStyle name="표준 41 2 2 4 7 3" xfId="51992"/>
    <cellStyle name="표준 41 2 2 4 7 4" xfId="51993"/>
    <cellStyle name="표준 41 2 2 4 8" xfId="51994"/>
    <cellStyle name="표준 41 2 2 4 8 2" xfId="51995"/>
    <cellStyle name="표준 41 2 2 4 8 3" xfId="51996"/>
    <cellStyle name="표준 41 2 2 4 8 4" xfId="51997"/>
    <cellStyle name="표준 41 2 2 4 9" xfId="51998"/>
    <cellStyle name="표준 41 2 2 4 9 2" xfId="51999"/>
    <cellStyle name="표준 41 2 2 4 9 3" xfId="52000"/>
    <cellStyle name="표준 41 2 2 4 9 4" xfId="52001"/>
    <cellStyle name="표준 41 2 2 5" xfId="52002"/>
    <cellStyle name="표준 41 2 2 5 10" xfId="52003"/>
    <cellStyle name="표준 41 2 2 5 11" xfId="52004"/>
    <cellStyle name="표준 41 2 2 5 12" xfId="52005"/>
    <cellStyle name="표준 41 2 2 5 2" xfId="52006"/>
    <cellStyle name="표준 41 2 2 5 2 2" xfId="52007"/>
    <cellStyle name="표준 41 2 2 5 2 3" xfId="52008"/>
    <cellStyle name="표준 41 2 2 5 2 4" xfId="52009"/>
    <cellStyle name="표준 41 2 2 5 3" xfId="52010"/>
    <cellStyle name="표준 41 2 2 5 3 2" xfId="52011"/>
    <cellStyle name="표준 41 2 2 5 3 3" xfId="52012"/>
    <cellStyle name="표준 41 2 2 5 3 4" xfId="52013"/>
    <cellStyle name="표준 41 2 2 5 4" xfId="52014"/>
    <cellStyle name="표준 41 2 2 5 4 2" xfId="52015"/>
    <cellStyle name="표준 41 2 2 5 4 3" xfId="52016"/>
    <cellStyle name="표준 41 2 2 5 4 4" xfId="52017"/>
    <cellStyle name="표준 41 2 2 5 5" xfId="52018"/>
    <cellStyle name="표준 41 2 2 5 5 2" xfId="52019"/>
    <cellStyle name="표준 41 2 2 5 5 3" xfId="52020"/>
    <cellStyle name="표준 41 2 2 5 5 4" xfId="52021"/>
    <cellStyle name="표준 41 2 2 5 6" xfId="52022"/>
    <cellStyle name="표준 41 2 2 5 6 2" xfId="52023"/>
    <cellStyle name="표준 41 2 2 5 6 3" xfId="52024"/>
    <cellStyle name="표준 41 2 2 5 6 4" xfId="52025"/>
    <cellStyle name="표준 41 2 2 5 7" xfId="52026"/>
    <cellStyle name="표준 41 2 2 5 7 2" xfId="52027"/>
    <cellStyle name="표준 41 2 2 5 7 3" xfId="52028"/>
    <cellStyle name="표준 41 2 2 5 7 4" xfId="52029"/>
    <cellStyle name="표준 41 2 2 5 8" xfId="52030"/>
    <cellStyle name="표준 41 2 2 5 8 2" xfId="52031"/>
    <cellStyle name="표준 41 2 2 5 8 3" xfId="52032"/>
    <cellStyle name="표준 41 2 2 5 8 4" xfId="52033"/>
    <cellStyle name="표준 41 2 2 5 9" xfId="52034"/>
    <cellStyle name="표준 41 2 2 5 9 2" xfId="52035"/>
    <cellStyle name="표준 41 2 2 5 9 3" xfId="52036"/>
    <cellStyle name="표준 41 2 2 5 9 4" xfId="52037"/>
    <cellStyle name="표준 41 2 2 6" xfId="52038"/>
    <cellStyle name="표준 41 2 2 6 2" xfId="52039"/>
    <cellStyle name="표준 41 2 2 6 3" xfId="52040"/>
    <cellStyle name="표준 41 2 2 6 4" xfId="52041"/>
    <cellStyle name="표준 41 2 2 7" xfId="52042"/>
    <cellStyle name="표준 41 2 2 7 2" xfId="52043"/>
    <cellStyle name="표준 41 2 2 7 3" xfId="52044"/>
    <cellStyle name="표준 41 2 2 7 4" xfId="52045"/>
    <cellStyle name="표준 41 2 2 8" xfId="52046"/>
    <cellStyle name="표준 41 2 2 8 2" xfId="52047"/>
    <cellStyle name="표준 41 2 2 8 3" xfId="52048"/>
    <cellStyle name="표준 41 2 2 8 4" xfId="52049"/>
    <cellStyle name="표준 41 2 2 9" xfId="52050"/>
    <cellStyle name="표준 41 2 2 9 2" xfId="52051"/>
    <cellStyle name="표준 41 2 2 9 3" xfId="52052"/>
    <cellStyle name="표준 41 2 2 9 4" xfId="52053"/>
    <cellStyle name="표준 41 2 20" xfId="52054"/>
    <cellStyle name="표준 41 2 21" xfId="52055"/>
    <cellStyle name="표준 41 2 22" xfId="52056"/>
    <cellStyle name="표준 41 2 23" xfId="52057"/>
    <cellStyle name="표준 41 2 24" xfId="52058"/>
    <cellStyle name="표준 41 2 25" xfId="52059"/>
    <cellStyle name="표준 41 2 26" xfId="52060"/>
    <cellStyle name="표준 41 2 3" xfId="52061"/>
    <cellStyle name="표준 41 2 3 10" xfId="52062"/>
    <cellStyle name="표준 41 2 3 10 2" xfId="52063"/>
    <cellStyle name="표준 41 2 3 10 3" xfId="52064"/>
    <cellStyle name="표준 41 2 3 10 4" xfId="52065"/>
    <cellStyle name="표준 41 2 3 11" xfId="52066"/>
    <cellStyle name="표준 41 2 3 11 2" xfId="52067"/>
    <cellStyle name="표준 41 2 3 11 3" xfId="52068"/>
    <cellStyle name="표준 41 2 3 11 4" xfId="52069"/>
    <cellStyle name="표준 41 2 3 12" xfId="52070"/>
    <cellStyle name="표준 41 2 3 12 2" xfId="52071"/>
    <cellStyle name="표준 41 2 3 12 3" xfId="52072"/>
    <cellStyle name="표준 41 2 3 12 4" xfId="52073"/>
    <cellStyle name="표준 41 2 3 13" xfId="52074"/>
    <cellStyle name="표준 41 2 3 14" xfId="52075"/>
    <cellStyle name="표준 41 2 3 15" xfId="52076"/>
    <cellStyle name="표준 41 2 3 16" xfId="52077"/>
    <cellStyle name="표준 41 2 3 17" xfId="52078"/>
    <cellStyle name="표준 41 2 3 18" xfId="52079"/>
    <cellStyle name="표준 41 2 3 19" xfId="52080"/>
    <cellStyle name="표준 41 2 3 2" xfId="52081"/>
    <cellStyle name="표준 41 2 3 2 10" xfId="52082"/>
    <cellStyle name="표준 41 2 3 2 11" xfId="52083"/>
    <cellStyle name="표준 41 2 3 2 12" xfId="52084"/>
    <cellStyle name="표준 41 2 3 2 2" xfId="52085"/>
    <cellStyle name="표준 41 2 3 2 2 2" xfId="52086"/>
    <cellStyle name="표준 41 2 3 2 2 3" xfId="52087"/>
    <cellStyle name="표준 41 2 3 2 2 4" xfId="52088"/>
    <cellStyle name="표준 41 2 3 2 3" xfId="52089"/>
    <cellStyle name="표준 41 2 3 2 3 2" xfId="52090"/>
    <cellStyle name="표준 41 2 3 2 3 3" xfId="52091"/>
    <cellStyle name="표준 41 2 3 2 3 4" xfId="52092"/>
    <cellStyle name="표준 41 2 3 2 4" xfId="52093"/>
    <cellStyle name="표준 41 2 3 2 4 2" xfId="52094"/>
    <cellStyle name="표준 41 2 3 2 4 3" xfId="52095"/>
    <cellStyle name="표준 41 2 3 2 4 4" xfId="52096"/>
    <cellStyle name="표준 41 2 3 2 5" xfId="52097"/>
    <cellStyle name="표준 41 2 3 2 5 2" xfId="52098"/>
    <cellStyle name="표준 41 2 3 2 5 3" xfId="52099"/>
    <cellStyle name="표준 41 2 3 2 5 4" xfId="52100"/>
    <cellStyle name="표준 41 2 3 2 6" xfId="52101"/>
    <cellStyle name="표준 41 2 3 2 6 2" xfId="52102"/>
    <cellStyle name="표준 41 2 3 2 6 3" xfId="52103"/>
    <cellStyle name="표준 41 2 3 2 6 4" xfId="52104"/>
    <cellStyle name="표준 41 2 3 2 7" xfId="52105"/>
    <cellStyle name="표준 41 2 3 2 7 2" xfId="52106"/>
    <cellStyle name="표준 41 2 3 2 7 3" xfId="52107"/>
    <cellStyle name="표준 41 2 3 2 7 4" xfId="52108"/>
    <cellStyle name="표준 41 2 3 2 8" xfId="52109"/>
    <cellStyle name="표준 41 2 3 2 8 2" xfId="52110"/>
    <cellStyle name="표준 41 2 3 2 8 3" xfId="52111"/>
    <cellStyle name="표준 41 2 3 2 8 4" xfId="52112"/>
    <cellStyle name="표준 41 2 3 2 9" xfId="52113"/>
    <cellStyle name="표준 41 2 3 2 9 2" xfId="52114"/>
    <cellStyle name="표준 41 2 3 2 9 3" xfId="52115"/>
    <cellStyle name="표준 41 2 3 2 9 4" xfId="52116"/>
    <cellStyle name="표준 41 2 3 20" xfId="52117"/>
    <cellStyle name="표준 41 2 3 21" xfId="52118"/>
    <cellStyle name="표준 41 2 3 22" xfId="52119"/>
    <cellStyle name="표준 41 2 3 23" xfId="52120"/>
    <cellStyle name="표준 41 2 3 24" xfId="52121"/>
    <cellStyle name="표준 41 2 3 25" xfId="52122"/>
    <cellStyle name="표준 41 2 3 3" xfId="52123"/>
    <cellStyle name="표준 41 2 3 3 10" xfId="52124"/>
    <cellStyle name="표준 41 2 3 3 11" xfId="52125"/>
    <cellStyle name="표준 41 2 3 3 12" xfId="52126"/>
    <cellStyle name="표준 41 2 3 3 2" xfId="52127"/>
    <cellStyle name="표준 41 2 3 3 2 2" xfId="52128"/>
    <cellStyle name="표준 41 2 3 3 2 3" xfId="52129"/>
    <cellStyle name="표준 41 2 3 3 2 4" xfId="52130"/>
    <cellStyle name="표준 41 2 3 3 3" xfId="52131"/>
    <cellStyle name="표준 41 2 3 3 3 2" xfId="52132"/>
    <cellStyle name="표준 41 2 3 3 3 3" xfId="52133"/>
    <cellStyle name="표준 41 2 3 3 3 4" xfId="52134"/>
    <cellStyle name="표준 41 2 3 3 4" xfId="52135"/>
    <cellStyle name="표준 41 2 3 3 4 2" xfId="52136"/>
    <cellStyle name="표준 41 2 3 3 4 3" xfId="52137"/>
    <cellStyle name="표준 41 2 3 3 4 4" xfId="52138"/>
    <cellStyle name="표준 41 2 3 3 5" xfId="52139"/>
    <cellStyle name="표준 41 2 3 3 5 2" xfId="52140"/>
    <cellStyle name="표준 41 2 3 3 5 3" xfId="52141"/>
    <cellStyle name="표준 41 2 3 3 5 4" xfId="52142"/>
    <cellStyle name="표준 41 2 3 3 6" xfId="52143"/>
    <cellStyle name="표준 41 2 3 3 6 2" xfId="52144"/>
    <cellStyle name="표준 41 2 3 3 6 3" xfId="52145"/>
    <cellStyle name="표준 41 2 3 3 6 4" xfId="52146"/>
    <cellStyle name="표준 41 2 3 3 7" xfId="52147"/>
    <cellStyle name="표준 41 2 3 3 7 2" xfId="52148"/>
    <cellStyle name="표준 41 2 3 3 7 3" xfId="52149"/>
    <cellStyle name="표준 41 2 3 3 7 4" xfId="52150"/>
    <cellStyle name="표준 41 2 3 3 8" xfId="52151"/>
    <cellStyle name="표준 41 2 3 3 8 2" xfId="52152"/>
    <cellStyle name="표준 41 2 3 3 8 3" xfId="52153"/>
    <cellStyle name="표준 41 2 3 3 8 4" xfId="52154"/>
    <cellStyle name="표준 41 2 3 3 9" xfId="52155"/>
    <cellStyle name="표준 41 2 3 3 9 2" xfId="52156"/>
    <cellStyle name="표준 41 2 3 3 9 3" xfId="52157"/>
    <cellStyle name="표준 41 2 3 3 9 4" xfId="52158"/>
    <cellStyle name="표준 41 2 3 4" xfId="52159"/>
    <cellStyle name="표준 41 2 3 4 10" xfId="52160"/>
    <cellStyle name="표준 41 2 3 4 11" xfId="52161"/>
    <cellStyle name="표준 41 2 3 4 12" xfId="52162"/>
    <cellStyle name="표준 41 2 3 4 2" xfId="52163"/>
    <cellStyle name="표준 41 2 3 4 2 2" xfId="52164"/>
    <cellStyle name="표준 41 2 3 4 2 3" xfId="52165"/>
    <cellStyle name="표준 41 2 3 4 2 4" xfId="52166"/>
    <cellStyle name="표준 41 2 3 4 3" xfId="52167"/>
    <cellStyle name="표준 41 2 3 4 3 2" xfId="52168"/>
    <cellStyle name="표준 41 2 3 4 3 3" xfId="52169"/>
    <cellStyle name="표준 41 2 3 4 3 4" xfId="52170"/>
    <cellStyle name="표준 41 2 3 4 4" xfId="52171"/>
    <cellStyle name="표준 41 2 3 4 4 2" xfId="52172"/>
    <cellStyle name="표준 41 2 3 4 4 3" xfId="52173"/>
    <cellStyle name="표준 41 2 3 4 4 4" xfId="52174"/>
    <cellStyle name="표준 41 2 3 4 5" xfId="52175"/>
    <cellStyle name="표준 41 2 3 4 5 2" xfId="52176"/>
    <cellStyle name="표준 41 2 3 4 5 3" xfId="52177"/>
    <cellStyle name="표준 41 2 3 4 5 4" xfId="52178"/>
    <cellStyle name="표준 41 2 3 4 6" xfId="52179"/>
    <cellStyle name="표준 41 2 3 4 6 2" xfId="52180"/>
    <cellStyle name="표준 41 2 3 4 6 3" xfId="52181"/>
    <cellStyle name="표준 41 2 3 4 6 4" xfId="52182"/>
    <cellStyle name="표준 41 2 3 4 7" xfId="52183"/>
    <cellStyle name="표준 41 2 3 4 7 2" xfId="52184"/>
    <cellStyle name="표준 41 2 3 4 7 3" xfId="52185"/>
    <cellStyle name="표준 41 2 3 4 7 4" xfId="52186"/>
    <cellStyle name="표준 41 2 3 4 8" xfId="52187"/>
    <cellStyle name="표준 41 2 3 4 8 2" xfId="52188"/>
    <cellStyle name="표준 41 2 3 4 8 3" xfId="52189"/>
    <cellStyle name="표준 41 2 3 4 8 4" xfId="52190"/>
    <cellStyle name="표준 41 2 3 4 9" xfId="52191"/>
    <cellStyle name="표준 41 2 3 4 9 2" xfId="52192"/>
    <cellStyle name="표준 41 2 3 4 9 3" xfId="52193"/>
    <cellStyle name="표준 41 2 3 4 9 4" xfId="52194"/>
    <cellStyle name="표준 41 2 3 5" xfId="52195"/>
    <cellStyle name="표준 41 2 3 5 2" xfId="52196"/>
    <cellStyle name="표준 41 2 3 5 3" xfId="52197"/>
    <cellStyle name="표준 41 2 3 5 4" xfId="52198"/>
    <cellStyle name="표준 41 2 3 6" xfId="52199"/>
    <cellStyle name="표준 41 2 3 6 2" xfId="52200"/>
    <cellStyle name="표준 41 2 3 6 3" xfId="52201"/>
    <cellStyle name="표준 41 2 3 6 4" xfId="52202"/>
    <cellStyle name="표준 41 2 3 7" xfId="52203"/>
    <cellStyle name="표준 41 2 3 7 2" xfId="52204"/>
    <cellStyle name="표준 41 2 3 7 3" xfId="52205"/>
    <cellStyle name="표준 41 2 3 7 4" xfId="52206"/>
    <cellStyle name="표준 41 2 3 8" xfId="52207"/>
    <cellStyle name="표준 41 2 3 8 2" xfId="52208"/>
    <cellStyle name="표준 41 2 3 8 3" xfId="52209"/>
    <cellStyle name="표준 41 2 3 8 4" xfId="52210"/>
    <cellStyle name="표준 41 2 3 9" xfId="52211"/>
    <cellStyle name="표준 41 2 3 9 2" xfId="52212"/>
    <cellStyle name="표준 41 2 3 9 3" xfId="52213"/>
    <cellStyle name="표준 41 2 3 9 4" xfId="52214"/>
    <cellStyle name="표준 41 2 4" xfId="52215"/>
    <cellStyle name="표준 41 2 4 10" xfId="52216"/>
    <cellStyle name="표준 41 2 4 11" xfId="52217"/>
    <cellStyle name="표준 41 2 4 12" xfId="52218"/>
    <cellStyle name="표준 41 2 4 2" xfId="52219"/>
    <cellStyle name="표준 41 2 4 2 2" xfId="52220"/>
    <cellStyle name="표준 41 2 4 2 3" xfId="52221"/>
    <cellStyle name="표준 41 2 4 2 4" xfId="52222"/>
    <cellStyle name="표준 41 2 4 3" xfId="52223"/>
    <cellStyle name="표준 41 2 4 3 2" xfId="52224"/>
    <cellStyle name="표준 41 2 4 3 3" xfId="52225"/>
    <cellStyle name="표준 41 2 4 3 4" xfId="52226"/>
    <cellStyle name="표준 41 2 4 4" xfId="52227"/>
    <cellStyle name="표준 41 2 4 4 2" xfId="52228"/>
    <cellStyle name="표준 41 2 4 4 3" xfId="52229"/>
    <cellStyle name="표준 41 2 4 4 4" xfId="52230"/>
    <cellStyle name="표준 41 2 4 5" xfId="52231"/>
    <cellStyle name="표준 41 2 4 5 2" xfId="52232"/>
    <cellStyle name="표준 41 2 4 5 3" xfId="52233"/>
    <cellStyle name="표준 41 2 4 5 4" xfId="52234"/>
    <cellStyle name="표준 41 2 4 6" xfId="52235"/>
    <cellStyle name="표준 41 2 4 6 2" xfId="52236"/>
    <cellStyle name="표준 41 2 4 6 3" xfId="52237"/>
    <cellStyle name="표준 41 2 4 6 4" xfId="52238"/>
    <cellStyle name="표준 41 2 4 7" xfId="52239"/>
    <cellStyle name="표준 41 2 4 7 2" xfId="52240"/>
    <cellStyle name="표준 41 2 4 7 3" xfId="52241"/>
    <cellStyle name="표준 41 2 4 7 4" xfId="52242"/>
    <cellStyle name="표준 41 2 4 8" xfId="52243"/>
    <cellStyle name="표준 41 2 4 8 2" xfId="52244"/>
    <cellStyle name="표준 41 2 4 8 3" xfId="52245"/>
    <cellStyle name="표준 41 2 4 8 4" xfId="52246"/>
    <cellStyle name="표준 41 2 4 9" xfId="52247"/>
    <cellStyle name="표준 41 2 4 9 2" xfId="52248"/>
    <cellStyle name="표준 41 2 4 9 3" xfId="52249"/>
    <cellStyle name="표준 41 2 4 9 4" xfId="52250"/>
    <cellStyle name="표준 41 2 5" xfId="52251"/>
    <cellStyle name="표준 41 2 5 10" xfId="52252"/>
    <cellStyle name="표준 41 2 5 11" xfId="52253"/>
    <cellStyle name="표준 41 2 5 12" xfId="52254"/>
    <cellStyle name="표준 41 2 5 2" xfId="52255"/>
    <cellStyle name="표준 41 2 5 2 2" xfId="52256"/>
    <cellStyle name="표준 41 2 5 2 3" xfId="52257"/>
    <cellStyle name="표준 41 2 5 2 4" xfId="52258"/>
    <cellStyle name="표준 41 2 5 3" xfId="52259"/>
    <cellStyle name="표준 41 2 5 3 2" xfId="52260"/>
    <cellStyle name="표준 41 2 5 3 3" xfId="52261"/>
    <cellStyle name="표준 41 2 5 3 4" xfId="52262"/>
    <cellStyle name="표준 41 2 5 4" xfId="52263"/>
    <cellStyle name="표준 41 2 5 4 2" xfId="52264"/>
    <cellStyle name="표준 41 2 5 4 3" xfId="52265"/>
    <cellStyle name="표준 41 2 5 4 4" xfId="52266"/>
    <cellStyle name="표준 41 2 5 5" xfId="52267"/>
    <cellStyle name="표준 41 2 5 5 2" xfId="52268"/>
    <cellStyle name="표준 41 2 5 5 3" xfId="52269"/>
    <cellStyle name="표준 41 2 5 5 4" xfId="52270"/>
    <cellStyle name="표준 41 2 5 6" xfId="52271"/>
    <cellStyle name="표준 41 2 5 6 2" xfId="52272"/>
    <cellStyle name="표준 41 2 5 6 3" xfId="52273"/>
    <cellStyle name="표준 41 2 5 6 4" xfId="52274"/>
    <cellStyle name="표준 41 2 5 7" xfId="52275"/>
    <cellStyle name="표준 41 2 5 7 2" xfId="52276"/>
    <cellStyle name="표준 41 2 5 7 3" xfId="52277"/>
    <cellStyle name="표준 41 2 5 7 4" xfId="52278"/>
    <cellStyle name="표준 41 2 5 8" xfId="52279"/>
    <cellStyle name="표준 41 2 5 8 2" xfId="52280"/>
    <cellStyle name="표준 41 2 5 8 3" xfId="52281"/>
    <cellStyle name="표준 41 2 5 8 4" xfId="52282"/>
    <cellStyle name="표준 41 2 5 9" xfId="52283"/>
    <cellStyle name="표준 41 2 5 9 2" xfId="52284"/>
    <cellStyle name="표준 41 2 5 9 3" xfId="52285"/>
    <cellStyle name="표준 41 2 5 9 4" xfId="52286"/>
    <cellStyle name="표준 41 2 6" xfId="52287"/>
    <cellStyle name="표준 41 2 6 10" xfId="52288"/>
    <cellStyle name="표준 41 2 6 11" xfId="52289"/>
    <cellStyle name="표준 41 2 6 12" xfId="52290"/>
    <cellStyle name="표준 41 2 6 2" xfId="52291"/>
    <cellStyle name="표준 41 2 6 2 2" xfId="52292"/>
    <cellStyle name="표준 41 2 6 2 3" xfId="52293"/>
    <cellStyle name="표준 41 2 6 2 4" xfId="52294"/>
    <cellStyle name="표준 41 2 6 3" xfId="52295"/>
    <cellStyle name="표준 41 2 6 3 2" xfId="52296"/>
    <cellStyle name="표준 41 2 6 3 3" xfId="52297"/>
    <cellStyle name="표준 41 2 6 3 4" xfId="52298"/>
    <cellStyle name="표준 41 2 6 4" xfId="52299"/>
    <cellStyle name="표준 41 2 6 4 2" xfId="52300"/>
    <cellStyle name="표준 41 2 6 4 3" xfId="52301"/>
    <cellStyle name="표준 41 2 6 4 4" xfId="52302"/>
    <cellStyle name="표준 41 2 6 5" xfId="52303"/>
    <cellStyle name="표준 41 2 6 5 2" xfId="52304"/>
    <cellStyle name="표준 41 2 6 5 3" xfId="52305"/>
    <cellStyle name="표준 41 2 6 5 4" xfId="52306"/>
    <cellStyle name="표준 41 2 6 6" xfId="52307"/>
    <cellStyle name="표준 41 2 6 6 2" xfId="52308"/>
    <cellStyle name="표준 41 2 6 6 3" xfId="52309"/>
    <cellStyle name="표준 41 2 6 6 4" xfId="52310"/>
    <cellStyle name="표준 41 2 6 7" xfId="52311"/>
    <cellStyle name="표준 41 2 6 7 2" xfId="52312"/>
    <cellStyle name="표준 41 2 6 7 3" xfId="52313"/>
    <cellStyle name="표준 41 2 6 7 4" xfId="52314"/>
    <cellStyle name="표준 41 2 6 8" xfId="52315"/>
    <cellStyle name="표준 41 2 6 8 2" xfId="52316"/>
    <cellStyle name="표준 41 2 6 8 3" xfId="52317"/>
    <cellStyle name="표준 41 2 6 8 4" xfId="52318"/>
    <cellStyle name="표준 41 2 6 9" xfId="52319"/>
    <cellStyle name="표준 41 2 6 9 2" xfId="52320"/>
    <cellStyle name="표준 41 2 6 9 3" xfId="52321"/>
    <cellStyle name="표준 41 2 6 9 4" xfId="52322"/>
    <cellStyle name="표준 41 2 7" xfId="52323"/>
    <cellStyle name="표준 41 2 7 2" xfId="52324"/>
    <cellStyle name="표준 41 2 7 3" xfId="52325"/>
    <cellStyle name="표준 41 2 7 4" xfId="52326"/>
    <cellStyle name="표준 41 2 8" xfId="52327"/>
    <cellStyle name="표준 41 2 8 2" xfId="52328"/>
    <cellStyle name="표준 41 2 8 3" xfId="52329"/>
    <cellStyle name="표준 41 2 8 4" xfId="52330"/>
    <cellStyle name="표준 41 2 9" xfId="52331"/>
    <cellStyle name="표준 41 2 9 2" xfId="52332"/>
    <cellStyle name="표준 41 2 9 3" xfId="52333"/>
    <cellStyle name="표준 41 2 9 4" xfId="52334"/>
    <cellStyle name="표준 41 3" xfId="52335"/>
    <cellStyle name="표준 41 3 10" xfId="52336"/>
    <cellStyle name="표준 41 3 10 2" xfId="52337"/>
    <cellStyle name="표준 41 3 10 3" xfId="52338"/>
    <cellStyle name="표준 41 3 10 4" xfId="52339"/>
    <cellStyle name="표준 41 3 11" xfId="52340"/>
    <cellStyle name="표준 41 3 11 2" xfId="52341"/>
    <cellStyle name="표준 41 3 11 3" xfId="52342"/>
    <cellStyle name="표준 41 3 11 4" xfId="52343"/>
    <cellStyle name="표준 41 3 12" xfId="52344"/>
    <cellStyle name="표준 41 3 12 2" xfId="52345"/>
    <cellStyle name="표준 41 3 12 3" xfId="52346"/>
    <cellStyle name="표준 41 3 12 4" xfId="52347"/>
    <cellStyle name="표준 41 3 13" xfId="52348"/>
    <cellStyle name="표준 41 3 14" xfId="52349"/>
    <cellStyle name="표준 41 3 15" xfId="52350"/>
    <cellStyle name="표준 41 3 16" xfId="52351"/>
    <cellStyle name="표준 41 3 17" xfId="52352"/>
    <cellStyle name="표준 41 3 18" xfId="52353"/>
    <cellStyle name="표준 41 3 19" xfId="52354"/>
    <cellStyle name="표준 41 3 2" xfId="52355"/>
    <cellStyle name="표준 41 3 2 10" xfId="52356"/>
    <cellStyle name="표준 41 3 2 11" xfId="52357"/>
    <cellStyle name="표준 41 3 2 12" xfId="52358"/>
    <cellStyle name="표준 41 3 2 2" xfId="52359"/>
    <cellStyle name="표준 41 3 2 2 2" xfId="52360"/>
    <cellStyle name="표준 41 3 2 2 3" xfId="52361"/>
    <cellStyle name="표준 41 3 2 2 4" xfId="52362"/>
    <cellStyle name="표준 41 3 2 3" xfId="52363"/>
    <cellStyle name="표준 41 3 2 3 2" xfId="52364"/>
    <cellStyle name="표준 41 3 2 3 3" xfId="52365"/>
    <cellStyle name="표준 41 3 2 3 4" xfId="52366"/>
    <cellStyle name="표준 41 3 2 4" xfId="52367"/>
    <cellStyle name="표준 41 3 2 4 2" xfId="52368"/>
    <cellStyle name="표준 41 3 2 4 3" xfId="52369"/>
    <cellStyle name="표준 41 3 2 4 4" xfId="52370"/>
    <cellStyle name="표준 41 3 2 5" xfId="52371"/>
    <cellStyle name="표준 41 3 2 5 2" xfId="52372"/>
    <cellStyle name="표준 41 3 2 5 3" xfId="52373"/>
    <cellStyle name="표준 41 3 2 5 4" xfId="52374"/>
    <cellStyle name="표준 41 3 2 6" xfId="52375"/>
    <cellStyle name="표준 41 3 2 6 2" xfId="52376"/>
    <cellStyle name="표준 41 3 2 6 3" xfId="52377"/>
    <cellStyle name="표준 41 3 2 6 4" xfId="52378"/>
    <cellStyle name="표준 41 3 2 7" xfId="52379"/>
    <cellStyle name="표준 41 3 2 7 2" xfId="52380"/>
    <cellStyle name="표준 41 3 2 7 3" xfId="52381"/>
    <cellStyle name="표준 41 3 2 7 4" xfId="52382"/>
    <cellStyle name="표준 41 3 2 8" xfId="52383"/>
    <cellStyle name="표준 41 3 2 8 2" xfId="52384"/>
    <cellStyle name="표준 41 3 2 8 3" xfId="52385"/>
    <cellStyle name="표준 41 3 2 8 4" xfId="52386"/>
    <cellStyle name="표준 41 3 2 9" xfId="52387"/>
    <cellStyle name="표준 41 3 2 9 2" xfId="52388"/>
    <cellStyle name="표준 41 3 2 9 3" xfId="52389"/>
    <cellStyle name="표준 41 3 2 9 4" xfId="52390"/>
    <cellStyle name="표준 41 3 20" xfId="52391"/>
    <cellStyle name="표준 41 3 21" xfId="52392"/>
    <cellStyle name="표준 41 3 22" xfId="52393"/>
    <cellStyle name="표준 41 3 23" xfId="52394"/>
    <cellStyle name="표준 41 3 24" xfId="52395"/>
    <cellStyle name="표준 41 3 25" xfId="52396"/>
    <cellStyle name="표준 41 3 3" xfId="52397"/>
    <cellStyle name="표준 41 3 3 10" xfId="52398"/>
    <cellStyle name="표준 41 3 3 11" xfId="52399"/>
    <cellStyle name="표준 41 3 3 12" xfId="52400"/>
    <cellStyle name="표준 41 3 3 2" xfId="52401"/>
    <cellStyle name="표준 41 3 3 2 2" xfId="52402"/>
    <cellStyle name="표준 41 3 3 2 3" xfId="52403"/>
    <cellStyle name="표준 41 3 3 2 4" xfId="52404"/>
    <cellStyle name="표준 41 3 3 3" xfId="52405"/>
    <cellStyle name="표준 41 3 3 3 2" xfId="52406"/>
    <cellStyle name="표준 41 3 3 3 3" xfId="52407"/>
    <cellStyle name="표준 41 3 3 3 4" xfId="52408"/>
    <cellStyle name="표준 41 3 3 4" xfId="52409"/>
    <cellStyle name="표준 41 3 3 4 2" xfId="52410"/>
    <cellStyle name="표준 41 3 3 4 3" xfId="52411"/>
    <cellStyle name="표준 41 3 3 4 4" xfId="52412"/>
    <cellStyle name="표준 41 3 3 5" xfId="52413"/>
    <cellStyle name="표준 41 3 3 5 2" xfId="52414"/>
    <cellStyle name="표준 41 3 3 5 3" xfId="52415"/>
    <cellStyle name="표준 41 3 3 5 4" xfId="52416"/>
    <cellStyle name="표준 41 3 3 6" xfId="52417"/>
    <cellStyle name="표준 41 3 3 6 2" xfId="52418"/>
    <cellStyle name="표준 41 3 3 6 3" xfId="52419"/>
    <cellStyle name="표준 41 3 3 6 4" xfId="52420"/>
    <cellStyle name="표준 41 3 3 7" xfId="52421"/>
    <cellStyle name="표준 41 3 3 7 2" xfId="52422"/>
    <cellStyle name="표준 41 3 3 7 3" xfId="52423"/>
    <cellStyle name="표준 41 3 3 7 4" xfId="52424"/>
    <cellStyle name="표준 41 3 3 8" xfId="52425"/>
    <cellStyle name="표준 41 3 3 8 2" xfId="52426"/>
    <cellStyle name="표준 41 3 3 8 3" xfId="52427"/>
    <cellStyle name="표준 41 3 3 8 4" xfId="52428"/>
    <cellStyle name="표준 41 3 3 9" xfId="52429"/>
    <cellStyle name="표준 41 3 3 9 2" xfId="52430"/>
    <cellStyle name="표준 41 3 3 9 3" xfId="52431"/>
    <cellStyle name="표준 41 3 3 9 4" xfId="52432"/>
    <cellStyle name="표준 41 3 4" xfId="52433"/>
    <cellStyle name="표준 41 3 4 10" xfId="52434"/>
    <cellStyle name="표준 41 3 4 11" xfId="52435"/>
    <cellStyle name="표준 41 3 4 12" xfId="52436"/>
    <cellStyle name="표준 41 3 4 2" xfId="52437"/>
    <cellStyle name="표준 41 3 4 2 2" xfId="52438"/>
    <cellStyle name="표준 41 3 4 2 3" xfId="52439"/>
    <cellStyle name="표준 41 3 4 2 4" xfId="52440"/>
    <cellStyle name="표준 41 3 4 3" xfId="52441"/>
    <cellStyle name="표준 41 3 4 3 2" xfId="52442"/>
    <cellStyle name="표준 41 3 4 3 3" xfId="52443"/>
    <cellStyle name="표준 41 3 4 3 4" xfId="52444"/>
    <cellStyle name="표준 41 3 4 4" xfId="52445"/>
    <cellStyle name="표준 41 3 4 4 2" xfId="52446"/>
    <cellStyle name="표준 41 3 4 4 3" xfId="52447"/>
    <cellStyle name="표준 41 3 4 4 4" xfId="52448"/>
    <cellStyle name="표준 41 3 4 5" xfId="52449"/>
    <cellStyle name="표준 41 3 4 5 2" xfId="52450"/>
    <cellStyle name="표준 41 3 4 5 3" xfId="52451"/>
    <cellStyle name="표준 41 3 4 5 4" xfId="52452"/>
    <cellStyle name="표준 41 3 4 6" xfId="52453"/>
    <cellStyle name="표준 41 3 4 6 2" xfId="52454"/>
    <cellStyle name="표준 41 3 4 6 3" xfId="52455"/>
    <cellStyle name="표준 41 3 4 6 4" xfId="52456"/>
    <cellStyle name="표준 41 3 4 7" xfId="52457"/>
    <cellStyle name="표준 41 3 4 7 2" xfId="52458"/>
    <cellStyle name="표준 41 3 4 7 3" xfId="52459"/>
    <cellStyle name="표준 41 3 4 7 4" xfId="52460"/>
    <cellStyle name="표준 41 3 4 8" xfId="52461"/>
    <cellStyle name="표준 41 3 4 8 2" xfId="52462"/>
    <cellStyle name="표준 41 3 4 8 3" xfId="52463"/>
    <cellStyle name="표준 41 3 4 8 4" xfId="52464"/>
    <cellStyle name="표준 41 3 4 9" xfId="52465"/>
    <cellStyle name="표준 41 3 4 9 2" xfId="52466"/>
    <cellStyle name="표준 41 3 4 9 3" xfId="52467"/>
    <cellStyle name="표준 41 3 4 9 4" xfId="52468"/>
    <cellStyle name="표준 41 3 5" xfId="52469"/>
    <cellStyle name="표준 41 3 5 2" xfId="52470"/>
    <cellStyle name="표준 41 3 5 3" xfId="52471"/>
    <cellStyle name="표준 41 3 5 4" xfId="52472"/>
    <cellStyle name="표준 41 3 6" xfId="52473"/>
    <cellStyle name="표준 41 3 6 2" xfId="52474"/>
    <cellStyle name="표준 41 3 6 3" xfId="52475"/>
    <cellStyle name="표준 41 3 6 4" xfId="52476"/>
    <cellStyle name="표준 41 3 7" xfId="52477"/>
    <cellStyle name="표준 41 3 7 2" xfId="52478"/>
    <cellStyle name="표준 41 3 7 3" xfId="52479"/>
    <cellStyle name="표준 41 3 7 4" xfId="52480"/>
    <cellStyle name="표준 41 3 8" xfId="52481"/>
    <cellStyle name="표준 41 3 8 2" xfId="52482"/>
    <cellStyle name="표준 41 3 8 3" xfId="52483"/>
    <cellStyle name="표준 41 3 8 4" xfId="52484"/>
    <cellStyle name="표준 41 3 9" xfId="52485"/>
    <cellStyle name="표준 41 3 9 2" xfId="52486"/>
    <cellStyle name="표준 41 3 9 3" xfId="52487"/>
    <cellStyle name="표준 41 3 9 4" xfId="52488"/>
    <cellStyle name="표준 41 4" xfId="52489"/>
    <cellStyle name="표준 41 4 10" xfId="52490"/>
    <cellStyle name="표준 41 4 10 2" xfId="52491"/>
    <cellStyle name="표준 41 4 10 3" xfId="52492"/>
    <cellStyle name="표준 41 4 10 4" xfId="52493"/>
    <cellStyle name="표준 41 4 11" xfId="52494"/>
    <cellStyle name="표준 41 4 12" xfId="52495"/>
    <cellStyle name="표준 41 4 13" xfId="52496"/>
    <cellStyle name="표준 41 4 14" xfId="52497"/>
    <cellStyle name="표준 41 4 15" xfId="52498"/>
    <cellStyle name="표준 41 4 16" xfId="52499"/>
    <cellStyle name="표준 41 4 17" xfId="52500"/>
    <cellStyle name="표준 41 4 18" xfId="52501"/>
    <cellStyle name="표준 41 4 19" xfId="52502"/>
    <cellStyle name="표준 41 4 2" xfId="52503"/>
    <cellStyle name="표준 41 4 2 10" xfId="52504"/>
    <cellStyle name="표준 41 4 2 11" xfId="52505"/>
    <cellStyle name="표준 41 4 2 12" xfId="52506"/>
    <cellStyle name="표준 41 4 2 2" xfId="52507"/>
    <cellStyle name="표준 41 4 2 2 2" xfId="52508"/>
    <cellStyle name="표준 41 4 2 2 3" xfId="52509"/>
    <cellStyle name="표준 41 4 2 2 4" xfId="52510"/>
    <cellStyle name="표준 41 4 2 3" xfId="52511"/>
    <cellStyle name="표준 41 4 2 3 2" xfId="52512"/>
    <cellStyle name="표준 41 4 2 3 3" xfId="52513"/>
    <cellStyle name="표준 41 4 2 3 4" xfId="52514"/>
    <cellStyle name="표준 41 4 2 4" xfId="52515"/>
    <cellStyle name="표준 41 4 2 4 2" xfId="52516"/>
    <cellStyle name="표준 41 4 2 4 3" xfId="52517"/>
    <cellStyle name="표준 41 4 2 4 4" xfId="52518"/>
    <cellStyle name="표준 41 4 2 5" xfId="52519"/>
    <cellStyle name="표준 41 4 2 5 2" xfId="52520"/>
    <cellStyle name="표준 41 4 2 5 3" xfId="52521"/>
    <cellStyle name="표준 41 4 2 5 4" xfId="52522"/>
    <cellStyle name="표준 41 4 2 6" xfId="52523"/>
    <cellStyle name="표준 41 4 2 6 2" xfId="52524"/>
    <cellStyle name="표준 41 4 2 6 3" xfId="52525"/>
    <cellStyle name="표준 41 4 2 6 4" xfId="52526"/>
    <cellStyle name="표준 41 4 2 7" xfId="52527"/>
    <cellStyle name="표준 41 4 2 7 2" xfId="52528"/>
    <cellStyle name="표준 41 4 2 7 3" xfId="52529"/>
    <cellStyle name="표준 41 4 2 7 4" xfId="52530"/>
    <cellStyle name="표준 41 4 2 8" xfId="52531"/>
    <cellStyle name="표준 41 4 2 8 2" xfId="52532"/>
    <cellStyle name="표준 41 4 2 8 3" xfId="52533"/>
    <cellStyle name="표준 41 4 2 8 4" xfId="52534"/>
    <cellStyle name="표준 41 4 2 9" xfId="52535"/>
    <cellStyle name="표준 41 4 2 9 2" xfId="52536"/>
    <cellStyle name="표준 41 4 2 9 3" xfId="52537"/>
    <cellStyle name="표준 41 4 2 9 4" xfId="52538"/>
    <cellStyle name="표준 41 4 20" xfId="52539"/>
    <cellStyle name="표준 41 4 21" xfId="52540"/>
    <cellStyle name="표준 41 4 22" xfId="52541"/>
    <cellStyle name="표준 41 4 23" xfId="52542"/>
    <cellStyle name="표준 41 4 3" xfId="52543"/>
    <cellStyle name="표준 41 4 3 2" xfId="52544"/>
    <cellStyle name="표준 41 4 3 3" xfId="52545"/>
    <cellStyle name="표준 41 4 3 4" xfId="52546"/>
    <cellStyle name="표준 41 4 4" xfId="52547"/>
    <cellStyle name="표준 41 4 4 2" xfId="52548"/>
    <cellStyle name="표준 41 4 4 3" xfId="52549"/>
    <cellStyle name="표준 41 4 4 4" xfId="52550"/>
    <cellStyle name="표준 41 4 5" xfId="52551"/>
    <cellStyle name="표준 41 4 5 2" xfId="52552"/>
    <cellStyle name="표준 41 4 5 3" xfId="52553"/>
    <cellStyle name="표준 41 4 5 4" xfId="52554"/>
    <cellStyle name="표준 41 4 6" xfId="52555"/>
    <cellStyle name="표준 41 4 6 2" xfId="52556"/>
    <cellStyle name="표준 41 4 6 3" xfId="52557"/>
    <cellStyle name="표준 41 4 6 4" xfId="52558"/>
    <cellStyle name="표준 41 4 7" xfId="52559"/>
    <cellStyle name="표준 41 4 7 2" xfId="52560"/>
    <cellStyle name="표준 41 4 7 3" xfId="52561"/>
    <cellStyle name="표준 41 4 7 4" xfId="52562"/>
    <cellStyle name="표준 41 4 8" xfId="52563"/>
    <cellStyle name="표준 41 4 8 2" xfId="52564"/>
    <cellStyle name="표준 41 4 8 3" xfId="52565"/>
    <cellStyle name="표준 41 4 8 4" xfId="52566"/>
    <cellStyle name="표준 41 4 9" xfId="52567"/>
    <cellStyle name="표준 41 4 9 2" xfId="52568"/>
    <cellStyle name="표준 41 4 9 3" xfId="52569"/>
    <cellStyle name="표준 41 4 9 4" xfId="52570"/>
    <cellStyle name="표준 41 5" xfId="52571"/>
    <cellStyle name="표준 41 5 10" xfId="52572"/>
    <cellStyle name="표준 41 5 11" xfId="52573"/>
    <cellStyle name="표준 41 5 12" xfId="52574"/>
    <cellStyle name="표준 41 5 13" xfId="52575"/>
    <cellStyle name="표준 41 5 14" xfId="52576"/>
    <cellStyle name="표준 41 5 15" xfId="52577"/>
    <cellStyle name="표준 41 5 16" xfId="52578"/>
    <cellStyle name="표준 41 5 17" xfId="52579"/>
    <cellStyle name="표준 41 5 18" xfId="52580"/>
    <cellStyle name="표준 41 5 19" xfId="52581"/>
    <cellStyle name="표준 41 5 2" xfId="52582"/>
    <cellStyle name="표준 41 5 2 2" xfId="52583"/>
    <cellStyle name="표준 41 5 2 3" xfId="52584"/>
    <cellStyle name="표준 41 5 2 4" xfId="52585"/>
    <cellStyle name="표준 41 5 20" xfId="52586"/>
    <cellStyle name="표준 41 5 3" xfId="52587"/>
    <cellStyle name="표준 41 5 3 2" xfId="52588"/>
    <cellStyle name="표준 41 5 3 3" xfId="52589"/>
    <cellStyle name="표준 41 5 3 4" xfId="52590"/>
    <cellStyle name="표준 41 5 4" xfId="52591"/>
    <cellStyle name="표준 41 5 4 2" xfId="52592"/>
    <cellStyle name="표준 41 5 4 3" xfId="52593"/>
    <cellStyle name="표준 41 5 4 4" xfId="52594"/>
    <cellStyle name="표준 41 5 5" xfId="52595"/>
    <cellStyle name="표준 41 5 5 2" xfId="52596"/>
    <cellStyle name="표준 41 5 5 3" xfId="52597"/>
    <cellStyle name="표준 41 5 5 4" xfId="52598"/>
    <cellStyle name="표준 41 5 6" xfId="52599"/>
    <cellStyle name="표준 41 5 6 2" xfId="52600"/>
    <cellStyle name="표준 41 5 6 3" xfId="52601"/>
    <cellStyle name="표준 41 5 6 4" xfId="52602"/>
    <cellStyle name="표준 41 5 7" xfId="52603"/>
    <cellStyle name="표준 41 5 7 2" xfId="52604"/>
    <cellStyle name="표준 41 5 7 3" xfId="52605"/>
    <cellStyle name="표준 41 5 7 4" xfId="52606"/>
    <cellStyle name="표준 41 5 8" xfId="52607"/>
    <cellStyle name="표준 41 5 9" xfId="52608"/>
    <cellStyle name="표준 41 6" xfId="52609"/>
    <cellStyle name="표준 41 6 10" xfId="52610"/>
    <cellStyle name="표준 41 6 11" xfId="52611"/>
    <cellStyle name="표준 41 6 12" xfId="52612"/>
    <cellStyle name="표준 41 6 13" xfId="52613"/>
    <cellStyle name="표준 41 6 14" xfId="52614"/>
    <cellStyle name="표준 41 6 15" xfId="52615"/>
    <cellStyle name="표준 41 6 16" xfId="52616"/>
    <cellStyle name="표준 41 6 17" xfId="52617"/>
    <cellStyle name="표준 41 6 2" xfId="52618"/>
    <cellStyle name="표준 41 6 2 2" xfId="52619"/>
    <cellStyle name="표준 41 6 2 3" xfId="52620"/>
    <cellStyle name="표준 41 6 2 4" xfId="52621"/>
    <cellStyle name="표준 41 6 3" xfId="52622"/>
    <cellStyle name="표준 41 6 3 2" xfId="52623"/>
    <cellStyle name="표준 41 6 3 3" xfId="52624"/>
    <cellStyle name="표준 41 6 3 4" xfId="52625"/>
    <cellStyle name="표준 41 6 4" xfId="52626"/>
    <cellStyle name="표준 41 6 4 2" xfId="52627"/>
    <cellStyle name="표준 41 6 4 3" xfId="52628"/>
    <cellStyle name="표준 41 6 4 4" xfId="52629"/>
    <cellStyle name="표준 41 6 5" xfId="52630"/>
    <cellStyle name="표준 41 6 6" xfId="52631"/>
    <cellStyle name="표준 41 6 7" xfId="52632"/>
    <cellStyle name="표준 41 6 8" xfId="52633"/>
    <cellStyle name="표준 41 6 9" xfId="52634"/>
    <cellStyle name="표준 41 7" xfId="52635"/>
    <cellStyle name="표준 41 7 10" xfId="52636"/>
    <cellStyle name="표준 41 7 11" xfId="52637"/>
    <cellStyle name="표준 41 7 12" xfId="52638"/>
    <cellStyle name="표준 41 7 13" xfId="52639"/>
    <cellStyle name="표준 41 7 14" xfId="52640"/>
    <cellStyle name="표준 41 7 2" xfId="52641"/>
    <cellStyle name="표준 41 7 3" xfId="52642"/>
    <cellStyle name="표준 41 7 4" xfId="52643"/>
    <cellStyle name="표준 41 7 5" xfId="52644"/>
    <cellStyle name="표준 41 7 6" xfId="52645"/>
    <cellStyle name="표준 41 7 7" xfId="52646"/>
    <cellStyle name="표준 41 7 8" xfId="52647"/>
    <cellStyle name="표준 41 7 9" xfId="52648"/>
    <cellStyle name="표준 41 8" xfId="52649"/>
    <cellStyle name="표준 41 8 2" xfId="52650"/>
    <cellStyle name="표준 41 8 3" xfId="52651"/>
    <cellStyle name="표준 41 8 4" xfId="52652"/>
    <cellStyle name="표준 41 9" xfId="52653"/>
    <cellStyle name="표준 41 9 2" xfId="52654"/>
    <cellStyle name="표준 41 9 3" xfId="52655"/>
    <cellStyle name="표준 42" xfId="52656"/>
    <cellStyle name="표준 42 10" xfId="52657"/>
    <cellStyle name="표준 42 10 2" xfId="52658"/>
    <cellStyle name="표준 42 10 3" xfId="52659"/>
    <cellStyle name="표준 42 11" xfId="52660"/>
    <cellStyle name="표준 42 12" xfId="52661"/>
    <cellStyle name="표준 42 2" xfId="52662"/>
    <cellStyle name="표준 42 2 2" xfId="52663"/>
    <cellStyle name="표준 42 3" xfId="52664"/>
    <cellStyle name="표준 42 3 10" xfId="52665"/>
    <cellStyle name="표준 42 3 10 2" xfId="52666"/>
    <cellStyle name="표준 42 3 10 3" xfId="52667"/>
    <cellStyle name="표준 42 3 10 4" xfId="52668"/>
    <cellStyle name="표준 42 3 11" xfId="52669"/>
    <cellStyle name="표준 42 3 11 2" xfId="52670"/>
    <cellStyle name="표준 42 3 11 3" xfId="52671"/>
    <cellStyle name="표준 42 3 11 4" xfId="52672"/>
    <cellStyle name="표준 42 3 12" xfId="52673"/>
    <cellStyle name="표준 42 3 12 2" xfId="52674"/>
    <cellStyle name="표준 42 3 12 3" xfId="52675"/>
    <cellStyle name="표준 42 3 12 4" xfId="52676"/>
    <cellStyle name="표준 42 3 13" xfId="52677"/>
    <cellStyle name="표준 42 3 13 2" xfId="52678"/>
    <cellStyle name="표준 42 3 13 3" xfId="52679"/>
    <cellStyle name="표준 42 3 13 4" xfId="52680"/>
    <cellStyle name="표준 42 3 14" xfId="52681"/>
    <cellStyle name="표준 42 3 14 2" xfId="52682"/>
    <cellStyle name="표준 42 3 14 3" xfId="52683"/>
    <cellStyle name="표준 42 3 14 4" xfId="52684"/>
    <cellStyle name="표준 42 3 15" xfId="52685"/>
    <cellStyle name="표준 42 3 16" xfId="52686"/>
    <cellStyle name="표준 42 3 17" xfId="52687"/>
    <cellStyle name="표준 42 3 18" xfId="52688"/>
    <cellStyle name="표준 42 3 19" xfId="52689"/>
    <cellStyle name="표준 42 3 2" xfId="52690"/>
    <cellStyle name="표준 42 3 2 10" xfId="52691"/>
    <cellStyle name="표준 42 3 2 10 2" xfId="52692"/>
    <cellStyle name="표준 42 3 2 10 3" xfId="52693"/>
    <cellStyle name="표준 42 3 2 10 4" xfId="52694"/>
    <cellStyle name="표준 42 3 2 11" xfId="52695"/>
    <cellStyle name="표준 42 3 2 11 2" xfId="52696"/>
    <cellStyle name="표준 42 3 2 11 3" xfId="52697"/>
    <cellStyle name="표준 42 3 2 11 4" xfId="52698"/>
    <cellStyle name="표준 42 3 2 12" xfId="52699"/>
    <cellStyle name="표준 42 3 2 12 2" xfId="52700"/>
    <cellStyle name="표준 42 3 2 12 3" xfId="52701"/>
    <cellStyle name="표준 42 3 2 12 4" xfId="52702"/>
    <cellStyle name="표준 42 3 2 13" xfId="52703"/>
    <cellStyle name="표준 42 3 2 13 2" xfId="52704"/>
    <cellStyle name="표준 42 3 2 13 3" xfId="52705"/>
    <cellStyle name="표준 42 3 2 13 4" xfId="52706"/>
    <cellStyle name="표준 42 3 2 14" xfId="52707"/>
    <cellStyle name="표준 42 3 2 15" xfId="52708"/>
    <cellStyle name="표준 42 3 2 16" xfId="52709"/>
    <cellStyle name="표준 42 3 2 17" xfId="52710"/>
    <cellStyle name="표준 42 3 2 18" xfId="52711"/>
    <cellStyle name="표준 42 3 2 19" xfId="52712"/>
    <cellStyle name="표준 42 3 2 2" xfId="52713"/>
    <cellStyle name="표준 42 3 2 2 10" xfId="52714"/>
    <cellStyle name="표준 42 3 2 2 10 2" xfId="52715"/>
    <cellStyle name="표준 42 3 2 2 10 3" xfId="52716"/>
    <cellStyle name="표준 42 3 2 2 10 4" xfId="52717"/>
    <cellStyle name="표준 42 3 2 2 11" xfId="52718"/>
    <cellStyle name="표준 42 3 2 2 11 2" xfId="52719"/>
    <cellStyle name="표준 42 3 2 2 11 3" xfId="52720"/>
    <cellStyle name="표준 42 3 2 2 11 4" xfId="52721"/>
    <cellStyle name="표준 42 3 2 2 12" xfId="52722"/>
    <cellStyle name="표준 42 3 2 2 12 2" xfId="52723"/>
    <cellStyle name="표준 42 3 2 2 12 3" xfId="52724"/>
    <cellStyle name="표준 42 3 2 2 12 4" xfId="52725"/>
    <cellStyle name="표준 42 3 2 2 13" xfId="52726"/>
    <cellStyle name="표준 42 3 2 2 14" xfId="52727"/>
    <cellStyle name="표준 42 3 2 2 15" xfId="52728"/>
    <cellStyle name="표준 42 3 2 2 16" xfId="52729"/>
    <cellStyle name="표준 42 3 2 2 17" xfId="52730"/>
    <cellStyle name="표준 42 3 2 2 18" xfId="52731"/>
    <cellStyle name="표준 42 3 2 2 19" xfId="52732"/>
    <cellStyle name="표준 42 3 2 2 2" xfId="52733"/>
    <cellStyle name="표준 42 3 2 2 2 10" xfId="52734"/>
    <cellStyle name="표준 42 3 2 2 2 11" xfId="52735"/>
    <cellStyle name="표준 42 3 2 2 2 12" xfId="52736"/>
    <cellStyle name="표준 42 3 2 2 2 2" xfId="52737"/>
    <cellStyle name="표준 42 3 2 2 2 2 2" xfId="52738"/>
    <cellStyle name="표준 42 3 2 2 2 2 3" xfId="52739"/>
    <cellStyle name="표준 42 3 2 2 2 2 4" xfId="52740"/>
    <cellStyle name="표준 42 3 2 2 2 3" xfId="52741"/>
    <cellStyle name="표준 42 3 2 2 2 3 2" xfId="52742"/>
    <cellStyle name="표준 42 3 2 2 2 3 3" xfId="52743"/>
    <cellStyle name="표준 42 3 2 2 2 3 4" xfId="52744"/>
    <cellStyle name="표준 42 3 2 2 2 4" xfId="52745"/>
    <cellStyle name="표준 42 3 2 2 2 4 2" xfId="52746"/>
    <cellStyle name="표준 42 3 2 2 2 4 3" xfId="52747"/>
    <cellStyle name="표준 42 3 2 2 2 4 4" xfId="52748"/>
    <cellStyle name="표준 42 3 2 2 2 5" xfId="52749"/>
    <cellStyle name="표준 42 3 2 2 2 5 2" xfId="52750"/>
    <cellStyle name="표준 42 3 2 2 2 5 3" xfId="52751"/>
    <cellStyle name="표준 42 3 2 2 2 5 4" xfId="52752"/>
    <cellStyle name="표준 42 3 2 2 2 6" xfId="52753"/>
    <cellStyle name="표준 42 3 2 2 2 6 2" xfId="52754"/>
    <cellStyle name="표준 42 3 2 2 2 6 3" xfId="52755"/>
    <cellStyle name="표준 42 3 2 2 2 6 4" xfId="52756"/>
    <cellStyle name="표준 42 3 2 2 2 7" xfId="52757"/>
    <cellStyle name="표준 42 3 2 2 2 7 2" xfId="52758"/>
    <cellStyle name="표준 42 3 2 2 2 7 3" xfId="52759"/>
    <cellStyle name="표준 42 3 2 2 2 7 4" xfId="52760"/>
    <cellStyle name="표준 42 3 2 2 2 8" xfId="52761"/>
    <cellStyle name="표준 42 3 2 2 2 8 2" xfId="52762"/>
    <cellStyle name="표준 42 3 2 2 2 8 3" xfId="52763"/>
    <cellStyle name="표준 42 3 2 2 2 8 4" xfId="52764"/>
    <cellStyle name="표준 42 3 2 2 2 9" xfId="52765"/>
    <cellStyle name="표준 42 3 2 2 2 9 2" xfId="52766"/>
    <cellStyle name="표준 42 3 2 2 2 9 3" xfId="52767"/>
    <cellStyle name="표준 42 3 2 2 2 9 4" xfId="52768"/>
    <cellStyle name="표준 42 3 2 2 20" xfId="52769"/>
    <cellStyle name="표준 42 3 2 2 21" xfId="52770"/>
    <cellStyle name="표준 42 3 2 2 22" xfId="52771"/>
    <cellStyle name="표준 42 3 2 2 23" xfId="52772"/>
    <cellStyle name="표준 42 3 2 2 24" xfId="52773"/>
    <cellStyle name="표준 42 3 2 2 25" xfId="52774"/>
    <cellStyle name="표준 42 3 2 2 3" xfId="52775"/>
    <cellStyle name="표준 42 3 2 2 3 10" xfId="52776"/>
    <cellStyle name="표준 42 3 2 2 3 11" xfId="52777"/>
    <cellStyle name="표준 42 3 2 2 3 12" xfId="52778"/>
    <cellStyle name="표준 42 3 2 2 3 2" xfId="52779"/>
    <cellStyle name="표준 42 3 2 2 3 2 2" xfId="52780"/>
    <cellStyle name="표준 42 3 2 2 3 2 3" xfId="52781"/>
    <cellStyle name="표준 42 3 2 2 3 2 4" xfId="52782"/>
    <cellStyle name="표준 42 3 2 2 3 3" xfId="52783"/>
    <cellStyle name="표준 42 3 2 2 3 3 2" xfId="52784"/>
    <cellStyle name="표준 42 3 2 2 3 3 3" xfId="52785"/>
    <cellStyle name="표준 42 3 2 2 3 3 4" xfId="52786"/>
    <cellStyle name="표준 42 3 2 2 3 4" xfId="52787"/>
    <cellStyle name="표준 42 3 2 2 3 4 2" xfId="52788"/>
    <cellStyle name="표준 42 3 2 2 3 4 3" xfId="52789"/>
    <cellStyle name="표준 42 3 2 2 3 4 4" xfId="52790"/>
    <cellStyle name="표준 42 3 2 2 3 5" xfId="52791"/>
    <cellStyle name="표준 42 3 2 2 3 5 2" xfId="52792"/>
    <cellStyle name="표준 42 3 2 2 3 5 3" xfId="52793"/>
    <cellStyle name="표준 42 3 2 2 3 5 4" xfId="52794"/>
    <cellStyle name="표준 42 3 2 2 3 6" xfId="52795"/>
    <cellStyle name="표준 42 3 2 2 3 6 2" xfId="52796"/>
    <cellStyle name="표준 42 3 2 2 3 6 3" xfId="52797"/>
    <cellStyle name="표준 42 3 2 2 3 6 4" xfId="52798"/>
    <cellStyle name="표준 42 3 2 2 3 7" xfId="52799"/>
    <cellStyle name="표준 42 3 2 2 3 7 2" xfId="52800"/>
    <cellStyle name="표준 42 3 2 2 3 7 3" xfId="52801"/>
    <cellStyle name="표준 42 3 2 2 3 7 4" xfId="52802"/>
    <cellStyle name="표준 42 3 2 2 3 8" xfId="52803"/>
    <cellStyle name="표준 42 3 2 2 3 8 2" xfId="52804"/>
    <cellStyle name="표준 42 3 2 2 3 8 3" xfId="52805"/>
    <cellStyle name="표준 42 3 2 2 3 8 4" xfId="52806"/>
    <cellStyle name="표준 42 3 2 2 3 9" xfId="52807"/>
    <cellStyle name="표준 42 3 2 2 3 9 2" xfId="52808"/>
    <cellStyle name="표준 42 3 2 2 3 9 3" xfId="52809"/>
    <cellStyle name="표준 42 3 2 2 3 9 4" xfId="52810"/>
    <cellStyle name="표준 42 3 2 2 4" xfId="52811"/>
    <cellStyle name="표준 42 3 2 2 4 10" xfId="52812"/>
    <cellStyle name="표준 42 3 2 2 4 11" xfId="52813"/>
    <cellStyle name="표준 42 3 2 2 4 12" xfId="52814"/>
    <cellStyle name="표준 42 3 2 2 4 2" xfId="52815"/>
    <cellStyle name="표준 42 3 2 2 4 2 2" xfId="52816"/>
    <cellStyle name="표준 42 3 2 2 4 2 3" xfId="52817"/>
    <cellStyle name="표준 42 3 2 2 4 2 4" xfId="52818"/>
    <cellStyle name="표준 42 3 2 2 4 3" xfId="52819"/>
    <cellStyle name="표준 42 3 2 2 4 3 2" xfId="52820"/>
    <cellStyle name="표준 42 3 2 2 4 3 3" xfId="52821"/>
    <cellStyle name="표준 42 3 2 2 4 3 4" xfId="52822"/>
    <cellStyle name="표준 42 3 2 2 4 4" xfId="52823"/>
    <cellStyle name="표준 42 3 2 2 4 4 2" xfId="52824"/>
    <cellStyle name="표준 42 3 2 2 4 4 3" xfId="52825"/>
    <cellStyle name="표준 42 3 2 2 4 4 4" xfId="52826"/>
    <cellStyle name="표준 42 3 2 2 4 5" xfId="52827"/>
    <cellStyle name="표준 42 3 2 2 4 5 2" xfId="52828"/>
    <cellStyle name="표준 42 3 2 2 4 5 3" xfId="52829"/>
    <cellStyle name="표준 42 3 2 2 4 5 4" xfId="52830"/>
    <cellStyle name="표준 42 3 2 2 4 6" xfId="52831"/>
    <cellStyle name="표준 42 3 2 2 4 6 2" xfId="52832"/>
    <cellStyle name="표준 42 3 2 2 4 6 3" xfId="52833"/>
    <cellStyle name="표준 42 3 2 2 4 6 4" xfId="52834"/>
    <cellStyle name="표준 42 3 2 2 4 7" xfId="52835"/>
    <cellStyle name="표준 42 3 2 2 4 7 2" xfId="52836"/>
    <cellStyle name="표준 42 3 2 2 4 7 3" xfId="52837"/>
    <cellStyle name="표준 42 3 2 2 4 7 4" xfId="52838"/>
    <cellStyle name="표준 42 3 2 2 4 8" xfId="52839"/>
    <cellStyle name="표준 42 3 2 2 4 8 2" xfId="52840"/>
    <cellStyle name="표준 42 3 2 2 4 8 3" xfId="52841"/>
    <cellStyle name="표준 42 3 2 2 4 8 4" xfId="52842"/>
    <cellStyle name="표준 42 3 2 2 4 9" xfId="52843"/>
    <cellStyle name="표준 42 3 2 2 4 9 2" xfId="52844"/>
    <cellStyle name="표준 42 3 2 2 4 9 3" xfId="52845"/>
    <cellStyle name="표준 42 3 2 2 4 9 4" xfId="52846"/>
    <cellStyle name="표준 42 3 2 2 5" xfId="52847"/>
    <cellStyle name="표준 42 3 2 2 5 2" xfId="52848"/>
    <cellStyle name="표준 42 3 2 2 5 3" xfId="52849"/>
    <cellStyle name="표준 42 3 2 2 5 4" xfId="52850"/>
    <cellStyle name="표준 42 3 2 2 6" xfId="52851"/>
    <cellStyle name="표준 42 3 2 2 6 2" xfId="52852"/>
    <cellStyle name="표준 42 3 2 2 6 3" xfId="52853"/>
    <cellStyle name="표준 42 3 2 2 6 4" xfId="52854"/>
    <cellStyle name="표준 42 3 2 2 7" xfId="52855"/>
    <cellStyle name="표준 42 3 2 2 7 2" xfId="52856"/>
    <cellStyle name="표준 42 3 2 2 7 3" xfId="52857"/>
    <cellStyle name="표준 42 3 2 2 7 4" xfId="52858"/>
    <cellStyle name="표준 42 3 2 2 8" xfId="52859"/>
    <cellStyle name="표준 42 3 2 2 8 2" xfId="52860"/>
    <cellStyle name="표준 42 3 2 2 8 3" xfId="52861"/>
    <cellStyle name="표준 42 3 2 2 8 4" xfId="52862"/>
    <cellStyle name="표준 42 3 2 2 9" xfId="52863"/>
    <cellStyle name="표준 42 3 2 2 9 2" xfId="52864"/>
    <cellStyle name="표준 42 3 2 2 9 3" xfId="52865"/>
    <cellStyle name="표준 42 3 2 2 9 4" xfId="52866"/>
    <cellStyle name="표준 42 3 2 20" xfId="52867"/>
    <cellStyle name="표준 42 3 2 21" xfId="52868"/>
    <cellStyle name="표준 42 3 2 22" xfId="52869"/>
    <cellStyle name="표준 42 3 2 23" xfId="52870"/>
    <cellStyle name="표준 42 3 2 24" xfId="52871"/>
    <cellStyle name="표준 42 3 2 25" xfId="52872"/>
    <cellStyle name="표준 42 3 2 26" xfId="52873"/>
    <cellStyle name="표준 42 3 2 3" xfId="52874"/>
    <cellStyle name="표준 42 3 2 3 10" xfId="52875"/>
    <cellStyle name="표준 42 3 2 3 11" xfId="52876"/>
    <cellStyle name="표준 42 3 2 3 12" xfId="52877"/>
    <cellStyle name="표준 42 3 2 3 2" xfId="52878"/>
    <cellStyle name="표준 42 3 2 3 2 2" xfId="52879"/>
    <cellStyle name="표준 42 3 2 3 2 3" xfId="52880"/>
    <cellStyle name="표준 42 3 2 3 2 4" xfId="52881"/>
    <cellStyle name="표준 42 3 2 3 3" xfId="52882"/>
    <cellStyle name="표준 42 3 2 3 3 2" xfId="52883"/>
    <cellStyle name="표준 42 3 2 3 3 3" xfId="52884"/>
    <cellStyle name="표준 42 3 2 3 3 4" xfId="52885"/>
    <cellStyle name="표준 42 3 2 3 4" xfId="52886"/>
    <cellStyle name="표준 42 3 2 3 4 2" xfId="52887"/>
    <cellStyle name="표준 42 3 2 3 4 3" xfId="52888"/>
    <cellStyle name="표준 42 3 2 3 4 4" xfId="52889"/>
    <cellStyle name="표준 42 3 2 3 5" xfId="52890"/>
    <cellStyle name="표준 42 3 2 3 5 2" xfId="52891"/>
    <cellStyle name="표준 42 3 2 3 5 3" xfId="52892"/>
    <cellStyle name="표준 42 3 2 3 5 4" xfId="52893"/>
    <cellStyle name="표준 42 3 2 3 6" xfId="52894"/>
    <cellStyle name="표준 42 3 2 3 6 2" xfId="52895"/>
    <cellStyle name="표준 42 3 2 3 6 3" xfId="52896"/>
    <cellStyle name="표준 42 3 2 3 6 4" xfId="52897"/>
    <cellStyle name="표준 42 3 2 3 7" xfId="52898"/>
    <cellStyle name="표준 42 3 2 3 7 2" xfId="52899"/>
    <cellStyle name="표준 42 3 2 3 7 3" xfId="52900"/>
    <cellStyle name="표준 42 3 2 3 7 4" xfId="52901"/>
    <cellStyle name="표준 42 3 2 3 8" xfId="52902"/>
    <cellStyle name="표준 42 3 2 3 8 2" xfId="52903"/>
    <cellStyle name="표준 42 3 2 3 8 3" xfId="52904"/>
    <cellStyle name="표준 42 3 2 3 8 4" xfId="52905"/>
    <cellStyle name="표준 42 3 2 3 9" xfId="52906"/>
    <cellStyle name="표준 42 3 2 3 9 2" xfId="52907"/>
    <cellStyle name="표준 42 3 2 3 9 3" xfId="52908"/>
    <cellStyle name="표준 42 3 2 3 9 4" xfId="52909"/>
    <cellStyle name="표준 42 3 2 4" xfId="52910"/>
    <cellStyle name="표준 42 3 2 4 10" xfId="52911"/>
    <cellStyle name="표준 42 3 2 4 11" xfId="52912"/>
    <cellStyle name="표준 42 3 2 4 12" xfId="52913"/>
    <cellStyle name="표준 42 3 2 4 2" xfId="52914"/>
    <cellStyle name="표준 42 3 2 4 2 2" xfId="52915"/>
    <cellStyle name="표준 42 3 2 4 2 3" xfId="52916"/>
    <cellStyle name="표준 42 3 2 4 2 4" xfId="52917"/>
    <cellStyle name="표준 42 3 2 4 3" xfId="52918"/>
    <cellStyle name="표준 42 3 2 4 3 2" xfId="52919"/>
    <cellStyle name="표준 42 3 2 4 3 3" xfId="52920"/>
    <cellStyle name="표준 42 3 2 4 3 4" xfId="52921"/>
    <cellStyle name="표준 42 3 2 4 4" xfId="52922"/>
    <cellStyle name="표준 42 3 2 4 4 2" xfId="52923"/>
    <cellStyle name="표준 42 3 2 4 4 3" xfId="52924"/>
    <cellStyle name="표준 42 3 2 4 4 4" xfId="52925"/>
    <cellStyle name="표준 42 3 2 4 5" xfId="52926"/>
    <cellStyle name="표준 42 3 2 4 5 2" xfId="52927"/>
    <cellStyle name="표준 42 3 2 4 5 3" xfId="52928"/>
    <cellStyle name="표준 42 3 2 4 5 4" xfId="52929"/>
    <cellStyle name="표준 42 3 2 4 6" xfId="52930"/>
    <cellStyle name="표준 42 3 2 4 6 2" xfId="52931"/>
    <cellStyle name="표준 42 3 2 4 6 3" xfId="52932"/>
    <cellStyle name="표준 42 3 2 4 6 4" xfId="52933"/>
    <cellStyle name="표준 42 3 2 4 7" xfId="52934"/>
    <cellStyle name="표준 42 3 2 4 7 2" xfId="52935"/>
    <cellStyle name="표준 42 3 2 4 7 3" xfId="52936"/>
    <cellStyle name="표준 42 3 2 4 7 4" xfId="52937"/>
    <cellStyle name="표준 42 3 2 4 8" xfId="52938"/>
    <cellStyle name="표준 42 3 2 4 8 2" xfId="52939"/>
    <cellStyle name="표준 42 3 2 4 8 3" xfId="52940"/>
    <cellStyle name="표준 42 3 2 4 8 4" xfId="52941"/>
    <cellStyle name="표준 42 3 2 4 9" xfId="52942"/>
    <cellStyle name="표준 42 3 2 4 9 2" xfId="52943"/>
    <cellStyle name="표준 42 3 2 4 9 3" xfId="52944"/>
    <cellStyle name="표준 42 3 2 4 9 4" xfId="52945"/>
    <cellStyle name="표준 42 3 2 5" xfId="52946"/>
    <cellStyle name="표준 42 3 2 5 10" xfId="52947"/>
    <cellStyle name="표준 42 3 2 5 11" xfId="52948"/>
    <cellStyle name="표준 42 3 2 5 12" xfId="52949"/>
    <cellStyle name="표준 42 3 2 5 2" xfId="52950"/>
    <cellStyle name="표준 42 3 2 5 2 2" xfId="52951"/>
    <cellStyle name="표준 42 3 2 5 2 3" xfId="52952"/>
    <cellStyle name="표준 42 3 2 5 2 4" xfId="52953"/>
    <cellStyle name="표준 42 3 2 5 3" xfId="52954"/>
    <cellStyle name="표준 42 3 2 5 3 2" xfId="52955"/>
    <cellStyle name="표준 42 3 2 5 3 3" xfId="52956"/>
    <cellStyle name="표준 42 3 2 5 3 4" xfId="52957"/>
    <cellStyle name="표준 42 3 2 5 4" xfId="52958"/>
    <cellStyle name="표준 42 3 2 5 4 2" xfId="52959"/>
    <cellStyle name="표준 42 3 2 5 4 3" xfId="52960"/>
    <cellStyle name="표준 42 3 2 5 4 4" xfId="52961"/>
    <cellStyle name="표준 42 3 2 5 5" xfId="52962"/>
    <cellStyle name="표준 42 3 2 5 5 2" xfId="52963"/>
    <cellStyle name="표준 42 3 2 5 5 3" xfId="52964"/>
    <cellStyle name="표준 42 3 2 5 5 4" xfId="52965"/>
    <cellStyle name="표준 42 3 2 5 6" xfId="52966"/>
    <cellStyle name="표준 42 3 2 5 6 2" xfId="52967"/>
    <cellStyle name="표준 42 3 2 5 6 3" xfId="52968"/>
    <cellStyle name="표준 42 3 2 5 6 4" xfId="52969"/>
    <cellStyle name="표준 42 3 2 5 7" xfId="52970"/>
    <cellStyle name="표준 42 3 2 5 7 2" xfId="52971"/>
    <cellStyle name="표준 42 3 2 5 7 3" xfId="52972"/>
    <cellStyle name="표준 42 3 2 5 7 4" xfId="52973"/>
    <cellStyle name="표준 42 3 2 5 8" xfId="52974"/>
    <cellStyle name="표준 42 3 2 5 8 2" xfId="52975"/>
    <cellStyle name="표준 42 3 2 5 8 3" xfId="52976"/>
    <cellStyle name="표준 42 3 2 5 8 4" xfId="52977"/>
    <cellStyle name="표준 42 3 2 5 9" xfId="52978"/>
    <cellStyle name="표준 42 3 2 5 9 2" xfId="52979"/>
    <cellStyle name="표준 42 3 2 5 9 3" xfId="52980"/>
    <cellStyle name="표준 42 3 2 5 9 4" xfId="52981"/>
    <cellStyle name="표준 42 3 2 6" xfId="52982"/>
    <cellStyle name="표준 42 3 2 6 2" xfId="52983"/>
    <cellStyle name="표준 42 3 2 6 3" xfId="52984"/>
    <cellStyle name="표준 42 3 2 6 4" xfId="52985"/>
    <cellStyle name="표준 42 3 2 7" xfId="52986"/>
    <cellStyle name="표준 42 3 2 7 2" xfId="52987"/>
    <cellStyle name="표준 42 3 2 7 3" xfId="52988"/>
    <cellStyle name="표준 42 3 2 7 4" xfId="52989"/>
    <cellStyle name="표준 42 3 2 8" xfId="52990"/>
    <cellStyle name="표준 42 3 2 8 2" xfId="52991"/>
    <cellStyle name="표준 42 3 2 8 3" xfId="52992"/>
    <cellStyle name="표준 42 3 2 8 4" xfId="52993"/>
    <cellStyle name="표준 42 3 2 9" xfId="52994"/>
    <cellStyle name="표준 42 3 2 9 2" xfId="52995"/>
    <cellStyle name="표준 42 3 2 9 3" xfId="52996"/>
    <cellStyle name="표준 42 3 2 9 4" xfId="52997"/>
    <cellStyle name="표준 42 3 20" xfId="52998"/>
    <cellStyle name="표준 42 3 21" xfId="52999"/>
    <cellStyle name="표준 42 3 22" xfId="53000"/>
    <cellStyle name="표준 42 3 23" xfId="53001"/>
    <cellStyle name="표준 42 3 24" xfId="53002"/>
    <cellStyle name="표준 42 3 25" xfId="53003"/>
    <cellStyle name="표준 42 3 26" xfId="53004"/>
    <cellStyle name="표준 42 3 3" xfId="53005"/>
    <cellStyle name="표준 42 3 3 10" xfId="53006"/>
    <cellStyle name="표준 42 3 3 10 2" xfId="53007"/>
    <cellStyle name="표준 42 3 3 10 3" xfId="53008"/>
    <cellStyle name="표준 42 3 3 10 4" xfId="53009"/>
    <cellStyle name="표준 42 3 3 11" xfId="53010"/>
    <cellStyle name="표준 42 3 3 11 2" xfId="53011"/>
    <cellStyle name="표준 42 3 3 11 3" xfId="53012"/>
    <cellStyle name="표준 42 3 3 11 4" xfId="53013"/>
    <cellStyle name="표준 42 3 3 12" xfId="53014"/>
    <cellStyle name="표준 42 3 3 12 2" xfId="53015"/>
    <cellStyle name="표준 42 3 3 12 3" xfId="53016"/>
    <cellStyle name="표준 42 3 3 12 4" xfId="53017"/>
    <cellStyle name="표준 42 3 3 13" xfId="53018"/>
    <cellStyle name="표준 42 3 3 14" xfId="53019"/>
    <cellStyle name="표준 42 3 3 15" xfId="53020"/>
    <cellStyle name="표준 42 3 3 16" xfId="53021"/>
    <cellStyle name="표준 42 3 3 17" xfId="53022"/>
    <cellStyle name="표준 42 3 3 18" xfId="53023"/>
    <cellStyle name="표준 42 3 3 19" xfId="53024"/>
    <cellStyle name="표준 42 3 3 2" xfId="53025"/>
    <cellStyle name="표준 42 3 3 2 10" xfId="53026"/>
    <cellStyle name="표준 42 3 3 2 11" xfId="53027"/>
    <cellStyle name="표준 42 3 3 2 12" xfId="53028"/>
    <cellStyle name="표준 42 3 3 2 2" xfId="53029"/>
    <cellStyle name="표준 42 3 3 2 2 2" xfId="53030"/>
    <cellStyle name="표준 42 3 3 2 2 3" xfId="53031"/>
    <cellStyle name="표준 42 3 3 2 2 4" xfId="53032"/>
    <cellStyle name="표준 42 3 3 2 3" xfId="53033"/>
    <cellStyle name="표준 42 3 3 2 3 2" xfId="53034"/>
    <cellStyle name="표준 42 3 3 2 3 3" xfId="53035"/>
    <cellStyle name="표준 42 3 3 2 3 4" xfId="53036"/>
    <cellStyle name="표준 42 3 3 2 4" xfId="53037"/>
    <cellStyle name="표준 42 3 3 2 4 2" xfId="53038"/>
    <cellStyle name="표준 42 3 3 2 4 3" xfId="53039"/>
    <cellStyle name="표준 42 3 3 2 4 4" xfId="53040"/>
    <cellStyle name="표준 42 3 3 2 5" xfId="53041"/>
    <cellStyle name="표준 42 3 3 2 5 2" xfId="53042"/>
    <cellStyle name="표준 42 3 3 2 5 3" xfId="53043"/>
    <cellStyle name="표준 42 3 3 2 5 4" xfId="53044"/>
    <cellStyle name="표준 42 3 3 2 6" xfId="53045"/>
    <cellStyle name="표준 42 3 3 2 6 2" xfId="53046"/>
    <cellStyle name="표준 42 3 3 2 6 3" xfId="53047"/>
    <cellStyle name="표준 42 3 3 2 6 4" xfId="53048"/>
    <cellStyle name="표준 42 3 3 2 7" xfId="53049"/>
    <cellStyle name="표준 42 3 3 2 7 2" xfId="53050"/>
    <cellStyle name="표준 42 3 3 2 7 3" xfId="53051"/>
    <cellStyle name="표준 42 3 3 2 7 4" xfId="53052"/>
    <cellStyle name="표준 42 3 3 2 8" xfId="53053"/>
    <cellStyle name="표준 42 3 3 2 8 2" xfId="53054"/>
    <cellStyle name="표준 42 3 3 2 8 3" xfId="53055"/>
    <cellStyle name="표준 42 3 3 2 8 4" xfId="53056"/>
    <cellStyle name="표준 42 3 3 2 9" xfId="53057"/>
    <cellStyle name="표준 42 3 3 2 9 2" xfId="53058"/>
    <cellStyle name="표준 42 3 3 2 9 3" xfId="53059"/>
    <cellStyle name="표준 42 3 3 2 9 4" xfId="53060"/>
    <cellStyle name="표준 42 3 3 20" xfId="53061"/>
    <cellStyle name="표준 42 3 3 21" xfId="53062"/>
    <cellStyle name="표준 42 3 3 22" xfId="53063"/>
    <cellStyle name="표준 42 3 3 23" xfId="53064"/>
    <cellStyle name="표준 42 3 3 24" xfId="53065"/>
    <cellStyle name="표준 42 3 3 25" xfId="53066"/>
    <cellStyle name="표준 42 3 3 3" xfId="53067"/>
    <cellStyle name="표준 42 3 3 3 10" xfId="53068"/>
    <cellStyle name="표준 42 3 3 3 11" xfId="53069"/>
    <cellStyle name="표준 42 3 3 3 12" xfId="53070"/>
    <cellStyle name="표준 42 3 3 3 2" xfId="53071"/>
    <cellStyle name="표준 42 3 3 3 2 2" xfId="53072"/>
    <cellStyle name="표준 42 3 3 3 2 3" xfId="53073"/>
    <cellStyle name="표준 42 3 3 3 2 4" xfId="53074"/>
    <cellStyle name="표준 42 3 3 3 3" xfId="53075"/>
    <cellStyle name="표준 42 3 3 3 3 2" xfId="53076"/>
    <cellStyle name="표준 42 3 3 3 3 3" xfId="53077"/>
    <cellStyle name="표준 42 3 3 3 3 4" xfId="53078"/>
    <cellStyle name="표준 42 3 3 3 4" xfId="53079"/>
    <cellStyle name="표준 42 3 3 3 4 2" xfId="53080"/>
    <cellStyle name="표준 42 3 3 3 4 3" xfId="53081"/>
    <cellStyle name="표준 42 3 3 3 4 4" xfId="53082"/>
    <cellStyle name="표준 42 3 3 3 5" xfId="53083"/>
    <cellStyle name="표준 42 3 3 3 5 2" xfId="53084"/>
    <cellStyle name="표준 42 3 3 3 5 3" xfId="53085"/>
    <cellStyle name="표준 42 3 3 3 5 4" xfId="53086"/>
    <cellStyle name="표준 42 3 3 3 6" xfId="53087"/>
    <cellStyle name="표준 42 3 3 3 6 2" xfId="53088"/>
    <cellStyle name="표준 42 3 3 3 6 3" xfId="53089"/>
    <cellStyle name="표준 42 3 3 3 6 4" xfId="53090"/>
    <cellStyle name="표준 42 3 3 3 7" xfId="53091"/>
    <cellStyle name="표준 42 3 3 3 7 2" xfId="53092"/>
    <cellStyle name="표준 42 3 3 3 7 3" xfId="53093"/>
    <cellStyle name="표준 42 3 3 3 7 4" xfId="53094"/>
    <cellStyle name="표준 42 3 3 3 8" xfId="53095"/>
    <cellStyle name="표준 42 3 3 3 8 2" xfId="53096"/>
    <cellStyle name="표준 42 3 3 3 8 3" xfId="53097"/>
    <cellStyle name="표준 42 3 3 3 8 4" xfId="53098"/>
    <cellStyle name="표준 42 3 3 3 9" xfId="53099"/>
    <cellStyle name="표준 42 3 3 3 9 2" xfId="53100"/>
    <cellStyle name="표준 42 3 3 3 9 3" xfId="53101"/>
    <cellStyle name="표준 42 3 3 3 9 4" xfId="53102"/>
    <cellStyle name="표준 42 3 3 4" xfId="53103"/>
    <cellStyle name="표준 42 3 3 4 10" xfId="53104"/>
    <cellStyle name="표준 42 3 3 4 11" xfId="53105"/>
    <cellStyle name="표준 42 3 3 4 12" xfId="53106"/>
    <cellStyle name="표준 42 3 3 4 2" xfId="53107"/>
    <cellStyle name="표준 42 3 3 4 2 2" xfId="53108"/>
    <cellStyle name="표준 42 3 3 4 2 3" xfId="53109"/>
    <cellStyle name="표준 42 3 3 4 2 4" xfId="53110"/>
    <cellStyle name="표준 42 3 3 4 3" xfId="53111"/>
    <cellStyle name="표준 42 3 3 4 3 2" xfId="53112"/>
    <cellStyle name="표준 42 3 3 4 3 3" xfId="53113"/>
    <cellStyle name="표준 42 3 3 4 3 4" xfId="53114"/>
    <cellStyle name="표준 42 3 3 4 4" xfId="53115"/>
    <cellStyle name="표준 42 3 3 4 4 2" xfId="53116"/>
    <cellStyle name="표준 42 3 3 4 4 3" xfId="53117"/>
    <cellStyle name="표준 42 3 3 4 4 4" xfId="53118"/>
    <cellStyle name="표준 42 3 3 4 5" xfId="53119"/>
    <cellStyle name="표준 42 3 3 4 5 2" xfId="53120"/>
    <cellStyle name="표준 42 3 3 4 5 3" xfId="53121"/>
    <cellStyle name="표준 42 3 3 4 5 4" xfId="53122"/>
    <cellStyle name="표준 42 3 3 4 6" xfId="53123"/>
    <cellStyle name="표준 42 3 3 4 6 2" xfId="53124"/>
    <cellStyle name="표준 42 3 3 4 6 3" xfId="53125"/>
    <cellStyle name="표준 42 3 3 4 6 4" xfId="53126"/>
    <cellStyle name="표준 42 3 3 4 7" xfId="53127"/>
    <cellStyle name="표준 42 3 3 4 7 2" xfId="53128"/>
    <cellStyle name="표준 42 3 3 4 7 3" xfId="53129"/>
    <cellStyle name="표준 42 3 3 4 7 4" xfId="53130"/>
    <cellStyle name="표준 42 3 3 4 8" xfId="53131"/>
    <cellStyle name="표준 42 3 3 4 8 2" xfId="53132"/>
    <cellStyle name="표준 42 3 3 4 8 3" xfId="53133"/>
    <cellStyle name="표준 42 3 3 4 8 4" xfId="53134"/>
    <cellStyle name="표준 42 3 3 4 9" xfId="53135"/>
    <cellStyle name="표준 42 3 3 4 9 2" xfId="53136"/>
    <cellStyle name="표준 42 3 3 4 9 3" xfId="53137"/>
    <cellStyle name="표준 42 3 3 4 9 4" xfId="53138"/>
    <cellStyle name="표준 42 3 3 5" xfId="53139"/>
    <cellStyle name="표준 42 3 3 5 2" xfId="53140"/>
    <cellStyle name="표준 42 3 3 5 3" xfId="53141"/>
    <cellStyle name="표준 42 3 3 5 4" xfId="53142"/>
    <cellStyle name="표준 42 3 3 6" xfId="53143"/>
    <cellStyle name="표준 42 3 3 6 2" xfId="53144"/>
    <cellStyle name="표준 42 3 3 6 3" xfId="53145"/>
    <cellStyle name="표준 42 3 3 6 4" xfId="53146"/>
    <cellStyle name="표준 42 3 3 7" xfId="53147"/>
    <cellStyle name="표준 42 3 3 7 2" xfId="53148"/>
    <cellStyle name="표준 42 3 3 7 3" xfId="53149"/>
    <cellStyle name="표준 42 3 3 7 4" xfId="53150"/>
    <cellStyle name="표준 42 3 3 8" xfId="53151"/>
    <cellStyle name="표준 42 3 3 8 2" xfId="53152"/>
    <cellStyle name="표준 42 3 3 8 3" xfId="53153"/>
    <cellStyle name="표준 42 3 3 8 4" xfId="53154"/>
    <cellStyle name="표준 42 3 3 9" xfId="53155"/>
    <cellStyle name="표준 42 3 3 9 2" xfId="53156"/>
    <cellStyle name="표준 42 3 3 9 3" xfId="53157"/>
    <cellStyle name="표준 42 3 3 9 4" xfId="53158"/>
    <cellStyle name="표준 42 3 4" xfId="53159"/>
    <cellStyle name="표준 42 3 4 10" xfId="53160"/>
    <cellStyle name="표준 42 3 4 11" xfId="53161"/>
    <cellStyle name="표준 42 3 4 12" xfId="53162"/>
    <cellStyle name="표준 42 3 4 2" xfId="53163"/>
    <cellStyle name="표준 42 3 4 2 2" xfId="53164"/>
    <cellStyle name="표준 42 3 4 2 3" xfId="53165"/>
    <cellStyle name="표준 42 3 4 2 4" xfId="53166"/>
    <cellStyle name="표준 42 3 4 3" xfId="53167"/>
    <cellStyle name="표준 42 3 4 3 2" xfId="53168"/>
    <cellStyle name="표준 42 3 4 3 3" xfId="53169"/>
    <cellStyle name="표준 42 3 4 3 4" xfId="53170"/>
    <cellStyle name="표준 42 3 4 4" xfId="53171"/>
    <cellStyle name="표준 42 3 4 4 2" xfId="53172"/>
    <cellStyle name="표준 42 3 4 4 3" xfId="53173"/>
    <cellStyle name="표준 42 3 4 4 4" xfId="53174"/>
    <cellStyle name="표준 42 3 4 5" xfId="53175"/>
    <cellStyle name="표준 42 3 4 5 2" xfId="53176"/>
    <cellStyle name="표준 42 3 4 5 3" xfId="53177"/>
    <cellStyle name="표준 42 3 4 5 4" xfId="53178"/>
    <cellStyle name="표준 42 3 4 6" xfId="53179"/>
    <cellStyle name="표준 42 3 4 6 2" xfId="53180"/>
    <cellStyle name="표준 42 3 4 6 3" xfId="53181"/>
    <cellStyle name="표준 42 3 4 6 4" xfId="53182"/>
    <cellStyle name="표준 42 3 4 7" xfId="53183"/>
    <cellStyle name="표준 42 3 4 7 2" xfId="53184"/>
    <cellStyle name="표준 42 3 4 7 3" xfId="53185"/>
    <cellStyle name="표준 42 3 4 7 4" xfId="53186"/>
    <cellStyle name="표준 42 3 4 8" xfId="53187"/>
    <cellStyle name="표준 42 3 4 8 2" xfId="53188"/>
    <cellStyle name="표준 42 3 4 8 3" xfId="53189"/>
    <cellStyle name="표준 42 3 4 8 4" xfId="53190"/>
    <cellStyle name="표준 42 3 4 9" xfId="53191"/>
    <cellStyle name="표준 42 3 4 9 2" xfId="53192"/>
    <cellStyle name="표준 42 3 4 9 3" xfId="53193"/>
    <cellStyle name="표준 42 3 4 9 4" xfId="53194"/>
    <cellStyle name="표준 42 3 5" xfId="53195"/>
    <cellStyle name="표준 42 3 5 10" xfId="53196"/>
    <cellStyle name="표준 42 3 5 11" xfId="53197"/>
    <cellStyle name="표준 42 3 5 12" xfId="53198"/>
    <cellStyle name="표준 42 3 5 2" xfId="53199"/>
    <cellStyle name="표준 42 3 5 2 2" xfId="53200"/>
    <cellStyle name="표준 42 3 5 2 3" xfId="53201"/>
    <cellStyle name="표준 42 3 5 2 4" xfId="53202"/>
    <cellStyle name="표준 42 3 5 3" xfId="53203"/>
    <cellStyle name="표준 42 3 5 3 2" xfId="53204"/>
    <cellStyle name="표준 42 3 5 3 3" xfId="53205"/>
    <cellStyle name="표준 42 3 5 3 4" xfId="53206"/>
    <cellStyle name="표준 42 3 5 4" xfId="53207"/>
    <cellStyle name="표준 42 3 5 4 2" xfId="53208"/>
    <cellStyle name="표준 42 3 5 4 3" xfId="53209"/>
    <cellStyle name="표준 42 3 5 4 4" xfId="53210"/>
    <cellStyle name="표준 42 3 5 5" xfId="53211"/>
    <cellStyle name="표준 42 3 5 5 2" xfId="53212"/>
    <cellStyle name="표준 42 3 5 5 3" xfId="53213"/>
    <cellStyle name="표준 42 3 5 5 4" xfId="53214"/>
    <cellStyle name="표준 42 3 5 6" xfId="53215"/>
    <cellStyle name="표준 42 3 5 6 2" xfId="53216"/>
    <cellStyle name="표준 42 3 5 6 3" xfId="53217"/>
    <cellStyle name="표준 42 3 5 6 4" xfId="53218"/>
    <cellStyle name="표준 42 3 5 7" xfId="53219"/>
    <cellStyle name="표준 42 3 5 7 2" xfId="53220"/>
    <cellStyle name="표준 42 3 5 7 3" xfId="53221"/>
    <cellStyle name="표준 42 3 5 7 4" xfId="53222"/>
    <cellStyle name="표준 42 3 5 8" xfId="53223"/>
    <cellStyle name="표준 42 3 5 8 2" xfId="53224"/>
    <cellStyle name="표준 42 3 5 8 3" xfId="53225"/>
    <cellStyle name="표준 42 3 5 8 4" xfId="53226"/>
    <cellStyle name="표준 42 3 5 9" xfId="53227"/>
    <cellStyle name="표준 42 3 5 9 2" xfId="53228"/>
    <cellStyle name="표준 42 3 5 9 3" xfId="53229"/>
    <cellStyle name="표준 42 3 5 9 4" xfId="53230"/>
    <cellStyle name="표준 42 3 6" xfId="53231"/>
    <cellStyle name="표준 42 3 6 10" xfId="53232"/>
    <cellStyle name="표준 42 3 6 11" xfId="53233"/>
    <cellStyle name="표준 42 3 6 12" xfId="53234"/>
    <cellStyle name="표준 42 3 6 2" xfId="53235"/>
    <cellStyle name="표준 42 3 6 2 2" xfId="53236"/>
    <cellStyle name="표준 42 3 6 2 3" xfId="53237"/>
    <cellStyle name="표준 42 3 6 2 4" xfId="53238"/>
    <cellStyle name="표준 42 3 6 3" xfId="53239"/>
    <cellStyle name="표준 42 3 6 3 2" xfId="53240"/>
    <cellStyle name="표준 42 3 6 3 3" xfId="53241"/>
    <cellStyle name="표준 42 3 6 3 4" xfId="53242"/>
    <cellStyle name="표준 42 3 6 4" xfId="53243"/>
    <cellStyle name="표준 42 3 6 4 2" xfId="53244"/>
    <cellStyle name="표준 42 3 6 4 3" xfId="53245"/>
    <cellStyle name="표준 42 3 6 4 4" xfId="53246"/>
    <cellStyle name="표준 42 3 6 5" xfId="53247"/>
    <cellStyle name="표준 42 3 6 5 2" xfId="53248"/>
    <cellStyle name="표준 42 3 6 5 3" xfId="53249"/>
    <cellStyle name="표준 42 3 6 5 4" xfId="53250"/>
    <cellStyle name="표준 42 3 6 6" xfId="53251"/>
    <cellStyle name="표준 42 3 6 6 2" xfId="53252"/>
    <cellStyle name="표준 42 3 6 6 3" xfId="53253"/>
    <cellStyle name="표준 42 3 6 6 4" xfId="53254"/>
    <cellStyle name="표준 42 3 6 7" xfId="53255"/>
    <cellStyle name="표준 42 3 6 7 2" xfId="53256"/>
    <cellStyle name="표준 42 3 6 7 3" xfId="53257"/>
    <cellStyle name="표준 42 3 6 7 4" xfId="53258"/>
    <cellStyle name="표준 42 3 6 8" xfId="53259"/>
    <cellStyle name="표준 42 3 6 8 2" xfId="53260"/>
    <cellStyle name="표준 42 3 6 8 3" xfId="53261"/>
    <cellStyle name="표준 42 3 6 8 4" xfId="53262"/>
    <cellStyle name="표준 42 3 6 9" xfId="53263"/>
    <cellStyle name="표준 42 3 6 9 2" xfId="53264"/>
    <cellStyle name="표준 42 3 6 9 3" xfId="53265"/>
    <cellStyle name="표준 42 3 6 9 4" xfId="53266"/>
    <cellStyle name="표준 42 3 7" xfId="53267"/>
    <cellStyle name="표준 42 3 7 2" xfId="53268"/>
    <cellStyle name="표준 42 3 7 3" xfId="53269"/>
    <cellStyle name="표준 42 3 7 4" xfId="53270"/>
    <cellStyle name="표준 42 3 8" xfId="53271"/>
    <cellStyle name="표준 42 3 8 2" xfId="53272"/>
    <cellStyle name="표준 42 3 8 3" xfId="53273"/>
    <cellStyle name="표준 42 3 8 4" xfId="53274"/>
    <cellStyle name="표준 42 3 9" xfId="53275"/>
    <cellStyle name="표준 42 3 9 2" xfId="53276"/>
    <cellStyle name="표준 42 3 9 3" xfId="53277"/>
    <cellStyle name="표준 42 3 9 4" xfId="53278"/>
    <cellStyle name="표준 42 4" xfId="53279"/>
    <cellStyle name="표준 42 4 10" xfId="53280"/>
    <cellStyle name="표준 42 4 10 2" xfId="53281"/>
    <cellStyle name="표준 42 4 10 3" xfId="53282"/>
    <cellStyle name="표준 42 4 10 4" xfId="53283"/>
    <cellStyle name="표준 42 4 11" xfId="53284"/>
    <cellStyle name="표준 42 4 11 2" xfId="53285"/>
    <cellStyle name="표준 42 4 11 3" xfId="53286"/>
    <cellStyle name="표준 42 4 11 4" xfId="53287"/>
    <cellStyle name="표준 42 4 12" xfId="53288"/>
    <cellStyle name="표준 42 4 12 2" xfId="53289"/>
    <cellStyle name="표준 42 4 12 3" xfId="53290"/>
    <cellStyle name="표준 42 4 12 4" xfId="53291"/>
    <cellStyle name="표준 42 4 13" xfId="53292"/>
    <cellStyle name="표준 42 4 14" xfId="53293"/>
    <cellStyle name="표준 42 4 15" xfId="53294"/>
    <cellStyle name="표준 42 4 16" xfId="53295"/>
    <cellStyle name="표준 42 4 17" xfId="53296"/>
    <cellStyle name="표준 42 4 18" xfId="53297"/>
    <cellStyle name="표준 42 4 19" xfId="53298"/>
    <cellStyle name="표준 42 4 2" xfId="53299"/>
    <cellStyle name="표준 42 4 2 10" xfId="53300"/>
    <cellStyle name="표준 42 4 2 11" xfId="53301"/>
    <cellStyle name="표준 42 4 2 12" xfId="53302"/>
    <cellStyle name="표준 42 4 2 2" xfId="53303"/>
    <cellStyle name="표준 42 4 2 2 2" xfId="53304"/>
    <cellStyle name="표준 42 4 2 2 3" xfId="53305"/>
    <cellStyle name="표준 42 4 2 2 4" xfId="53306"/>
    <cellStyle name="표준 42 4 2 3" xfId="53307"/>
    <cellStyle name="표준 42 4 2 3 2" xfId="53308"/>
    <cellStyle name="표준 42 4 2 3 3" xfId="53309"/>
    <cellStyle name="표준 42 4 2 3 4" xfId="53310"/>
    <cellStyle name="표준 42 4 2 4" xfId="53311"/>
    <cellStyle name="표준 42 4 2 4 2" xfId="53312"/>
    <cellStyle name="표준 42 4 2 4 3" xfId="53313"/>
    <cellStyle name="표준 42 4 2 4 4" xfId="53314"/>
    <cellStyle name="표준 42 4 2 5" xfId="53315"/>
    <cellStyle name="표준 42 4 2 5 2" xfId="53316"/>
    <cellStyle name="표준 42 4 2 5 3" xfId="53317"/>
    <cellStyle name="표준 42 4 2 5 4" xfId="53318"/>
    <cellStyle name="표준 42 4 2 6" xfId="53319"/>
    <cellStyle name="표준 42 4 2 6 2" xfId="53320"/>
    <cellStyle name="표준 42 4 2 6 3" xfId="53321"/>
    <cellStyle name="표준 42 4 2 6 4" xfId="53322"/>
    <cellStyle name="표준 42 4 2 7" xfId="53323"/>
    <cellStyle name="표준 42 4 2 7 2" xfId="53324"/>
    <cellStyle name="표준 42 4 2 7 3" xfId="53325"/>
    <cellStyle name="표준 42 4 2 7 4" xfId="53326"/>
    <cellStyle name="표준 42 4 2 8" xfId="53327"/>
    <cellStyle name="표준 42 4 2 8 2" xfId="53328"/>
    <cellStyle name="표준 42 4 2 8 3" xfId="53329"/>
    <cellStyle name="표준 42 4 2 8 4" xfId="53330"/>
    <cellStyle name="표준 42 4 2 9" xfId="53331"/>
    <cellStyle name="표준 42 4 2 9 2" xfId="53332"/>
    <cellStyle name="표준 42 4 2 9 3" xfId="53333"/>
    <cellStyle name="표준 42 4 2 9 4" xfId="53334"/>
    <cellStyle name="표준 42 4 20" xfId="53335"/>
    <cellStyle name="표준 42 4 21" xfId="53336"/>
    <cellStyle name="표준 42 4 22" xfId="53337"/>
    <cellStyle name="표준 42 4 23" xfId="53338"/>
    <cellStyle name="표준 42 4 24" xfId="53339"/>
    <cellStyle name="표준 42 4 25" xfId="53340"/>
    <cellStyle name="표준 42 4 3" xfId="53341"/>
    <cellStyle name="표준 42 4 3 10" xfId="53342"/>
    <cellStyle name="표준 42 4 3 11" xfId="53343"/>
    <cellStyle name="표준 42 4 3 12" xfId="53344"/>
    <cellStyle name="표준 42 4 3 2" xfId="53345"/>
    <cellStyle name="표준 42 4 3 2 2" xfId="53346"/>
    <cellStyle name="표준 42 4 3 2 3" xfId="53347"/>
    <cellStyle name="표준 42 4 3 2 4" xfId="53348"/>
    <cellStyle name="표준 42 4 3 3" xfId="53349"/>
    <cellStyle name="표준 42 4 3 3 2" xfId="53350"/>
    <cellStyle name="표준 42 4 3 3 3" xfId="53351"/>
    <cellStyle name="표준 42 4 3 3 4" xfId="53352"/>
    <cellStyle name="표준 42 4 3 4" xfId="53353"/>
    <cellStyle name="표준 42 4 3 4 2" xfId="53354"/>
    <cellStyle name="표준 42 4 3 4 3" xfId="53355"/>
    <cellStyle name="표준 42 4 3 4 4" xfId="53356"/>
    <cellStyle name="표준 42 4 3 5" xfId="53357"/>
    <cellStyle name="표준 42 4 3 5 2" xfId="53358"/>
    <cellStyle name="표준 42 4 3 5 3" xfId="53359"/>
    <cellStyle name="표준 42 4 3 5 4" xfId="53360"/>
    <cellStyle name="표준 42 4 3 6" xfId="53361"/>
    <cellStyle name="표준 42 4 3 6 2" xfId="53362"/>
    <cellStyle name="표준 42 4 3 6 3" xfId="53363"/>
    <cellStyle name="표준 42 4 3 6 4" xfId="53364"/>
    <cellStyle name="표준 42 4 3 7" xfId="53365"/>
    <cellStyle name="표준 42 4 3 7 2" xfId="53366"/>
    <cellStyle name="표준 42 4 3 7 3" xfId="53367"/>
    <cellStyle name="표준 42 4 3 7 4" xfId="53368"/>
    <cellStyle name="표준 42 4 3 8" xfId="53369"/>
    <cellStyle name="표준 42 4 3 8 2" xfId="53370"/>
    <cellStyle name="표준 42 4 3 8 3" xfId="53371"/>
    <cellStyle name="표준 42 4 3 8 4" xfId="53372"/>
    <cellStyle name="표준 42 4 3 9" xfId="53373"/>
    <cellStyle name="표준 42 4 3 9 2" xfId="53374"/>
    <cellStyle name="표준 42 4 3 9 3" xfId="53375"/>
    <cellStyle name="표준 42 4 3 9 4" xfId="53376"/>
    <cellStyle name="표준 42 4 4" xfId="53377"/>
    <cellStyle name="표준 42 4 4 10" xfId="53378"/>
    <cellStyle name="표준 42 4 4 11" xfId="53379"/>
    <cellStyle name="표준 42 4 4 12" xfId="53380"/>
    <cellStyle name="표준 42 4 4 2" xfId="53381"/>
    <cellStyle name="표준 42 4 4 2 2" xfId="53382"/>
    <cellStyle name="표준 42 4 4 2 3" xfId="53383"/>
    <cellStyle name="표준 42 4 4 2 4" xfId="53384"/>
    <cellStyle name="표준 42 4 4 3" xfId="53385"/>
    <cellStyle name="표준 42 4 4 3 2" xfId="53386"/>
    <cellStyle name="표준 42 4 4 3 3" xfId="53387"/>
    <cellStyle name="표준 42 4 4 3 4" xfId="53388"/>
    <cellStyle name="표준 42 4 4 4" xfId="53389"/>
    <cellStyle name="표준 42 4 4 4 2" xfId="53390"/>
    <cellStyle name="표준 42 4 4 4 3" xfId="53391"/>
    <cellStyle name="표준 42 4 4 4 4" xfId="53392"/>
    <cellStyle name="표준 42 4 4 5" xfId="53393"/>
    <cellStyle name="표준 42 4 4 5 2" xfId="53394"/>
    <cellStyle name="표준 42 4 4 5 3" xfId="53395"/>
    <cellStyle name="표준 42 4 4 5 4" xfId="53396"/>
    <cellStyle name="표준 42 4 4 6" xfId="53397"/>
    <cellStyle name="표준 42 4 4 6 2" xfId="53398"/>
    <cellStyle name="표준 42 4 4 6 3" xfId="53399"/>
    <cellStyle name="표준 42 4 4 6 4" xfId="53400"/>
    <cellStyle name="표준 42 4 4 7" xfId="53401"/>
    <cellStyle name="표준 42 4 4 7 2" xfId="53402"/>
    <cellStyle name="표준 42 4 4 7 3" xfId="53403"/>
    <cellStyle name="표준 42 4 4 7 4" xfId="53404"/>
    <cellStyle name="표준 42 4 4 8" xfId="53405"/>
    <cellStyle name="표준 42 4 4 8 2" xfId="53406"/>
    <cellStyle name="표준 42 4 4 8 3" xfId="53407"/>
    <cellStyle name="표준 42 4 4 8 4" xfId="53408"/>
    <cellStyle name="표준 42 4 4 9" xfId="53409"/>
    <cellStyle name="표준 42 4 4 9 2" xfId="53410"/>
    <cellStyle name="표준 42 4 4 9 3" xfId="53411"/>
    <cellStyle name="표준 42 4 4 9 4" xfId="53412"/>
    <cellStyle name="표준 42 4 5" xfId="53413"/>
    <cellStyle name="표준 42 4 5 2" xfId="53414"/>
    <cellStyle name="표준 42 4 5 3" xfId="53415"/>
    <cellStyle name="표준 42 4 5 4" xfId="53416"/>
    <cellStyle name="표준 42 4 6" xfId="53417"/>
    <cellStyle name="표준 42 4 6 2" xfId="53418"/>
    <cellStyle name="표준 42 4 6 3" xfId="53419"/>
    <cellStyle name="표준 42 4 6 4" xfId="53420"/>
    <cellStyle name="표준 42 4 7" xfId="53421"/>
    <cellStyle name="표준 42 4 7 2" xfId="53422"/>
    <cellStyle name="표준 42 4 7 3" xfId="53423"/>
    <cellStyle name="표준 42 4 7 4" xfId="53424"/>
    <cellStyle name="표준 42 4 8" xfId="53425"/>
    <cellStyle name="표준 42 4 8 2" xfId="53426"/>
    <cellStyle name="표준 42 4 8 3" xfId="53427"/>
    <cellStyle name="표준 42 4 8 4" xfId="53428"/>
    <cellStyle name="표준 42 4 9" xfId="53429"/>
    <cellStyle name="표준 42 4 9 2" xfId="53430"/>
    <cellStyle name="표준 42 4 9 3" xfId="53431"/>
    <cellStyle name="표준 42 4 9 4" xfId="53432"/>
    <cellStyle name="표준 42 5" xfId="53433"/>
    <cellStyle name="표준 42 5 10" xfId="53434"/>
    <cellStyle name="표준 42 5 10 2" xfId="53435"/>
    <cellStyle name="표준 42 5 10 3" xfId="53436"/>
    <cellStyle name="표준 42 5 10 4" xfId="53437"/>
    <cellStyle name="표준 42 5 11" xfId="53438"/>
    <cellStyle name="표준 42 5 12" xfId="53439"/>
    <cellStyle name="표준 42 5 13" xfId="53440"/>
    <cellStyle name="표준 42 5 14" xfId="53441"/>
    <cellStyle name="표준 42 5 15" xfId="53442"/>
    <cellStyle name="표준 42 5 16" xfId="53443"/>
    <cellStyle name="표준 42 5 17" xfId="53444"/>
    <cellStyle name="표준 42 5 18" xfId="53445"/>
    <cellStyle name="표준 42 5 19" xfId="53446"/>
    <cellStyle name="표준 42 5 2" xfId="53447"/>
    <cellStyle name="표준 42 5 2 10" xfId="53448"/>
    <cellStyle name="표준 42 5 2 11" xfId="53449"/>
    <cellStyle name="표준 42 5 2 12" xfId="53450"/>
    <cellStyle name="표준 42 5 2 2" xfId="53451"/>
    <cellStyle name="표준 42 5 2 2 2" xfId="53452"/>
    <cellStyle name="표준 42 5 2 2 3" xfId="53453"/>
    <cellStyle name="표준 42 5 2 2 4" xfId="53454"/>
    <cellStyle name="표준 42 5 2 3" xfId="53455"/>
    <cellStyle name="표준 42 5 2 3 2" xfId="53456"/>
    <cellStyle name="표준 42 5 2 3 3" xfId="53457"/>
    <cellStyle name="표준 42 5 2 3 4" xfId="53458"/>
    <cellStyle name="표준 42 5 2 4" xfId="53459"/>
    <cellStyle name="표준 42 5 2 4 2" xfId="53460"/>
    <cellStyle name="표준 42 5 2 4 3" xfId="53461"/>
    <cellStyle name="표준 42 5 2 4 4" xfId="53462"/>
    <cellStyle name="표준 42 5 2 5" xfId="53463"/>
    <cellStyle name="표준 42 5 2 5 2" xfId="53464"/>
    <cellStyle name="표준 42 5 2 5 3" xfId="53465"/>
    <cellStyle name="표준 42 5 2 5 4" xfId="53466"/>
    <cellStyle name="표준 42 5 2 6" xfId="53467"/>
    <cellStyle name="표준 42 5 2 6 2" xfId="53468"/>
    <cellStyle name="표준 42 5 2 6 3" xfId="53469"/>
    <cellStyle name="표준 42 5 2 6 4" xfId="53470"/>
    <cellStyle name="표준 42 5 2 7" xfId="53471"/>
    <cellStyle name="표준 42 5 2 7 2" xfId="53472"/>
    <cellStyle name="표준 42 5 2 7 3" xfId="53473"/>
    <cellStyle name="표준 42 5 2 7 4" xfId="53474"/>
    <cellStyle name="표준 42 5 2 8" xfId="53475"/>
    <cellStyle name="표준 42 5 2 8 2" xfId="53476"/>
    <cellStyle name="표준 42 5 2 8 3" xfId="53477"/>
    <cellStyle name="표준 42 5 2 8 4" xfId="53478"/>
    <cellStyle name="표준 42 5 2 9" xfId="53479"/>
    <cellStyle name="표준 42 5 2 9 2" xfId="53480"/>
    <cellStyle name="표준 42 5 2 9 3" xfId="53481"/>
    <cellStyle name="표준 42 5 2 9 4" xfId="53482"/>
    <cellStyle name="표준 42 5 20" xfId="53483"/>
    <cellStyle name="표준 42 5 21" xfId="53484"/>
    <cellStyle name="표준 42 5 22" xfId="53485"/>
    <cellStyle name="표준 42 5 23" xfId="53486"/>
    <cellStyle name="표준 42 5 3" xfId="53487"/>
    <cellStyle name="표준 42 5 3 2" xfId="53488"/>
    <cellStyle name="표준 42 5 3 3" xfId="53489"/>
    <cellStyle name="표준 42 5 3 4" xfId="53490"/>
    <cellStyle name="표준 42 5 4" xfId="53491"/>
    <cellStyle name="표준 42 5 4 2" xfId="53492"/>
    <cellStyle name="표준 42 5 4 3" xfId="53493"/>
    <cellStyle name="표준 42 5 4 4" xfId="53494"/>
    <cellStyle name="표준 42 5 5" xfId="53495"/>
    <cellStyle name="표준 42 5 5 2" xfId="53496"/>
    <cellStyle name="표준 42 5 5 3" xfId="53497"/>
    <cellStyle name="표준 42 5 5 4" xfId="53498"/>
    <cellStyle name="표준 42 5 6" xfId="53499"/>
    <cellStyle name="표준 42 5 6 2" xfId="53500"/>
    <cellStyle name="표준 42 5 6 3" xfId="53501"/>
    <cellStyle name="표준 42 5 6 4" xfId="53502"/>
    <cellStyle name="표준 42 5 7" xfId="53503"/>
    <cellStyle name="표준 42 5 7 2" xfId="53504"/>
    <cellStyle name="표준 42 5 7 3" xfId="53505"/>
    <cellStyle name="표준 42 5 7 4" xfId="53506"/>
    <cellStyle name="표준 42 5 8" xfId="53507"/>
    <cellStyle name="표준 42 5 8 2" xfId="53508"/>
    <cellStyle name="표준 42 5 8 3" xfId="53509"/>
    <cellStyle name="표준 42 5 8 4" xfId="53510"/>
    <cellStyle name="표준 42 5 9" xfId="53511"/>
    <cellStyle name="표준 42 5 9 2" xfId="53512"/>
    <cellStyle name="표준 42 5 9 3" xfId="53513"/>
    <cellStyle name="표준 42 5 9 4" xfId="53514"/>
    <cellStyle name="표준 42 6" xfId="53515"/>
    <cellStyle name="표준 42 6 10" xfId="53516"/>
    <cellStyle name="표준 42 6 11" xfId="53517"/>
    <cellStyle name="표준 42 6 12" xfId="53518"/>
    <cellStyle name="표준 42 6 13" xfId="53519"/>
    <cellStyle name="표준 42 6 14" xfId="53520"/>
    <cellStyle name="표준 42 6 15" xfId="53521"/>
    <cellStyle name="표준 42 6 16" xfId="53522"/>
    <cellStyle name="표준 42 6 17" xfId="53523"/>
    <cellStyle name="표준 42 6 18" xfId="53524"/>
    <cellStyle name="표준 42 6 19" xfId="53525"/>
    <cellStyle name="표준 42 6 2" xfId="53526"/>
    <cellStyle name="표준 42 6 2 2" xfId="53527"/>
    <cellStyle name="표준 42 6 2 3" xfId="53528"/>
    <cellStyle name="표준 42 6 2 4" xfId="53529"/>
    <cellStyle name="표준 42 6 20" xfId="53530"/>
    <cellStyle name="표준 42 6 3" xfId="53531"/>
    <cellStyle name="표준 42 6 3 2" xfId="53532"/>
    <cellStyle name="표준 42 6 3 3" xfId="53533"/>
    <cellStyle name="표준 42 6 3 4" xfId="53534"/>
    <cellStyle name="표준 42 6 4" xfId="53535"/>
    <cellStyle name="표준 42 6 4 2" xfId="53536"/>
    <cellStyle name="표준 42 6 4 3" xfId="53537"/>
    <cellStyle name="표준 42 6 4 4" xfId="53538"/>
    <cellStyle name="표준 42 6 5" xfId="53539"/>
    <cellStyle name="표준 42 6 5 2" xfId="53540"/>
    <cellStyle name="표준 42 6 5 3" xfId="53541"/>
    <cellStyle name="표준 42 6 5 4" xfId="53542"/>
    <cellStyle name="표준 42 6 6" xfId="53543"/>
    <cellStyle name="표준 42 6 6 2" xfId="53544"/>
    <cellStyle name="표준 42 6 6 3" xfId="53545"/>
    <cellStyle name="표준 42 6 6 4" xfId="53546"/>
    <cellStyle name="표준 42 6 7" xfId="53547"/>
    <cellStyle name="표준 42 6 7 2" xfId="53548"/>
    <cellStyle name="표준 42 6 7 3" xfId="53549"/>
    <cellStyle name="표준 42 6 7 4" xfId="53550"/>
    <cellStyle name="표준 42 6 8" xfId="53551"/>
    <cellStyle name="표준 42 6 9" xfId="53552"/>
    <cellStyle name="표준 42 7" xfId="53553"/>
    <cellStyle name="표준 42 7 10" xfId="53554"/>
    <cellStyle name="표준 42 7 11" xfId="53555"/>
    <cellStyle name="표준 42 7 12" xfId="53556"/>
    <cellStyle name="표준 42 7 13" xfId="53557"/>
    <cellStyle name="표준 42 7 14" xfId="53558"/>
    <cellStyle name="표준 42 7 15" xfId="53559"/>
    <cellStyle name="표준 42 7 16" xfId="53560"/>
    <cellStyle name="표준 42 7 17" xfId="53561"/>
    <cellStyle name="표준 42 7 2" xfId="53562"/>
    <cellStyle name="표준 42 7 2 2" xfId="53563"/>
    <cellStyle name="표준 42 7 2 3" xfId="53564"/>
    <cellStyle name="표준 42 7 2 4" xfId="53565"/>
    <cellStyle name="표준 42 7 3" xfId="53566"/>
    <cellStyle name="표준 42 7 3 2" xfId="53567"/>
    <cellStyle name="표준 42 7 3 3" xfId="53568"/>
    <cellStyle name="표준 42 7 3 4" xfId="53569"/>
    <cellStyle name="표준 42 7 4" xfId="53570"/>
    <cellStyle name="표준 42 7 4 2" xfId="53571"/>
    <cellStyle name="표준 42 7 4 3" xfId="53572"/>
    <cellStyle name="표준 42 7 4 4" xfId="53573"/>
    <cellStyle name="표준 42 7 5" xfId="53574"/>
    <cellStyle name="표준 42 7 6" xfId="53575"/>
    <cellStyle name="표준 42 7 7" xfId="53576"/>
    <cellStyle name="표준 42 7 8" xfId="53577"/>
    <cellStyle name="표준 42 7 9" xfId="53578"/>
    <cellStyle name="표준 42 8" xfId="53579"/>
    <cellStyle name="표준 42 8 10" xfId="53580"/>
    <cellStyle name="표준 42 8 11" xfId="53581"/>
    <cellStyle name="표준 42 8 12" xfId="53582"/>
    <cellStyle name="표준 42 8 13" xfId="53583"/>
    <cellStyle name="표준 42 8 14" xfId="53584"/>
    <cellStyle name="표준 42 8 2" xfId="53585"/>
    <cellStyle name="표준 42 8 3" xfId="53586"/>
    <cellStyle name="표준 42 8 4" xfId="53587"/>
    <cellStyle name="표준 42 8 5" xfId="53588"/>
    <cellStyle name="표준 42 8 6" xfId="53589"/>
    <cellStyle name="표준 42 8 7" xfId="53590"/>
    <cellStyle name="표준 42 8 8" xfId="53591"/>
    <cellStyle name="표준 42 8 9" xfId="53592"/>
    <cellStyle name="표준 42 9" xfId="53593"/>
    <cellStyle name="표준 42 9 2" xfId="53594"/>
    <cellStyle name="표준 42 9 3" xfId="53595"/>
    <cellStyle name="표준 42 9 4" xfId="53596"/>
    <cellStyle name="표준 43" xfId="53597"/>
    <cellStyle name="표준 43 10" xfId="53598"/>
    <cellStyle name="표준 43 10 2" xfId="53599"/>
    <cellStyle name="표준 43 10 3" xfId="53600"/>
    <cellStyle name="표준 43 10 4" xfId="53601"/>
    <cellStyle name="표준 43 11" xfId="53602"/>
    <cellStyle name="표준 43 11 2" xfId="53603"/>
    <cellStyle name="표준 43 11 3" xfId="53604"/>
    <cellStyle name="표준 43 11 4" xfId="53605"/>
    <cellStyle name="표준 43 12" xfId="53606"/>
    <cellStyle name="표준 43 12 2" xfId="53607"/>
    <cellStyle name="표준 43 12 3" xfId="53608"/>
    <cellStyle name="표준 43 12 4" xfId="53609"/>
    <cellStyle name="표준 43 13" xfId="53610"/>
    <cellStyle name="표준 43 13 2" xfId="53611"/>
    <cellStyle name="표준 43 13 3" xfId="53612"/>
    <cellStyle name="표준 43 13 4" xfId="53613"/>
    <cellStyle name="표준 43 14" xfId="53614"/>
    <cellStyle name="표준 43 14 2" xfId="53615"/>
    <cellStyle name="표준 43 14 3" xfId="53616"/>
    <cellStyle name="표준 43 14 4" xfId="53617"/>
    <cellStyle name="표준 43 15" xfId="53618"/>
    <cellStyle name="표준 43 16" xfId="53619"/>
    <cellStyle name="표준 43 17" xfId="53620"/>
    <cellStyle name="표준 43 18" xfId="53621"/>
    <cellStyle name="표준 43 19" xfId="53622"/>
    <cellStyle name="표준 43 2" xfId="53623"/>
    <cellStyle name="표준 43 2 10" xfId="53624"/>
    <cellStyle name="표준 43 2 10 2" xfId="53625"/>
    <cellStyle name="표준 43 2 10 3" xfId="53626"/>
    <cellStyle name="표준 43 2 10 4" xfId="53627"/>
    <cellStyle name="표준 43 2 11" xfId="53628"/>
    <cellStyle name="표준 43 2 11 2" xfId="53629"/>
    <cellStyle name="표준 43 2 11 3" xfId="53630"/>
    <cellStyle name="표준 43 2 11 4" xfId="53631"/>
    <cellStyle name="표준 43 2 12" xfId="53632"/>
    <cellStyle name="표준 43 2 12 2" xfId="53633"/>
    <cellStyle name="표준 43 2 12 3" xfId="53634"/>
    <cellStyle name="표준 43 2 12 4" xfId="53635"/>
    <cellStyle name="표준 43 2 13" xfId="53636"/>
    <cellStyle name="표준 43 2 13 2" xfId="53637"/>
    <cellStyle name="표준 43 2 13 3" xfId="53638"/>
    <cellStyle name="표준 43 2 13 4" xfId="53639"/>
    <cellStyle name="표준 43 2 14" xfId="53640"/>
    <cellStyle name="표준 43 2 15" xfId="53641"/>
    <cellStyle name="표준 43 2 16" xfId="53642"/>
    <cellStyle name="표준 43 2 17" xfId="53643"/>
    <cellStyle name="표준 43 2 18" xfId="53644"/>
    <cellStyle name="표준 43 2 19" xfId="53645"/>
    <cellStyle name="표준 43 2 2" xfId="53646"/>
    <cellStyle name="표준 43 2 2 10" xfId="53647"/>
    <cellStyle name="표준 43 2 2 10 2" xfId="53648"/>
    <cellStyle name="표준 43 2 2 10 3" xfId="53649"/>
    <cellStyle name="표준 43 2 2 10 4" xfId="53650"/>
    <cellStyle name="표준 43 2 2 11" xfId="53651"/>
    <cellStyle name="표준 43 2 2 11 2" xfId="53652"/>
    <cellStyle name="표준 43 2 2 11 3" xfId="53653"/>
    <cellStyle name="표준 43 2 2 11 4" xfId="53654"/>
    <cellStyle name="표준 43 2 2 12" xfId="53655"/>
    <cellStyle name="표준 43 2 2 12 2" xfId="53656"/>
    <cellStyle name="표준 43 2 2 12 3" xfId="53657"/>
    <cellStyle name="표준 43 2 2 12 4" xfId="53658"/>
    <cellStyle name="표준 43 2 2 13" xfId="53659"/>
    <cellStyle name="표준 43 2 2 14" xfId="53660"/>
    <cellStyle name="표준 43 2 2 15" xfId="53661"/>
    <cellStyle name="표준 43 2 2 16" xfId="53662"/>
    <cellStyle name="표준 43 2 2 17" xfId="53663"/>
    <cellStyle name="표준 43 2 2 18" xfId="53664"/>
    <cellStyle name="표준 43 2 2 19" xfId="53665"/>
    <cellStyle name="표준 43 2 2 2" xfId="53666"/>
    <cellStyle name="표준 43 2 2 2 10" xfId="53667"/>
    <cellStyle name="표준 43 2 2 2 11" xfId="53668"/>
    <cellStyle name="표준 43 2 2 2 12" xfId="53669"/>
    <cellStyle name="표준 43 2 2 2 2" xfId="53670"/>
    <cellStyle name="표준 43 2 2 2 2 2" xfId="53671"/>
    <cellStyle name="표준 43 2 2 2 2 3" xfId="53672"/>
    <cellStyle name="표준 43 2 2 2 2 4" xfId="53673"/>
    <cellStyle name="표준 43 2 2 2 3" xfId="53674"/>
    <cellStyle name="표준 43 2 2 2 3 2" xfId="53675"/>
    <cellStyle name="표준 43 2 2 2 3 3" xfId="53676"/>
    <cellStyle name="표준 43 2 2 2 3 4" xfId="53677"/>
    <cellStyle name="표준 43 2 2 2 4" xfId="53678"/>
    <cellStyle name="표준 43 2 2 2 4 2" xfId="53679"/>
    <cellStyle name="표준 43 2 2 2 4 3" xfId="53680"/>
    <cellStyle name="표준 43 2 2 2 4 4" xfId="53681"/>
    <cellStyle name="표준 43 2 2 2 5" xfId="53682"/>
    <cellStyle name="표준 43 2 2 2 5 2" xfId="53683"/>
    <cellStyle name="표준 43 2 2 2 5 3" xfId="53684"/>
    <cellStyle name="표준 43 2 2 2 5 4" xfId="53685"/>
    <cellStyle name="표준 43 2 2 2 6" xfId="53686"/>
    <cellStyle name="표준 43 2 2 2 6 2" xfId="53687"/>
    <cellStyle name="표준 43 2 2 2 6 3" xfId="53688"/>
    <cellStyle name="표준 43 2 2 2 6 4" xfId="53689"/>
    <cellStyle name="표준 43 2 2 2 7" xfId="53690"/>
    <cellStyle name="표준 43 2 2 2 7 2" xfId="53691"/>
    <cellStyle name="표준 43 2 2 2 7 3" xfId="53692"/>
    <cellStyle name="표준 43 2 2 2 7 4" xfId="53693"/>
    <cellStyle name="표준 43 2 2 2 8" xfId="53694"/>
    <cellStyle name="표준 43 2 2 2 8 2" xfId="53695"/>
    <cellStyle name="표준 43 2 2 2 8 3" xfId="53696"/>
    <cellStyle name="표준 43 2 2 2 8 4" xfId="53697"/>
    <cellStyle name="표준 43 2 2 2 9" xfId="53698"/>
    <cellStyle name="표준 43 2 2 2 9 2" xfId="53699"/>
    <cellStyle name="표준 43 2 2 2 9 3" xfId="53700"/>
    <cellStyle name="표준 43 2 2 2 9 4" xfId="53701"/>
    <cellStyle name="표준 43 2 2 20" xfId="53702"/>
    <cellStyle name="표준 43 2 2 21" xfId="53703"/>
    <cellStyle name="표준 43 2 2 22" xfId="53704"/>
    <cellStyle name="표준 43 2 2 23" xfId="53705"/>
    <cellStyle name="표준 43 2 2 24" xfId="53706"/>
    <cellStyle name="표준 43 2 2 25" xfId="53707"/>
    <cellStyle name="표준 43 2 2 3" xfId="53708"/>
    <cellStyle name="표준 43 2 2 3 10" xfId="53709"/>
    <cellStyle name="표준 43 2 2 3 11" xfId="53710"/>
    <cellStyle name="표준 43 2 2 3 12" xfId="53711"/>
    <cellStyle name="표준 43 2 2 3 2" xfId="53712"/>
    <cellStyle name="표준 43 2 2 3 2 2" xfId="53713"/>
    <cellStyle name="표준 43 2 2 3 2 3" xfId="53714"/>
    <cellStyle name="표준 43 2 2 3 2 4" xfId="53715"/>
    <cellStyle name="표준 43 2 2 3 3" xfId="53716"/>
    <cellStyle name="표준 43 2 2 3 3 2" xfId="53717"/>
    <cellStyle name="표준 43 2 2 3 3 3" xfId="53718"/>
    <cellStyle name="표준 43 2 2 3 3 4" xfId="53719"/>
    <cellStyle name="표준 43 2 2 3 4" xfId="53720"/>
    <cellStyle name="표준 43 2 2 3 4 2" xfId="53721"/>
    <cellStyle name="표준 43 2 2 3 4 3" xfId="53722"/>
    <cellStyle name="표준 43 2 2 3 4 4" xfId="53723"/>
    <cellStyle name="표준 43 2 2 3 5" xfId="53724"/>
    <cellStyle name="표준 43 2 2 3 5 2" xfId="53725"/>
    <cellStyle name="표준 43 2 2 3 5 3" xfId="53726"/>
    <cellStyle name="표준 43 2 2 3 5 4" xfId="53727"/>
    <cellStyle name="표준 43 2 2 3 6" xfId="53728"/>
    <cellStyle name="표준 43 2 2 3 6 2" xfId="53729"/>
    <cellStyle name="표준 43 2 2 3 6 3" xfId="53730"/>
    <cellStyle name="표준 43 2 2 3 6 4" xfId="53731"/>
    <cellStyle name="표준 43 2 2 3 7" xfId="53732"/>
    <cellStyle name="표준 43 2 2 3 7 2" xfId="53733"/>
    <cellStyle name="표준 43 2 2 3 7 3" xfId="53734"/>
    <cellStyle name="표준 43 2 2 3 7 4" xfId="53735"/>
    <cellStyle name="표준 43 2 2 3 8" xfId="53736"/>
    <cellStyle name="표준 43 2 2 3 8 2" xfId="53737"/>
    <cellStyle name="표준 43 2 2 3 8 3" xfId="53738"/>
    <cellStyle name="표준 43 2 2 3 8 4" xfId="53739"/>
    <cellStyle name="표준 43 2 2 3 9" xfId="53740"/>
    <cellStyle name="표준 43 2 2 3 9 2" xfId="53741"/>
    <cellStyle name="표준 43 2 2 3 9 3" xfId="53742"/>
    <cellStyle name="표준 43 2 2 3 9 4" xfId="53743"/>
    <cellStyle name="표준 43 2 2 4" xfId="53744"/>
    <cellStyle name="표준 43 2 2 4 10" xfId="53745"/>
    <cellStyle name="표준 43 2 2 4 11" xfId="53746"/>
    <cellStyle name="표준 43 2 2 4 12" xfId="53747"/>
    <cellStyle name="표준 43 2 2 4 2" xfId="53748"/>
    <cellStyle name="표준 43 2 2 4 2 2" xfId="53749"/>
    <cellStyle name="표준 43 2 2 4 2 3" xfId="53750"/>
    <cellStyle name="표준 43 2 2 4 2 4" xfId="53751"/>
    <cellStyle name="표준 43 2 2 4 3" xfId="53752"/>
    <cellStyle name="표준 43 2 2 4 3 2" xfId="53753"/>
    <cellStyle name="표준 43 2 2 4 3 3" xfId="53754"/>
    <cellStyle name="표준 43 2 2 4 3 4" xfId="53755"/>
    <cellStyle name="표준 43 2 2 4 4" xfId="53756"/>
    <cellStyle name="표준 43 2 2 4 4 2" xfId="53757"/>
    <cellStyle name="표준 43 2 2 4 4 3" xfId="53758"/>
    <cellStyle name="표준 43 2 2 4 4 4" xfId="53759"/>
    <cellStyle name="표준 43 2 2 4 5" xfId="53760"/>
    <cellStyle name="표준 43 2 2 4 5 2" xfId="53761"/>
    <cellStyle name="표준 43 2 2 4 5 3" xfId="53762"/>
    <cellStyle name="표준 43 2 2 4 5 4" xfId="53763"/>
    <cellStyle name="표준 43 2 2 4 6" xfId="53764"/>
    <cellStyle name="표준 43 2 2 4 6 2" xfId="53765"/>
    <cellStyle name="표준 43 2 2 4 6 3" xfId="53766"/>
    <cellStyle name="표준 43 2 2 4 6 4" xfId="53767"/>
    <cellStyle name="표준 43 2 2 4 7" xfId="53768"/>
    <cellStyle name="표준 43 2 2 4 7 2" xfId="53769"/>
    <cellStyle name="표준 43 2 2 4 7 3" xfId="53770"/>
    <cellStyle name="표준 43 2 2 4 7 4" xfId="53771"/>
    <cellStyle name="표준 43 2 2 4 8" xfId="53772"/>
    <cellStyle name="표준 43 2 2 4 8 2" xfId="53773"/>
    <cellStyle name="표준 43 2 2 4 8 3" xfId="53774"/>
    <cellStyle name="표준 43 2 2 4 8 4" xfId="53775"/>
    <cellStyle name="표준 43 2 2 4 9" xfId="53776"/>
    <cellStyle name="표준 43 2 2 4 9 2" xfId="53777"/>
    <cellStyle name="표준 43 2 2 4 9 3" xfId="53778"/>
    <cellStyle name="표준 43 2 2 4 9 4" xfId="53779"/>
    <cellStyle name="표준 43 2 2 5" xfId="53780"/>
    <cellStyle name="표준 43 2 2 5 2" xfId="53781"/>
    <cellStyle name="표준 43 2 2 5 3" xfId="53782"/>
    <cellStyle name="표준 43 2 2 5 4" xfId="53783"/>
    <cellStyle name="표준 43 2 2 6" xfId="53784"/>
    <cellStyle name="표준 43 2 2 6 2" xfId="53785"/>
    <cellStyle name="표준 43 2 2 6 3" xfId="53786"/>
    <cellStyle name="표준 43 2 2 6 4" xfId="53787"/>
    <cellStyle name="표준 43 2 2 7" xfId="53788"/>
    <cellStyle name="표준 43 2 2 7 2" xfId="53789"/>
    <cellStyle name="표준 43 2 2 7 3" xfId="53790"/>
    <cellStyle name="표준 43 2 2 7 4" xfId="53791"/>
    <cellStyle name="표준 43 2 2 8" xfId="53792"/>
    <cellStyle name="표준 43 2 2 8 2" xfId="53793"/>
    <cellStyle name="표준 43 2 2 8 3" xfId="53794"/>
    <cellStyle name="표준 43 2 2 8 4" xfId="53795"/>
    <cellStyle name="표준 43 2 2 9" xfId="53796"/>
    <cellStyle name="표준 43 2 2 9 2" xfId="53797"/>
    <cellStyle name="표준 43 2 2 9 3" xfId="53798"/>
    <cellStyle name="표준 43 2 2 9 4" xfId="53799"/>
    <cellStyle name="표준 43 2 20" xfId="53800"/>
    <cellStyle name="표준 43 2 21" xfId="53801"/>
    <cellStyle name="표준 43 2 22" xfId="53802"/>
    <cellStyle name="표준 43 2 23" xfId="53803"/>
    <cellStyle name="표준 43 2 24" xfId="53804"/>
    <cellStyle name="표준 43 2 25" xfId="53805"/>
    <cellStyle name="표준 43 2 26" xfId="53806"/>
    <cellStyle name="표준 43 2 3" xfId="53807"/>
    <cellStyle name="표준 43 2 3 10" xfId="53808"/>
    <cellStyle name="표준 43 2 3 11" xfId="53809"/>
    <cellStyle name="표준 43 2 3 12" xfId="53810"/>
    <cellStyle name="표준 43 2 3 2" xfId="53811"/>
    <cellStyle name="표준 43 2 3 2 2" xfId="53812"/>
    <cellStyle name="표준 43 2 3 2 3" xfId="53813"/>
    <cellStyle name="표준 43 2 3 2 4" xfId="53814"/>
    <cellStyle name="표준 43 2 3 3" xfId="53815"/>
    <cellStyle name="표준 43 2 3 3 2" xfId="53816"/>
    <cellStyle name="표준 43 2 3 3 3" xfId="53817"/>
    <cellStyle name="표준 43 2 3 3 4" xfId="53818"/>
    <cellStyle name="표준 43 2 3 4" xfId="53819"/>
    <cellStyle name="표준 43 2 3 4 2" xfId="53820"/>
    <cellStyle name="표준 43 2 3 4 3" xfId="53821"/>
    <cellStyle name="표준 43 2 3 4 4" xfId="53822"/>
    <cellStyle name="표준 43 2 3 5" xfId="53823"/>
    <cellStyle name="표준 43 2 3 5 2" xfId="53824"/>
    <cellStyle name="표준 43 2 3 5 3" xfId="53825"/>
    <cellStyle name="표준 43 2 3 5 4" xfId="53826"/>
    <cellStyle name="표준 43 2 3 6" xfId="53827"/>
    <cellStyle name="표준 43 2 3 6 2" xfId="53828"/>
    <cellStyle name="표준 43 2 3 6 3" xfId="53829"/>
    <cellStyle name="표준 43 2 3 6 4" xfId="53830"/>
    <cellStyle name="표준 43 2 3 7" xfId="53831"/>
    <cellStyle name="표준 43 2 3 7 2" xfId="53832"/>
    <cellStyle name="표준 43 2 3 7 3" xfId="53833"/>
    <cellStyle name="표준 43 2 3 7 4" xfId="53834"/>
    <cellStyle name="표준 43 2 3 8" xfId="53835"/>
    <cellStyle name="표준 43 2 3 8 2" xfId="53836"/>
    <cellStyle name="표준 43 2 3 8 3" xfId="53837"/>
    <cellStyle name="표준 43 2 3 8 4" xfId="53838"/>
    <cellStyle name="표준 43 2 3 9" xfId="53839"/>
    <cellStyle name="표준 43 2 3 9 2" xfId="53840"/>
    <cellStyle name="표준 43 2 3 9 3" xfId="53841"/>
    <cellStyle name="표준 43 2 3 9 4" xfId="53842"/>
    <cellStyle name="표준 43 2 4" xfId="53843"/>
    <cellStyle name="표준 43 2 4 10" xfId="53844"/>
    <cellStyle name="표준 43 2 4 11" xfId="53845"/>
    <cellStyle name="표준 43 2 4 12" xfId="53846"/>
    <cellStyle name="표준 43 2 4 2" xfId="53847"/>
    <cellStyle name="표준 43 2 4 2 2" xfId="53848"/>
    <cellStyle name="표준 43 2 4 2 3" xfId="53849"/>
    <cellStyle name="표준 43 2 4 2 4" xfId="53850"/>
    <cellStyle name="표준 43 2 4 3" xfId="53851"/>
    <cellStyle name="표준 43 2 4 3 2" xfId="53852"/>
    <cellStyle name="표준 43 2 4 3 3" xfId="53853"/>
    <cellStyle name="표준 43 2 4 3 4" xfId="53854"/>
    <cellStyle name="표준 43 2 4 4" xfId="53855"/>
    <cellStyle name="표준 43 2 4 4 2" xfId="53856"/>
    <cellStyle name="표준 43 2 4 4 3" xfId="53857"/>
    <cellStyle name="표준 43 2 4 4 4" xfId="53858"/>
    <cellStyle name="표준 43 2 4 5" xfId="53859"/>
    <cellStyle name="표준 43 2 4 5 2" xfId="53860"/>
    <cellStyle name="표준 43 2 4 5 3" xfId="53861"/>
    <cellStyle name="표준 43 2 4 5 4" xfId="53862"/>
    <cellStyle name="표준 43 2 4 6" xfId="53863"/>
    <cellStyle name="표준 43 2 4 6 2" xfId="53864"/>
    <cellStyle name="표준 43 2 4 6 3" xfId="53865"/>
    <cellStyle name="표준 43 2 4 6 4" xfId="53866"/>
    <cellStyle name="표준 43 2 4 7" xfId="53867"/>
    <cellStyle name="표준 43 2 4 7 2" xfId="53868"/>
    <cellStyle name="표준 43 2 4 7 3" xfId="53869"/>
    <cellStyle name="표준 43 2 4 7 4" xfId="53870"/>
    <cellStyle name="표준 43 2 4 8" xfId="53871"/>
    <cellStyle name="표준 43 2 4 8 2" xfId="53872"/>
    <cellStyle name="표준 43 2 4 8 3" xfId="53873"/>
    <cellStyle name="표준 43 2 4 8 4" xfId="53874"/>
    <cellStyle name="표준 43 2 4 9" xfId="53875"/>
    <cellStyle name="표준 43 2 4 9 2" xfId="53876"/>
    <cellStyle name="표준 43 2 4 9 3" xfId="53877"/>
    <cellStyle name="표준 43 2 4 9 4" xfId="53878"/>
    <cellStyle name="표준 43 2 5" xfId="53879"/>
    <cellStyle name="표준 43 2 5 10" xfId="53880"/>
    <cellStyle name="표준 43 2 5 11" xfId="53881"/>
    <cellStyle name="표준 43 2 5 12" xfId="53882"/>
    <cellStyle name="표준 43 2 5 2" xfId="53883"/>
    <cellStyle name="표준 43 2 5 2 2" xfId="53884"/>
    <cellStyle name="표준 43 2 5 2 3" xfId="53885"/>
    <cellStyle name="표준 43 2 5 2 4" xfId="53886"/>
    <cellStyle name="표준 43 2 5 3" xfId="53887"/>
    <cellStyle name="표준 43 2 5 3 2" xfId="53888"/>
    <cellStyle name="표준 43 2 5 3 3" xfId="53889"/>
    <cellStyle name="표준 43 2 5 3 4" xfId="53890"/>
    <cellStyle name="표준 43 2 5 4" xfId="53891"/>
    <cellStyle name="표준 43 2 5 4 2" xfId="53892"/>
    <cellStyle name="표준 43 2 5 4 3" xfId="53893"/>
    <cellStyle name="표준 43 2 5 4 4" xfId="53894"/>
    <cellStyle name="표준 43 2 5 5" xfId="53895"/>
    <cellStyle name="표준 43 2 5 5 2" xfId="53896"/>
    <cellStyle name="표준 43 2 5 5 3" xfId="53897"/>
    <cellStyle name="표준 43 2 5 5 4" xfId="53898"/>
    <cellStyle name="표준 43 2 5 6" xfId="53899"/>
    <cellStyle name="표준 43 2 5 6 2" xfId="53900"/>
    <cellStyle name="표준 43 2 5 6 3" xfId="53901"/>
    <cellStyle name="표준 43 2 5 6 4" xfId="53902"/>
    <cellStyle name="표준 43 2 5 7" xfId="53903"/>
    <cellStyle name="표준 43 2 5 7 2" xfId="53904"/>
    <cellStyle name="표준 43 2 5 7 3" xfId="53905"/>
    <cellStyle name="표준 43 2 5 7 4" xfId="53906"/>
    <cellStyle name="표준 43 2 5 8" xfId="53907"/>
    <cellStyle name="표준 43 2 5 8 2" xfId="53908"/>
    <cellStyle name="표준 43 2 5 8 3" xfId="53909"/>
    <cellStyle name="표준 43 2 5 8 4" xfId="53910"/>
    <cellStyle name="표준 43 2 5 9" xfId="53911"/>
    <cellStyle name="표준 43 2 5 9 2" xfId="53912"/>
    <cellStyle name="표준 43 2 5 9 3" xfId="53913"/>
    <cellStyle name="표준 43 2 5 9 4" xfId="53914"/>
    <cellStyle name="표준 43 2 6" xfId="53915"/>
    <cellStyle name="표준 43 2 6 2" xfId="53916"/>
    <cellStyle name="표준 43 2 6 3" xfId="53917"/>
    <cellStyle name="표준 43 2 6 4" xfId="53918"/>
    <cellStyle name="표준 43 2 7" xfId="53919"/>
    <cellStyle name="표준 43 2 7 2" xfId="53920"/>
    <cellStyle name="표준 43 2 7 3" xfId="53921"/>
    <cellStyle name="표준 43 2 7 4" xfId="53922"/>
    <cellStyle name="표준 43 2 8" xfId="53923"/>
    <cellStyle name="표준 43 2 8 2" xfId="53924"/>
    <cellStyle name="표준 43 2 8 3" xfId="53925"/>
    <cellStyle name="표준 43 2 8 4" xfId="53926"/>
    <cellStyle name="표준 43 2 9" xfId="53927"/>
    <cellStyle name="표준 43 2 9 2" xfId="53928"/>
    <cellStyle name="표준 43 2 9 3" xfId="53929"/>
    <cellStyle name="표준 43 2 9 4" xfId="53930"/>
    <cellStyle name="표준 43 20" xfId="53931"/>
    <cellStyle name="표준 43 21" xfId="53932"/>
    <cellStyle name="표준 43 22" xfId="53933"/>
    <cellStyle name="표준 43 23" xfId="53934"/>
    <cellStyle name="표준 43 24" xfId="53935"/>
    <cellStyle name="표준 43 25" xfId="53936"/>
    <cellStyle name="표준 43 26" xfId="53937"/>
    <cellStyle name="표준 43 27" xfId="53938"/>
    <cellStyle name="표준 43 3" xfId="53939"/>
    <cellStyle name="표준 43 3 10" xfId="53940"/>
    <cellStyle name="표준 43 3 10 2" xfId="53941"/>
    <cellStyle name="표준 43 3 10 3" xfId="53942"/>
    <cellStyle name="표준 43 3 10 4" xfId="53943"/>
    <cellStyle name="표준 43 3 11" xfId="53944"/>
    <cellStyle name="표준 43 3 11 2" xfId="53945"/>
    <cellStyle name="표준 43 3 11 3" xfId="53946"/>
    <cellStyle name="표준 43 3 11 4" xfId="53947"/>
    <cellStyle name="표준 43 3 12" xfId="53948"/>
    <cellStyle name="표준 43 3 12 2" xfId="53949"/>
    <cellStyle name="표준 43 3 12 3" xfId="53950"/>
    <cellStyle name="표준 43 3 12 4" xfId="53951"/>
    <cellStyle name="표준 43 3 13" xfId="53952"/>
    <cellStyle name="표준 43 3 14" xfId="53953"/>
    <cellStyle name="표준 43 3 15" xfId="53954"/>
    <cellStyle name="표준 43 3 16" xfId="53955"/>
    <cellStyle name="표준 43 3 17" xfId="53956"/>
    <cellStyle name="표준 43 3 18" xfId="53957"/>
    <cellStyle name="표준 43 3 19" xfId="53958"/>
    <cellStyle name="표준 43 3 2" xfId="53959"/>
    <cellStyle name="표준 43 3 2 10" xfId="53960"/>
    <cellStyle name="표준 43 3 2 11" xfId="53961"/>
    <cellStyle name="표준 43 3 2 12" xfId="53962"/>
    <cellStyle name="표준 43 3 2 2" xfId="53963"/>
    <cellStyle name="표준 43 3 2 2 2" xfId="53964"/>
    <cellStyle name="표준 43 3 2 2 3" xfId="53965"/>
    <cellStyle name="표준 43 3 2 2 4" xfId="53966"/>
    <cellStyle name="표준 43 3 2 3" xfId="53967"/>
    <cellStyle name="표준 43 3 2 3 2" xfId="53968"/>
    <cellStyle name="표준 43 3 2 3 3" xfId="53969"/>
    <cellStyle name="표준 43 3 2 3 4" xfId="53970"/>
    <cellStyle name="표준 43 3 2 4" xfId="53971"/>
    <cellStyle name="표준 43 3 2 4 2" xfId="53972"/>
    <cellStyle name="표준 43 3 2 4 3" xfId="53973"/>
    <cellStyle name="표준 43 3 2 4 4" xfId="53974"/>
    <cellStyle name="표준 43 3 2 5" xfId="53975"/>
    <cellStyle name="표준 43 3 2 5 2" xfId="53976"/>
    <cellStyle name="표준 43 3 2 5 3" xfId="53977"/>
    <cellStyle name="표준 43 3 2 5 4" xfId="53978"/>
    <cellStyle name="표준 43 3 2 6" xfId="53979"/>
    <cellStyle name="표준 43 3 2 6 2" xfId="53980"/>
    <cellStyle name="표준 43 3 2 6 3" xfId="53981"/>
    <cellStyle name="표준 43 3 2 6 4" xfId="53982"/>
    <cellStyle name="표준 43 3 2 7" xfId="53983"/>
    <cellStyle name="표준 43 3 2 7 2" xfId="53984"/>
    <cellStyle name="표준 43 3 2 7 3" xfId="53985"/>
    <cellStyle name="표준 43 3 2 7 4" xfId="53986"/>
    <cellStyle name="표준 43 3 2 8" xfId="53987"/>
    <cellStyle name="표준 43 3 2 8 2" xfId="53988"/>
    <cellStyle name="표준 43 3 2 8 3" xfId="53989"/>
    <cellStyle name="표준 43 3 2 8 4" xfId="53990"/>
    <cellStyle name="표준 43 3 2 9" xfId="53991"/>
    <cellStyle name="표준 43 3 2 9 2" xfId="53992"/>
    <cellStyle name="표준 43 3 2 9 3" xfId="53993"/>
    <cellStyle name="표준 43 3 2 9 4" xfId="53994"/>
    <cellStyle name="표준 43 3 20" xfId="53995"/>
    <cellStyle name="표준 43 3 21" xfId="53996"/>
    <cellStyle name="표준 43 3 22" xfId="53997"/>
    <cellStyle name="표준 43 3 23" xfId="53998"/>
    <cellStyle name="표준 43 3 24" xfId="53999"/>
    <cellStyle name="표준 43 3 25" xfId="54000"/>
    <cellStyle name="표준 43 3 3" xfId="54001"/>
    <cellStyle name="표준 43 3 3 10" xfId="54002"/>
    <cellStyle name="표준 43 3 3 11" xfId="54003"/>
    <cellStyle name="표준 43 3 3 12" xfId="54004"/>
    <cellStyle name="표준 43 3 3 2" xfId="54005"/>
    <cellStyle name="표준 43 3 3 2 2" xfId="54006"/>
    <cellStyle name="표준 43 3 3 2 3" xfId="54007"/>
    <cellStyle name="표준 43 3 3 2 4" xfId="54008"/>
    <cellStyle name="표준 43 3 3 3" xfId="54009"/>
    <cellStyle name="표준 43 3 3 3 2" xfId="54010"/>
    <cellStyle name="표준 43 3 3 3 3" xfId="54011"/>
    <cellStyle name="표준 43 3 3 3 4" xfId="54012"/>
    <cellStyle name="표준 43 3 3 4" xfId="54013"/>
    <cellStyle name="표준 43 3 3 4 2" xfId="54014"/>
    <cellStyle name="표준 43 3 3 4 3" xfId="54015"/>
    <cellStyle name="표준 43 3 3 4 4" xfId="54016"/>
    <cellStyle name="표준 43 3 3 5" xfId="54017"/>
    <cellStyle name="표준 43 3 3 5 2" xfId="54018"/>
    <cellStyle name="표준 43 3 3 5 3" xfId="54019"/>
    <cellStyle name="표준 43 3 3 5 4" xfId="54020"/>
    <cellStyle name="표준 43 3 3 6" xfId="54021"/>
    <cellStyle name="표준 43 3 3 6 2" xfId="54022"/>
    <cellStyle name="표준 43 3 3 6 3" xfId="54023"/>
    <cellStyle name="표준 43 3 3 6 4" xfId="54024"/>
    <cellStyle name="표준 43 3 3 7" xfId="54025"/>
    <cellStyle name="표준 43 3 3 7 2" xfId="54026"/>
    <cellStyle name="표준 43 3 3 7 3" xfId="54027"/>
    <cellStyle name="표준 43 3 3 7 4" xfId="54028"/>
    <cellStyle name="표준 43 3 3 8" xfId="54029"/>
    <cellStyle name="표준 43 3 3 8 2" xfId="54030"/>
    <cellStyle name="표준 43 3 3 8 3" xfId="54031"/>
    <cellStyle name="표준 43 3 3 8 4" xfId="54032"/>
    <cellStyle name="표준 43 3 3 9" xfId="54033"/>
    <cellStyle name="표준 43 3 3 9 2" xfId="54034"/>
    <cellStyle name="표준 43 3 3 9 3" xfId="54035"/>
    <cellStyle name="표준 43 3 3 9 4" xfId="54036"/>
    <cellStyle name="표준 43 3 4" xfId="54037"/>
    <cellStyle name="표준 43 3 4 10" xfId="54038"/>
    <cellStyle name="표준 43 3 4 11" xfId="54039"/>
    <cellStyle name="표준 43 3 4 12" xfId="54040"/>
    <cellStyle name="표준 43 3 4 2" xfId="54041"/>
    <cellStyle name="표준 43 3 4 2 2" xfId="54042"/>
    <cellStyle name="표준 43 3 4 2 3" xfId="54043"/>
    <cellStyle name="표준 43 3 4 2 4" xfId="54044"/>
    <cellStyle name="표준 43 3 4 3" xfId="54045"/>
    <cellStyle name="표준 43 3 4 3 2" xfId="54046"/>
    <cellStyle name="표준 43 3 4 3 3" xfId="54047"/>
    <cellStyle name="표준 43 3 4 3 4" xfId="54048"/>
    <cellStyle name="표준 43 3 4 4" xfId="54049"/>
    <cellStyle name="표준 43 3 4 4 2" xfId="54050"/>
    <cellStyle name="표준 43 3 4 4 3" xfId="54051"/>
    <cellStyle name="표준 43 3 4 4 4" xfId="54052"/>
    <cellStyle name="표준 43 3 4 5" xfId="54053"/>
    <cellStyle name="표준 43 3 4 5 2" xfId="54054"/>
    <cellStyle name="표준 43 3 4 5 3" xfId="54055"/>
    <cellStyle name="표준 43 3 4 5 4" xfId="54056"/>
    <cellStyle name="표준 43 3 4 6" xfId="54057"/>
    <cellStyle name="표준 43 3 4 6 2" xfId="54058"/>
    <cellStyle name="표준 43 3 4 6 3" xfId="54059"/>
    <cellStyle name="표준 43 3 4 6 4" xfId="54060"/>
    <cellStyle name="표준 43 3 4 7" xfId="54061"/>
    <cellStyle name="표준 43 3 4 7 2" xfId="54062"/>
    <cellStyle name="표준 43 3 4 7 3" xfId="54063"/>
    <cellStyle name="표준 43 3 4 7 4" xfId="54064"/>
    <cellStyle name="표준 43 3 4 8" xfId="54065"/>
    <cellStyle name="표준 43 3 4 8 2" xfId="54066"/>
    <cellStyle name="표준 43 3 4 8 3" xfId="54067"/>
    <cellStyle name="표준 43 3 4 8 4" xfId="54068"/>
    <cellStyle name="표준 43 3 4 9" xfId="54069"/>
    <cellStyle name="표준 43 3 4 9 2" xfId="54070"/>
    <cellStyle name="표준 43 3 4 9 3" xfId="54071"/>
    <cellStyle name="표준 43 3 4 9 4" xfId="54072"/>
    <cellStyle name="표준 43 3 5" xfId="54073"/>
    <cellStyle name="표준 43 3 5 2" xfId="54074"/>
    <cellStyle name="표준 43 3 5 3" xfId="54075"/>
    <cellStyle name="표준 43 3 5 4" xfId="54076"/>
    <cellStyle name="표준 43 3 6" xfId="54077"/>
    <cellStyle name="표준 43 3 6 2" xfId="54078"/>
    <cellStyle name="표준 43 3 6 3" xfId="54079"/>
    <cellStyle name="표준 43 3 6 4" xfId="54080"/>
    <cellStyle name="표준 43 3 7" xfId="54081"/>
    <cellStyle name="표준 43 3 7 2" xfId="54082"/>
    <cellStyle name="표준 43 3 7 3" xfId="54083"/>
    <cellStyle name="표준 43 3 7 4" xfId="54084"/>
    <cellStyle name="표준 43 3 8" xfId="54085"/>
    <cellStyle name="표준 43 3 8 2" xfId="54086"/>
    <cellStyle name="표준 43 3 8 3" xfId="54087"/>
    <cellStyle name="표준 43 3 8 4" xfId="54088"/>
    <cellStyle name="표준 43 3 9" xfId="54089"/>
    <cellStyle name="표준 43 3 9 2" xfId="54090"/>
    <cellStyle name="표준 43 3 9 3" xfId="54091"/>
    <cellStyle name="표준 43 3 9 4" xfId="54092"/>
    <cellStyle name="표준 43 4" xfId="54093"/>
    <cellStyle name="표준 43 4 10" xfId="54094"/>
    <cellStyle name="표준 43 4 11" xfId="54095"/>
    <cellStyle name="표준 43 4 12" xfId="54096"/>
    <cellStyle name="표준 43 4 2" xfId="54097"/>
    <cellStyle name="표준 43 4 2 2" xfId="54098"/>
    <cellStyle name="표준 43 4 2 3" xfId="54099"/>
    <cellStyle name="표준 43 4 2 4" xfId="54100"/>
    <cellStyle name="표준 43 4 3" xfId="54101"/>
    <cellStyle name="표준 43 4 3 2" xfId="54102"/>
    <cellStyle name="표준 43 4 3 3" xfId="54103"/>
    <cellStyle name="표준 43 4 3 4" xfId="54104"/>
    <cellStyle name="표준 43 4 4" xfId="54105"/>
    <cellStyle name="표준 43 4 4 2" xfId="54106"/>
    <cellStyle name="표준 43 4 4 3" xfId="54107"/>
    <cellStyle name="표준 43 4 4 4" xfId="54108"/>
    <cellStyle name="표준 43 4 5" xfId="54109"/>
    <cellStyle name="표준 43 4 5 2" xfId="54110"/>
    <cellStyle name="표준 43 4 5 3" xfId="54111"/>
    <cellStyle name="표준 43 4 5 4" xfId="54112"/>
    <cellStyle name="표준 43 4 6" xfId="54113"/>
    <cellStyle name="표준 43 4 6 2" xfId="54114"/>
    <cellStyle name="표준 43 4 6 3" xfId="54115"/>
    <cellStyle name="표준 43 4 6 4" xfId="54116"/>
    <cellStyle name="표준 43 4 7" xfId="54117"/>
    <cellStyle name="표준 43 4 7 2" xfId="54118"/>
    <cellStyle name="표준 43 4 7 3" xfId="54119"/>
    <cellStyle name="표준 43 4 7 4" xfId="54120"/>
    <cellStyle name="표준 43 4 8" xfId="54121"/>
    <cellStyle name="표준 43 4 8 2" xfId="54122"/>
    <cellStyle name="표준 43 4 8 3" xfId="54123"/>
    <cellStyle name="표준 43 4 8 4" xfId="54124"/>
    <cellStyle name="표준 43 4 9" xfId="54125"/>
    <cellStyle name="표준 43 4 9 2" xfId="54126"/>
    <cellStyle name="표준 43 4 9 3" xfId="54127"/>
    <cellStyle name="표준 43 4 9 4" xfId="54128"/>
    <cellStyle name="표준 43 5" xfId="54129"/>
    <cellStyle name="표준 43 5 10" xfId="54130"/>
    <cellStyle name="표준 43 5 11" xfId="54131"/>
    <cellStyle name="표준 43 5 12" xfId="54132"/>
    <cellStyle name="표준 43 5 2" xfId="54133"/>
    <cellStyle name="표준 43 5 2 2" xfId="54134"/>
    <cellStyle name="표준 43 5 2 3" xfId="54135"/>
    <cellStyle name="표준 43 5 2 4" xfId="54136"/>
    <cellStyle name="표준 43 5 3" xfId="54137"/>
    <cellStyle name="표준 43 5 3 2" xfId="54138"/>
    <cellStyle name="표준 43 5 3 3" xfId="54139"/>
    <cellStyle name="표준 43 5 3 4" xfId="54140"/>
    <cellStyle name="표준 43 5 4" xfId="54141"/>
    <cellStyle name="표준 43 5 4 2" xfId="54142"/>
    <cellStyle name="표준 43 5 4 3" xfId="54143"/>
    <cellStyle name="표준 43 5 4 4" xfId="54144"/>
    <cellStyle name="표준 43 5 5" xfId="54145"/>
    <cellStyle name="표준 43 5 5 2" xfId="54146"/>
    <cellStyle name="표준 43 5 5 3" xfId="54147"/>
    <cellStyle name="표준 43 5 5 4" xfId="54148"/>
    <cellStyle name="표준 43 5 6" xfId="54149"/>
    <cellStyle name="표준 43 5 6 2" xfId="54150"/>
    <cellStyle name="표준 43 5 6 3" xfId="54151"/>
    <cellStyle name="표준 43 5 6 4" xfId="54152"/>
    <cellStyle name="표준 43 5 7" xfId="54153"/>
    <cellStyle name="표준 43 5 7 2" xfId="54154"/>
    <cellStyle name="표준 43 5 7 3" xfId="54155"/>
    <cellStyle name="표준 43 5 7 4" xfId="54156"/>
    <cellStyle name="표준 43 5 8" xfId="54157"/>
    <cellStyle name="표준 43 5 8 2" xfId="54158"/>
    <cellStyle name="표준 43 5 8 3" xfId="54159"/>
    <cellStyle name="표준 43 5 8 4" xfId="54160"/>
    <cellStyle name="표준 43 5 9" xfId="54161"/>
    <cellStyle name="표준 43 5 9 2" xfId="54162"/>
    <cellStyle name="표준 43 5 9 3" xfId="54163"/>
    <cellStyle name="표준 43 5 9 4" xfId="54164"/>
    <cellStyle name="표준 43 6" xfId="54165"/>
    <cellStyle name="표준 43 6 10" xfId="54166"/>
    <cellStyle name="표준 43 6 11" xfId="54167"/>
    <cellStyle name="표준 43 6 12" xfId="54168"/>
    <cellStyle name="표준 43 6 2" xfId="54169"/>
    <cellStyle name="표준 43 6 2 2" xfId="54170"/>
    <cellStyle name="표준 43 6 2 3" xfId="54171"/>
    <cellStyle name="표준 43 6 2 4" xfId="54172"/>
    <cellStyle name="표준 43 6 3" xfId="54173"/>
    <cellStyle name="표준 43 6 3 2" xfId="54174"/>
    <cellStyle name="표준 43 6 3 3" xfId="54175"/>
    <cellStyle name="표준 43 6 3 4" xfId="54176"/>
    <cellStyle name="표준 43 6 4" xfId="54177"/>
    <cellStyle name="표준 43 6 4 2" xfId="54178"/>
    <cellStyle name="표준 43 6 4 3" xfId="54179"/>
    <cellStyle name="표준 43 6 4 4" xfId="54180"/>
    <cellStyle name="표준 43 6 5" xfId="54181"/>
    <cellStyle name="표준 43 6 5 2" xfId="54182"/>
    <cellStyle name="표준 43 6 5 3" xfId="54183"/>
    <cellStyle name="표준 43 6 5 4" xfId="54184"/>
    <cellStyle name="표준 43 6 6" xfId="54185"/>
    <cellStyle name="표준 43 6 6 2" xfId="54186"/>
    <cellStyle name="표준 43 6 6 3" xfId="54187"/>
    <cellStyle name="표준 43 6 6 4" xfId="54188"/>
    <cellStyle name="표준 43 6 7" xfId="54189"/>
    <cellStyle name="표준 43 6 7 2" xfId="54190"/>
    <cellStyle name="표준 43 6 7 3" xfId="54191"/>
    <cellStyle name="표준 43 6 7 4" xfId="54192"/>
    <cellStyle name="표준 43 6 8" xfId="54193"/>
    <cellStyle name="표준 43 6 8 2" xfId="54194"/>
    <cellStyle name="표준 43 6 8 3" xfId="54195"/>
    <cellStyle name="표준 43 6 8 4" xfId="54196"/>
    <cellStyle name="표준 43 6 9" xfId="54197"/>
    <cellStyle name="표준 43 6 9 2" xfId="54198"/>
    <cellStyle name="표준 43 6 9 3" xfId="54199"/>
    <cellStyle name="표준 43 6 9 4" xfId="54200"/>
    <cellStyle name="표준 43 7" xfId="54201"/>
    <cellStyle name="표준 43 7 2" xfId="54202"/>
    <cellStyle name="표준 43 7 3" xfId="54203"/>
    <cellStyle name="표준 43 7 4" xfId="54204"/>
    <cellStyle name="표준 43 8" xfId="54205"/>
    <cellStyle name="표준 43 8 2" xfId="54206"/>
    <cellStyle name="표준 43 8 3" xfId="54207"/>
    <cellStyle name="표준 43 8 4" xfId="54208"/>
    <cellStyle name="표준 43 9" xfId="54209"/>
    <cellStyle name="표준 43 9 2" xfId="54210"/>
    <cellStyle name="표준 43 9 3" xfId="54211"/>
    <cellStyle name="표준 43 9 4" xfId="54212"/>
    <cellStyle name="표준 44" xfId="54213"/>
    <cellStyle name="표준 44 10" xfId="54214"/>
    <cellStyle name="표준 44 10 2" xfId="54215"/>
    <cellStyle name="표준 44 10 3" xfId="54216"/>
    <cellStyle name="표준 44 10 4" xfId="54217"/>
    <cellStyle name="표준 44 11" xfId="54218"/>
    <cellStyle name="표준 44 11 2" xfId="54219"/>
    <cellStyle name="표준 44 11 3" xfId="54220"/>
    <cellStyle name="표준 44 11 4" xfId="54221"/>
    <cellStyle name="표준 44 12" xfId="54222"/>
    <cellStyle name="표준 44 12 2" xfId="54223"/>
    <cellStyle name="표준 44 12 3" xfId="54224"/>
    <cellStyle name="표준 44 12 4" xfId="54225"/>
    <cellStyle name="표준 44 13" xfId="54226"/>
    <cellStyle name="표준 44 14" xfId="54227"/>
    <cellStyle name="표준 44 15" xfId="54228"/>
    <cellStyle name="표준 44 16" xfId="54229"/>
    <cellStyle name="표준 44 17" xfId="54230"/>
    <cellStyle name="표준 44 18" xfId="54231"/>
    <cellStyle name="표준 44 19" xfId="54232"/>
    <cellStyle name="표준 44 2" xfId="54233"/>
    <cellStyle name="표준 44 2 10" xfId="54234"/>
    <cellStyle name="표준 44 2 11" xfId="54235"/>
    <cellStyle name="표준 44 2 12" xfId="54236"/>
    <cellStyle name="표준 44 2 2" xfId="54237"/>
    <cellStyle name="표준 44 2 2 2" xfId="54238"/>
    <cellStyle name="표준 44 2 2 3" xfId="54239"/>
    <cellStyle name="표준 44 2 2 4" xfId="54240"/>
    <cellStyle name="표준 44 2 3" xfId="54241"/>
    <cellStyle name="표준 44 2 3 2" xfId="54242"/>
    <cellStyle name="표준 44 2 3 3" xfId="54243"/>
    <cellStyle name="표준 44 2 3 4" xfId="54244"/>
    <cellStyle name="표준 44 2 4" xfId="54245"/>
    <cellStyle name="표준 44 2 4 2" xfId="54246"/>
    <cellStyle name="표준 44 2 4 3" xfId="54247"/>
    <cellStyle name="표준 44 2 4 4" xfId="54248"/>
    <cellStyle name="표준 44 2 5" xfId="54249"/>
    <cellStyle name="표준 44 2 5 2" xfId="54250"/>
    <cellStyle name="표준 44 2 5 3" xfId="54251"/>
    <cellStyle name="표준 44 2 5 4" xfId="54252"/>
    <cellStyle name="표준 44 2 6" xfId="54253"/>
    <cellStyle name="표준 44 2 6 2" xfId="54254"/>
    <cellStyle name="표준 44 2 6 3" xfId="54255"/>
    <cellStyle name="표준 44 2 6 4" xfId="54256"/>
    <cellStyle name="표준 44 2 7" xfId="54257"/>
    <cellStyle name="표준 44 2 7 2" xfId="54258"/>
    <cellStyle name="표준 44 2 7 3" xfId="54259"/>
    <cellStyle name="표준 44 2 7 4" xfId="54260"/>
    <cellStyle name="표준 44 2 8" xfId="54261"/>
    <cellStyle name="표준 44 2 8 2" xfId="54262"/>
    <cellStyle name="표준 44 2 8 3" xfId="54263"/>
    <cellStyle name="표준 44 2 8 4" xfId="54264"/>
    <cellStyle name="표준 44 2 9" xfId="54265"/>
    <cellStyle name="표준 44 2 9 2" xfId="54266"/>
    <cellStyle name="표준 44 2 9 3" xfId="54267"/>
    <cellStyle name="표준 44 2 9 4" xfId="54268"/>
    <cellStyle name="표준 44 20" xfId="54269"/>
    <cellStyle name="표준 44 21" xfId="54270"/>
    <cellStyle name="표준 44 22" xfId="54271"/>
    <cellStyle name="표준 44 23" xfId="54272"/>
    <cellStyle name="표준 44 24" xfId="54273"/>
    <cellStyle name="표준 44 25" xfId="54274"/>
    <cellStyle name="표준 44 3" xfId="54275"/>
    <cellStyle name="표준 44 3 10" xfId="54276"/>
    <cellStyle name="표준 44 3 11" xfId="54277"/>
    <cellStyle name="표준 44 3 12" xfId="54278"/>
    <cellStyle name="표준 44 3 2" xfId="54279"/>
    <cellStyle name="표준 44 3 2 2" xfId="54280"/>
    <cellStyle name="표준 44 3 2 3" xfId="54281"/>
    <cellStyle name="표준 44 3 2 4" xfId="54282"/>
    <cellStyle name="표준 44 3 3" xfId="54283"/>
    <cellStyle name="표준 44 3 3 2" xfId="54284"/>
    <cellStyle name="표준 44 3 3 3" xfId="54285"/>
    <cellStyle name="표준 44 3 3 4" xfId="54286"/>
    <cellStyle name="표준 44 3 4" xfId="54287"/>
    <cellStyle name="표준 44 3 4 2" xfId="54288"/>
    <cellStyle name="표준 44 3 4 3" xfId="54289"/>
    <cellStyle name="표준 44 3 4 4" xfId="54290"/>
    <cellStyle name="표준 44 3 5" xfId="54291"/>
    <cellStyle name="표준 44 3 5 2" xfId="54292"/>
    <cellStyle name="표준 44 3 5 3" xfId="54293"/>
    <cellStyle name="표준 44 3 5 4" xfId="54294"/>
    <cellStyle name="표준 44 3 6" xfId="54295"/>
    <cellStyle name="표준 44 3 6 2" xfId="54296"/>
    <cellStyle name="표준 44 3 6 3" xfId="54297"/>
    <cellStyle name="표준 44 3 6 4" xfId="54298"/>
    <cellStyle name="표준 44 3 7" xfId="54299"/>
    <cellStyle name="표준 44 3 7 2" xfId="54300"/>
    <cellStyle name="표준 44 3 7 3" xfId="54301"/>
    <cellStyle name="표준 44 3 7 4" xfId="54302"/>
    <cellStyle name="표준 44 3 8" xfId="54303"/>
    <cellStyle name="표준 44 3 8 2" xfId="54304"/>
    <cellStyle name="표준 44 3 8 3" xfId="54305"/>
    <cellStyle name="표준 44 3 8 4" xfId="54306"/>
    <cellStyle name="표준 44 3 9" xfId="54307"/>
    <cellStyle name="표준 44 3 9 2" xfId="54308"/>
    <cellStyle name="표준 44 3 9 3" xfId="54309"/>
    <cellStyle name="표준 44 3 9 4" xfId="54310"/>
    <cellStyle name="표준 44 4" xfId="54311"/>
    <cellStyle name="표준 44 4 10" xfId="54312"/>
    <cellStyle name="표준 44 4 11" xfId="54313"/>
    <cellStyle name="표준 44 4 12" xfId="54314"/>
    <cellStyle name="표준 44 4 2" xfId="54315"/>
    <cellStyle name="표준 44 4 2 2" xfId="54316"/>
    <cellStyle name="표준 44 4 2 3" xfId="54317"/>
    <cellStyle name="표준 44 4 2 4" xfId="54318"/>
    <cellStyle name="표준 44 4 3" xfId="54319"/>
    <cellStyle name="표준 44 4 3 2" xfId="54320"/>
    <cellStyle name="표준 44 4 3 3" xfId="54321"/>
    <cellStyle name="표준 44 4 3 4" xfId="54322"/>
    <cellStyle name="표준 44 4 4" xfId="54323"/>
    <cellStyle name="표준 44 4 4 2" xfId="54324"/>
    <cellStyle name="표준 44 4 4 3" xfId="54325"/>
    <cellStyle name="표준 44 4 4 4" xfId="54326"/>
    <cellStyle name="표준 44 4 5" xfId="54327"/>
    <cellStyle name="표준 44 4 5 2" xfId="54328"/>
    <cellStyle name="표준 44 4 5 3" xfId="54329"/>
    <cellStyle name="표준 44 4 5 4" xfId="54330"/>
    <cellStyle name="표준 44 4 6" xfId="54331"/>
    <cellStyle name="표준 44 4 6 2" xfId="54332"/>
    <cellStyle name="표준 44 4 6 3" xfId="54333"/>
    <cellStyle name="표준 44 4 6 4" xfId="54334"/>
    <cellStyle name="표준 44 4 7" xfId="54335"/>
    <cellStyle name="표준 44 4 7 2" xfId="54336"/>
    <cellStyle name="표준 44 4 7 3" xfId="54337"/>
    <cellStyle name="표준 44 4 7 4" xfId="54338"/>
    <cellStyle name="표준 44 4 8" xfId="54339"/>
    <cellStyle name="표준 44 4 8 2" xfId="54340"/>
    <cellStyle name="표준 44 4 8 3" xfId="54341"/>
    <cellStyle name="표준 44 4 8 4" xfId="54342"/>
    <cellStyle name="표준 44 4 9" xfId="54343"/>
    <cellStyle name="표준 44 4 9 2" xfId="54344"/>
    <cellStyle name="표준 44 4 9 3" xfId="54345"/>
    <cellStyle name="표준 44 4 9 4" xfId="54346"/>
    <cellStyle name="표준 44 5" xfId="54347"/>
    <cellStyle name="표준 44 5 2" xfId="54348"/>
    <cellStyle name="표준 44 5 3" xfId="54349"/>
    <cellStyle name="표준 44 5 4" xfId="54350"/>
    <cellStyle name="표준 44 6" xfId="54351"/>
    <cellStyle name="표준 44 6 2" xfId="54352"/>
    <cellStyle name="표준 44 6 3" xfId="54353"/>
    <cellStyle name="표준 44 6 4" xfId="54354"/>
    <cellStyle name="표준 44 7" xfId="54355"/>
    <cellStyle name="표준 44 7 2" xfId="54356"/>
    <cellStyle name="표준 44 7 3" xfId="54357"/>
    <cellStyle name="표준 44 7 4" xfId="54358"/>
    <cellStyle name="표준 44 8" xfId="54359"/>
    <cellStyle name="표준 44 8 2" xfId="54360"/>
    <cellStyle name="표준 44 8 3" xfId="54361"/>
    <cellStyle name="표준 44 8 4" xfId="54362"/>
    <cellStyle name="표준 44 9" xfId="54363"/>
    <cellStyle name="표준 44 9 2" xfId="54364"/>
    <cellStyle name="표준 44 9 3" xfId="54365"/>
    <cellStyle name="표준 44 9 4" xfId="54366"/>
    <cellStyle name="표준 45" xfId="54367"/>
    <cellStyle name="표준 45 10" xfId="54368"/>
    <cellStyle name="표준 45 10 2" xfId="54369"/>
    <cellStyle name="표준 45 10 3" xfId="54370"/>
    <cellStyle name="표준 45 10 4" xfId="54371"/>
    <cellStyle name="표준 45 11" xfId="54372"/>
    <cellStyle name="표준 45 12" xfId="54373"/>
    <cellStyle name="표준 45 13" xfId="54374"/>
    <cellStyle name="표준 45 14" xfId="54375"/>
    <cellStyle name="표준 45 15" xfId="54376"/>
    <cellStyle name="표준 45 16" xfId="54377"/>
    <cellStyle name="표준 45 17" xfId="54378"/>
    <cellStyle name="표준 45 18" xfId="54379"/>
    <cellStyle name="표준 45 19" xfId="54380"/>
    <cellStyle name="표준 45 2" xfId="54381"/>
    <cellStyle name="표준 45 2 10" xfId="54382"/>
    <cellStyle name="표준 45 2 11" xfId="54383"/>
    <cellStyle name="표준 45 2 12" xfId="54384"/>
    <cellStyle name="표준 45 2 2" xfId="54385"/>
    <cellStyle name="표준 45 2 2 2" xfId="54386"/>
    <cellStyle name="표준 45 2 2 3" xfId="54387"/>
    <cellStyle name="표준 45 2 2 4" xfId="54388"/>
    <cellStyle name="표준 45 2 3" xfId="54389"/>
    <cellStyle name="표준 45 2 3 2" xfId="54390"/>
    <cellStyle name="표준 45 2 3 3" xfId="54391"/>
    <cellStyle name="표준 45 2 3 4" xfId="54392"/>
    <cellStyle name="표준 45 2 4" xfId="54393"/>
    <cellStyle name="표준 45 2 4 2" xfId="54394"/>
    <cellStyle name="표준 45 2 4 3" xfId="54395"/>
    <cellStyle name="표준 45 2 4 4" xfId="54396"/>
    <cellStyle name="표준 45 2 5" xfId="54397"/>
    <cellStyle name="표준 45 2 5 2" xfId="54398"/>
    <cellStyle name="표준 45 2 5 3" xfId="54399"/>
    <cellStyle name="표준 45 2 5 4" xfId="54400"/>
    <cellStyle name="표준 45 2 6" xfId="54401"/>
    <cellStyle name="표준 45 2 6 2" xfId="54402"/>
    <cellStyle name="표준 45 2 6 3" xfId="54403"/>
    <cellStyle name="표준 45 2 6 4" xfId="54404"/>
    <cellStyle name="표준 45 2 7" xfId="54405"/>
    <cellStyle name="표준 45 2 7 2" xfId="54406"/>
    <cellStyle name="표준 45 2 7 3" xfId="54407"/>
    <cellStyle name="표준 45 2 7 4" xfId="54408"/>
    <cellStyle name="표준 45 2 8" xfId="54409"/>
    <cellStyle name="표준 45 2 8 2" xfId="54410"/>
    <cellStyle name="표준 45 2 8 3" xfId="54411"/>
    <cellStyle name="표준 45 2 8 4" xfId="54412"/>
    <cellStyle name="표준 45 2 9" xfId="54413"/>
    <cellStyle name="표준 45 2 9 2" xfId="54414"/>
    <cellStyle name="표준 45 2 9 3" xfId="54415"/>
    <cellStyle name="표준 45 2 9 4" xfId="54416"/>
    <cellStyle name="표준 45 20" xfId="54417"/>
    <cellStyle name="표준 45 21" xfId="54418"/>
    <cellStyle name="표준 45 22" xfId="54419"/>
    <cellStyle name="표준 45 23" xfId="54420"/>
    <cellStyle name="표준 45 3" xfId="54421"/>
    <cellStyle name="표준 45 3 2" xfId="54422"/>
    <cellStyle name="표준 45 3 3" xfId="54423"/>
    <cellStyle name="표준 45 3 4" xfId="54424"/>
    <cellStyle name="표준 45 4" xfId="54425"/>
    <cellStyle name="표준 45 4 2" xfId="54426"/>
    <cellStyle name="표준 45 4 3" xfId="54427"/>
    <cellStyle name="표준 45 4 4" xfId="54428"/>
    <cellStyle name="표준 45 5" xfId="54429"/>
    <cellStyle name="표준 45 5 2" xfId="54430"/>
    <cellStyle name="표준 45 5 3" xfId="54431"/>
    <cellStyle name="표준 45 5 4" xfId="54432"/>
    <cellStyle name="표준 45 6" xfId="54433"/>
    <cellStyle name="표준 45 6 2" xfId="54434"/>
    <cellStyle name="표준 45 6 3" xfId="54435"/>
    <cellStyle name="표준 45 6 4" xfId="54436"/>
    <cellStyle name="표준 45 7" xfId="54437"/>
    <cellStyle name="표준 45 7 2" xfId="54438"/>
    <cellStyle name="표준 45 7 3" xfId="54439"/>
    <cellStyle name="표준 45 7 4" xfId="54440"/>
    <cellStyle name="표준 45 8" xfId="54441"/>
    <cellStyle name="표준 45 8 2" xfId="54442"/>
    <cellStyle name="표준 45 8 3" xfId="54443"/>
    <cellStyle name="표준 45 8 4" xfId="54444"/>
    <cellStyle name="표준 45 9" xfId="54445"/>
    <cellStyle name="표준 45 9 2" xfId="54446"/>
    <cellStyle name="표준 45 9 3" xfId="54447"/>
    <cellStyle name="표준 45 9 4" xfId="54448"/>
    <cellStyle name="표준 46" xfId="54449"/>
    <cellStyle name="표준 46 10" xfId="54450"/>
    <cellStyle name="표준 46 11" xfId="54451"/>
    <cellStyle name="표준 46 12" xfId="54452"/>
    <cellStyle name="표준 46 13" xfId="54453"/>
    <cellStyle name="표준 46 14" xfId="54454"/>
    <cellStyle name="표준 46 15" xfId="54455"/>
    <cellStyle name="표준 46 16" xfId="54456"/>
    <cellStyle name="표준 46 17" xfId="54457"/>
    <cellStyle name="표준 46 18" xfId="54458"/>
    <cellStyle name="표준 46 19" xfId="54459"/>
    <cellStyle name="표준 46 2" xfId="54460"/>
    <cellStyle name="표준 46 2 2" xfId="54461"/>
    <cellStyle name="표준 46 2 3" xfId="54462"/>
    <cellStyle name="표준 46 2 4" xfId="54463"/>
    <cellStyle name="표준 46 20" xfId="54464"/>
    <cellStyle name="표준 46 3" xfId="54465"/>
    <cellStyle name="표준 46 3 2" xfId="54466"/>
    <cellStyle name="표준 46 3 3" xfId="54467"/>
    <cellStyle name="표준 46 3 4" xfId="54468"/>
    <cellStyle name="표준 46 4" xfId="54469"/>
    <cellStyle name="표준 46 4 2" xfId="54470"/>
    <cellStyle name="표준 46 4 3" xfId="54471"/>
    <cellStyle name="표준 46 4 4" xfId="54472"/>
    <cellStyle name="표준 46 5" xfId="54473"/>
    <cellStyle name="표준 46 5 2" xfId="54474"/>
    <cellStyle name="표준 46 5 3" xfId="54475"/>
    <cellStyle name="표준 46 5 4" xfId="54476"/>
    <cellStyle name="표준 46 6" xfId="54477"/>
    <cellStyle name="표준 46 6 2" xfId="54478"/>
    <cellStyle name="표준 46 6 3" xfId="54479"/>
    <cellStyle name="표준 46 6 4" xfId="54480"/>
    <cellStyle name="표준 46 7" xfId="54481"/>
    <cellStyle name="표준 46 7 2" xfId="54482"/>
    <cellStyle name="표준 46 7 3" xfId="54483"/>
    <cellStyle name="표준 46 7 4" xfId="54484"/>
    <cellStyle name="표준 46 8" xfId="54485"/>
    <cellStyle name="표준 46 9" xfId="54486"/>
    <cellStyle name="표준 47" xfId="54487"/>
    <cellStyle name="표준 47 10" xfId="54488"/>
    <cellStyle name="표준 47 11" xfId="54489"/>
    <cellStyle name="표준 47 12" xfId="54490"/>
    <cellStyle name="표준 47 13" xfId="54491"/>
    <cellStyle name="표준 47 14" xfId="54492"/>
    <cellStyle name="표준 47 15" xfId="54493"/>
    <cellStyle name="표준 47 16" xfId="54494"/>
    <cellStyle name="표준 47 17" xfId="54495"/>
    <cellStyle name="표준 47 2" xfId="54496"/>
    <cellStyle name="표준 47 2 2" xfId="54497"/>
    <cellStyle name="표준 47 2 3" xfId="54498"/>
    <cellStyle name="표준 47 2 4" xfId="54499"/>
    <cellStyle name="표준 47 3" xfId="54500"/>
    <cellStyle name="표준 47 3 2" xfId="54501"/>
    <cellStyle name="표준 47 3 3" xfId="54502"/>
    <cellStyle name="표준 47 3 4" xfId="54503"/>
    <cellStyle name="표준 47 4" xfId="54504"/>
    <cellStyle name="표준 47 4 2" xfId="54505"/>
    <cellStyle name="표준 47 4 3" xfId="54506"/>
    <cellStyle name="표준 47 4 4" xfId="54507"/>
    <cellStyle name="표준 47 5" xfId="54508"/>
    <cellStyle name="표준 47 6" xfId="54509"/>
    <cellStyle name="표준 47 7" xfId="54510"/>
    <cellStyle name="표준 47 8" xfId="54511"/>
    <cellStyle name="표준 47 9" xfId="54512"/>
    <cellStyle name="표준 48" xfId="54513"/>
    <cellStyle name="표준 48 10" xfId="54514"/>
    <cellStyle name="표준 48 11" xfId="54515"/>
    <cellStyle name="표준 48 12" xfId="54516"/>
    <cellStyle name="표준 48 13" xfId="54517"/>
    <cellStyle name="표준 48 14" xfId="54518"/>
    <cellStyle name="표준 48 2" xfId="54519"/>
    <cellStyle name="표준 48 3" xfId="54520"/>
    <cellStyle name="표준 48 4" xfId="54521"/>
    <cellStyle name="표준 48 5" xfId="54522"/>
    <cellStyle name="표준 48 6" xfId="54523"/>
    <cellStyle name="표준 48 7" xfId="54524"/>
    <cellStyle name="표준 48 8" xfId="54525"/>
    <cellStyle name="표준 48 9" xfId="54526"/>
    <cellStyle name="표준 49" xfId="54527"/>
    <cellStyle name="표준 49 2" xfId="54528"/>
    <cellStyle name="표준 49 3" xfId="54529"/>
    <cellStyle name="표준 49 4" xfId="54530"/>
    <cellStyle name="표준 5" xfId="1812"/>
    <cellStyle name="표준 50" xfId="54531"/>
    <cellStyle name="표준 50 2" xfId="54532"/>
    <cellStyle name="표준 50 3" xfId="54533"/>
    <cellStyle name="표준 51" xfId="54534"/>
    <cellStyle name="표준 52" xfId="54535"/>
    <cellStyle name="표준 53" xfId="54536"/>
    <cellStyle name="표준 54" xfId="40"/>
    <cellStyle name="표준 55" xfId="54545"/>
    <cellStyle name="표준 56" xfId="54547"/>
    <cellStyle name="표준 57" xfId="54549"/>
    <cellStyle name="표준 58" xfId="54550"/>
    <cellStyle name="표준 59" xfId="54551"/>
    <cellStyle name="표준 6" xfId="1813"/>
    <cellStyle name="표준 60" xfId="54552"/>
    <cellStyle name="표준 61" xfId="54553"/>
    <cellStyle name="표준 62" xfId="54554"/>
    <cellStyle name="표준 63" xfId="54555"/>
    <cellStyle name="표준 64" xfId="54556"/>
    <cellStyle name="표준 65" xfId="54557"/>
    <cellStyle name="표준 66" xfId="54558"/>
    <cellStyle name="표준 7" xfId="1814"/>
    <cellStyle name="표준 8" xfId="1815"/>
    <cellStyle name="표준 9" xfId="1816"/>
    <cellStyle name="하이퍼링크" xfId="54544" builtinId="8"/>
    <cellStyle name="하이퍼링크 2" xfId="177"/>
    <cellStyle name="하이퍼링크 3" xfId="54537"/>
    <cellStyle name="하이퍼링크 3 2" xfId="54538"/>
    <cellStyle name="하이퍼링크 3 2 2" xfId="54539"/>
    <cellStyle name="하이퍼링크 3 2 3" xfId="54540"/>
    <cellStyle name="하이퍼링크 3 2 4" xfId="54541"/>
    <cellStyle name="하이퍼링크 4" xfId="54542"/>
  </cellStyles>
  <dxfs count="68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938A9D"/>
      <color rgb="FFB3A8C7"/>
      <color rgb="FF938A98"/>
      <color rgb="FFB3A2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1.5522150987793367E-3"/>
          <c:y val="0.11113711380906061"/>
          <c:w val="0.98502897782757648"/>
          <c:h val="0.83078742830225272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2540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D81BD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6.0836055676029163E-2"/>
                  <c:y val="5.59100966893363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0A46-434D-8C6B-0D58EF248AD8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5.8231848263594115E-2"/>
                  <c:y val="6.74773403445650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800" b="1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  <a:latin typeface="나눔고딕" panose="020B0600000101010101" charset="-127"/>
                      <a:ea typeface="나눔고딕" panose="020B0600000101010101" charset="-127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49F0-4378-9A84-FC675F529C2A}"/>
                </c:ext>
                <c:ext xmlns:c15="http://schemas.microsoft.com/office/drawing/2012/chart" uri="{CE6537A1-D6FC-4f65-9D91-7224C49458BB}">
                  <c15:layout>
                    <c:manualLayout>
                      <c:w val="8.7535918614356403E-2"/>
                      <c:h val="8.6273720462041043E-2"/>
                    </c:manualLayout>
                  </c15:layout>
                </c:ext>
              </c:extLst>
            </c:dLbl>
            <c:dLbl>
              <c:idx val="5"/>
              <c:layout>
                <c:manualLayout>
                  <c:x val="-1.0189928485366954E-2"/>
                  <c:y val="3.43991352212439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0A46-434D-8C6B-0D58EF248AD8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4.9781450593601832E-2"/>
                  <c:y val="7.42075147551885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A46-434D-8C6B-0D58EF248AD8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나눔고딕" panose="020B0600000101010101" charset="-127"/>
                    <a:ea typeface="나눔고딕" panose="020B0600000101010101" charset="-127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45465</c:v>
                </c:pt>
                <c:pt idx="6">
                  <c:v>45466</c:v>
                </c:pt>
              </c:numCache>
            </c:numRef>
          </c:cat>
          <c:val>
            <c:numRef>
              <c:f>'주간 2p_테이블(왼)'!$F$13:$F$19</c:f>
              <c:numCache>
                <c:formatCode>#,##0_);[Red]\(#,##0\)</c:formatCode>
                <c:ptCount val="7"/>
                <c:pt idx="0">
                  <c:v>1076</c:v>
                </c:pt>
                <c:pt idx="1">
                  <c:v>1034</c:v>
                </c:pt>
                <c:pt idx="2">
                  <c:v>1057</c:v>
                </c:pt>
                <c:pt idx="3">
                  <c:v>1163</c:v>
                </c:pt>
                <c:pt idx="4">
                  <c:v>1147</c:v>
                </c:pt>
                <c:pt idx="5">
                  <c:v>744</c:v>
                </c:pt>
                <c:pt idx="6">
                  <c:v>752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056096"/>
        <c:axId val="1939060448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2540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  <a:ln cap="rnd">
                <a:solidFill>
                  <a:srgbClr val="C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나눔고딕" panose="020D0604000000000000" pitchFamily="50" charset="-127"/>
                    <a:ea typeface="나눔고딕" panose="020D0604000000000000" pitchFamily="50" charset="-127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45465</c:v>
                </c:pt>
                <c:pt idx="6">
                  <c:v>45466</c:v>
                </c:pt>
              </c:numCache>
            </c:numRef>
          </c:cat>
          <c:val>
            <c:numRef>
              <c:f>'주간 2p_테이블(왼)'!$L$13:$L$19</c:f>
              <c:numCache>
                <c:formatCode>#,##0_);[Red]\(#,##0\)</c:formatCode>
                <c:ptCount val="7"/>
                <c:pt idx="0">
                  <c:v>1703</c:v>
                </c:pt>
                <c:pt idx="1">
                  <c:v>1398</c:v>
                </c:pt>
                <c:pt idx="2">
                  <c:v>1393</c:v>
                </c:pt>
                <c:pt idx="3">
                  <c:v>1593</c:v>
                </c:pt>
                <c:pt idx="4">
                  <c:v>1733</c:v>
                </c:pt>
                <c:pt idx="5">
                  <c:v>930</c:v>
                </c:pt>
                <c:pt idx="6">
                  <c:v>884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065344"/>
        <c:axId val="1939064800"/>
      </c:lineChart>
      <c:dateAx>
        <c:axId val="1939056096"/>
        <c:scaling>
          <c:orientation val="minMax"/>
        </c:scaling>
        <c:delete val="0"/>
        <c:axPos val="b"/>
        <c:numFmt formatCode="m&quot;/&quot;d;@" sourceLinked="1"/>
        <c:majorTickMark val="out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700">
                <a:solidFill>
                  <a:schemeClr val="tx1">
                    <a:lumMod val="85000"/>
                    <a:lumOff val="15000"/>
                  </a:schemeClr>
                </a:solidFill>
                <a:latin typeface="나눔고딕" panose="020B0600000101010101" charset="-127"/>
                <a:ea typeface="나눔고딕" panose="020B0600000101010101" charset="-127"/>
              </a:defRPr>
            </a:pPr>
            <a:endParaRPr lang="ko-KR"/>
          </a:p>
        </c:txPr>
        <c:crossAx val="1939060448"/>
        <c:crosses val="autoZero"/>
        <c:auto val="1"/>
        <c:lblOffset val="100"/>
        <c:baseTimeUnit val="days"/>
      </c:dateAx>
      <c:valAx>
        <c:axId val="1939060448"/>
        <c:scaling>
          <c:orientation val="minMax"/>
          <c:max val="90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1939056096"/>
        <c:crosses val="autoZero"/>
        <c:crossBetween val="between"/>
        <c:minorUnit val="100"/>
      </c:valAx>
      <c:valAx>
        <c:axId val="1939064800"/>
        <c:scaling>
          <c:orientation val="minMax"/>
        </c:scaling>
        <c:delete val="0"/>
        <c:axPos val="r"/>
        <c:numFmt formatCode="#,##0_);[Red]\(#,##0\)" sourceLinked="1"/>
        <c:majorTickMark val="out"/>
        <c:minorTickMark val="none"/>
        <c:tickLblPos val="nextTo"/>
        <c:spPr>
          <a:solidFill>
            <a:sysClr val="window" lastClr="FFFFFF">
              <a:alpha val="0"/>
            </a:sysClr>
          </a:solidFill>
          <a:ln>
            <a:solidFill>
              <a:sysClr val="window" lastClr="FFFFFF">
                <a:alpha val="0"/>
              </a:sys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alpha val="0"/>
                  </a:schemeClr>
                </a:solidFill>
              </a:defRPr>
            </a:pPr>
            <a:endParaRPr lang="ko-KR"/>
          </a:p>
        </c:txPr>
        <c:crossAx val="1939065344"/>
        <c:crosses val="max"/>
        <c:crossBetween val="between"/>
      </c:valAx>
      <c:dateAx>
        <c:axId val="1939065344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extTo"/>
        <c:crossAx val="1939064800"/>
        <c:crosses val="autoZero"/>
        <c:auto val="1"/>
        <c:lblOffset val="100"/>
        <c:baseTimeUnit val="days"/>
        <c:majorUnit val="1"/>
        <c:minorUnit val="1"/>
      </c:dateAx>
    </c:plotArea>
    <c:legend>
      <c:legendPos val="t"/>
      <c:layout>
        <c:manualLayout>
          <c:xMode val="edge"/>
          <c:yMode val="edge"/>
          <c:x val="0.37913462716575708"/>
          <c:y val="3.0151824100566677E-2"/>
          <c:w val="0.21755574997569749"/>
          <c:h val="8.255969654173162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6011352022511491E-3"/>
          <c:y val="0.11226343309924444"/>
          <c:w val="0.9674659795842907"/>
          <c:h val="0.71989855384541779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3175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472C4">
                  <a:lumMod val="75000"/>
                </a:srgbClr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3.7927885631781941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7927885631782024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3.9226484763132119E-2"/>
                  <c:y val="6.9686198186715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4.3047397672492403E-2"/>
                  <c:y val="6.5325359752002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3.7086773533890283E-2"/>
                  <c:y val="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2256-4196-807A-EFB7899C519A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4월 4주</c:v>
                </c:pt>
                <c:pt idx="1">
                  <c:v>5월 1주</c:v>
                </c:pt>
                <c:pt idx="2">
                  <c:v>5월 2주</c:v>
                </c:pt>
                <c:pt idx="3">
                  <c:v>5월 3주</c:v>
                </c:pt>
                <c:pt idx="4">
                  <c:v>5월 4주</c:v>
                </c:pt>
                <c:pt idx="5">
                  <c:v>5월 5주</c:v>
                </c:pt>
                <c:pt idx="6">
                  <c:v>6월 1주</c:v>
                </c:pt>
                <c:pt idx="7">
                  <c:v>6월 2주</c:v>
                </c:pt>
                <c:pt idx="8">
                  <c:v>6월 3주</c:v>
                </c:pt>
              </c:strCache>
            </c:strRef>
          </c:cat>
          <c:val>
            <c:numRef>
              <c:f>'주간_2p 그래프(오)'!$K$9:$K$17</c:f>
              <c:numCache>
                <c:formatCode>#,##0_);[Red]\(#,##0\)</c:formatCode>
                <c:ptCount val="9"/>
                <c:pt idx="0">
                  <c:v>7064</c:v>
                </c:pt>
                <c:pt idx="1">
                  <c:v>6235</c:v>
                </c:pt>
                <c:pt idx="2">
                  <c:v>6934</c:v>
                </c:pt>
                <c:pt idx="3">
                  <c:v>6769</c:v>
                </c:pt>
                <c:pt idx="4">
                  <c:v>7498</c:v>
                </c:pt>
                <c:pt idx="5">
                  <c:v>7630</c:v>
                </c:pt>
                <c:pt idx="6">
                  <c:v>7362</c:v>
                </c:pt>
                <c:pt idx="7">
                  <c:v>7071</c:v>
                </c:pt>
                <c:pt idx="8">
                  <c:v>6913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050656"/>
        <c:axId val="1939050112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3175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4.4487611065965507E-2"/>
                  <c:y val="-5.33546865621622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870073316398974E-2"/>
                  <c:y val="-6.2076363431588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8723788010938039E-2"/>
                  <c:y val="-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5.0459968716651628E-2"/>
                  <c:y val="-3.9160329143723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4.472859935261099E-2"/>
                  <c:y val="-6.0964521317289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2.9444947715169294E-2"/>
                  <c:y val="-5.22428444478629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2.1803121896448445E-2"/>
                  <c:y val="-4.78820060131498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2256-4196-807A-EFB7899C519A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4월 4주</c:v>
                </c:pt>
                <c:pt idx="1">
                  <c:v>5월 1주</c:v>
                </c:pt>
                <c:pt idx="2">
                  <c:v>5월 2주</c:v>
                </c:pt>
                <c:pt idx="3">
                  <c:v>5월 3주</c:v>
                </c:pt>
                <c:pt idx="4">
                  <c:v>5월 4주</c:v>
                </c:pt>
                <c:pt idx="5">
                  <c:v>5월 5주</c:v>
                </c:pt>
                <c:pt idx="6">
                  <c:v>6월 1주</c:v>
                </c:pt>
                <c:pt idx="7">
                  <c:v>6월 2주</c:v>
                </c:pt>
                <c:pt idx="8">
                  <c:v>6월 3주</c:v>
                </c:pt>
              </c:strCache>
            </c:strRef>
          </c:cat>
          <c:val>
            <c:numRef>
              <c:f>'주간_2p 그래프(오)'!$L$9:$L$17</c:f>
              <c:numCache>
                <c:formatCode>#,##0_);[Red]\(#,##0\)</c:formatCode>
                <c:ptCount val="9"/>
                <c:pt idx="0">
                  <c:v>11125</c:v>
                </c:pt>
                <c:pt idx="1">
                  <c:v>9656</c:v>
                </c:pt>
                <c:pt idx="2">
                  <c:v>10843</c:v>
                </c:pt>
                <c:pt idx="3">
                  <c:v>10851</c:v>
                </c:pt>
                <c:pt idx="4">
                  <c:v>11882</c:v>
                </c:pt>
                <c:pt idx="5">
                  <c:v>11968</c:v>
                </c:pt>
                <c:pt idx="6">
                  <c:v>11086</c:v>
                </c:pt>
                <c:pt idx="7">
                  <c:v>10200</c:v>
                </c:pt>
                <c:pt idx="8">
                  <c:v>9634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051200"/>
        <c:axId val="1939060992"/>
      </c:lineChart>
      <c:catAx>
        <c:axId val="193905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crossAx val="1939050112"/>
        <c:crosses val="autoZero"/>
        <c:auto val="1"/>
        <c:lblAlgn val="ctr"/>
        <c:lblOffset val="100"/>
        <c:noMultiLvlLbl val="0"/>
      </c:catAx>
      <c:valAx>
        <c:axId val="1939050112"/>
        <c:scaling>
          <c:orientation val="minMax"/>
          <c:max val="5500"/>
          <c:min val="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1939050656"/>
        <c:crosses val="autoZero"/>
        <c:crossBetween val="between"/>
      </c:valAx>
      <c:valAx>
        <c:axId val="1939060992"/>
        <c:scaling>
          <c:orientation val="minMax"/>
        </c:scaling>
        <c:delete val="0"/>
        <c:axPos val="r"/>
        <c:numFmt formatCode="#,##0_);[Red]\(#,##0\)" sourceLinked="1"/>
        <c:majorTickMark val="none"/>
        <c:minorTickMark val="none"/>
        <c:tickLblPos val="none"/>
        <c:spPr>
          <a:ln>
            <a:solidFill>
              <a:sysClr val="window" lastClr="FFFFFF"/>
            </a:solidFill>
          </a:ln>
        </c:spPr>
        <c:crossAx val="1939051200"/>
        <c:crosses val="max"/>
        <c:crossBetween val="between"/>
      </c:valAx>
      <c:catAx>
        <c:axId val="1939051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3906099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7914723053492951"/>
          <c:y val="3.9247752232570703E-2"/>
          <c:w val="0.43617542648815"/>
          <c:h val="8.358388124235136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Pretendard" panose="02000503000000020004" pitchFamily="2" charset="-127"/>
          <a:ea typeface="Pretendard" panose="02000503000000020004" pitchFamily="2" charset="-127"/>
          <a:cs typeface="Pretendard" panose="02000503000000020004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702609</xdr:colOff>
      <xdr:row>26</xdr:row>
      <xdr:rowOff>81643</xdr:rowOff>
    </xdr:from>
    <xdr:to>
      <xdr:col>5</xdr:col>
      <xdr:colOff>875491</xdr:colOff>
      <xdr:row>39</xdr:row>
      <xdr:rowOff>138477</xdr:rowOff>
    </xdr:to>
    <xdr:graphicFrame macro="">
      <xdr:nvGraphicFramePr>
        <xdr:cNvPr id="6" name="차트1">
          <a:extLst>
            <a:ext uri="{FF2B5EF4-FFF2-40B4-BE49-F238E27FC236}">
              <a16:creationId xmlns="" xmlns:a16="http://schemas.microsoft.com/office/drawing/2014/main" id="{01A60233-2265-F232-4EF5-42E87D108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121227</xdr:colOff>
      <xdr:row>8</xdr:row>
      <xdr:rowOff>121227</xdr:rowOff>
    </xdr:from>
    <xdr:to>
      <xdr:col>20</xdr:col>
      <xdr:colOff>164033</xdr:colOff>
      <xdr:row>16</xdr:row>
      <xdr:rowOff>245254</xdr:rowOff>
    </xdr:to>
    <xdr:graphicFrame macro="">
      <xdr:nvGraphicFramePr>
        <xdr:cNvPr id="4" name="차트2">
          <a:extLst>
            <a:ext uri="{FF2B5EF4-FFF2-40B4-BE49-F238E27FC236}">
              <a16:creationId xmlns="" xmlns:a16="http://schemas.microsoft.com/office/drawing/2014/main" id="{23441307-D945-4105-9740-A05E91E7C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kinnonews.com/archives/111582" TargetMode="External"/><Relationship Id="rId299" Type="http://schemas.openxmlformats.org/officeDocument/2006/relationships/hyperlink" Target="https://skinnonews.com/archives/115706" TargetMode="External"/><Relationship Id="rId21" Type="http://schemas.openxmlformats.org/officeDocument/2006/relationships/hyperlink" Target="https://skinnonews.com/archives/108498" TargetMode="External"/><Relationship Id="rId63" Type="http://schemas.openxmlformats.org/officeDocument/2006/relationships/hyperlink" Target="https://skinnonews.com/archives/110156" TargetMode="External"/><Relationship Id="rId159" Type="http://schemas.openxmlformats.org/officeDocument/2006/relationships/hyperlink" Target="https://skinnonews.com/archives/112411" TargetMode="External"/><Relationship Id="rId170" Type="http://schemas.openxmlformats.org/officeDocument/2006/relationships/hyperlink" Target="https://skinnonews.com/archives/112614" TargetMode="External"/><Relationship Id="rId226" Type="http://schemas.openxmlformats.org/officeDocument/2006/relationships/hyperlink" Target="https://skinnonews.com/archives/113952" TargetMode="External"/><Relationship Id="rId268" Type="http://schemas.openxmlformats.org/officeDocument/2006/relationships/hyperlink" Target="https://skinnonews.com/archives/115074" TargetMode="External"/><Relationship Id="rId32" Type="http://schemas.openxmlformats.org/officeDocument/2006/relationships/hyperlink" Target="https://skinnonews.com/archives/103947" TargetMode="External"/><Relationship Id="rId74" Type="http://schemas.openxmlformats.org/officeDocument/2006/relationships/hyperlink" Target="https://skinnonews.com/archives/110560" TargetMode="External"/><Relationship Id="rId128" Type="http://schemas.openxmlformats.org/officeDocument/2006/relationships/hyperlink" Target="https://skinnonews.com/archives/111875" TargetMode="External"/><Relationship Id="rId5" Type="http://schemas.openxmlformats.org/officeDocument/2006/relationships/hyperlink" Target="https://skinnonews.com/archives/84762" TargetMode="External"/><Relationship Id="rId181" Type="http://schemas.openxmlformats.org/officeDocument/2006/relationships/hyperlink" Target="https://skinnonews.com/archives/112815" TargetMode="External"/><Relationship Id="rId237" Type="http://schemas.openxmlformats.org/officeDocument/2006/relationships/hyperlink" Target="https://skinnonews.com/archives/114336" TargetMode="External"/><Relationship Id="rId279" Type="http://schemas.openxmlformats.org/officeDocument/2006/relationships/hyperlink" Target="https://skinnonews.com/archives/115353" TargetMode="External"/><Relationship Id="rId43" Type="http://schemas.openxmlformats.org/officeDocument/2006/relationships/hyperlink" Target="https://skinnonews.com/archives/109520" TargetMode="External"/><Relationship Id="rId139" Type="http://schemas.openxmlformats.org/officeDocument/2006/relationships/hyperlink" Target="https://skinnonews.com/archives/112006" TargetMode="External"/><Relationship Id="rId290" Type="http://schemas.openxmlformats.org/officeDocument/2006/relationships/hyperlink" Target="https://skinnonews.com/archives/115532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https://skinnonews.com/archives/110892" TargetMode="External"/><Relationship Id="rId150" Type="http://schemas.openxmlformats.org/officeDocument/2006/relationships/hyperlink" Target="https://skinnonews.com/archives/112183" TargetMode="External"/><Relationship Id="rId192" Type="http://schemas.openxmlformats.org/officeDocument/2006/relationships/hyperlink" Target="https://skinnonews.com/archives/113055" TargetMode="External"/><Relationship Id="rId206" Type="http://schemas.openxmlformats.org/officeDocument/2006/relationships/hyperlink" Target="https://skinnonews.com/archives/113268" TargetMode="External"/><Relationship Id="rId248" Type="http://schemas.openxmlformats.org/officeDocument/2006/relationships/hyperlink" Target="https://skinnonews.com/archives/114616" TargetMode="External"/><Relationship Id="rId12" Type="http://schemas.openxmlformats.org/officeDocument/2006/relationships/hyperlink" Target="https://skinnonews.com/archives/108327" TargetMode="External"/><Relationship Id="rId108" Type="http://schemas.openxmlformats.org/officeDocument/2006/relationships/hyperlink" Target="https://skinnonews.com/archives/107963" TargetMode="External"/><Relationship Id="rId54" Type="http://schemas.openxmlformats.org/officeDocument/2006/relationships/hyperlink" Target="https://skinnonews.com/archives/109932" TargetMode="External"/><Relationship Id="rId96" Type="http://schemas.openxmlformats.org/officeDocument/2006/relationships/hyperlink" Target="https://skinnonews.com/archives/111159" TargetMode="External"/><Relationship Id="rId161" Type="http://schemas.openxmlformats.org/officeDocument/2006/relationships/hyperlink" Target="https://skinnonews.com/archives/112428" TargetMode="External"/><Relationship Id="rId217" Type="http://schemas.openxmlformats.org/officeDocument/2006/relationships/hyperlink" Target="https://skinnonews.com/archives/113462" TargetMode="External"/><Relationship Id="rId6" Type="http://schemas.openxmlformats.org/officeDocument/2006/relationships/hyperlink" Target="https://skinnonews.com/archives/96864" TargetMode="External"/><Relationship Id="rId238" Type="http://schemas.openxmlformats.org/officeDocument/2006/relationships/hyperlink" Target="https://skinnonews.com/archives/114354" TargetMode="External"/><Relationship Id="rId259" Type="http://schemas.openxmlformats.org/officeDocument/2006/relationships/hyperlink" Target="https://skinnonews.com/archives/114789" TargetMode="External"/><Relationship Id="rId23" Type="http://schemas.openxmlformats.org/officeDocument/2006/relationships/hyperlink" Target="https://skinnonews.com/archives/108461" TargetMode="External"/><Relationship Id="rId119" Type="http://schemas.openxmlformats.org/officeDocument/2006/relationships/hyperlink" Target="https://skinnonews.com/archives/111701" TargetMode="External"/><Relationship Id="rId270" Type="http://schemas.openxmlformats.org/officeDocument/2006/relationships/hyperlink" Target="https://skinnonews.com/archives/115113" TargetMode="External"/><Relationship Id="rId291" Type="http://schemas.openxmlformats.org/officeDocument/2006/relationships/hyperlink" Target="https://skinnonews.com/archives/115537" TargetMode="External"/><Relationship Id="rId44" Type="http://schemas.openxmlformats.org/officeDocument/2006/relationships/hyperlink" Target="https://skinnonews.com/archives/109571" TargetMode="External"/><Relationship Id="rId65" Type="http://schemas.openxmlformats.org/officeDocument/2006/relationships/hyperlink" Target="https://skinnonews.com/archives/110356" TargetMode="External"/><Relationship Id="rId86" Type="http://schemas.openxmlformats.org/officeDocument/2006/relationships/hyperlink" Target="https://skinnonews.com/archives/110894" TargetMode="External"/><Relationship Id="rId130" Type="http://schemas.openxmlformats.org/officeDocument/2006/relationships/hyperlink" Target="https://skinnonews.com/archives/111914" TargetMode="External"/><Relationship Id="rId151" Type="http://schemas.openxmlformats.org/officeDocument/2006/relationships/hyperlink" Target="https://skinnonews.com/archives/112210" TargetMode="External"/><Relationship Id="rId172" Type="http://schemas.openxmlformats.org/officeDocument/2006/relationships/hyperlink" Target="https://skinnonews.com/archives/112686" TargetMode="External"/><Relationship Id="rId193" Type="http://schemas.openxmlformats.org/officeDocument/2006/relationships/hyperlink" Target="https://skinnonews.com/archives/113061" TargetMode="External"/><Relationship Id="rId207" Type="http://schemas.openxmlformats.org/officeDocument/2006/relationships/hyperlink" Target="https://skinnonews.com/archives/113289" TargetMode="External"/><Relationship Id="rId228" Type="http://schemas.openxmlformats.org/officeDocument/2006/relationships/hyperlink" Target="https://skinnonews.com/archives/113998" TargetMode="External"/><Relationship Id="rId249" Type="http://schemas.openxmlformats.org/officeDocument/2006/relationships/hyperlink" Target="https://skinnonews.com/archives/114632" TargetMode="External"/><Relationship Id="rId13" Type="http://schemas.openxmlformats.org/officeDocument/2006/relationships/hyperlink" Target="https://skinnonews.com/archives/108416" TargetMode="External"/><Relationship Id="rId109" Type="http://schemas.openxmlformats.org/officeDocument/2006/relationships/hyperlink" Target="https://skinnonews.com/archives/48028" TargetMode="External"/><Relationship Id="rId260" Type="http://schemas.openxmlformats.org/officeDocument/2006/relationships/hyperlink" Target="https://skinnonews.com/archives/114773" TargetMode="External"/><Relationship Id="rId281" Type="http://schemas.openxmlformats.org/officeDocument/2006/relationships/hyperlink" Target="https://skinnonews.com/archives/115416" TargetMode="External"/><Relationship Id="rId34" Type="http://schemas.openxmlformats.org/officeDocument/2006/relationships/hyperlink" Target="https://skinnonews.com/archives/109765" TargetMode="External"/><Relationship Id="rId55" Type="http://schemas.openxmlformats.org/officeDocument/2006/relationships/hyperlink" Target="https://skinnonews.com/archives/109977" TargetMode="External"/><Relationship Id="rId76" Type="http://schemas.openxmlformats.org/officeDocument/2006/relationships/hyperlink" Target="https://skinnonews.com/archives/110591" TargetMode="External"/><Relationship Id="rId97" Type="http://schemas.openxmlformats.org/officeDocument/2006/relationships/hyperlink" Target="https://skinnonews.com/archives/111054" TargetMode="External"/><Relationship Id="rId120" Type="http://schemas.openxmlformats.org/officeDocument/2006/relationships/hyperlink" Target="https://skinnonews.com/archives/111661" TargetMode="External"/><Relationship Id="rId141" Type="http://schemas.openxmlformats.org/officeDocument/2006/relationships/hyperlink" Target="https://skinnonews.com/archives/112036" TargetMode="External"/><Relationship Id="rId7" Type="http://schemas.openxmlformats.org/officeDocument/2006/relationships/hyperlink" Target="https://skinnonews.com/archives/106338" TargetMode="External"/><Relationship Id="rId162" Type="http://schemas.openxmlformats.org/officeDocument/2006/relationships/hyperlink" Target="https://skinnonews.com/archives/112480" TargetMode="External"/><Relationship Id="rId183" Type="http://schemas.openxmlformats.org/officeDocument/2006/relationships/hyperlink" Target="https://skinnonews.com/archives/112834" TargetMode="External"/><Relationship Id="rId218" Type="http://schemas.openxmlformats.org/officeDocument/2006/relationships/hyperlink" Target="https://skinnonews.com/archives/113419" TargetMode="External"/><Relationship Id="rId239" Type="http://schemas.openxmlformats.org/officeDocument/2006/relationships/hyperlink" Target="https://skinnonews.com/archives/114407" TargetMode="External"/><Relationship Id="rId250" Type="http://schemas.openxmlformats.org/officeDocument/2006/relationships/hyperlink" Target="https://skinnonews.com/archives/114610" TargetMode="External"/><Relationship Id="rId271" Type="http://schemas.openxmlformats.org/officeDocument/2006/relationships/hyperlink" Target="https://skinnonews.com/archives/115249" TargetMode="External"/><Relationship Id="rId292" Type="http://schemas.openxmlformats.org/officeDocument/2006/relationships/hyperlink" Target="https://skinnonews.com/archives/115494" TargetMode="External"/><Relationship Id="rId24" Type="http://schemas.openxmlformats.org/officeDocument/2006/relationships/hyperlink" Target="https://skinnonews.com/archives/109169" TargetMode="External"/><Relationship Id="rId45" Type="http://schemas.openxmlformats.org/officeDocument/2006/relationships/hyperlink" Target="https://skinnonews.com/archives/105914" TargetMode="External"/><Relationship Id="rId66" Type="http://schemas.openxmlformats.org/officeDocument/2006/relationships/hyperlink" Target="https://skinnonews.com/archives/106345" TargetMode="External"/><Relationship Id="rId87" Type="http://schemas.openxmlformats.org/officeDocument/2006/relationships/hyperlink" Target="https://skinnonews.com/archives/110932" TargetMode="External"/><Relationship Id="rId110" Type="http://schemas.openxmlformats.org/officeDocument/2006/relationships/hyperlink" Target="https://skinnonews.com/archives/111466" TargetMode="External"/><Relationship Id="rId131" Type="http://schemas.openxmlformats.org/officeDocument/2006/relationships/hyperlink" Target="https://skinnonews.com/archives/111929" TargetMode="External"/><Relationship Id="rId152" Type="http://schemas.openxmlformats.org/officeDocument/2006/relationships/hyperlink" Target="https://skinnonews.com/archives/112239" TargetMode="External"/><Relationship Id="rId173" Type="http://schemas.openxmlformats.org/officeDocument/2006/relationships/hyperlink" Target="https://skinnonews.com/archives/112715" TargetMode="External"/><Relationship Id="rId194" Type="http://schemas.openxmlformats.org/officeDocument/2006/relationships/hyperlink" Target="https://skinnonews.com/archives/113083" TargetMode="External"/><Relationship Id="rId208" Type="http://schemas.openxmlformats.org/officeDocument/2006/relationships/hyperlink" Target="https://skinnonews.com/archives/113297" TargetMode="External"/><Relationship Id="rId229" Type="http://schemas.openxmlformats.org/officeDocument/2006/relationships/hyperlink" Target="https://skinnonews.com/archives/16013" TargetMode="External"/><Relationship Id="rId240" Type="http://schemas.openxmlformats.org/officeDocument/2006/relationships/hyperlink" Target="https://skinnonews.com/archives/114412" TargetMode="External"/><Relationship Id="rId261" Type="http://schemas.openxmlformats.org/officeDocument/2006/relationships/hyperlink" Target="https://skinnonews.com/archives/114810" TargetMode="External"/><Relationship Id="rId14" Type="http://schemas.openxmlformats.org/officeDocument/2006/relationships/hyperlink" Target="https://skinnonews.com/archives/108347" TargetMode="External"/><Relationship Id="rId35" Type="http://schemas.openxmlformats.org/officeDocument/2006/relationships/hyperlink" Target="https://skinnonews.com/archives/109761" TargetMode="External"/><Relationship Id="rId56" Type="http://schemas.openxmlformats.org/officeDocument/2006/relationships/hyperlink" Target="https://skinnonews.com/archives/110015" TargetMode="External"/><Relationship Id="rId77" Type="http://schemas.openxmlformats.org/officeDocument/2006/relationships/hyperlink" Target="https://skinnonews.com/archives/110681" TargetMode="External"/><Relationship Id="rId100" Type="http://schemas.openxmlformats.org/officeDocument/2006/relationships/hyperlink" Target="https://skinnonews.com/archives/111224" TargetMode="External"/><Relationship Id="rId282" Type="http://schemas.openxmlformats.org/officeDocument/2006/relationships/hyperlink" Target="https://skinnonews.com/archives/115403" TargetMode="External"/><Relationship Id="rId8" Type="http://schemas.openxmlformats.org/officeDocument/2006/relationships/hyperlink" Target="https://skinnonews.com/archives/108286" TargetMode="External"/><Relationship Id="rId98" Type="http://schemas.openxmlformats.org/officeDocument/2006/relationships/hyperlink" Target="https://skinnonews.com/archives/111155" TargetMode="External"/><Relationship Id="rId121" Type="http://schemas.openxmlformats.org/officeDocument/2006/relationships/hyperlink" Target="https://skinnonews.com/archives/111732" TargetMode="External"/><Relationship Id="rId142" Type="http://schemas.openxmlformats.org/officeDocument/2006/relationships/hyperlink" Target="https://skinnonews.com/archives/112046" TargetMode="External"/><Relationship Id="rId163" Type="http://schemas.openxmlformats.org/officeDocument/2006/relationships/hyperlink" Target="https://skinnonews.com/archives/112513" TargetMode="External"/><Relationship Id="rId184" Type="http://schemas.openxmlformats.org/officeDocument/2006/relationships/hyperlink" Target="https://skinnonews.com/archives/112842" TargetMode="External"/><Relationship Id="rId219" Type="http://schemas.openxmlformats.org/officeDocument/2006/relationships/hyperlink" Target="https://skinnonews.com/archives/113432" TargetMode="External"/><Relationship Id="rId230" Type="http://schemas.openxmlformats.org/officeDocument/2006/relationships/hyperlink" Target="https://skinnonews.com/archives/114038" TargetMode="External"/><Relationship Id="rId251" Type="http://schemas.openxmlformats.org/officeDocument/2006/relationships/hyperlink" Target="https://skinnonews.com/archives/114483" TargetMode="External"/><Relationship Id="rId25" Type="http://schemas.openxmlformats.org/officeDocument/2006/relationships/hyperlink" Target="https://skinnonews.com/archives/109090" TargetMode="External"/><Relationship Id="rId46" Type="http://schemas.openxmlformats.org/officeDocument/2006/relationships/hyperlink" Target="https://skinnonews.com/archives/105091" TargetMode="External"/><Relationship Id="rId67" Type="http://schemas.openxmlformats.org/officeDocument/2006/relationships/hyperlink" Target="https://skinnonews.com/archives/83720" TargetMode="External"/><Relationship Id="rId272" Type="http://schemas.openxmlformats.org/officeDocument/2006/relationships/hyperlink" Target="https://skinnonews.com/archives/115209" TargetMode="External"/><Relationship Id="rId293" Type="http://schemas.openxmlformats.org/officeDocument/2006/relationships/hyperlink" Target="https://skinnonews.com/archives/115611" TargetMode="External"/><Relationship Id="rId88" Type="http://schemas.openxmlformats.org/officeDocument/2006/relationships/hyperlink" Target="https://skinnonews.com/archives/110919" TargetMode="External"/><Relationship Id="rId111" Type="http://schemas.openxmlformats.org/officeDocument/2006/relationships/hyperlink" Target="https://skinnonews.com/archives/111435" TargetMode="External"/><Relationship Id="rId132" Type="http://schemas.openxmlformats.org/officeDocument/2006/relationships/hyperlink" Target="https://skinnonews.com/archives/111942" TargetMode="External"/><Relationship Id="rId153" Type="http://schemas.openxmlformats.org/officeDocument/2006/relationships/hyperlink" Target="https://skinnonews.com/archives/112250" TargetMode="External"/><Relationship Id="rId174" Type="http://schemas.openxmlformats.org/officeDocument/2006/relationships/hyperlink" Target="https://skinnonews.com/archives/112709" TargetMode="External"/><Relationship Id="rId195" Type="http://schemas.openxmlformats.org/officeDocument/2006/relationships/hyperlink" Target="https://skinnonews.com/archives/113099" TargetMode="External"/><Relationship Id="rId209" Type="http://schemas.openxmlformats.org/officeDocument/2006/relationships/hyperlink" Target="https://skinnonews.com/archives/113159" TargetMode="External"/><Relationship Id="rId220" Type="http://schemas.openxmlformats.org/officeDocument/2006/relationships/hyperlink" Target="https://skinnonews.com/archives/113226" TargetMode="External"/><Relationship Id="rId241" Type="http://schemas.openxmlformats.org/officeDocument/2006/relationships/hyperlink" Target="https://skinnonews.com/archives/114474" TargetMode="External"/><Relationship Id="rId15" Type="http://schemas.openxmlformats.org/officeDocument/2006/relationships/hyperlink" Target="https://skinnonews.com/archives/108704" TargetMode="External"/><Relationship Id="rId36" Type="http://schemas.openxmlformats.org/officeDocument/2006/relationships/hyperlink" Target="https://skinnonews.com/archives/109603" TargetMode="External"/><Relationship Id="rId57" Type="http://schemas.openxmlformats.org/officeDocument/2006/relationships/hyperlink" Target="https://skinnonews.com/archives/110003" TargetMode="External"/><Relationship Id="rId262" Type="http://schemas.openxmlformats.org/officeDocument/2006/relationships/hyperlink" Target="https://skinnonews.com/archives/114931" TargetMode="External"/><Relationship Id="rId283" Type="http://schemas.openxmlformats.org/officeDocument/2006/relationships/hyperlink" Target="https://skinnonews.com/archives/115394" TargetMode="External"/><Relationship Id="rId78" Type="http://schemas.openxmlformats.org/officeDocument/2006/relationships/hyperlink" Target="https://skinnonews.com/archives/110743" TargetMode="External"/><Relationship Id="rId99" Type="http://schemas.openxmlformats.org/officeDocument/2006/relationships/hyperlink" Target="https://skinnonews.com/archives/111193" TargetMode="External"/><Relationship Id="rId101" Type="http://schemas.openxmlformats.org/officeDocument/2006/relationships/hyperlink" Target="https://skinnonews.com/archives/111198" TargetMode="External"/><Relationship Id="rId122" Type="http://schemas.openxmlformats.org/officeDocument/2006/relationships/hyperlink" Target="https://skinnonews.com/archives/111748" TargetMode="External"/><Relationship Id="rId143" Type="http://schemas.openxmlformats.org/officeDocument/2006/relationships/hyperlink" Target="https://skinnonews.com/archives/112053" TargetMode="External"/><Relationship Id="rId164" Type="http://schemas.openxmlformats.org/officeDocument/2006/relationships/hyperlink" Target="https://skinnonews.com/archives/112487" TargetMode="External"/><Relationship Id="rId185" Type="http://schemas.openxmlformats.org/officeDocument/2006/relationships/hyperlink" Target="https://skinnonews.com/archives/112846" TargetMode="External"/><Relationship Id="rId9" Type="http://schemas.openxmlformats.org/officeDocument/2006/relationships/hyperlink" Target="https://skinnonews.com/archives/108263" TargetMode="External"/><Relationship Id="rId210" Type="http://schemas.openxmlformats.org/officeDocument/2006/relationships/hyperlink" Target="https://skinnonews.com/archives/113390" TargetMode="External"/><Relationship Id="rId26" Type="http://schemas.openxmlformats.org/officeDocument/2006/relationships/hyperlink" Target="https://skinnonews.com/archives/109195" TargetMode="External"/><Relationship Id="rId231" Type="http://schemas.openxmlformats.org/officeDocument/2006/relationships/hyperlink" Target="https://skinnonews.com/archives/114052" TargetMode="External"/><Relationship Id="rId252" Type="http://schemas.openxmlformats.org/officeDocument/2006/relationships/hyperlink" Target="https://skinnonews.com/archives/104721" TargetMode="External"/><Relationship Id="rId273" Type="http://schemas.openxmlformats.org/officeDocument/2006/relationships/hyperlink" Target="https://skinnonews.com/archives/115302" TargetMode="External"/><Relationship Id="rId294" Type="http://schemas.openxmlformats.org/officeDocument/2006/relationships/hyperlink" Target="https://skinnonews.com/archives/115648" TargetMode="External"/><Relationship Id="rId47" Type="http://schemas.openxmlformats.org/officeDocument/2006/relationships/hyperlink" Target="https://skinnonews.com/archives/99361" TargetMode="External"/><Relationship Id="rId68" Type="http://schemas.openxmlformats.org/officeDocument/2006/relationships/hyperlink" Target="https://skinnonews.com/archives/110382" TargetMode="External"/><Relationship Id="rId89" Type="http://schemas.openxmlformats.org/officeDocument/2006/relationships/hyperlink" Target="https://skinnonews.com/archives/110959" TargetMode="External"/><Relationship Id="rId112" Type="http://schemas.openxmlformats.org/officeDocument/2006/relationships/hyperlink" Target="https://skinnonews.com/archives/111486" TargetMode="External"/><Relationship Id="rId133" Type="http://schemas.openxmlformats.org/officeDocument/2006/relationships/hyperlink" Target="https://skinnonews.com/archives/111949" TargetMode="External"/><Relationship Id="rId154" Type="http://schemas.openxmlformats.org/officeDocument/2006/relationships/hyperlink" Target="https://skinnonews.com/archives/112291" TargetMode="External"/><Relationship Id="rId175" Type="http://schemas.openxmlformats.org/officeDocument/2006/relationships/hyperlink" Target="https://skinnonews.com/archives/112724" TargetMode="External"/><Relationship Id="rId196" Type="http://schemas.openxmlformats.org/officeDocument/2006/relationships/hyperlink" Target="https://skinnonews.com/archives/113105" TargetMode="External"/><Relationship Id="rId200" Type="http://schemas.openxmlformats.org/officeDocument/2006/relationships/hyperlink" Target="https://skinnonews.com/archives/113149" TargetMode="External"/><Relationship Id="rId16" Type="http://schemas.openxmlformats.org/officeDocument/2006/relationships/hyperlink" Target="https://skinnonews.com/archives/108711" TargetMode="External"/><Relationship Id="rId221" Type="http://schemas.openxmlformats.org/officeDocument/2006/relationships/hyperlink" Target="https://skinnonews.com/archives/113797" TargetMode="External"/><Relationship Id="rId242" Type="http://schemas.openxmlformats.org/officeDocument/2006/relationships/hyperlink" Target="https://skinnonews.com/archives/114364" TargetMode="External"/><Relationship Id="rId263" Type="http://schemas.openxmlformats.org/officeDocument/2006/relationships/hyperlink" Target="https://skinnonews.com/archives/114973" TargetMode="External"/><Relationship Id="rId284" Type="http://schemas.openxmlformats.org/officeDocument/2006/relationships/hyperlink" Target="https://skinnonews.com/archives/115380" TargetMode="External"/><Relationship Id="rId37" Type="http://schemas.openxmlformats.org/officeDocument/2006/relationships/hyperlink" Target="https://skinnonews.com/archives/109663" TargetMode="External"/><Relationship Id="rId58" Type="http://schemas.openxmlformats.org/officeDocument/2006/relationships/hyperlink" Target="https://skinnonews.com/archives/110055" TargetMode="External"/><Relationship Id="rId79" Type="http://schemas.openxmlformats.org/officeDocument/2006/relationships/hyperlink" Target="https://skinnonews.com/archives/110720" TargetMode="External"/><Relationship Id="rId102" Type="http://schemas.openxmlformats.org/officeDocument/2006/relationships/hyperlink" Target="https://skinnonews.com/archives/111264" TargetMode="External"/><Relationship Id="rId123" Type="http://schemas.openxmlformats.org/officeDocument/2006/relationships/hyperlink" Target="https://skinnonews.com/archives/111667" TargetMode="External"/><Relationship Id="rId144" Type="http://schemas.openxmlformats.org/officeDocument/2006/relationships/hyperlink" Target="https://skinnonews.com/archives/112071" TargetMode="External"/><Relationship Id="rId90" Type="http://schemas.openxmlformats.org/officeDocument/2006/relationships/hyperlink" Target="https://skinnonews.com/archives/110975" TargetMode="External"/><Relationship Id="rId165" Type="http://schemas.openxmlformats.org/officeDocument/2006/relationships/hyperlink" Target="https://skinnonews.com/archives/112544" TargetMode="External"/><Relationship Id="rId186" Type="http://schemas.openxmlformats.org/officeDocument/2006/relationships/hyperlink" Target="https://skinnonews.com/archives/112850" TargetMode="External"/><Relationship Id="rId211" Type="http://schemas.openxmlformats.org/officeDocument/2006/relationships/hyperlink" Target="https://skinnonews.com/archives/113680" TargetMode="External"/><Relationship Id="rId232" Type="http://schemas.openxmlformats.org/officeDocument/2006/relationships/hyperlink" Target="https://skinnonews.com/archives/114094" TargetMode="External"/><Relationship Id="rId253" Type="http://schemas.openxmlformats.org/officeDocument/2006/relationships/hyperlink" Target="https://skinnonews.com/archives/21233" TargetMode="External"/><Relationship Id="rId274" Type="http://schemas.openxmlformats.org/officeDocument/2006/relationships/hyperlink" Target="https://skinnonews.com/archives/115258" TargetMode="External"/><Relationship Id="rId295" Type="http://schemas.openxmlformats.org/officeDocument/2006/relationships/hyperlink" Target="https://skinnonews.com/archives/115664" TargetMode="External"/><Relationship Id="rId27" Type="http://schemas.openxmlformats.org/officeDocument/2006/relationships/hyperlink" Target="https://skinnonews.com/archives/109513" TargetMode="External"/><Relationship Id="rId48" Type="http://schemas.openxmlformats.org/officeDocument/2006/relationships/hyperlink" Target="https://skinnonews.com/archives/107857" TargetMode="External"/><Relationship Id="rId69" Type="http://schemas.openxmlformats.org/officeDocument/2006/relationships/hyperlink" Target="https://skinnonews.com/archives/110395" TargetMode="External"/><Relationship Id="rId113" Type="http://schemas.openxmlformats.org/officeDocument/2006/relationships/hyperlink" Target="https://skinnonews.com/archives/111495" TargetMode="External"/><Relationship Id="rId134" Type="http://schemas.openxmlformats.org/officeDocument/2006/relationships/hyperlink" Target="https://skinnonews.com/archives/111968" TargetMode="External"/><Relationship Id="rId80" Type="http://schemas.openxmlformats.org/officeDocument/2006/relationships/hyperlink" Target="https://skinnonews.com/archives/110768" TargetMode="External"/><Relationship Id="rId155" Type="http://schemas.openxmlformats.org/officeDocument/2006/relationships/hyperlink" Target="https://skinnonews.com/archives/112305" TargetMode="External"/><Relationship Id="rId176" Type="http://schemas.openxmlformats.org/officeDocument/2006/relationships/hyperlink" Target="https://skinnonews.com/archives/112754" TargetMode="External"/><Relationship Id="rId197" Type="http://schemas.openxmlformats.org/officeDocument/2006/relationships/hyperlink" Target="https://skinnonews.com/archives/113121" TargetMode="External"/><Relationship Id="rId201" Type="http://schemas.openxmlformats.org/officeDocument/2006/relationships/hyperlink" Target="https://skinnonews.com/archives/113186" TargetMode="External"/><Relationship Id="rId222" Type="http://schemas.openxmlformats.org/officeDocument/2006/relationships/hyperlink" Target="https://skinnonews.com/archives/113855" TargetMode="External"/><Relationship Id="rId243" Type="http://schemas.openxmlformats.org/officeDocument/2006/relationships/hyperlink" Target="https://skinnonews.com/archives/114430" TargetMode="External"/><Relationship Id="rId264" Type="http://schemas.openxmlformats.org/officeDocument/2006/relationships/hyperlink" Target="https://skinnonews.com/archives/114999" TargetMode="External"/><Relationship Id="rId285" Type="http://schemas.openxmlformats.org/officeDocument/2006/relationships/hyperlink" Target="https://skinnonews.com/archives/61743" TargetMode="External"/><Relationship Id="rId17" Type="http://schemas.openxmlformats.org/officeDocument/2006/relationships/hyperlink" Target="https://skinnonews.com/archives/108651" TargetMode="External"/><Relationship Id="rId38" Type="http://schemas.openxmlformats.org/officeDocument/2006/relationships/hyperlink" Target="https://skinnonews.com/archives/109888" TargetMode="External"/><Relationship Id="rId59" Type="http://schemas.openxmlformats.org/officeDocument/2006/relationships/hyperlink" Target="https://skinnonews.com/archives/110104" TargetMode="External"/><Relationship Id="rId103" Type="http://schemas.openxmlformats.org/officeDocument/2006/relationships/hyperlink" Target="https://skinnonews.com/archives/111245" TargetMode="External"/><Relationship Id="rId124" Type="http://schemas.openxmlformats.org/officeDocument/2006/relationships/hyperlink" Target="https://skinnonews.com/archives/111719" TargetMode="External"/><Relationship Id="rId70" Type="http://schemas.openxmlformats.org/officeDocument/2006/relationships/hyperlink" Target="https://skinnonews.com/archives/110436" TargetMode="External"/><Relationship Id="rId91" Type="http://schemas.openxmlformats.org/officeDocument/2006/relationships/hyperlink" Target="https://skinnonews.com/archives/110981" TargetMode="External"/><Relationship Id="rId145" Type="http://schemas.openxmlformats.org/officeDocument/2006/relationships/hyperlink" Target="https://skinnonews.com/archives/112133" TargetMode="External"/><Relationship Id="rId166" Type="http://schemas.openxmlformats.org/officeDocument/2006/relationships/hyperlink" Target="https://skinnonews.com/archives/112490" TargetMode="External"/><Relationship Id="rId187" Type="http://schemas.openxmlformats.org/officeDocument/2006/relationships/hyperlink" Target="https://skinnonews.com/archives/112867" TargetMode="External"/><Relationship Id="rId1" Type="http://schemas.openxmlformats.org/officeDocument/2006/relationships/hyperlink" Target="https://skinnonews.com/archives/32828" TargetMode="External"/><Relationship Id="rId212" Type="http://schemas.openxmlformats.org/officeDocument/2006/relationships/hyperlink" Target="https://skinnonews.com/archives/113663" TargetMode="External"/><Relationship Id="rId233" Type="http://schemas.openxmlformats.org/officeDocument/2006/relationships/hyperlink" Target="https://skinnonews.com/archives/114118" TargetMode="External"/><Relationship Id="rId254" Type="http://schemas.openxmlformats.org/officeDocument/2006/relationships/hyperlink" Target="https://skinnonews.com/archives/114688" TargetMode="External"/><Relationship Id="rId28" Type="http://schemas.openxmlformats.org/officeDocument/2006/relationships/hyperlink" Target="https://skinnonews.com/archives/109216" TargetMode="External"/><Relationship Id="rId49" Type="http://schemas.openxmlformats.org/officeDocument/2006/relationships/hyperlink" Target="https://skinnonews.com/archives/86313" TargetMode="External"/><Relationship Id="rId114" Type="http://schemas.openxmlformats.org/officeDocument/2006/relationships/hyperlink" Target="https://skinnonews.com/archives/111454" TargetMode="External"/><Relationship Id="rId275" Type="http://schemas.openxmlformats.org/officeDocument/2006/relationships/hyperlink" Target="https://skinnonews.com/archives/115214" TargetMode="External"/><Relationship Id="rId296" Type="http://schemas.openxmlformats.org/officeDocument/2006/relationships/hyperlink" Target="https://skinnonews.com/archives/115558" TargetMode="External"/><Relationship Id="rId300" Type="http://schemas.openxmlformats.org/officeDocument/2006/relationships/hyperlink" Target="https://skinnonews.com/archives/115727" TargetMode="External"/><Relationship Id="rId60" Type="http://schemas.openxmlformats.org/officeDocument/2006/relationships/hyperlink" Target="https://skinnonews.com/archives/110120" TargetMode="External"/><Relationship Id="rId81" Type="http://schemas.openxmlformats.org/officeDocument/2006/relationships/hyperlink" Target="https://skinnonews.com/archives/110458" TargetMode="External"/><Relationship Id="rId135" Type="http://schemas.openxmlformats.org/officeDocument/2006/relationships/hyperlink" Target="https://skinnonews.com/archives/98610" TargetMode="External"/><Relationship Id="rId156" Type="http://schemas.openxmlformats.org/officeDocument/2006/relationships/hyperlink" Target="https://skinnonews.com/archives/112318" TargetMode="External"/><Relationship Id="rId177" Type="http://schemas.openxmlformats.org/officeDocument/2006/relationships/hyperlink" Target="https://skinnonews.com/archives/112761" TargetMode="External"/><Relationship Id="rId198" Type="http://schemas.openxmlformats.org/officeDocument/2006/relationships/hyperlink" Target="https://skinnonews.com/archives/112776" TargetMode="External"/><Relationship Id="rId202" Type="http://schemas.openxmlformats.org/officeDocument/2006/relationships/hyperlink" Target="https://skinnonews.com/archives/113192" TargetMode="External"/><Relationship Id="rId223" Type="http://schemas.openxmlformats.org/officeDocument/2006/relationships/hyperlink" Target="https://skinnonews.com/archives/113881" TargetMode="External"/><Relationship Id="rId244" Type="http://schemas.openxmlformats.org/officeDocument/2006/relationships/hyperlink" Target="https://skinnonews.com/archives/85006" TargetMode="External"/><Relationship Id="rId18" Type="http://schemas.openxmlformats.org/officeDocument/2006/relationships/hyperlink" Target="https://skinnonews.com/archives/108563" TargetMode="External"/><Relationship Id="rId39" Type="http://schemas.openxmlformats.org/officeDocument/2006/relationships/hyperlink" Target="https://skinnonews.com/archives/109630" TargetMode="External"/><Relationship Id="rId265" Type="http://schemas.openxmlformats.org/officeDocument/2006/relationships/hyperlink" Target="https://skinnonews.com/archives/23352" TargetMode="External"/><Relationship Id="rId286" Type="http://schemas.openxmlformats.org/officeDocument/2006/relationships/hyperlink" Target="https://skinnonews.com/archives/63622" TargetMode="External"/><Relationship Id="rId50" Type="http://schemas.openxmlformats.org/officeDocument/2006/relationships/hyperlink" Target="https://skinnonews.com/archives/100667" TargetMode="External"/><Relationship Id="rId104" Type="http://schemas.openxmlformats.org/officeDocument/2006/relationships/hyperlink" Target="https://skinnonews.com/archives/111283" TargetMode="External"/><Relationship Id="rId125" Type="http://schemas.openxmlformats.org/officeDocument/2006/relationships/hyperlink" Target="https://skinnonews.com/archives/111831" TargetMode="External"/><Relationship Id="rId146" Type="http://schemas.openxmlformats.org/officeDocument/2006/relationships/hyperlink" Target="https://skinnonews.com/archives/112142" TargetMode="External"/><Relationship Id="rId167" Type="http://schemas.openxmlformats.org/officeDocument/2006/relationships/hyperlink" Target="https://skinnonews.com/archives/112566" TargetMode="External"/><Relationship Id="rId188" Type="http://schemas.openxmlformats.org/officeDocument/2006/relationships/hyperlink" Target="https://skinnonews.com/archives/112882" TargetMode="External"/><Relationship Id="rId71" Type="http://schemas.openxmlformats.org/officeDocument/2006/relationships/hyperlink" Target="https://skinnonews.com/archives/110425" TargetMode="External"/><Relationship Id="rId92" Type="http://schemas.openxmlformats.org/officeDocument/2006/relationships/hyperlink" Target="https://skinnonews.com/archives/110819" TargetMode="External"/><Relationship Id="rId213" Type="http://schemas.openxmlformats.org/officeDocument/2006/relationships/hyperlink" Target="https://skinnonews.com/archives/113632" TargetMode="External"/><Relationship Id="rId234" Type="http://schemas.openxmlformats.org/officeDocument/2006/relationships/hyperlink" Target="https://skinnonews.com/archives/114084" TargetMode="External"/><Relationship Id="rId2" Type="http://schemas.openxmlformats.org/officeDocument/2006/relationships/hyperlink" Target="https://skinnonews.com/archives/84588" TargetMode="External"/><Relationship Id="rId29" Type="http://schemas.openxmlformats.org/officeDocument/2006/relationships/hyperlink" Target="https://skinnonews.com/archives/109541" TargetMode="External"/><Relationship Id="rId255" Type="http://schemas.openxmlformats.org/officeDocument/2006/relationships/hyperlink" Target="https://skinnonews.com/archives/114689" TargetMode="External"/><Relationship Id="rId276" Type="http://schemas.openxmlformats.org/officeDocument/2006/relationships/hyperlink" Target="https://skinnonews.com/archives/115324" TargetMode="External"/><Relationship Id="rId297" Type="http://schemas.openxmlformats.org/officeDocument/2006/relationships/hyperlink" Target="https://skinnonews.com/archives/115622" TargetMode="External"/><Relationship Id="rId40" Type="http://schemas.openxmlformats.org/officeDocument/2006/relationships/hyperlink" Target="https://skinnonews.com/archives/109462" TargetMode="External"/><Relationship Id="rId115" Type="http://schemas.openxmlformats.org/officeDocument/2006/relationships/hyperlink" Target="https://skinnonews.com/archives/111533" TargetMode="External"/><Relationship Id="rId136" Type="http://schemas.openxmlformats.org/officeDocument/2006/relationships/hyperlink" Target="https://skinnonews.com/archives/111978" TargetMode="External"/><Relationship Id="rId157" Type="http://schemas.openxmlformats.org/officeDocument/2006/relationships/hyperlink" Target="https://skinnonews.com/archives/112331" TargetMode="External"/><Relationship Id="rId178" Type="http://schemas.openxmlformats.org/officeDocument/2006/relationships/hyperlink" Target="https://skinnonews.com/archives/8502" TargetMode="External"/><Relationship Id="rId301" Type="http://schemas.openxmlformats.org/officeDocument/2006/relationships/hyperlink" Target="https://skinnonews.com/archives/115779" TargetMode="External"/><Relationship Id="rId61" Type="http://schemas.openxmlformats.org/officeDocument/2006/relationships/hyperlink" Target="https://skinnonews.com/archives/110110" TargetMode="External"/><Relationship Id="rId82" Type="http://schemas.openxmlformats.org/officeDocument/2006/relationships/hyperlink" Target="https://skinnonews.com/archives/110801" TargetMode="External"/><Relationship Id="rId199" Type="http://schemas.openxmlformats.org/officeDocument/2006/relationships/hyperlink" Target="https://skinnonews.com/archives/112956" TargetMode="External"/><Relationship Id="rId203" Type="http://schemas.openxmlformats.org/officeDocument/2006/relationships/hyperlink" Target="https://skinnonews.com/archives/113197" TargetMode="External"/><Relationship Id="rId19" Type="http://schemas.openxmlformats.org/officeDocument/2006/relationships/hyperlink" Target="https://skinnonews.com/archives/108585" TargetMode="External"/><Relationship Id="rId224" Type="http://schemas.openxmlformats.org/officeDocument/2006/relationships/hyperlink" Target="https://skinnonews.com/archives/113925" TargetMode="External"/><Relationship Id="rId245" Type="http://schemas.openxmlformats.org/officeDocument/2006/relationships/hyperlink" Target="https://skinnonews.com/archives/114522" TargetMode="External"/><Relationship Id="rId266" Type="http://schemas.openxmlformats.org/officeDocument/2006/relationships/hyperlink" Target="https://skinnonews.com/archives/115020" TargetMode="External"/><Relationship Id="rId287" Type="http://schemas.openxmlformats.org/officeDocument/2006/relationships/hyperlink" Target="https://skinnonews.com/archives/25596" TargetMode="External"/><Relationship Id="rId30" Type="http://schemas.openxmlformats.org/officeDocument/2006/relationships/hyperlink" Target="https://skinnonews.com/archives/109231" TargetMode="External"/><Relationship Id="rId105" Type="http://schemas.openxmlformats.org/officeDocument/2006/relationships/hyperlink" Target="https://skinnonews.com/archives/111302" TargetMode="External"/><Relationship Id="rId126" Type="http://schemas.openxmlformats.org/officeDocument/2006/relationships/hyperlink" Target="https://skinnonews.com/archives/111843" TargetMode="External"/><Relationship Id="rId147" Type="http://schemas.openxmlformats.org/officeDocument/2006/relationships/hyperlink" Target="https://skinnonews.com/archives/112156" TargetMode="External"/><Relationship Id="rId168" Type="http://schemas.openxmlformats.org/officeDocument/2006/relationships/hyperlink" Target="https://skinnonews.com/archives/112580" TargetMode="External"/><Relationship Id="rId51" Type="http://schemas.openxmlformats.org/officeDocument/2006/relationships/hyperlink" Target="https://skinnonews.com/archives/83571" TargetMode="External"/><Relationship Id="rId72" Type="http://schemas.openxmlformats.org/officeDocument/2006/relationships/hyperlink" Target="https://skinnonews.com/archives/110489" TargetMode="External"/><Relationship Id="rId93" Type="http://schemas.openxmlformats.org/officeDocument/2006/relationships/hyperlink" Target="https://skinnonews.com/archives/110994" TargetMode="External"/><Relationship Id="rId189" Type="http://schemas.openxmlformats.org/officeDocument/2006/relationships/hyperlink" Target="https://skinnonews.com/archives/112908" TargetMode="External"/><Relationship Id="rId3" Type="http://schemas.openxmlformats.org/officeDocument/2006/relationships/hyperlink" Target="https://skinnonews.com/archives/104002" TargetMode="External"/><Relationship Id="rId214" Type="http://schemas.openxmlformats.org/officeDocument/2006/relationships/hyperlink" Target="https://skinnonews.com/archives/113565" TargetMode="External"/><Relationship Id="rId235" Type="http://schemas.openxmlformats.org/officeDocument/2006/relationships/hyperlink" Target="https://skinnonews.com/archives/114309" TargetMode="External"/><Relationship Id="rId256" Type="http://schemas.openxmlformats.org/officeDocument/2006/relationships/hyperlink" Target="https://skinnonews.com/archives/114751" TargetMode="External"/><Relationship Id="rId277" Type="http://schemas.openxmlformats.org/officeDocument/2006/relationships/hyperlink" Target="https://skinnonews.com/archives/115337" TargetMode="External"/><Relationship Id="rId298" Type="http://schemas.openxmlformats.org/officeDocument/2006/relationships/hyperlink" Target="https://skinnonews.com/archives/115691" TargetMode="External"/><Relationship Id="rId116" Type="http://schemas.openxmlformats.org/officeDocument/2006/relationships/hyperlink" Target="https://skinnonews.com/archives/111540" TargetMode="External"/><Relationship Id="rId137" Type="http://schemas.openxmlformats.org/officeDocument/2006/relationships/hyperlink" Target="https://skinnonews.com/archives/112011" TargetMode="External"/><Relationship Id="rId158" Type="http://schemas.openxmlformats.org/officeDocument/2006/relationships/hyperlink" Target="https://skinnonews.com/archives/112345" TargetMode="External"/><Relationship Id="rId302" Type="http://schemas.openxmlformats.org/officeDocument/2006/relationships/hyperlink" Target="https://skinnonews.com/archives/115731" TargetMode="External"/><Relationship Id="rId20" Type="http://schemas.openxmlformats.org/officeDocument/2006/relationships/hyperlink" Target="https://skinnonews.com/archives/108569" TargetMode="External"/><Relationship Id="rId41" Type="http://schemas.openxmlformats.org/officeDocument/2006/relationships/hyperlink" Target="https://skinnonews.com/archives/109386" TargetMode="External"/><Relationship Id="rId62" Type="http://schemas.openxmlformats.org/officeDocument/2006/relationships/hyperlink" Target="https://skinnonews.com/archives/110144" TargetMode="External"/><Relationship Id="rId83" Type="http://schemas.openxmlformats.org/officeDocument/2006/relationships/hyperlink" Target="https://skinnonews.com/archives/110846" TargetMode="External"/><Relationship Id="rId179" Type="http://schemas.openxmlformats.org/officeDocument/2006/relationships/hyperlink" Target="https://skinnonews.com/archives/100553" TargetMode="External"/><Relationship Id="rId190" Type="http://schemas.openxmlformats.org/officeDocument/2006/relationships/hyperlink" Target="https://skinnonews.com/archives/112989" TargetMode="External"/><Relationship Id="rId204" Type="http://schemas.openxmlformats.org/officeDocument/2006/relationships/hyperlink" Target="https://skinnonews.com/archives/112771" TargetMode="External"/><Relationship Id="rId225" Type="http://schemas.openxmlformats.org/officeDocument/2006/relationships/hyperlink" Target="https://skinnonews.com/archives/113942" TargetMode="External"/><Relationship Id="rId246" Type="http://schemas.openxmlformats.org/officeDocument/2006/relationships/hyperlink" Target="https://skinnonews.com/archives/114530" TargetMode="External"/><Relationship Id="rId267" Type="http://schemas.openxmlformats.org/officeDocument/2006/relationships/hyperlink" Target="https://skinnonews.com/archives/115043" TargetMode="External"/><Relationship Id="rId288" Type="http://schemas.openxmlformats.org/officeDocument/2006/relationships/hyperlink" Target="https://skinnonews.com/archives/115587" TargetMode="External"/><Relationship Id="rId106" Type="http://schemas.openxmlformats.org/officeDocument/2006/relationships/hyperlink" Target="https://skinnonews.com/archives/111421" TargetMode="External"/><Relationship Id="rId127" Type="http://schemas.openxmlformats.org/officeDocument/2006/relationships/hyperlink" Target="https://skinnonews.com/archives/111866" TargetMode="External"/><Relationship Id="rId10" Type="http://schemas.openxmlformats.org/officeDocument/2006/relationships/hyperlink" Target="https://skinnonews.com/archives/108378" TargetMode="External"/><Relationship Id="rId31" Type="http://schemas.openxmlformats.org/officeDocument/2006/relationships/hyperlink" Target="https://skinnonews.com/archives/109282" TargetMode="External"/><Relationship Id="rId52" Type="http://schemas.openxmlformats.org/officeDocument/2006/relationships/hyperlink" Target="https://skinnonews.com/archives/49884" TargetMode="External"/><Relationship Id="rId73" Type="http://schemas.openxmlformats.org/officeDocument/2006/relationships/hyperlink" Target="https://skinnonews.com/archives/110536" TargetMode="External"/><Relationship Id="rId94" Type="http://schemas.openxmlformats.org/officeDocument/2006/relationships/hyperlink" Target="https://skinnonews.com/archives/111095" TargetMode="External"/><Relationship Id="rId148" Type="http://schemas.openxmlformats.org/officeDocument/2006/relationships/hyperlink" Target="https://skinnonews.com/archives/112167" TargetMode="External"/><Relationship Id="rId169" Type="http://schemas.openxmlformats.org/officeDocument/2006/relationships/hyperlink" Target="https://skinnonews.com/archives/112603" TargetMode="External"/><Relationship Id="rId4" Type="http://schemas.openxmlformats.org/officeDocument/2006/relationships/hyperlink" Target="https://skinnonews.com/archives/107925" TargetMode="External"/><Relationship Id="rId180" Type="http://schemas.openxmlformats.org/officeDocument/2006/relationships/hyperlink" Target="https://skinnonews.com/archives/20948" TargetMode="External"/><Relationship Id="rId215" Type="http://schemas.openxmlformats.org/officeDocument/2006/relationships/hyperlink" Target="https://skinnonews.com/archives/113520" TargetMode="External"/><Relationship Id="rId236" Type="http://schemas.openxmlformats.org/officeDocument/2006/relationships/hyperlink" Target="https://skinnonews.com/archives/114327" TargetMode="External"/><Relationship Id="rId257" Type="http://schemas.openxmlformats.org/officeDocument/2006/relationships/hyperlink" Target="https://skinnonews.com/archives/25903" TargetMode="External"/><Relationship Id="rId278" Type="http://schemas.openxmlformats.org/officeDocument/2006/relationships/hyperlink" Target="https://skinnonews.com/archives/107142" TargetMode="External"/><Relationship Id="rId303" Type="http://schemas.openxmlformats.org/officeDocument/2006/relationships/hyperlink" Target="https://skinnonews.com/archives/115791" TargetMode="External"/><Relationship Id="rId42" Type="http://schemas.openxmlformats.org/officeDocument/2006/relationships/hyperlink" Target="https://skinnonews.com/archives/109418" TargetMode="External"/><Relationship Id="rId84" Type="http://schemas.openxmlformats.org/officeDocument/2006/relationships/hyperlink" Target="https://skinnonews.com/archives/110864" TargetMode="External"/><Relationship Id="rId138" Type="http://schemas.openxmlformats.org/officeDocument/2006/relationships/hyperlink" Target="https://skinnonews.com/archives/24686" TargetMode="External"/><Relationship Id="rId191" Type="http://schemas.openxmlformats.org/officeDocument/2006/relationships/hyperlink" Target="https://skinnonews.com/archives/112995" TargetMode="External"/><Relationship Id="rId205" Type="http://schemas.openxmlformats.org/officeDocument/2006/relationships/hyperlink" Target="https://skinnonews.com/archives/113218" TargetMode="External"/><Relationship Id="rId247" Type="http://schemas.openxmlformats.org/officeDocument/2006/relationships/hyperlink" Target="https://skinnonews.com/archives/114608" TargetMode="External"/><Relationship Id="rId107" Type="http://schemas.openxmlformats.org/officeDocument/2006/relationships/hyperlink" Target="https://skinnonews.com/archives/13264" TargetMode="External"/><Relationship Id="rId289" Type="http://schemas.openxmlformats.org/officeDocument/2006/relationships/hyperlink" Target="https://skinnonews.com/archives/115517" TargetMode="External"/><Relationship Id="rId11" Type="http://schemas.openxmlformats.org/officeDocument/2006/relationships/hyperlink" Target="https://skinnonews.com/archives/108380" TargetMode="External"/><Relationship Id="rId53" Type="http://schemas.openxmlformats.org/officeDocument/2006/relationships/hyperlink" Target="https://skinnonews.com/archives/109962" TargetMode="External"/><Relationship Id="rId149" Type="http://schemas.openxmlformats.org/officeDocument/2006/relationships/hyperlink" Target="https://skinnonews.com/archives/112192" TargetMode="External"/><Relationship Id="rId95" Type="http://schemas.openxmlformats.org/officeDocument/2006/relationships/hyperlink" Target="https://skinnonews.com/archives/111105" TargetMode="External"/><Relationship Id="rId160" Type="http://schemas.openxmlformats.org/officeDocument/2006/relationships/hyperlink" Target="https://skinnonews.com/archives/112418" TargetMode="External"/><Relationship Id="rId216" Type="http://schemas.openxmlformats.org/officeDocument/2006/relationships/hyperlink" Target="https://skinnonews.com/archives/113475" TargetMode="External"/><Relationship Id="rId258" Type="http://schemas.openxmlformats.org/officeDocument/2006/relationships/hyperlink" Target="https://skinnonews.com/archives/114801" TargetMode="External"/><Relationship Id="rId22" Type="http://schemas.openxmlformats.org/officeDocument/2006/relationships/hyperlink" Target="https://skinnonews.com/archives/108426" TargetMode="External"/><Relationship Id="rId64" Type="http://schemas.openxmlformats.org/officeDocument/2006/relationships/hyperlink" Target="https://skinnonews.com/archives/110186" TargetMode="External"/><Relationship Id="rId118" Type="http://schemas.openxmlformats.org/officeDocument/2006/relationships/hyperlink" Target="https://skinnonews.com/archives/111652" TargetMode="External"/><Relationship Id="rId171" Type="http://schemas.openxmlformats.org/officeDocument/2006/relationships/hyperlink" Target="https://skinnonews.com/archives/112655" TargetMode="External"/><Relationship Id="rId227" Type="http://schemas.openxmlformats.org/officeDocument/2006/relationships/hyperlink" Target="https://skinnonews.com/archives/114014" TargetMode="External"/><Relationship Id="rId269" Type="http://schemas.openxmlformats.org/officeDocument/2006/relationships/hyperlink" Target="https://skinnonews.com/archives/115057" TargetMode="External"/><Relationship Id="rId33" Type="http://schemas.openxmlformats.org/officeDocument/2006/relationships/hyperlink" Target="https://skinnonews.com/archives/109674" TargetMode="External"/><Relationship Id="rId129" Type="http://schemas.openxmlformats.org/officeDocument/2006/relationships/hyperlink" Target="https://skinnonews.com/archives/111887" TargetMode="External"/><Relationship Id="rId280" Type="http://schemas.openxmlformats.org/officeDocument/2006/relationships/hyperlink" Target="https://skinnonews.com/archives/115371" TargetMode="External"/><Relationship Id="rId75" Type="http://schemas.openxmlformats.org/officeDocument/2006/relationships/hyperlink" Target="https://skinnonews.com/archives/110572" TargetMode="External"/><Relationship Id="rId140" Type="http://schemas.openxmlformats.org/officeDocument/2006/relationships/hyperlink" Target="https://skinnonews.com/archives/112024" TargetMode="External"/><Relationship Id="rId182" Type="http://schemas.openxmlformats.org/officeDocument/2006/relationships/hyperlink" Target="https://skinnonews.com/archives/1128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</sheetPr>
  <dimension ref="A1:R728"/>
  <sheetViews>
    <sheetView tabSelected="1" topLeftCell="A329" zoomScale="85" zoomScaleNormal="85" workbookViewId="0">
      <selection activeCell="B344" sqref="B344"/>
    </sheetView>
  </sheetViews>
  <sheetFormatPr defaultColWidth="9.26953125" defaultRowHeight="19.2"/>
  <cols>
    <col min="1" max="1" width="8.90625" style="1" customWidth="1"/>
    <col min="2" max="2" width="69.6328125" style="1" customWidth="1"/>
    <col min="3" max="3" width="46" style="1" customWidth="1"/>
    <col min="4" max="5" width="13.90625" style="1" customWidth="1"/>
    <col min="6" max="8" width="8.7265625" style="50"/>
    <col min="9" max="9" width="9.26953125" style="155"/>
    <col min="10" max="15" width="9.26953125" style="1"/>
    <col min="16" max="16" width="23.453125" style="1" customWidth="1"/>
    <col min="17" max="17" width="9.26953125" style="1"/>
    <col min="18" max="18" width="8.6328125" style="1" bestFit="1" customWidth="1"/>
    <col min="19" max="16384" width="9.26953125" style="1"/>
  </cols>
  <sheetData>
    <row r="1" spans="1:18">
      <c r="A1" s="54" t="s">
        <v>18</v>
      </c>
      <c r="B1" s="55" t="s">
        <v>16</v>
      </c>
      <c r="C1" s="55" t="s">
        <v>17</v>
      </c>
      <c r="D1" s="55" t="s">
        <v>242</v>
      </c>
      <c r="E1" s="56"/>
      <c r="K1" s="1" t="s">
        <v>1115</v>
      </c>
    </row>
    <row r="2" spans="1:18">
      <c r="A2" s="57">
        <v>43236</v>
      </c>
      <c r="B2" s="41" t="s">
        <v>76</v>
      </c>
      <c r="C2" s="58" t="s">
        <v>77</v>
      </c>
      <c r="D2" s="59"/>
      <c r="E2" s="60"/>
      <c r="F2" s="77">
        <f t="shared" ref="F2:F65" si="0">A2</f>
        <v>43236</v>
      </c>
      <c r="G2" s="78" t="str">
        <f>IF(AND(A2&gt;='주간 2p_테이블(왼)'!$A$13-1,A2&lt;='주간 2p_테이블(왼)'!$A$19),RANK(A2,A$2:A$1088,1),"")</f>
        <v/>
      </c>
      <c r="H2" s="78" t="str">
        <f>IFERROR(RANK(G2,G:G,1)+COUNTIF($G$1:G1,G2),"")</f>
        <v/>
      </c>
      <c r="I2" s="155" t="str">
        <f>IF(AND(A2&gt;='주간 2p_테이블(왼)'!$A$13,A2&lt;='주간 2p_테이블(왼)'!$A$19),RANK(A2,A$2:A$1074,1),"")</f>
        <v/>
      </c>
      <c r="K2" s="1" t="s">
        <v>1115</v>
      </c>
      <c r="P2" s="1" t="s">
        <v>1129</v>
      </c>
    </row>
    <row r="3" spans="1:18">
      <c r="A3" s="57">
        <v>43544</v>
      </c>
      <c r="B3" s="41" t="s">
        <v>455</v>
      </c>
      <c r="C3" s="58" t="s">
        <v>456</v>
      </c>
      <c r="D3" s="61" t="s">
        <v>457</v>
      </c>
      <c r="E3" s="62"/>
      <c r="F3" s="77">
        <f t="shared" si="0"/>
        <v>43544</v>
      </c>
      <c r="G3" s="78" t="str">
        <f>IF(AND(A3&gt;='주간 2p_테이블(왼)'!$A$13-1,A3&lt;='주간 2p_테이블(왼)'!$A$19),RANK(A3,A$2:A$1088,1),"")</f>
        <v/>
      </c>
      <c r="H3" s="78" t="str">
        <f>IFERROR(RANK(G3,G:G,1)+COUNTIF($G$1:G2,G3),"")</f>
        <v/>
      </c>
      <c r="I3" s="155" t="str">
        <f>IF(AND(A3&gt;='주간 2p_테이블(왼)'!$A$13,A3&lt;='주간 2p_테이블(왼)'!$A$19),RANK(A3,A$2:A$1074,1),"")</f>
        <v/>
      </c>
      <c r="K3" s="1" t="s">
        <v>1115</v>
      </c>
    </row>
    <row r="4" spans="1:18" ht="19.8" thickBot="1">
      <c r="A4" s="57">
        <v>44327</v>
      </c>
      <c r="B4" s="41" t="s">
        <v>453</v>
      </c>
      <c r="C4" s="58" t="s">
        <v>454</v>
      </c>
      <c r="D4" s="61" t="s">
        <v>320</v>
      </c>
      <c r="E4" s="62"/>
      <c r="F4" s="77">
        <f t="shared" si="0"/>
        <v>44327</v>
      </c>
      <c r="G4" s="78" t="str">
        <f>IF(AND(A4&gt;='주간 2p_테이블(왼)'!$A$13-1,A4&lt;='주간 2p_테이블(왼)'!$A$19),RANK(A4,A$2:A$1088,1),"")</f>
        <v/>
      </c>
      <c r="H4" s="78" t="str">
        <f>IFERROR(RANK(G4,G:G,1)+COUNTIF($G$1:G3,G4),"")</f>
        <v/>
      </c>
      <c r="I4" s="155" t="str">
        <f>IF(AND(A4&gt;='주간 2p_테이블(왼)'!$A$13,A4&lt;='주간 2p_테이블(왼)'!$A$19),RANK(A4,A$2:A$1074,1),"")</f>
        <v/>
      </c>
      <c r="K4" s="1" t="s">
        <v>1115</v>
      </c>
    </row>
    <row r="5" spans="1:18" ht="19.8" thickBot="1">
      <c r="A5" s="57">
        <v>44361</v>
      </c>
      <c r="B5" s="41" t="s">
        <v>85</v>
      </c>
      <c r="C5" s="58" t="s">
        <v>84</v>
      </c>
      <c r="D5" s="59"/>
      <c r="E5" s="60"/>
      <c r="F5" s="77">
        <f t="shared" si="0"/>
        <v>44361</v>
      </c>
      <c r="G5" s="78" t="str">
        <f>IF(AND(A5&gt;='주간 2p_테이블(왼)'!$A$13-1,A5&lt;='주간 2p_테이블(왼)'!$A$19),RANK(A5,A$2:A$1088,1),"")</f>
        <v/>
      </c>
      <c r="H5" s="78" t="str">
        <f>IFERROR(RANK(G5,G:G,1)+COUNTIF($G$1:G4,G5),"")</f>
        <v/>
      </c>
      <c r="I5" s="155" t="str">
        <f>IF(AND(A5&gt;='주간 2p_테이블(왼)'!$A$13,A5&lt;='주간 2p_테이블(왼)'!$A$19),RANK(A5,A$2:A$1074,1),"")</f>
        <v/>
      </c>
      <c r="K5" s="1" t="s">
        <v>1115</v>
      </c>
      <c r="P5" s="63" t="s">
        <v>304</v>
      </c>
      <c r="R5" s="64" t="s">
        <v>320</v>
      </c>
    </row>
    <row r="6" spans="1:18">
      <c r="A6" s="57">
        <v>44364</v>
      </c>
      <c r="B6" s="41" t="s">
        <v>78</v>
      </c>
      <c r="C6" s="58" t="s">
        <v>79</v>
      </c>
      <c r="D6" s="61" t="s">
        <v>450</v>
      </c>
      <c r="E6" s="62"/>
      <c r="F6" s="77">
        <f t="shared" si="0"/>
        <v>44364</v>
      </c>
      <c r="G6" s="78" t="str">
        <f>IF(AND(A6&gt;='주간 2p_테이블(왼)'!$A$13-1,A6&lt;='주간 2p_테이블(왼)'!$A$19),RANK(A6,A$2:A$1088,1),"")</f>
        <v/>
      </c>
      <c r="H6" s="78" t="str">
        <f>IFERROR(RANK(G6,G:G,1)+COUNTIF($G$1:G5,G6),"")</f>
        <v/>
      </c>
      <c r="I6" s="155" t="str">
        <f>IF(AND(A6&gt;='주간 2p_테이블(왼)'!$A$13,A6&lt;='주간 2p_테이블(왼)'!$A$19),RANK(A6,A$2:A$1074,1),"")</f>
        <v/>
      </c>
      <c r="K6" s="1" t="s">
        <v>1115</v>
      </c>
      <c r="P6" s="65" t="s">
        <v>1116</v>
      </c>
      <c r="R6" s="66" t="s">
        <v>1126</v>
      </c>
    </row>
    <row r="7" spans="1:18">
      <c r="A7" s="57">
        <v>44421</v>
      </c>
      <c r="B7" s="41" t="s">
        <v>448</v>
      </c>
      <c r="C7" s="58" t="s">
        <v>449</v>
      </c>
      <c r="D7" s="61" t="s">
        <v>320</v>
      </c>
      <c r="E7" s="62"/>
      <c r="F7" s="77">
        <f t="shared" si="0"/>
        <v>44421</v>
      </c>
      <c r="G7" s="78" t="str">
        <f>IF(AND(A7&gt;='주간 2p_테이블(왼)'!$A$13-1,A7&lt;='주간 2p_테이블(왼)'!$A$19),RANK(A7,A$2:A$1088,1),"")</f>
        <v/>
      </c>
      <c r="H7" s="78" t="str">
        <f>IFERROR(RANK(G7,G:G,1)+COUNTIF($G$1:G6,G7),"")</f>
        <v/>
      </c>
      <c r="I7" s="155" t="str">
        <f>IF(AND(A7&gt;='주간 2p_테이블(왼)'!$A$13,A7&lt;='주간 2p_테이블(왼)'!$A$19),RANK(A7,A$2:A$1074,1),"")</f>
        <v/>
      </c>
      <c r="K7" s="1" t="s">
        <v>1115</v>
      </c>
      <c r="P7" s="67" t="s">
        <v>1117</v>
      </c>
      <c r="R7" s="67" t="s">
        <v>1127</v>
      </c>
    </row>
    <row r="8" spans="1:18">
      <c r="A8" s="57">
        <v>44831</v>
      </c>
      <c r="B8" s="41" t="s">
        <v>347</v>
      </c>
      <c r="C8" s="58" t="s">
        <v>348</v>
      </c>
      <c r="D8" s="61" t="s">
        <v>418</v>
      </c>
      <c r="E8" s="62"/>
      <c r="F8" s="77">
        <f t="shared" si="0"/>
        <v>44831</v>
      </c>
      <c r="G8" s="78" t="str">
        <f>IF(AND(A8&gt;='주간 2p_테이블(왼)'!$A$13-1,A8&lt;='주간 2p_테이블(왼)'!$A$19),RANK(A8,A$2:A$1088,1),"")</f>
        <v/>
      </c>
      <c r="H8" s="78" t="str">
        <f>IFERROR(RANK(G8,G:G,1)+COUNTIF($G$1:G7,G8),"")</f>
        <v/>
      </c>
      <c r="I8" s="155" t="str">
        <f>IF(AND(A8&gt;='주간 2p_테이블(왼)'!$A$13,A8&lt;='주간 2p_테이블(왼)'!$A$19),RANK(A8,A$2:A$1074,1),"")</f>
        <v/>
      </c>
      <c r="K8" s="1" t="s">
        <v>1115</v>
      </c>
      <c r="P8" s="67" t="s">
        <v>1118</v>
      </c>
      <c r="R8" s="67" t="s">
        <v>1128</v>
      </c>
    </row>
    <row r="9" spans="1:18">
      <c r="A9" s="57">
        <v>44867</v>
      </c>
      <c r="B9" s="41" t="s">
        <v>444</v>
      </c>
      <c r="C9" s="58" t="s">
        <v>445</v>
      </c>
      <c r="D9" s="59"/>
      <c r="E9" s="60"/>
      <c r="F9" s="77">
        <f t="shared" si="0"/>
        <v>44867</v>
      </c>
      <c r="G9" s="78" t="str">
        <f>IF(AND(A9&gt;='주간 2p_테이블(왼)'!$A$13-1,A9&lt;='주간 2p_테이블(왼)'!$A$19),RANK(A9,A$2:A$1088,1),"")</f>
        <v/>
      </c>
      <c r="H9" s="78" t="str">
        <f>IFERROR(RANK(G9,G:G,1)+COUNTIF($G$1:G8,G9),"")</f>
        <v/>
      </c>
      <c r="I9" s="155" t="str">
        <f>IF(AND(A9&gt;='주간 2p_테이블(왼)'!$A$13,A9&lt;='주간 2p_테이블(왼)'!$A$19),RANK(A9,A$2:A$1074,1),"")</f>
        <v/>
      </c>
      <c r="K9" s="1" t="s">
        <v>1115</v>
      </c>
      <c r="P9" s="67" t="s">
        <v>1119</v>
      </c>
      <c r="R9" s="68"/>
    </row>
    <row r="10" spans="1:18">
      <c r="A10" s="57">
        <v>44901</v>
      </c>
      <c r="B10" s="41" t="s">
        <v>451</v>
      </c>
      <c r="C10" s="58" t="s">
        <v>452</v>
      </c>
      <c r="D10" s="59"/>
      <c r="E10" s="60"/>
      <c r="F10" s="77">
        <f t="shared" si="0"/>
        <v>44901</v>
      </c>
      <c r="G10" s="78" t="str">
        <f>IF(AND(A10&gt;='주간 2p_테이블(왼)'!$A$13-1,A10&lt;='주간 2p_테이블(왼)'!$A$19),RANK(A10,A$2:A$1088,1),"")</f>
        <v/>
      </c>
      <c r="H10" s="78" t="str">
        <f>IFERROR(RANK(G10,G:G,1)+COUNTIF($G$1:G9,G10),"")</f>
        <v/>
      </c>
      <c r="I10" s="155" t="str">
        <f>IF(AND(A10&gt;='주간 2p_테이블(왼)'!$A$13,A10&lt;='주간 2p_테이블(왼)'!$A$19),RANK(A10,A$2:A$1074,1),"")</f>
        <v/>
      </c>
      <c r="K10" s="1" t="s">
        <v>1115</v>
      </c>
      <c r="P10" s="67" t="s">
        <v>1120</v>
      </c>
      <c r="R10" s="68"/>
    </row>
    <row r="11" spans="1:18">
      <c r="A11" s="57">
        <v>44905</v>
      </c>
      <c r="B11" s="41" t="s">
        <v>86</v>
      </c>
      <c r="C11" s="58" t="s">
        <v>87</v>
      </c>
      <c r="D11" s="59"/>
      <c r="E11" s="60"/>
      <c r="F11" s="77">
        <f t="shared" si="0"/>
        <v>44905</v>
      </c>
      <c r="G11" s="78" t="str">
        <f>IF(AND(A11&gt;='주간 2p_테이블(왼)'!$A$13-1,A11&lt;='주간 2p_테이블(왼)'!$A$19),RANK(A11,A$2:A$1088,1),"")</f>
        <v/>
      </c>
      <c r="H11" s="78" t="str">
        <f>IFERROR(RANK(G11,G:G,1)+COUNTIF($G$1:G10,G11),"")</f>
        <v/>
      </c>
      <c r="I11" s="155" t="str">
        <f>IF(AND(A11&gt;='주간 2p_테이블(왼)'!$A$13,A11&lt;='주간 2p_테이블(왼)'!$A$19),RANK(A11,A$2:A$1074,1),"")</f>
        <v/>
      </c>
      <c r="K11" s="1" t="s">
        <v>1115</v>
      </c>
      <c r="P11" s="67" t="s">
        <v>1121</v>
      </c>
      <c r="R11" s="68"/>
    </row>
    <row r="12" spans="1:18">
      <c r="A12" s="57">
        <v>44999</v>
      </c>
      <c r="B12" s="41" t="s">
        <v>81</v>
      </c>
      <c r="C12" s="58" t="s">
        <v>80</v>
      </c>
      <c r="D12" s="59"/>
      <c r="E12" s="60"/>
      <c r="F12" s="77">
        <f t="shared" si="0"/>
        <v>44999</v>
      </c>
      <c r="G12" s="78" t="str">
        <f>IF(AND(A12&gt;='주간 2p_테이블(왼)'!$A$13-1,A12&lt;='주간 2p_테이블(왼)'!$A$19),RANK(A12,A$2:A$1088,1),"")</f>
        <v/>
      </c>
      <c r="H12" s="78" t="str">
        <f>IFERROR(RANK(G12,G:G,1)+COUNTIF($G$1:G11,G12),"")</f>
        <v/>
      </c>
      <c r="I12" s="155" t="str">
        <f>IF(AND(A12&gt;='주간 2p_테이블(왼)'!$A$13,A12&lt;='주간 2p_테이블(왼)'!$A$19),RANK(A12,A$2:A$1074,1),"")</f>
        <v/>
      </c>
      <c r="K12" s="1" t="s">
        <v>1115</v>
      </c>
      <c r="P12" s="67" t="s">
        <v>1122</v>
      </c>
      <c r="R12" s="68"/>
    </row>
    <row r="13" spans="1:18">
      <c r="A13" s="57">
        <v>45027</v>
      </c>
      <c r="B13" s="41" t="s">
        <v>397</v>
      </c>
      <c r="C13" s="58" t="s">
        <v>398</v>
      </c>
      <c r="D13" s="61" t="s">
        <v>443</v>
      </c>
      <c r="E13" s="62"/>
      <c r="F13" s="77">
        <f t="shared" si="0"/>
        <v>45027</v>
      </c>
      <c r="G13" s="78" t="str">
        <f>IF(AND(A13&gt;='주간 2p_테이블(왼)'!$A$13-1,A13&lt;='주간 2p_테이블(왼)'!$A$19),RANK(A13,A$2:A$1088,1),"")</f>
        <v/>
      </c>
      <c r="H13" s="78" t="str">
        <f>IFERROR(RANK(G13,G:G,1)+COUNTIF($G$1:G12,G13),"")</f>
        <v/>
      </c>
      <c r="I13" s="155" t="str">
        <f>IF(AND(A13&gt;='주간 2p_테이블(왼)'!$A$13,A13&lt;='주간 2p_테이블(왼)'!$A$19),RANK(A13,A$2:A$1074,1),"")</f>
        <v/>
      </c>
      <c r="K13" s="1" t="s">
        <v>1115</v>
      </c>
      <c r="P13" s="67" t="s">
        <v>1123</v>
      </c>
      <c r="R13" s="68"/>
    </row>
    <row r="14" spans="1:18">
      <c r="A14" s="57">
        <v>45029</v>
      </c>
      <c r="B14" s="41" t="s">
        <v>441</v>
      </c>
      <c r="C14" s="58" t="s">
        <v>442</v>
      </c>
      <c r="D14" s="61" t="s">
        <v>440</v>
      </c>
      <c r="E14" s="62"/>
      <c r="F14" s="77">
        <f t="shared" si="0"/>
        <v>45029</v>
      </c>
      <c r="G14" s="78" t="str">
        <f>IF(AND(A14&gt;='주간 2p_테이블(왼)'!$A$13-1,A14&lt;='주간 2p_테이블(왼)'!$A$19),RANK(A14,A$2:A$1088,1),"")</f>
        <v/>
      </c>
      <c r="H14" s="78" t="str">
        <f>IFERROR(RANK(G14,G:G,1)+COUNTIF($G$1:G13,G14),"")</f>
        <v/>
      </c>
      <c r="I14" s="155" t="str">
        <f>IF(AND(A14&gt;='주간 2p_테이블(왼)'!$A$13,A14&lt;='주간 2p_테이블(왼)'!$A$19),RANK(A14,A$2:A$1074,1),"")</f>
        <v/>
      </c>
      <c r="K14" s="1" t="s">
        <v>1115</v>
      </c>
      <c r="P14" s="67" t="s">
        <v>1124</v>
      </c>
      <c r="R14" s="68"/>
    </row>
    <row r="15" spans="1:18" ht="19.8" thickBot="1">
      <c r="A15" s="57">
        <v>45057</v>
      </c>
      <c r="B15" s="41" t="s">
        <v>438</v>
      </c>
      <c r="C15" s="58" t="s">
        <v>439</v>
      </c>
      <c r="D15" s="59"/>
      <c r="E15" s="60"/>
      <c r="F15" s="77">
        <f t="shared" si="0"/>
        <v>45057</v>
      </c>
      <c r="G15" s="78" t="str">
        <f>IF(AND(A15&gt;='주간 2p_테이블(왼)'!$A$13-1,A15&lt;='주간 2p_테이블(왼)'!$A$19),RANK(A15,A$2:A$1088,1),"")</f>
        <v/>
      </c>
      <c r="H15" s="78" t="str">
        <f>IFERROR(RANK(G15,G:G,1)+COUNTIF($G$1:G14,G15),"")</f>
        <v/>
      </c>
      <c r="I15" s="155" t="str">
        <f>IF(AND(A15&gt;='주간 2p_테이블(왼)'!$A$13,A15&lt;='주간 2p_테이블(왼)'!$A$19),RANK(A15,A$2:A$1074,1),"")</f>
        <v/>
      </c>
      <c r="K15" s="1" t="s">
        <v>1115</v>
      </c>
      <c r="P15" s="69" t="s">
        <v>1125</v>
      </c>
      <c r="R15" s="70"/>
    </row>
    <row r="16" spans="1:18">
      <c r="A16" s="57">
        <v>45071</v>
      </c>
      <c r="B16" s="41" t="s">
        <v>227</v>
      </c>
      <c r="C16" s="58" t="s">
        <v>228</v>
      </c>
      <c r="D16" s="61" t="s">
        <v>304</v>
      </c>
      <c r="E16" s="62"/>
      <c r="F16" s="77">
        <f t="shared" si="0"/>
        <v>45071</v>
      </c>
      <c r="G16" s="78" t="str">
        <f>IF(AND(A16&gt;='주간 2p_테이블(왼)'!$A$13-1,A16&lt;='주간 2p_테이블(왼)'!$A$19),RANK(A16,A$2:A$1088,1),"")</f>
        <v/>
      </c>
      <c r="H16" s="78" t="str">
        <f>IFERROR(RANK(G16,G:G,1)+COUNTIF($G$1:G15,G16),"")</f>
        <v/>
      </c>
      <c r="I16" s="155" t="str">
        <f>IF(AND(A16&gt;='주간 2p_테이블(왼)'!$A$13,A16&lt;='주간 2p_테이블(왼)'!$A$19),RANK(A16,A$2:A$1074,1),"")</f>
        <v/>
      </c>
      <c r="K16" s="1" t="s">
        <v>1115</v>
      </c>
    </row>
    <row r="17" spans="1:11">
      <c r="A17" s="57">
        <v>45100</v>
      </c>
      <c r="B17" s="41" t="s">
        <v>446</v>
      </c>
      <c r="C17" s="58" t="s">
        <v>447</v>
      </c>
      <c r="D17" s="61" t="s">
        <v>402</v>
      </c>
      <c r="E17" s="62"/>
      <c r="F17" s="77">
        <f t="shared" si="0"/>
        <v>45100</v>
      </c>
      <c r="G17" s="78" t="str">
        <f>IF(AND(A17&gt;='주간 2p_테이블(왼)'!$A$13-1,A17&lt;='주간 2p_테이블(왼)'!$A$19),RANK(A17,A$2:A$1088,1),"")</f>
        <v/>
      </c>
      <c r="H17" s="78" t="str">
        <f>IFERROR(RANK(G17,G:G,1)+COUNTIF($G$1:G16,G17),"")</f>
        <v/>
      </c>
      <c r="I17" s="155" t="str">
        <f>IF(AND(A17&gt;='주간 2p_테이블(왼)'!$A$13,A17&lt;='주간 2p_테이블(왼)'!$A$19),RANK(A17,A$2:A$1074,1),"")</f>
        <v/>
      </c>
      <c r="K17" s="1" t="s">
        <v>1115</v>
      </c>
    </row>
    <row r="18" spans="1:11">
      <c r="A18" s="57">
        <v>45104</v>
      </c>
      <c r="B18" s="41" t="s">
        <v>83</v>
      </c>
      <c r="C18" s="58" t="s">
        <v>82</v>
      </c>
      <c r="D18" s="61" t="s">
        <v>403</v>
      </c>
      <c r="E18" s="62"/>
      <c r="F18" s="77">
        <f t="shared" si="0"/>
        <v>45104</v>
      </c>
      <c r="G18" s="78" t="str">
        <f>IF(AND(A18&gt;='주간 2p_테이블(왼)'!$A$13-1,A18&lt;='주간 2p_테이블(왼)'!$A$19),RANK(A18,A$2:A$1088,1),"")</f>
        <v/>
      </c>
      <c r="H18" s="78" t="str">
        <f>IFERROR(RANK(G18,G:G,1)+COUNTIF($G$1:G17,G18),"")</f>
        <v/>
      </c>
      <c r="I18" s="155" t="str">
        <f>IF(AND(A18&gt;='주간 2p_테이블(왼)'!$A$13,A18&lt;='주간 2p_테이블(왼)'!$A$19),RANK(A18,A$2:A$1074,1),"")</f>
        <v/>
      </c>
      <c r="K18" s="1" t="s">
        <v>1115</v>
      </c>
    </row>
    <row r="19" spans="1:11">
      <c r="A19" s="57">
        <v>45112</v>
      </c>
      <c r="B19" s="41" t="s">
        <v>248</v>
      </c>
      <c r="C19" s="58" t="s">
        <v>247</v>
      </c>
      <c r="D19" s="61" t="s">
        <v>404</v>
      </c>
      <c r="E19" s="62"/>
      <c r="F19" s="77">
        <f t="shared" si="0"/>
        <v>45112</v>
      </c>
      <c r="G19" s="78" t="str">
        <f>IF(AND(A19&gt;='주간 2p_테이블(왼)'!$A$13-1,A19&lt;='주간 2p_테이블(왼)'!$A$19),RANK(A19,A$2:A$1088,1),"")</f>
        <v/>
      </c>
      <c r="H19" s="78" t="str">
        <f>IFERROR(RANK(G19,G:G,1)+COUNTIF($G$1:G18,G19),"")</f>
        <v/>
      </c>
      <c r="I19" s="155" t="str">
        <f>IF(AND(A19&gt;='주간 2p_테이블(왼)'!$A$13,A19&lt;='주간 2p_테이블(왼)'!$A$19),RANK(A19,A$2:A$1074,1),"")</f>
        <v/>
      </c>
      <c r="K19" s="1" t="s">
        <v>1115</v>
      </c>
    </row>
    <row r="20" spans="1:11">
      <c r="A20" s="57">
        <v>45112</v>
      </c>
      <c r="B20" s="41" t="s">
        <v>250</v>
      </c>
      <c r="C20" s="58" t="s">
        <v>249</v>
      </c>
      <c r="D20" s="61" t="s">
        <v>401</v>
      </c>
      <c r="E20" s="62"/>
      <c r="F20" s="77">
        <f t="shared" si="0"/>
        <v>45112</v>
      </c>
      <c r="G20" s="78" t="str">
        <f>IF(AND(A20&gt;='주간 2p_테이블(왼)'!$A$13-1,A20&lt;='주간 2p_테이블(왼)'!$A$19),RANK(A20,A$2:A$1088,1),"")</f>
        <v/>
      </c>
      <c r="H20" s="78" t="str">
        <f>IFERROR(RANK(G20,G:G,1)+COUNTIF($G$1:G19,G20),"")</f>
        <v/>
      </c>
      <c r="I20" s="155" t="str">
        <f>IF(AND(A20&gt;='주간 2p_테이블(왼)'!$A$13,A20&lt;='주간 2p_테이블(왼)'!$A$19),RANK(A20,A$2:A$1074,1),"")</f>
        <v/>
      </c>
      <c r="K20" s="1" t="s">
        <v>1115</v>
      </c>
    </row>
    <row r="21" spans="1:11">
      <c r="A21" s="57">
        <v>45113</v>
      </c>
      <c r="B21" s="41" t="s">
        <v>251</v>
      </c>
      <c r="C21" s="58" t="s">
        <v>252</v>
      </c>
      <c r="D21" s="61" t="s">
        <v>400</v>
      </c>
      <c r="E21" s="62"/>
      <c r="F21" s="77">
        <f t="shared" si="0"/>
        <v>45113</v>
      </c>
      <c r="G21" s="78" t="str">
        <f>IF(AND(A21&gt;='주간 2p_테이블(왼)'!$A$13-1,A21&lt;='주간 2p_테이블(왼)'!$A$19),RANK(A21,A$2:A$1088,1),"")</f>
        <v/>
      </c>
      <c r="H21" s="78" t="str">
        <f>IFERROR(RANK(G21,G:G,1)+COUNTIF($G$1:G20,G21),"")</f>
        <v/>
      </c>
      <c r="I21" s="155" t="str">
        <f>IF(AND(A21&gt;='주간 2p_테이블(왼)'!$A$13,A21&lt;='주간 2p_테이블(왼)'!$A$19),RANK(A21,A$2:A$1074,1),"")</f>
        <v/>
      </c>
      <c r="K21" s="1" t="s">
        <v>1115</v>
      </c>
    </row>
    <row r="22" spans="1:11">
      <c r="A22" s="57">
        <v>45113</v>
      </c>
      <c r="B22" s="41" t="s">
        <v>253</v>
      </c>
      <c r="C22" s="58" t="s">
        <v>254</v>
      </c>
      <c r="D22" s="61" t="s">
        <v>320</v>
      </c>
      <c r="E22" s="62"/>
      <c r="F22" s="77">
        <f t="shared" si="0"/>
        <v>45113</v>
      </c>
      <c r="G22" s="78" t="str">
        <f>IF(AND(A22&gt;='주간 2p_테이블(왼)'!$A$13-1,A22&lt;='주간 2p_테이블(왼)'!$A$19),RANK(A22,A$2:A$1088,1),"")</f>
        <v/>
      </c>
      <c r="H22" s="78" t="str">
        <f>IFERROR(RANK(G22,G:G,1)+COUNTIF($G$1:G21,G22),"")</f>
        <v/>
      </c>
      <c r="I22" s="155" t="str">
        <f>IF(AND(A22&gt;='주간 2p_테이블(왼)'!$A$13,A22&lt;='주간 2p_테이블(왼)'!$A$19),RANK(A22,A$2:A$1074,1),"")</f>
        <v/>
      </c>
      <c r="K22" s="1" t="s">
        <v>1115</v>
      </c>
    </row>
    <row r="23" spans="1:11">
      <c r="A23" s="57">
        <v>45113</v>
      </c>
      <c r="B23" s="41" t="s">
        <v>256</v>
      </c>
      <c r="C23" s="58" t="s">
        <v>258</v>
      </c>
      <c r="D23" s="59" t="s">
        <v>304</v>
      </c>
      <c r="E23" s="60"/>
      <c r="F23" s="77">
        <f t="shared" si="0"/>
        <v>45113</v>
      </c>
      <c r="G23" s="78" t="str">
        <f>IF(AND(A23&gt;='주간 2p_테이블(왼)'!$A$13-1,A23&lt;='주간 2p_테이블(왼)'!$A$19),RANK(A23,A$2:A$1088,1),"")</f>
        <v/>
      </c>
      <c r="H23" s="78" t="str">
        <f>IFERROR(RANK(G23,G:G,1)+COUNTIF($G$1:G22,G23),"")</f>
        <v/>
      </c>
      <c r="I23" s="155" t="str">
        <f>IF(AND(A23&gt;='주간 2p_테이블(왼)'!$A$13,A23&lt;='주간 2p_테이블(왼)'!$A$19),RANK(A23,A$2:A$1074,1),"")</f>
        <v/>
      </c>
      <c r="K23" s="1" t="s">
        <v>1115</v>
      </c>
    </row>
    <row r="24" spans="1:11">
      <c r="A24" s="57">
        <v>45114</v>
      </c>
      <c r="B24" s="41" t="s">
        <v>240</v>
      </c>
      <c r="C24" s="58" t="s">
        <v>239</v>
      </c>
      <c r="D24" s="61" t="s">
        <v>305</v>
      </c>
      <c r="E24" s="62"/>
      <c r="F24" s="77">
        <f t="shared" si="0"/>
        <v>45114</v>
      </c>
      <c r="G24" s="78" t="str">
        <f>IF(AND(A24&gt;='주간 2p_테이블(왼)'!$A$13-1,A24&lt;='주간 2p_테이블(왼)'!$A$19),RANK(A24,A$2:A$1088,1),"")</f>
        <v/>
      </c>
      <c r="H24" s="78" t="str">
        <f>IFERROR(RANK(G24,G:G,1)+COUNTIF($G$1:G23,G24),"")</f>
        <v/>
      </c>
      <c r="I24" s="155" t="str">
        <f>IF(AND(A24&gt;='주간 2p_테이블(왼)'!$A$13,A24&lt;='주간 2p_테이블(왼)'!$A$19),RANK(A24,A$2:A$1074,1),"")</f>
        <v/>
      </c>
      <c r="K24" s="1" t="s">
        <v>1115</v>
      </c>
    </row>
    <row r="25" spans="1:11">
      <c r="A25" s="57">
        <v>45116</v>
      </c>
      <c r="B25" s="41" t="s">
        <v>279</v>
      </c>
      <c r="C25" s="58" t="s">
        <v>257</v>
      </c>
      <c r="D25" s="61" t="s">
        <v>360</v>
      </c>
      <c r="E25" s="62"/>
      <c r="F25" s="77">
        <f t="shared" si="0"/>
        <v>45116</v>
      </c>
      <c r="G25" s="78" t="str">
        <f>IF(AND(A25&gt;='주간 2p_테이블(왼)'!$A$13-1,A25&lt;='주간 2p_테이블(왼)'!$A$19),RANK(A25,A$2:A$1088,1),"")</f>
        <v/>
      </c>
      <c r="H25" s="78" t="str">
        <f>IFERROR(RANK(G25,G:G,1)+COUNTIF($G$1:G24,G25),"")</f>
        <v/>
      </c>
      <c r="I25" s="155" t="str">
        <f>IF(AND(A25&gt;='주간 2p_테이블(왼)'!$A$13,A25&lt;='주간 2p_테이블(왼)'!$A$19),RANK(A25,A$2:A$1074,1),"")</f>
        <v/>
      </c>
      <c r="K25" s="1" t="s">
        <v>1115</v>
      </c>
    </row>
    <row r="26" spans="1:11">
      <c r="A26" s="57">
        <v>45118</v>
      </c>
      <c r="B26" s="41" t="s">
        <v>262</v>
      </c>
      <c r="C26" s="58" t="s">
        <v>261</v>
      </c>
      <c r="D26" s="61" t="s">
        <v>360</v>
      </c>
      <c r="E26" s="62"/>
      <c r="F26" s="77">
        <f t="shared" si="0"/>
        <v>45118</v>
      </c>
      <c r="G26" s="78" t="str">
        <f>IF(AND(A26&gt;='주간 2p_테이블(왼)'!$A$13-1,A26&lt;='주간 2p_테이블(왼)'!$A$19),RANK(A26,A$2:A$1088,1),"")</f>
        <v/>
      </c>
      <c r="H26" s="78" t="str">
        <f>IFERROR(RANK(G26,G:G,1)+COUNTIF($G$1:G25,G26),"")</f>
        <v/>
      </c>
      <c r="I26" s="155" t="str">
        <f>IF(AND(A26&gt;='주간 2p_테이블(왼)'!$A$13,A26&lt;='주간 2p_테이블(왼)'!$A$19),RANK(A26,A$2:A$1074,1),"")</f>
        <v/>
      </c>
      <c r="K26" s="1" t="s">
        <v>1115</v>
      </c>
    </row>
    <row r="27" spans="1:11">
      <c r="A27" s="57">
        <v>45118</v>
      </c>
      <c r="B27" s="41" t="s">
        <v>263</v>
      </c>
      <c r="C27" s="58" t="s">
        <v>264</v>
      </c>
      <c r="D27" s="61" t="s">
        <v>360</v>
      </c>
      <c r="E27" s="62"/>
      <c r="F27" s="77">
        <f t="shared" si="0"/>
        <v>45118</v>
      </c>
      <c r="G27" s="78" t="str">
        <f>IF(AND(A27&gt;='주간 2p_테이블(왼)'!$A$13-1,A27&lt;='주간 2p_테이블(왼)'!$A$19),RANK(A27,A$2:A$1088,1),"")</f>
        <v/>
      </c>
      <c r="H27" s="78" t="str">
        <f>IFERROR(RANK(G27,G:G,1)+COUNTIF($G$1:G26,G27),"")</f>
        <v/>
      </c>
      <c r="I27" s="155" t="str">
        <f>IF(AND(A27&gt;='주간 2p_테이블(왼)'!$A$13,A27&lt;='주간 2p_테이블(왼)'!$A$19),RANK(A27,A$2:A$1074,1),"")</f>
        <v/>
      </c>
      <c r="K27" s="1" t="s">
        <v>1115</v>
      </c>
    </row>
    <row r="28" spans="1:11">
      <c r="A28" s="57">
        <v>45118</v>
      </c>
      <c r="B28" s="41" t="s">
        <v>265</v>
      </c>
      <c r="C28" s="58" t="s">
        <v>266</v>
      </c>
      <c r="D28" s="61" t="s">
        <v>305</v>
      </c>
      <c r="E28" s="62"/>
      <c r="F28" s="77">
        <f t="shared" si="0"/>
        <v>45118</v>
      </c>
      <c r="G28" s="78" t="str">
        <f>IF(AND(A28&gt;='주간 2p_테이블(왼)'!$A$13-1,A28&lt;='주간 2p_테이블(왼)'!$A$19),RANK(A28,A$2:A$1088,1),"")</f>
        <v/>
      </c>
      <c r="H28" s="78" t="str">
        <f>IFERROR(RANK(G28,G:G,1)+COUNTIF($G$1:G27,G28),"")</f>
        <v/>
      </c>
      <c r="I28" s="155" t="str">
        <f>IF(AND(A28&gt;='주간 2p_테이블(왼)'!$A$13,A28&lt;='주간 2p_테이블(왼)'!$A$19),RANK(A28,A$2:A$1074,1),"")</f>
        <v/>
      </c>
      <c r="K28" s="1" t="s">
        <v>1115</v>
      </c>
    </row>
    <row r="29" spans="1:11">
      <c r="A29" s="57">
        <v>45119</v>
      </c>
      <c r="B29" s="41" t="s">
        <v>267</v>
      </c>
      <c r="C29" s="58" t="s">
        <v>268</v>
      </c>
      <c r="D29" s="61" t="s">
        <v>360</v>
      </c>
      <c r="E29" s="62"/>
      <c r="F29" s="77">
        <f t="shared" si="0"/>
        <v>45119</v>
      </c>
      <c r="G29" s="78" t="str">
        <f>IF(AND(A29&gt;='주간 2p_테이블(왼)'!$A$13-1,A29&lt;='주간 2p_테이블(왼)'!$A$19),RANK(A29,A$2:A$1088,1),"")</f>
        <v/>
      </c>
      <c r="H29" s="78" t="str">
        <f>IFERROR(RANK(G29,G:G,1)+COUNTIF($G$1:G28,G29),"")</f>
        <v/>
      </c>
      <c r="I29" s="155" t="str">
        <f>IF(AND(A29&gt;='주간 2p_테이블(왼)'!$A$13,A29&lt;='주간 2p_테이블(왼)'!$A$19),RANK(A29,A$2:A$1074,1),"")</f>
        <v/>
      </c>
      <c r="K29" s="1" t="s">
        <v>1115</v>
      </c>
    </row>
    <row r="30" spans="1:11">
      <c r="A30" s="57">
        <v>45119</v>
      </c>
      <c r="B30" s="41" t="s">
        <v>269</v>
      </c>
      <c r="C30" s="58" t="s">
        <v>270</v>
      </c>
      <c r="D30" s="61" t="s">
        <v>360</v>
      </c>
      <c r="E30" s="62"/>
      <c r="F30" s="77">
        <f t="shared" si="0"/>
        <v>45119</v>
      </c>
      <c r="G30" s="78" t="str">
        <f>IF(AND(A30&gt;='주간 2p_테이블(왼)'!$A$13-1,A30&lt;='주간 2p_테이블(왼)'!$A$19),RANK(A30,A$2:A$1088,1),"")</f>
        <v/>
      </c>
      <c r="H30" s="78" t="str">
        <f>IFERROR(RANK(G30,G:G,1)+COUNTIF($G$1:G29,G30),"")</f>
        <v/>
      </c>
      <c r="I30" s="155" t="str">
        <f>IF(AND(A30&gt;='주간 2p_테이블(왼)'!$A$13,A30&lt;='주간 2p_테이블(왼)'!$A$19),RANK(A30,A$2:A$1074,1),"")</f>
        <v/>
      </c>
      <c r="K30" s="1" t="s">
        <v>1115</v>
      </c>
    </row>
    <row r="31" spans="1:11">
      <c r="A31" s="57">
        <v>45119</v>
      </c>
      <c r="B31" s="41" t="s">
        <v>271</v>
      </c>
      <c r="C31" s="58" t="s">
        <v>272</v>
      </c>
      <c r="D31" s="61" t="s">
        <v>306</v>
      </c>
      <c r="E31" s="62"/>
      <c r="F31" s="77">
        <f t="shared" si="0"/>
        <v>45119</v>
      </c>
      <c r="G31" s="78" t="str">
        <f>IF(AND(A31&gt;='주간 2p_테이블(왼)'!$A$13-1,A31&lt;='주간 2p_테이블(왼)'!$A$19),RANK(A31,A$2:A$1088,1),"")</f>
        <v/>
      </c>
      <c r="H31" s="78" t="str">
        <f>IFERROR(RANK(G31,G:G,1)+COUNTIF($G$1:G30,G31),"")</f>
        <v/>
      </c>
      <c r="I31" s="155" t="str">
        <f>IF(AND(A31&gt;='주간 2p_테이블(왼)'!$A$13,A31&lt;='주간 2p_테이블(왼)'!$A$19),RANK(A31,A$2:A$1074,1),"")</f>
        <v/>
      </c>
      <c r="K31" s="1" t="s">
        <v>1115</v>
      </c>
    </row>
    <row r="32" spans="1:11">
      <c r="A32" s="57">
        <v>45121</v>
      </c>
      <c r="B32" s="41" t="s">
        <v>273</v>
      </c>
      <c r="C32" s="58" t="s">
        <v>274</v>
      </c>
      <c r="D32" s="61" t="s">
        <v>306</v>
      </c>
      <c r="E32" s="62"/>
      <c r="F32" s="77">
        <f t="shared" si="0"/>
        <v>45121</v>
      </c>
      <c r="G32" s="78" t="str">
        <f>IF(AND(A32&gt;='주간 2p_테이블(왼)'!$A$13-1,A32&lt;='주간 2p_테이블(왼)'!$A$19),RANK(A32,A$2:A$1088,1),"")</f>
        <v/>
      </c>
      <c r="H32" s="78" t="str">
        <f>IFERROR(RANK(G32,G:G,1)+COUNTIF($G$1:G31,G32),"")</f>
        <v/>
      </c>
      <c r="I32" s="155" t="str">
        <f>IF(AND(A32&gt;='주간 2p_테이블(왼)'!$A$13,A32&lt;='주간 2p_테이블(왼)'!$A$19),RANK(A32,A$2:A$1074,1),"")</f>
        <v/>
      </c>
      <c r="K32" s="1" t="s">
        <v>1115</v>
      </c>
    </row>
    <row r="33" spans="1:11">
      <c r="A33" s="57">
        <v>45123</v>
      </c>
      <c r="B33" s="41" t="s">
        <v>275</v>
      </c>
      <c r="C33" s="58" t="s">
        <v>276</v>
      </c>
      <c r="D33" s="61" t="s">
        <v>316</v>
      </c>
      <c r="E33" s="62"/>
      <c r="F33" s="77">
        <f t="shared" si="0"/>
        <v>45123</v>
      </c>
      <c r="G33" s="78" t="str">
        <f>IF(AND(A33&gt;='주간 2p_테이블(왼)'!$A$13-1,A33&lt;='주간 2p_테이블(왼)'!$A$19),RANK(A33,A$2:A$1088,1),"")</f>
        <v/>
      </c>
      <c r="H33" s="78" t="str">
        <f>IFERROR(RANK(G33,G:G,1)+COUNTIF($G$1:G32,G33),"")</f>
        <v/>
      </c>
      <c r="I33" s="155" t="str">
        <f>IF(AND(A33&gt;='주간 2p_테이블(왼)'!$A$13,A33&lt;='주간 2p_테이블(왼)'!$A$19),RANK(A33,A$2:A$1074,1),"")</f>
        <v/>
      </c>
      <c r="K33" s="1" t="s">
        <v>1115</v>
      </c>
    </row>
    <row r="34" spans="1:11">
      <c r="A34" s="57">
        <v>45123</v>
      </c>
      <c r="B34" s="41" t="s">
        <v>277</v>
      </c>
      <c r="C34" s="58" t="s">
        <v>278</v>
      </c>
      <c r="D34" s="61" t="s">
        <v>320</v>
      </c>
      <c r="E34" s="62"/>
      <c r="F34" s="77">
        <f t="shared" si="0"/>
        <v>45123</v>
      </c>
      <c r="G34" s="78" t="str">
        <f>IF(AND(A34&gt;='주간 2p_테이블(왼)'!$A$13-1,A34&lt;='주간 2p_테이블(왼)'!$A$19),RANK(A34,A$2:A$1088,1),"")</f>
        <v/>
      </c>
      <c r="H34" s="78" t="str">
        <f>IFERROR(RANK(G34,G:G,1)+COUNTIF($G$1:G33,G34),"")</f>
        <v/>
      </c>
      <c r="I34" s="155" t="str">
        <f>IF(AND(A34&gt;='주간 2p_테이블(왼)'!$A$13,A34&lt;='주간 2p_테이블(왼)'!$A$19),RANK(A34,A$2:A$1074,1),"")</f>
        <v/>
      </c>
      <c r="K34" s="1" t="s">
        <v>1115</v>
      </c>
    </row>
    <row r="35" spans="1:11">
      <c r="A35" s="57">
        <v>45123</v>
      </c>
      <c r="B35" s="41" t="s">
        <v>315</v>
      </c>
      <c r="C35" s="58" t="s">
        <v>317</v>
      </c>
      <c r="D35" s="61" t="s">
        <v>316</v>
      </c>
      <c r="E35" s="62"/>
      <c r="F35" s="77">
        <f t="shared" si="0"/>
        <v>45123</v>
      </c>
      <c r="G35" s="78" t="str">
        <f>IF(AND(A35&gt;='주간 2p_테이블(왼)'!$A$13-1,A35&lt;='주간 2p_테이블(왼)'!$A$19),RANK(A35,A$2:A$1088,1),"")</f>
        <v/>
      </c>
      <c r="H35" s="78" t="str">
        <f>IFERROR(RANK(G35,G:G,1)+COUNTIF($G$1:G34,G35),"")</f>
        <v/>
      </c>
      <c r="I35" s="155" t="str">
        <f>IF(AND(A35&gt;='주간 2p_테이블(왼)'!$A$13,A35&lt;='주간 2p_테이블(왼)'!$A$19),RANK(A35,A$2:A$1074,1),"")</f>
        <v/>
      </c>
      <c r="K35" s="1" t="s">
        <v>1115</v>
      </c>
    </row>
    <row r="36" spans="1:11">
      <c r="A36" s="57">
        <v>45124</v>
      </c>
      <c r="B36" s="41" t="s">
        <v>318</v>
      </c>
      <c r="C36" s="58" t="s">
        <v>319</v>
      </c>
      <c r="D36" s="61" t="s">
        <v>325</v>
      </c>
      <c r="E36" s="62"/>
      <c r="F36" s="77">
        <f t="shared" si="0"/>
        <v>45124</v>
      </c>
      <c r="G36" s="78" t="str">
        <f>IF(AND(A36&gt;='주간 2p_테이블(왼)'!$A$13-1,A36&lt;='주간 2p_테이블(왼)'!$A$19),RANK(A36,A$2:A$1088,1),"")</f>
        <v/>
      </c>
      <c r="H36" s="78" t="str">
        <f>IFERROR(RANK(G36,G:G,1)+COUNTIF($G$1:G35,G36),"")</f>
        <v/>
      </c>
      <c r="I36" s="155" t="str">
        <f>IF(AND(A36&gt;='주간 2p_테이블(왼)'!$A$13,A36&lt;='주간 2p_테이블(왼)'!$A$19),RANK(A36,A$2:A$1074,1),"")</f>
        <v/>
      </c>
      <c r="K36" s="1" t="s">
        <v>1115</v>
      </c>
    </row>
    <row r="37" spans="1:11">
      <c r="A37" s="57">
        <v>45124</v>
      </c>
      <c r="B37" s="41" t="s">
        <v>321</v>
      </c>
      <c r="C37" s="58" t="s">
        <v>322</v>
      </c>
      <c r="D37" s="61" t="s">
        <v>320</v>
      </c>
      <c r="E37" s="62"/>
      <c r="F37" s="77">
        <f t="shared" si="0"/>
        <v>45124</v>
      </c>
      <c r="G37" s="78" t="str">
        <f>IF(AND(A37&gt;='주간 2p_테이블(왼)'!$A$13-1,A37&lt;='주간 2p_테이블(왼)'!$A$19),RANK(A37,A$2:A$1088,1),"")</f>
        <v/>
      </c>
      <c r="H37" s="78" t="str">
        <f>IFERROR(RANK(G37,G:G,1)+COUNTIF($G$1:G36,G37),"")</f>
        <v/>
      </c>
      <c r="I37" s="155" t="str">
        <f>IF(AND(A37&gt;='주간 2p_테이블(왼)'!$A$13,A37&lt;='주간 2p_테이블(왼)'!$A$19),RANK(A37,A$2:A$1074,1),"")</f>
        <v/>
      </c>
      <c r="K37" s="1" t="s">
        <v>1115</v>
      </c>
    </row>
    <row r="38" spans="1:11">
      <c r="A38" s="57">
        <v>45124</v>
      </c>
      <c r="B38" s="41" t="s">
        <v>323</v>
      </c>
      <c r="C38" s="58" t="s">
        <v>324</v>
      </c>
      <c r="D38" s="61" t="s">
        <v>320</v>
      </c>
      <c r="E38" s="62"/>
      <c r="F38" s="77">
        <f t="shared" si="0"/>
        <v>45124</v>
      </c>
      <c r="G38" s="78" t="str">
        <f>IF(AND(A38&gt;='주간 2p_테이블(왼)'!$A$13-1,A38&lt;='주간 2p_테이블(왼)'!$A$19),RANK(A38,A$2:A$1088,1),"")</f>
        <v/>
      </c>
      <c r="H38" s="78" t="str">
        <f>IFERROR(RANK(G38,G:G,1)+COUNTIF($G$1:G37,G38),"")</f>
        <v/>
      </c>
      <c r="I38" s="155" t="str">
        <f>IF(AND(A38&gt;='주간 2p_테이블(왼)'!$A$13,A38&lt;='주간 2p_테이블(왼)'!$A$19),RANK(A38,A$2:A$1074,1),"")</f>
        <v/>
      </c>
      <c r="K38" s="1" t="s">
        <v>1115</v>
      </c>
    </row>
    <row r="39" spans="1:11">
      <c r="A39" s="57">
        <v>45125</v>
      </c>
      <c r="B39" s="41" t="s">
        <v>326</v>
      </c>
      <c r="C39" s="58" t="s">
        <v>327</v>
      </c>
      <c r="D39" s="61" t="s">
        <v>304</v>
      </c>
      <c r="E39" s="62"/>
      <c r="F39" s="77">
        <f t="shared" si="0"/>
        <v>45125</v>
      </c>
      <c r="G39" s="78" t="str">
        <f>IF(AND(A39&gt;='주간 2p_테이블(왼)'!$A$13-1,A39&lt;='주간 2p_테이블(왼)'!$A$19),RANK(A39,A$2:A$1088,1),"")</f>
        <v/>
      </c>
      <c r="H39" s="78" t="str">
        <f>IFERROR(RANK(G39,G:G,1)+COUNTIF($G$1:G38,G39),"")</f>
        <v/>
      </c>
      <c r="I39" s="155" t="str">
        <f>IF(AND(A39&gt;='주간 2p_테이블(왼)'!$A$13,A39&lt;='주간 2p_테이블(왼)'!$A$19),RANK(A39,A$2:A$1074,1),"")</f>
        <v/>
      </c>
      <c r="K39" s="1" t="s">
        <v>1115</v>
      </c>
    </row>
    <row r="40" spans="1:11">
      <c r="A40" s="57">
        <v>45126</v>
      </c>
      <c r="B40" s="41" t="s">
        <v>328</v>
      </c>
      <c r="C40" s="58" t="s">
        <v>329</v>
      </c>
      <c r="D40" s="61" t="s">
        <v>304</v>
      </c>
      <c r="E40" s="62"/>
      <c r="F40" s="77">
        <f t="shared" si="0"/>
        <v>45126</v>
      </c>
      <c r="G40" s="78" t="str">
        <f>IF(AND(A40&gt;='주간 2p_테이블(왼)'!$A$13-1,A40&lt;='주간 2p_테이블(왼)'!$A$19),RANK(A40,A$2:A$1088,1),"")</f>
        <v/>
      </c>
      <c r="H40" s="78" t="str">
        <f>IFERROR(RANK(G40,G:G,1)+COUNTIF($G$1:G39,G40),"")</f>
        <v/>
      </c>
      <c r="I40" s="155" t="str">
        <f>IF(AND(A40&gt;='주간 2p_테이블(왼)'!$A$13,A40&lt;='주간 2p_테이블(왼)'!$A$19),RANK(A40,A$2:A$1074,1),"")</f>
        <v/>
      </c>
      <c r="K40" s="1" t="s">
        <v>1115</v>
      </c>
    </row>
    <row r="41" spans="1:11">
      <c r="A41" s="57">
        <v>45127</v>
      </c>
      <c r="B41" s="41" t="s">
        <v>330</v>
      </c>
      <c r="C41" s="58" t="s">
        <v>331</v>
      </c>
      <c r="D41" s="61" t="s">
        <v>336</v>
      </c>
      <c r="E41" s="62"/>
      <c r="F41" s="77">
        <f t="shared" si="0"/>
        <v>45127</v>
      </c>
      <c r="G41" s="78" t="str">
        <f>IF(AND(A41&gt;='주간 2p_테이블(왼)'!$A$13-1,A41&lt;='주간 2p_테이블(왼)'!$A$19),RANK(A41,A$2:A$1088,1),"")</f>
        <v/>
      </c>
      <c r="H41" s="78" t="str">
        <f>IFERROR(RANK(G41,G:G,1)+COUNTIF($G$1:G40,G41),"")</f>
        <v/>
      </c>
      <c r="I41" s="155" t="str">
        <f>IF(AND(A41&gt;='주간 2p_테이블(왼)'!$A$13,A41&lt;='주간 2p_테이블(왼)'!$A$19),RANK(A41,A$2:A$1074,1),"")</f>
        <v/>
      </c>
      <c r="K41" s="1" t="s">
        <v>1115</v>
      </c>
    </row>
    <row r="42" spans="1:11">
      <c r="A42" s="57">
        <v>45127</v>
      </c>
      <c r="B42" s="41" t="s">
        <v>332</v>
      </c>
      <c r="C42" s="58" t="s">
        <v>333</v>
      </c>
      <c r="D42" s="61" t="s">
        <v>339</v>
      </c>
      <c r="E42" s="62"/>
      <c r="F42" s="77">
        <f t="shared" si="0"/>
        <v>45127</v>
      </c>
      <c r="G42" s="78" t="str">
        <f>IF(AND(A42&gt;='주간 2p_테이블(왼)'!$A$13-1,A42&lt;='주간 2p_테이블(왼)'!$A$19),RANK(A42,A$2:A$1088,1),"")</f>
        <v/>
      </c>
      <c r="H42" s="78" t="str">
        <f>IFERROR(RANK(G42,G:G,1)+COUNTIF($G$1:G41,G42),"")</f>
        <v/>
      </c>
      <c r="I42" s="155" t="str">
        <f>IF(AND(A42&gt;='주간 2p_테이블(왼)'!$A$13,A42&lt;='주간 2p_테이블(왼)'!$A$19),RANK(A42,A$2:A$1074,1),"")</f>
        <v/>
      </c>
      <c r="K42" s="1" t="s">
        <v>1115</v>
      </c>
    </row>
    <row r="43" spans="1:11">
      <c r="A43" s="57">
        <v>45127</v>
      </c>
      <c r="B43" s="41" t="s">
        <v>334</v>
      </c>
      <c r="C43" s="58" t="s">
        <v>335</v>
      </c>
      <c r="D43" s="61" t="s">
        <v>336</v>
      </c>
      <c r="E43" s="62"/>
      <c r="F43" s="77">
        <f t="shared" si="0"/>
        <v>45127</v>
      </c>
      <c r="G43" s="78" t="str">
        <f>IF(AND(A43&gt;='주간 2p_테이블(왼)'!$A$13-1,A43&lt;='주간 2p_테이블(왼)'!$A$19),RANK(A43,A$2:A$1088,1),"")</f>
        <v/>
      </c>
      <c r="H43" s="78" t="str">
        <f>IFERROR(RANK(G43,G:G,1)+COUNTIF($G$1:G42,G43),"")</f>
        <v/>
      </c>
      <c r="I43" s="155" t="str">
        <f>IF(AND(A43&gt;='주간 2p_테이블(왼)'!$A$13,A43&lt;='주간 2p_테이블(왼)'!$A$19),RANK(A43,A$2:A$1074,1),"")</f>
        <v/>
      </c>
      <c r="K43" s="1" t="s">
        <v>1115</v>
      </c>
    </row>
    <row r="44" spans="1:11">
      <c r="A44" s="57">
        <v>45128</v>
      </c>
      <c r="B44" s="41" t="s">
        <v>337</v>
      </c>
      <c r="C44" s="58" t="s">
        <v>338</v>
      </c>
      <c r="D44" s="59"/>
      <c r="E44" s="60"/>
      <c r="F44" s="77">
        <f t="shared" si="0"/>
        <v>45128</v>
      </c>
      <c r="G44" s="78" t="str">
        <f>IF(AND(A44&gt;='주간 2p_테이블(왼)'!$A$13-1,A44&lt;='주간 2p_테이블(왼)'!$A$19),RANK(A44,A$2:A$1088,1),"")</f>
        <v/>
      </c>
      <c r="H44" s="78" t="str">
        <f>IFERROR(RANK(G44,G:G,1)+COUNTIF($G$1:G43,G44),"")</f>
        <v/>
      </c>
      <c r="I44" s="155" t="str">
        <f>IF(AND(A44&gt;='주간 2p_테이블(왼)'!$A$13,A44&lt;='주간 2p_테이블(왼)'!$A$19),RANK(A44,A$2:A$1074,1),"")</f>
        <v/>
      </c>
      <c r="K44" s="1" t="s">
        <v>1115</v>
      </c>
    </row>
    <row r="45" spans="1:11">
      <c r="A45" s="57">
        <v>45128</v>
      </c>
      <c r="B45" s="41" t="s">
        <v>340</v>
      </c>
      <c r="C45" s="58" t="s">
        <v>341</v>
      </c>
      <c r="D45" s="61" t="s">
        <v>390</v>
      </c>
      <c r="E45" s="62"/>
      <c r="F45" s="77">
        <f t="shared" si="0"/>
        <v>45128</v>
      </c>
      <c r="G45" s="78" t="str">
        <f>IF(AND(A45&gt;='주간 2p_테이블(왼)'!$A$13-1,A45&lt;='주간 2p_테이블(왼)'!$A$19),RANK(A45,A$2:A$1088,1),"")</f>
        <v/>
      </c>
      <c r="H45" s="78" t="str">
        <f>IFERROR(RANK(G45,G:G,1)+COUNTIF($G$1:G44,G45),"")</f>
        <v/>
      </c>
      <c r="I45" s="155" t="str">
        <f>IF(AND(A45&gt;='주간 2p_테이블(왼)'!$A$13,A45&lt;='주간 2p_테이블(왼)'!$A$19),RANK(A45,A$2:A$1074,1),"")</f>
        <v/>
      </c>
      <c r="K45" s="1" t="s">
        <v>1115</v>
      </c>
    </row>
    <row r="46" spans="1:11">
      <c r="A46" s="57">
        <v>45131</v>
      </c>
      <c r="B46" s="41" t="s">
        <v>349</v>
      </c>
      <c r="C46" s="58" t="s">
        <v>350</v>
      </c>
      <c r="D46" s="61" t="s">
        <v>304</v>
      </c>
      <c r="E46" s="62"/>
      <c r="F46" s="77">
        <f t="shared" si="0"/>
        <v>45131</v>
      </c>
      <c r="G46" s="78" t="str">
        <f>IF(AND(A46&gt;='주간 2p_테이블(왼)'!$A$13-1,A46&lt;='주간 2p_테이블(왼)'!$A$19),RANK(A46,A$2:A$1088,1),"")</f>
        <v/>
      </c>
      <c r="H46" s="78" t="str">
        <f>IFERROR(RANK(G46,G:G,1)+COUNTIF($G$1:G45,G46),"")</f>
        <v/>
      </c>
      <c r="I46" s="155" t="str">
        <f>IF(AND(A46&gt;='주간 2p_테이블(왼)'!$A$13,A46&lt;='주간 2p_테이블(왼)'!$A$19),RANK(A46,A$2:A$1074,1),"")</f>
        <v/>
      </c>
      <c r="K46" s="1" t="s">
        <v>1115</v>
      </c>
    </row>
    <row r="47" spans="1:11">
      <c r="A47" s="57">
        <v>45131</v>
      </c>
      <c r="B47" s="41" t="s">
        <v>351</v>
      </c>
      <c r="C47" s="58" t="s">
        <v>352</v>
      </c>
      <c r="D47" s="61" t="s">
        <v>391</v>
      </c>
      <c r="E47" s="62"/>
      <c r="F47" s="77">
        <f t="shared" si="0"/>
        <v>45131</v>
      </c>
      <c r="G47" s="78" t="str">
        <f>IF(AND(A47&gt;='주간 2p_테이블(왼)'!$A$13-1,A47&lt;='주간 2p_테이블(왼)'!$A$19),RANK(A47,A$2:A$1088,1),"")</f>
        <v/>
      </c>
      <c r="H47" s="78" t="str">
        <f>IFERROR(RANK(G47,G:G,1)+COUNTIF($G$1:G46,G47),"")</f>
        <v/>
      </c>
      <c r="I47" s="155" t="str">
        <f>IF(AND(A47&gt;='주간 2p_테이블(왼)'!$A$13,A47&lt;='주간 2p_테이블(왼)'!$A$19),RANK(A47,A$2:A$1074,1),"")</f>
        <v/>
      </c>
      <c r="K47" s="1" t="s">
        <v>1115</v>
      </c>
    </row>
    <row r="48" spans="1:11">
      <c r="A48" s="57">
        <v>45132</v>
      </c>
      <c r="B48" s="41" t="s">
        <v>353</v>
      </c>
      <c r="C48" s="58" t="s">
        <v>354</v>
      </c>
      <c r="D48" s="61" t="s">
        <v>392</v>
      </c>
      <c r="E48" s="62"/>
      <c r="F48" s="77">
        <f t="shared" si="0"/>
        <v>45132</v>
      </c>
      <c r="G48" s="78" t="str">
        <f>IF(AND(A48&gt;='주간 2p_테이블(왼)'!$A$13-1,A48&lt;='주간 2p_테이블(왼)'!$A$19),RANK(A48,A$2:A$1088,1),"")</f>
        <v/>
      </c>
      <c r="H48" s="78" t="str">
        <f>IFERROR(RANK(G48,G:G,1)+COUNTIF($G$1:G47,G48),"")</f>
        <v/>
      </c>
      <c r="I48" s="155" t="str">
        <f>IF(AND(A48&gt;='주간 2p_테이블(왼)'!$A$13,A48&lt;='주간 2p_테이블(왼)'!$A$19),RANK(A48,A$2:A$1074,1),"")</f>
        <v/>
      </c>
      <c r="K48" s="1" t="s">
        <v>1115</v>
      </c>
    </row>
    <row r="49" spans="1:11">
      <c r="A49" s="57">
        <v>45133</v>
      </c>
      <c r="B49" s="41" t="s">
        <v>355</v>
      </c>
      <c r="C49" s="58" t="s">
        <v>356</v>
      </c>
      <c r="D49" s="61" t="s">
        <v>304</v>
      </c>
      <c r="E49" s="62"/>
      <c r="F49" s="77">
        <f t="shared" si="0"/>
        <v>45133</v>
      </c>
      <c r="G49" s="78" t="str">
        <f>IF(AND(A49&gt;='주간 2p_테이블(왼)'!$A$13-1,A49&lt;='주간 2p_테이블(왼)'!$A$19),RANK(A49,A$2:A$1088,1),"")</f>
        <v/>
      </c>
      <c r="H49" s="78" t="str">
        <f>IFERROR(RANK(G49,G:G,1)+COUNTIF($G$1:G48,G49),"")</f>
        <v/>
      </c>
      <c r="I49" s="155" t="str">
        <f>IF(AND(A49&gt;='주간 2p_테이블(왼)'!$A$13,A49&lt;='주간 2p_테이블(왼)'!$A$19),RANK(A49,A$2:A$1074,1),"")</f>
        <v/>
      </c>
      <c r="K49" s="1" t="s">
        <v>1115</v>
      </c>
    </row>
    <row r="50" spans="1:11">
      <c r="A50" s="57">
        <v>45133</v>
      </c>
      <c r="B50" s="41" t="s">
        <v>357</v>
      </c>
      <c r="C50" s="58" t="s">
        <v>358</v>
      </c>
      <c r="D50" s="61" t="s">
        <v>393</v>
      </c>
      <c r="E50" s="62"/>
      <c r="F50" s="77">
        <f t="shared" si="0"/>
        <v>45133</v>
      </c>
      <c r="G50" s="78" t="str">
        <f>IF(AND(A50&gt;='주간 2p_테이블(왼)'!$A$13-1,A50&lt;='주간 2p_테이블(왼)'!$A$19),RANK(A50,A$2:A$1088,1),"")</f>
        <v/>
      </c>
      <c r="H50" s="78" t="str">
        <f>IFERROR(RANK(G50,G:G,1)+COUNTIF($G$1:G49,G50),"")</f>
        <v/>
      </c>
      <c r="I50" s="155" t="str">
        <f>IF(AND(A50&gt;='주간 2p_테이블(왼)'!$A$13,A50&lt;='주간 2p_테이블(왼)'!$A$19),RANK(A50,A$2:A$1074,1),"")</f>
        <v/>
      </c>
      <c r="K50" s="1" t="s">
        <v>1115</v>
      </c>
    </row>
    <row r="51" spans="1:11">
      <c r="A51" s="57">
        <v>45133</v>
      </c>
      <c r="B51" s="41" t="s">
        <v>374</v>
      </c>
      <c r="C51" s="58" t="s">
        <v>375</v>
      </c>
      <c r="D51" s="61" t="s">
        <v>320</v>
      </c>
      <c r="E51" s="62"/>
      <c r="F51" s="77">
        <f t="shared" si="0"/>
        <v>45133</v>
      </c>
      <c r="G51" s="78" t="str">
        <f>IF(AND(A51&gt;='주간 2p_테이블(왼)'!$A$13-1,A51&lt;='주간 2p_테이블(왼)'!$A$19),RANK(A51,A$2:A$1088,1),"")</f>
        <v/>
      </c>
      <c r="H51" s="78" t="str">
        <f>IFERROR(RANK(G51,G:G,1)+COUNTIF($G$1:G50,G51),"")</f>
        <v/>
      </c>
      <c r="I51" s="155" t="str">
        <f>IF(AND(A51&gt;='주간 2p_테이블(왼)'!$A$13,A51&lt;='주간 2p_테이블(왼)'!$A$19),RANK(A51,A$2:A$1074,1),"")</f>
        <v/>
      </c>
      <c r="K51" s="1" t="s">
        <v>1115</v>
      </c>
    </row>
    <row r="52" spans="1:11">
      <c r="A52" s="57">
        <v>45133</v>
      </c>
      <c r="B52" s="41" t="s">
        <v>376</v>
      </c>
      <c r="C52" s="58" t="s">
        <v>377</v>
      </c>
      <c r="D52" s="61" t="s">
        <v>394</v>
      </c>
      <c r="E52" s="62"/>
      <c r="F52" s="77">
        <f t="shared" si="0"/>
        <v>45133</v>
      </c>
      <c r="G52" s="78" t="str">
        <f>IF(AND(A52&gt;='주간 2p_테이블(왼)'!$A$13-1,A52&lt;='주간 2p_테이블(왼)'!$A$19),RANK(A52,A$2:A$1088,1),"")</f>
        <v/>
      </c>
      <c r="H52" s="78" t="str">
        <f>IFERROR(RANK(G52,G:G,1)+COUNTIF($G$1:G51,G52),"")</f>
        <v/>
      </c>
      <c r="I52" s="155" t="str">
        <f>IF(AND(A52&gt;='주간 2p_테이블(왼)'!$A$13,A52&lt;='주간 2p_테이블(왼)'!$A$19),RANK(A52,A$2:A$1074,1),"")</f>
        <v/>
      </c>
      <c r="K52" s="1" t="s">
        <v>1115</v>
      </c>
    </row>
    <row r="53" spans="1:11">
      <c r="A53" s="57">
        <v>45134</v>
      </c>
      <c r="B53" s="41" t="s">
        <v>378</v>
      </c>
      <c r="C53" s="58" t="s">
        <v>379</v>
      </c>
      <c r="D53" s="61" t="s">
        <v>316</v>
      </c>
      <c r="E53" s="62"/>
      <c r="F53" s="77">
        <f t="shared" si="0"/>
        <v>45134</v>
      </c>
      <c r="G53" s="78" t="str">
        <f>IF(AND(A53&gt;='주간 2p_테이블(왼)'!$A$13-1,A53&lt;='주간 2p_테이블(왼)'!$A$19),RANK(A53,A$2:A$1088,1),"")</f>
        <v/>
      </c>
      <c r="H53" s="78" t="str">
        <f>IFERROR(RANK(G53,G:G,1)+COUNTIF($G$1:G52,G53),"")</f>
        <v/>
      </c>
      <c r="I53" s="155" t="str">
        <f>IF(AND(A53&gt;='주간 2p_테이블(왼)'!$A$13,A53&lt;='주간 2p_테이블(왼)'!$A$19),RANK(A53,A$2:A$1074,1),"")</f>
        <v/>
      </c>
      <c r="K53" s="1" t="s">
        <v>1115</v>
      </c>
    </row>
    <row r="54" spans="1:11">
      <c r="A54" s="57">
        <v>45134</v>
      </c>
      <c r="B54" s="41" t="s">
        <v>380</v>
      </c>
      <c r="C54" s="58" t="s">
        <v>381</v>
      </c>
      <c r="D54" s="61" t="s">
        <v>320</v>
      </c>
      <c r="E54" s="62"/>
      <c r="F54" s="77">
        <f t="shared" si="0"/>
        <v>45134</v>
      </c>
      <c r="G54" s="78" t="str">
        <f>IF(AND(A54&gt;='주간 2p_테이블(왼)'!$A$13-1,A54&lt;='주간 2p_테이블(왼)'!$A$19),RANK(A54,A$2:A$1088,1),"")</f>
        <v/>
      </c>
      <c r="H54" s="78" t="str">
        <f>IFERROR(RANK(G54,G:G,1)+COUNTIF($G$1:G53,G54),"")</f>
        <v/>
      </c>
      <c r="I54" s="155" t="str">
        <f>IF(AND(A54&gt;='주간 2p_테이블(왼)'!$A$13,A54&lt;='주간 2p_테이블(왼)'!$A$19),RANK(A54,A$2:A$1074,1),"")</f>
        <v/>
      </c>
      <c r="K54" s="1" t="s">
        <v>1115</v>
      </c>
    </row>
    <row r="55" spans="1:11">
      <c r="A55" s="57">
        <v>45134</v>
      </c>
      <c r="B55" s="41" t="s">
        <v>382</v>
      </c>
      <c r="C55" s="58" t="s">
        <v>383</v>
      </c>
      <c r="D55" s="61" t="s">
        <v>395</v>
      </c>
      <c r="E55" s="62"/>
      <c r="F55" s="77">
        <f t="shared" si="0"/>
        <v>45134</v>
      </c>
      <c r="G55" s="78" t="str">
        <f>IF(AND(A55&gt;='주간 2p_테이블(왼)'!$A$13-1,A55&lt;='주간 2p_테이블(왼)'!$A$19),RANK(A55,A$2:A$1088,1),"")</f>
        <v/>
      </c>
      <c r="H55" s="78" t="str">
        <f>IFERROR(RANK(G55,G:G,1)+COUNTIF($G$1:G54,G55),"")</f>
        <v/>
      </c>
      <c r="I55" s="155" t="str">
        <f>IF(AND(A55&gt;='주간 2p_테이블(왼)'!$A$13,A55&lt;='주간 2p_테이블(왼)'!$A$19),RANK(A55,A$2:A$1074,1),"")</f>
        <v/>
      </c>
      <c r="K55" s="1" t="s">
        <v>1115</v>
      </c>
    </row>
    <row r="56" spans="1:11">
      <c r="A56" s="57">
        <v>45134</v>
      </c>
      <c r="B56" s="41" t="s">
        <v>384</v>
      </c>
      <c r="C56" s="58" t="s">
        <v>385</v>
      </c>
      <c r="D56" s="61" t="s">
        <v>320</v>
      </c>
      <c r="E56" s="62"/>
      <c r="F56" s="77">
        <f t="shared" si="0"/>
        <v>45134</v>
      </c>
      <c r="G56" s="78" t="str">
        <f>IF(AND(A56&gt;='주간 2p_테이블(왼)'!$A$13-1,A56&lt;='주간 2p_테이블(왼)'!$A$19),RANK(A56,A$2:A$1088,1),"")</f>
        <v/>
      </c>
      <c r="H56" s="78" t="str">
        <f>IFERROR(RANK(G56,G:G,1)+COUNTIF($G$1:G55,G56),"")</f>
        <v/>
      </c>
      <c r="I56" s="155" t="str">
        <f>IF(AND(A56&gt;='주간 2p_테이블(왼)'!$A$13,A56&lt;='주간 2p_테이블(왼)'!$A$19),RANK(A56,A$2:A$1074,1),"")</f>
        <v/>
      </c>
      <c r="K56" s="1" t="s">
        <v>1115</v>
      </c>
    </row>
    <row r="57" spans="1:11">
      <c r="A57" s="57">
        <v>45134</v>
      </c>
      <c r="B57" s="41" t="s">
        <v>386</v>
      </c>
      <c r="C57" s="58" t="s">
        <v>387</v>
      </c>
      <c r="D57" s="61" t="s">
        <v>304</v>
      </c>
      <c r="E57" s="62"/>
      <c r="F57" s="77">
        <f t="shared" si="0"/>
        <v>45134</v>
      </c>
      <c r="G57" s="78" t="str">
        <f>IF(AND(A57&gt;='주간 2p_테이블(왼)'!$A$13-1,A57&lt;='주간 2p_테이블(왼)'!$A$19),RANK(A57,A$2:A$1088,1),"")</f>
        <v/>
      </c>
      <c r="H57" s="78" t="str">
        <f>IFERROR(RANK(G57,G:G,1)+COUNTIF($G$1:G56,G57),"")</f>
        <v/>
      </c>
      <c r="I57" s="155" t="str">
        <f>IF(AND(A57&gt;='주간 2p_테이블(왼)'!$A$13,A57&lt;='주간 2p_테이블(왼)'!$A$19),RANK(A57,A$2:A$1074,1),"")</f>
        <v/>
      </c>
      <c r="K57" s="1" t="s">
        <v>1115</v>
      </c>
    </row>
    <row r="58" spans="1:11">
      <c r="A58" s="57">
        <v>45135</v>
      </c>
      <c r="B58" s="41" t="s">
        <v>388</v>
      </c>
      <c r="C58" s="58" t="s">
        <v>389</v>
      </c>
      <c r="D58" s="61" t="s">
        <v>399</v>
      </c>
      <c r="E58" s="62"/>
      <c r="F58" s="77">
        <f t="shared" si="0"/>
        <v>45135</v>
      </c>
      <c r="G58" s="78" t="str">
        <f>IF(AND(A58&gt;='주간 2p_테이블(왼)'!$A$13-1,A58&lt;='주간 2p_테이블(왼)'!$A$19),RANK(A58,A$2:A$1088,1),"")</f>
        <v/>
      </c>
      <c r="H58" s="78" t="str">
        <f>IFERROR(RANK(G58,G:G,1)+COUNTIF($G$1:G57,G58),"")</f>
        <v/>
      </c>
      <c r="I58" s="155" t="str">
        <f>IF(AND(A58&gt;='주간 2p_테이블(왼)'!$A$13,A58&lt;='주간 2p_테이블(왼)'!$A$19),RANK(A58,A$2:A$1074,1),"")</f>
        <v/>
      </c>
      <c r="K58" s="1" t="s">
        <v>1115</v>
      </c>
    </row>
    <row r="59" spans="1:11">
      <c r="A59" s="57">
        <v>45138</v>
      </c>
      <c r="B59" s="71" t="s">
        <v>427</v>
      </c>
      <c r="C59" s="71" t="s">
        <v>428</v>
      </c>
      <c r="D59" s="71" t="s">
        <v>424</v>
      </c>
      <c r="E59" s="72"/>
      <c r="F59" s="77">
        <f t="shared" si="0"/>
        <v>45138</v>
      </c>
      <c r="G59" s="78" t="str">
        <f>IF(AND(A59&gt;='주간 2p_테이블(왼)'!$A$13-1,A59&lt;='주간 2p_테이블(왼)'!$A$19),RANK(A59,A$2:A$1088,1),"")</f>
        <v/>
      </c>
      <c r="H59" s="78" t="str">
        <f>IFERROR(RANK(G59,G:G,1)+COUNTIF($G$1:G58,G59),"")</f>
        <v/>
      </c>
      <c r="I59" s="155" t="str">
        <f>IF(AND(A59&gt;='주간 2p_테이블(왼)'!$A$13,A59&lt;='주간 2p_테이블(왼)'!$A$19),RANK(A59,A$2:A$1074,1),"")</f>
        <v/>
      </c>
      <c r="K59" s="1" t="s">
        <v>1115</v>
      </c>
    </row>
    <row r="60" spans="1:11">
      <c r="A60" s="57">
        <v>45138</v>
      </c>
      <c r="B60" s="71" t="s">
        <v>429</v>
      </c>
      <c r="C60" s="71" t="s">
        <v>430</v>
      </c>
      <c r="D60" s="71" t="s">
        <v>304</v>
      </c>
      <c r="E60" s="72"/>
      <c r="F60" s="77">
        <f t="shared" si="0"/>
        <v>45138</v>
      </c>
      <c r="G60" s="78" t="str">
        <f>IF(AND(A60&gt;='주간 2p_테이블(왼)'!$A$13-1,A60&lt;='주간 2p_테이블(왼)'!$A$19),RANK(A60,A$2:A$1088,1),"")</f>
        <v/>
      </c>
      <c r="H60" s="78" t="str">
        <f>IFERROR(RANK(G60,G:G,1)+COUNTIF($G$1:G59,G60),"")</f>
        <v/>
      </c>
      <c r="I60" s="155" t="str">
        <f>IF(AND(A60&gt;='주간 2p_테이블(왼)'!$A$13,A60&lt;='주간 2p_테이블(왼)'!$A$19),RANK(A60,A$2:A$1074,1),"")</f>
        <v/>
      </c>
      <c r="K60" s="1" t="s">
        <v>1115</v>
      </c>
    </row>
    <row r="61" spans="1:11">
      <c r="A61" s="57">
        <v>45138</v>
      </c>
      <c r="B61" s="71" t="s">
        <v>431</v>
      </c>
      <c r="C61" s="71" t="s">
        <v>432</v>
      </c>
      <c r="D61" s="71" t="s">
        <v>433</v>
      </c>
      <c r="E61" s="72"/>
      <c r="F61" s="77">
        <f t="shared" si="0"/>
        <v>45138</v>
      </c>
      <c r="G61" s="78" t="str">
        <f>IF(AND(A61&gt;='주간 2p_테이블(왼)'!$A$13-1,A61&lt;='주간 2p_테이블(왼)'!$A$19),RANK(A61,A$2:A$1088,1),"")</f>
        <v/>
      </c>
      <c r="H61" s="78" t="str">
        <f>IFERROR(RANK(G61,G:G,1)+COUNTIF($G$1:G60,G61),"")</f>
        <v/>
      </c>
      <c r="I61" s="155" t="str">
        <f>IF(AND(A61&gt;='주간 2p_테이블(왼)'!$A$13,A61&lt;='주간 2p_테이블(왼)'!$A$19),RANK(A61,A$2:A$1074,1),"")</f>
        <v/>
      </c>
      <c r="K61" s="1" t="s">
        <v>1115</v>
      </c>
    </row>
    <row r="62" spans="1:11">
      <c r="A62" s="57">
        <v>45139</v>
      </c>
      <c r="B62" s="71" t="s">
        <v>425</v>
      </c>
      <c r="C62" s="71" t="s">
        <v>426</v>
      </c>
      <c r="D62" s="71" t="s">
        <v>304</v>
      </c>
      <c r="E62" s="72"/>
      <c r="F62" s="77">
        <f t="shared" si="0"/>
        <v>45139</v>
      </c>
      <c r="G62" s="78" t="str">
        <f>IF(AND(A62&gt;='주간 2p_테이블(왼)'!$A$13-1,A62&lt;='주간 2p_테이블(왼)'!$A$19),RANK(A62,A$2:A$1088,1),"")</f>
        <v/>
      </c>
      <c r="H62" s="78" t="str">
        <f>IFERROR(RANK(G62,G:G,1)+COUNTIF($G$1:G61,G62),"")</f>
        <v/>
      </c>
      <c r="I62" s="155" t="str">
        <f>IF(AND(A62&gt;='주간 2p_테이블(왼)'!$A$13,A62&lt;='주간 2p_테이블(왼)'!$A$19),RANK(A62,A$2:A$1074,1),"")</f>
        <v/>
      </c>
      <c r="K62" s="1" t="s">
        <v>1115</v>
      </c>
    </row>
    <row r="63" spans="1:11">
      <c r="A63" s="57">
        <v>45142</v>
      </c>
      <c r="B63" s="71" t="s">
        <v>434</v>
      </c>
      <c r="C63" s="71" t="s">
        <v>435</v>
      </c>
      <c r="D63" s="71" t="s">
        <v>320</v>
      </c>
      <c r="E63" s="72"/>
      <c r="F63" s="77">
        <f t="shared" si="0"/>
        <v>45142</v>
      </c>
      <c r="G63" s="78" t="str">
        <f>IF(AND(A63&gt;='주간 2p_테이블(왼)'!$A$13-1,A63&lt;='주간 2p_테이블(왼)'!$A$19),RANK(A63,A$2:A$1088,1),"")</f>
        <v/>
      </c>
      <c r="H63" s="78" t="str">
        <f>IFERROR(RANK(G63,G:G,1)+COUNTIF($G$1:G62,G63),"")</f>
        <v/>
      </c>
      <c r="I63" s="155" t="str">
        <f>IF(AND(A63&gt;='주간 2p_테이블(왼)'!$A$13,A63&lt;='주간 2p_테이블(왼)'!$A$19),RANK(A63,A$2:A$1074,1),"")</f>
        <v/>
      </c>
      <c r="K63" s="1" t="s">
        <v>1115</v>
      </c>
    </row>
    <row r="64" spans="1:11">
      <c r="A64" s="57">
        <v>45144</v>
      </c>
      <c r="B64" s="71" t="s">
        <v>414</v>
      </c>
      <c r="C64" s="71" t="s">
        <v>415</v>
      </c>
      <c r="D64" s="71" t="s">
        <v>304</v>
      </c>
      <c r="E64" s="72"/>
      <c r="F64" s="77">
        <f t="shared" si="0"/>
        <v>45144</v>
      </c>
      <c r="G64" s="78" t="str">
        <f>IF(AND(A64&gt;='주간 2p_테이블(왼)'!$A$13-1,A64&lt;='주간 2p_테이블(왼)'!$A$19),RANK(A64,A$2:A$1088,1),"")</f>
        <v/>
      </c>
      <c r="H64" s="78" t="str">
        <f>IFERROR(RANK(G64,G:G,1)+COUNTIF($G$1:G63,G64),"")</f>
        <v/>
      </c>
      <c r="I64" s="155" t="str">
        <f>IF(AND(A64&gt;='주간 2p_테이블(왼)'!$A$13,A64&lt;='주간 2p_테이블(왼)'!$A$19),RANK(A64,A$2:A$1074,1),"")</f>
        <v/>
      </c>
      <c r="K64" s="1" t="s">
        <v>1115</v>
      </c>
    </row>
    <row r="65" spans="1:11">
      <c r="A65" s="57">
        <v>45145</v>
      </c>
      <c r="B65" s="71" t="s">
        <v>422</v>
      </c>
      <c r="C65" s="71" t="s">
        <v>423</v>
      </c>
      <c r="D65" s="71" t="s">
        <v>424</v>
      </c>
      <c r="E65" s="72"/>
      <c r="F65" s="77">
        <f t="shared" si="0"/>
        <v>45145</v>
      </c>
      <c r="G65" s="78" t="str">
        <f>IF(AND(A65&gt;='주간 2p_테이블(왼)'!$A$13-1,A65&lt;='주간 2p_테이블(왼)'!$A$19),RANK(A65,A$2:A$1088,1),"")</f>
        <v/>
      </c>
      <c r="H65" s="78" t="str">
        <f>IFERROR(RANK(G65,G:G,1)+COUNTIF($G$1:G64,G65),"")</f>
        <v/>
      </c>
      <c r="I65" s="155" t="str">
        <f>IF(AND(A65&gt;='주간 2p_테이블(왼)'!$A$13,A65&lt;='주간 2p_테이블(왼)'!$A$19),RANK(A65,A$2:A$1074,1),"")</f>
        <v/>
      </c>
      <c r="K65" s="1" t="s">
        <v>1115</v>
      </c>
    </row>
    <row r="66" spans="1:11">
      <c r="A66" s="57">
        <v>45146</v>
      </c>
      <c r="B66" s="71" t="s">
        <v>416</v>
      </c>
      <c r="C66" s="71" t="s">
        <v>417</v>
      </c>
      <c r="D66" s="71" t="s">
        <v>418</v>
      </c>
      <c r="E66" s="72"/>
      <c r="F66" s="77">
        <f t="shared" ref="F66:F131" si="1">A66</f>
        <v>45146</v>
      </c>
      <c r="G66" s="78" t="str">
        <f>IF(AND(A66&gt;='주간 2p_테이블(왼)'!$A$13-1,A66&lt;='주간 2p_테이블(왼)'!$A$19),RANK(A66,A$2:A$1088,1),"")</f>
        <v/>
      </c>
      <c r="H66" s="78" t="str">
        <f>IFERROR(RANK(G66,G:G,1)+COUNTIF($G$1:G65,G66),"")</f>
        <v/>
      </c>
      <c r="I66" s="155" t="str">
        <f>IF(AND(A66&gt;='주간 2p_테이블(왼)'!$A$13,A66&lt;='주간 2p_테이블(왼)'!$A$19),RANK(A66,A$2:A$1074,1),"")</f>
        <v/>
      </c>
      <c r="K66" s="1" t="s">
        <v>1115</v>
      </c>
    </row>
    <row r="67" spans="1:11">
      <c r="A67" s="57">
        <v>45147</v>
      </c>
      <c r="B67" s="71" t="s">
        <v>405</v>
      </c>
      <c r="C67" s="71" t="s">
        <v>406</v>
      </c>
      <c r="D67" s="71" t="s">
        <v>407</v>
      </c>
      <c r="E67" s="72"/>
      <c r="F67" s="77">
        <f t="shared" si="1"/>
        <v>45147</v>
      </c>
      <c r="G67" s="78" t="str">
        <f>IF(AND(A67&gt;='주간 2p_테이블(왼)'!$A$13-1,A67&lt;='주간 2p_테이블(왼)'!$A$19),RANK(A67,A$2:A$1088,1),"")</f>
        <v/>
      </c>
      <c r="H67" s="78" t="str">
        <f>IFERROR(RANK(G67,G:G,1)+COUNTIF($G$1:G66,G67),"")</f>
        <v/>
      </c>
      <c r="I67" s="155" t="str">
        <f>IF(AND(A67&gt;='주간 2p_테이블(왼)'!$A$13,A67&lt;='주간 2p_테이블(왼)'!$A$19),RANK(A67,A$2:A$1074,1),"")</f>
        <v/>
      </c>
      <c r="K67" s="1" t="s">
        <v>1115</v>
      </c>
    </row>
    <row r="68" spans="1:11">
      <c r="A68" s="57">
        <v>45148</v>
      </c>
      <c r="B68" s="71" t="s">
        <v>408</v>
      </c>
      <c r="C68" s="71" t="s">
        <v>410</v>
      </c>
      <c r="D68" s="71" t="s">
        <v>409</v>
      </c>
      <c r="E68" s="72"/>
      <c r="F68" s="77">
        <f t="shared" si="1"/>
        <v>45148</v>
      </c>
      <c r="G68" s="78" t="str">
        <f>IF(AND(A68&gt;='주간 2p_테이블(왼)'!$A$13-1,A68&lt;='주간 2p_테이블(왼)'!$A$19),RANK(A68,A$2:A$1088,1),"")</f>
        <v/>
      </c>
      <c r="H68" s="78" t="str">
        <f>IFERROR(RANK(G68,G:G,1)+COUNTIF($G$1:G67,G68),"")</f>
        <v/>
      </c>
      <c r="I68" s="155" t="str">
        <f>IF(AND(A68&gt;='주간 2p_테이블(왼)'!$A$13,A68&lt;='주간 2p_테이블(왼)'!$A$19),RANK(A68,A$2:A$1074,1),"")</f>
        <v/>
      </c>
      <c r="K68" s="1" t="s">
        <v>1115</v>
      </c>
    </row>
    <row r="69" spans="1:11">
      <c r="A69" s="57">
        <v>45149</v>
      </c>
      <c r="B69" s="71" t="s">
        <v>411</v>
      </c>
      <c r="C69" s="71" t="s">
        <v>412</v>
      </c>
      <c r="D69" s="71" t="s">
        <v>413</v>
      </c>
      <c r="E69" s="72"/>
      <c r="F69" s="77">
        <f t="shared" si="1"/>
        <v>45149</v>
      </c>
      <c r="G69" s="78" t="str">
        <f>IF(AND(A69&gt;='주간 2p_테이블(왼)'!$A$13-1,A69&lt;='주간 2p_테이블(왼)'!$A$19),RANK(A69,A$2:A$1088,1),"")</f>
        <v/>
      </c>
      <c r="H69" s="78" t="str">
        <f>IFERROR(RANK(G69,G:G,1)+COUNTIF($G$1:G68,G69),"")</f>
        <v/>
      </c>
      <c r="I69" s="155" t="str">
        <f>IF(AND(A69&gt;='주간 2p_테이블(왼)'!$A$13,A69&lt;='주간 2p_테이블(왼)'!$A$19),RANK(A69,A$2:A$1074,1),"")</f>
        <v/>
      </c>
      <c r="K69" s="1" t="s">
        <v>1115</v>
      </c>
    </row>
    <row r="70" spans="1:11">
      <c r="A70" s="57">
        <v>45149</v>
      </c>
      <c r="B70" s="71" t="s">
        <v>419</v>
      </c>
      <c r="C70" s="71" t="s">
        <v>420</v>
      </c>
      <c r="D70" s="71" t="s">
        <v>421</v>
      </c>
      <c r="E70" s="72"/>
      <c r="F70" s="77">
        <f t="shared" si="1"/>
        <v>45149</v>
      </c>
      <c r="G70" s="78" t="str">
        <f>IF(AND(A70&gt;='주간 2p_테이블(왼)'!$A$13-1,A70&lt;='주간 2p_테이블(왼)'!$A$19),RANK(A70,A$2:A$1088,1),"")</f>
        <v/>
      </c>
      <c r="H70" s="78" t="str">
        <f>IFERROR(RANK(G70,G:G,1)+COUNTIF($G$1:G69,G70),"")</f>
        <v/>
      </c>
      <c r="I70" s="155" t="str">
        <f>IF(AND(A70&gt;='주간 2p_테이블(왼)'!$A$13,A70&lt;='주간 2p_테이블(왼)'!$A$19),RANK(A70,A$2:A$1074,1),"")</f>
        <v/>
      </c>
      <c r="K70" s="1" t="s">
        <v>1115</v>
      </c>
    </row>
    <row r="71" spans="1:11">
      <c r="A71" s="57">
        <v>45149</v>
      </c>
      <c r="B71" s="71" t="s">
        <v>459</v>
      </c>
      <c r="C71" s="71" t="s">
        <v>460</v>
      </c>
      <c r="D71" s="71" t="s">
        <v>304</v>
      </c>
      <c r="E71" s="72"/>
      <c r="F71" s="77">
        <f t="shared" si="1"/>
        <v>45149</v>
      </c>
      <c r="G71" s="78" t="str">
        <f>IF(AND(A71&gt;='주간 2p_테이블(왼)'!$A$13-1,A71&lt;='주간 2p_테이블(왼)'!$A$19),RANK(A71,A$2:A$1088,1),"")</f>
        <v/>
      </c>
      <c r="H71" s="78" t="str">
        <f>IFERROR(RANK(G71,G:G,1)+COUNTIF($G$1:G70,G71),"")</f>
        <v/>
      </c>
      <c r="I71" s="155" t="str">
        <f>IF(AND(A71&gt;='주간 2p_테이블(왼)'!$A$13,A71&lt;='주간 2p_테이블(왼)'!$A$19),RANK(A71,A$2:A$1074,1),"")</f>
        <v/>
      </c>
      <c r="K71" s="1" t="s">
        <v>1115</v>
      </c>
    </row>
    <row r="72" spans="1:11">
      <c r="A72" s="57">
        <v>45149</v>
      </c>
      <c r="B72" s="71" t="s">
        <v>462</v>
      </c>
      <c r="C72" s="71" t="s">
        <v>461</v>
      </c>
      <c r="D72" s="71" t="s">
        <v>320</v>
      </c>
      <c r="E72" s="72"/>
      <c r="F72" s="77">
        <f t="shared" si="1"/>
        <v>45149</v>
      </c>
      <c r="G72" s="78" t="str">
        <f>IF(AND(A72&gt;='주간 2p_테이블(왼)'!$A$13-1,A72&lt;='주간 2p_테이블(왼)'!$A$19),RANK(A72,A$2:A$1088,1),"")</f>
        <v/>
      </c>
      <c r="H72" s="78" t="str">
        <f>IFERROR(RANK(G72,G:G,1)+COUNTIF($G$1:G71,G72),"")</f>
        <v/>
      </c>
      <c r="I72" s="155" t="str">
        <f>IF(AND(A72&gt;='주간 2p_테이블(왼)'!$A$13,A72&lt;='주간 2p_테이블(왼)'!$A$19),RANK(A72,A$2:A$1074,1),"")</f>
        <v/>
      </c>
      <c r="K72" s="1" t="s">
        <v>1115</v>
      </c>
    </row>
    <row r="73" spans="1:11">
      <c r="A73" s="57">
        <v>45151</v>
      </c>
      <c r="B73" s="71" t="s">
        <v>463</v>
      </c>
      <c r="C73" s="71" t="s">
        <v>471</v>
      </c>
      <c r="D73" s="71" t="s">
        <v>304</v>
      </c>
      <c r="E73" s="72"/>
      <c r="F73" s="77">
        <f t="shared" si="1"/>
        <v>45151</v>
      </c>
      <c r="G73" s="78" t="str">
        <f>IF(AND(A73&gt;='주간 2p_테이블(왼)'!$A$13-1,A73&lt;='주간 2p_테이블(왼)'!$A$19),RANK(A73,A$2:A$1088,1),"")</f>
        <v/>
      </c>
      <c r="H73" s="78" t="str">
        <f>IFERROR(RANK(G73,G:G,1)+COUNTIF($G$1:G72,G73),"")</f>
        <v/>
      </c>
      <c r="I73" s="155" t="str">
        <f>IF(AND(A73&gt;='주간 2p_테이블(왼)'!$A$13,A73&lt;='주간 2p_테이블(왼)'!$A$19),RANK(A73,A$2:A$1074,1),"")</f>
        <v/>
      </c>
      <c r="K73" s="1" t="s">
        <v>1115</v>
      </c>
    </row>
    <row r="74" spans="1:11">
      <c r="A74" s="57">
        <v>45154</v>
      </c>
      <c r="B74" s="71" t="s">
        <v>467</v>
      </c>
      <c r="C74" s="71" t="s">
        <v>472</v>
      </c>
      <c r="D74" s="61" t="s">
        <v>304</v>
      </c>
      <c r="E74" s="62"/>
      <c r="F74" s="77">
        <f t="shared" si="1"/>
        <v>45154</v>
      </c>
      <c r="G74" s="78" t="str">
        <f>IF(AND(A74&gt;='주간 2p_테이블(왼)'!$A$13-1,A74&lt;='주간 2p_테이블(왼)'!$A$19),RANK(A74,A$2:A$1088,1),"")</f>
        <v/>
      </c>
      <c r="H74" s="78" t="str">
        <f>IFERROR(RANK(G74,G:G,1)+COUNTIF($G$1:G73,G74),"")</f>
        <v/>
      </c>
      <c r="I74" s="155" t="str">
        <f>IF(AND(A74&gt;='주간 2p_테이블(왼)'!$A$13,A74&lt;='주간 2p_테이블(왼)'!$A$19),RANK(A74,A$2:A$1074,1),"")</f>
        <v/>
      </c>
      <c r="K74" s="1" t="s">
        <v>1115</v>
      </c>
    </row>
    <row r="75" spans="1:11">
      <c r="A75" s="57">
        <v>45154</v>
      </c>
      <c r="B75" s="71" t="s">
        <v>468</v>
      </c>
      <c r="C75" s="71" t="s">
        <v>473</v>
      </c>
      <c r="D75" s="61" t="s">
        <v>391</v>
      </c>
      <c r="E75" s="62"/>
      <c r="F75" s="77">
        <f t="shared" si="1"/>
        <v>45154</v>
      </c>
      <c r="G75" s="78" t="str">
        <f>IF(AND(A75&gt;='주간 2p_테이블(왼)'!$A$13-1,A75&lt;='주간 2p_테이블(왼)'!$A$19),RANK(A75,A$2:A$1088,1),"")</f>
        <v/>
      </c>
      <c r="H75" s="78" t="str">
        <f>IFERROR(RANK(G75,G:G,1)+COUNTIF($G$1:G74,G75),"")</f>
        <v/>
      </c>
      <c r="I75" s="155" t="str">
        <f>IF(AND(A75&gt;='주간 2p_테이블(왼)'!$A$13,A75&lt;='주간 2p_테이블(왼)'!$A$19),RANK(A75,A$2:A$1074,1),"")</f>
        <v/>
      </c>
      <c r="K75" s="1" t="s">
        <v>1115</v>
      </c>
    </row>
    <row r="76" spans="1:11">
      <c r="A76" s="57">
        <v>45156</v>
      </c>
      <c r="B76" s="71" t="s">
        <v>469</v>
      </c>
      <c r="C76" s="73" t="s">
        <v>481</v>
      </c>
      <c r="D76" s="61" t="s">
        <v>475</v>
      </c>
      <c r="E76" s="62"/>
      <c r="F76" s="77">
        <f t="shared" si="1"/>
        <v>45156</v>
      </c>
      <c r="G76" s="78" t="str">
        <f>IF(AND(A76&gt;='주간 2p_테이블(왼)'!$A$13-1,A76&lt;='주간 2p_테이블(왼)'!$A$19),RANK(A76,A$2:A$1088,1),"")</f>
        <v/>
      </c>
      <c r="H76" s="78" t="str">
        <f>IFERROR(RANK(G76,G:G,1)+COUNTIF($G$1:G75,G76),"")</f>
        <v/>
      </c>
      <c r="I76" s="155" t="str">
        <f>IF(AND(A76&gt;='주간 2p_테이블(왼)'!$A$13,A76&lt;='주간 2p_테이블(왼)'!$A$19),RANK(A76,A$2:A$1074,1),"")</f>
        <v/>
      </c>
      <c r="K76" s="1" t="s">
        <v>1115</v>
      </c>
    </row>
    <row r="77" spans="1:11">
      <c r="A77" s="57">
        <v>45156</v>
      </c>
      <c r="B77" s="71" t="s">
        <v>470</v>
      </c>
      <c r="C77" s="71" t="s">
        <v>474</v>
      </c>
      <c r="D77" s="61" t="s">
        <v>476</v>
      </c>
      <c r="E77" s="62"/>
      <c r="F77" s="77">
        <f t="shared" si="1"/>
        <v>45156</v>
      </c>
      <c r="G77" s="78" t="str">
        <f>IF(AND(A77&gt;='주간 2p_테이블(왼)'!$A$13-1,A77&lt;='주간 2p_테이블(왼)'!$A$19),RANK(A77,A$2:A$1088,1),"")</f>
        <v/>
      </c>
      <c r="H77" s="78" t="str">
        <f>IFERROR(RANK(G77,G:G,1)+COUNTIF($G$1:G76,G77),"")</f>
        <v/>
      </c>
      <c r="I77" s="155" t="str">
        <f>IF(AND(A77&gt;='주간 2p_테이블(왼)'!$A$13,A77&lt;='주간 2p_테이블(왼)'!$A$19),RANK(A77,A$2:A$1074,1),"")</f>
        <v/>
      </c>
      <c r="K77" s="1" t="s">
        <v>1115</v>
      </c>
    </row>
    <row r="78" spans="1:11">
      <c r="A78" s="57">
        <v>45159</v>
      </c>
      <c r="B78" s="71" t="s">
        <v>482</v>
      </c>
      <c r="C78" s="58" t="s">
        <v>483</v>
      </c>
      <c r="D78" s="61" t="s">
        <v>304</v>
      </c>
      <c r="E78" s="62"/>
      <c r="F78" s="77">
        <f t="shared" si="1"/>
        <v>45159</v>
      </c>
      <c r="G78" s="78" t="str">
        <f>IF(AND(A78&gt;='주간 2p_테이블(왼)'!$A$13-1,A78&lt;='주간 2p_테이블(왼)'!$A$19),RANK(A78,A$2:A$1088,1),"")</f>
        <v/>
      </c>
      <c r="H78" s="78" t="str">
        <f>IFERROR(RANK(G78,G:G,1)+COUNTIF($G$1:G77,G78),"")</f>
        <v/>
      </c>
      <c r="I78" s="155" t="str">
        <f>IF(AND(A78&gt;='주간 2p_테이블(왼)'!$A$13,A78&lt;='주간 2p_테이블(왼)'!$A$19),RANK(A78,A$2:A$1074,1),"")</f>
        <v/>
      </c>
      <c r="K78" s="1" t="s">
        <v>1115</v>
      </c>
    </row>
    <row r="79" spans="1:11">
      <c r="A79" s="57">
        <v>45159</v>
      </c>
      <c r="B79" s="41" t="s">
        <v>484</v>
      </c>
      <c r="C79" s="58" t="s">
        <v>486</v>
      </c>
      <c r="D79" s="61" t="s">
        <v>485</v>
      </c>
      <c r="E79" s="62"/>
      <c r="F79" s="77">
        <f t="shared" si="1"/>
        <v>45159</v>
      </c>
      <c r="G79" s="78" t="str">
        <f>IF(AND(A79&gt;='주간 2p_테이블(왼)'!$A$13-1,A79&lt;='주간 2p_테이블(왼)'!$A$19),RANK(A79,A$2:A$1088,1),"")</f>
        <v/>
      </c>
      <c r="H79" s="78" t="str">
        <f>IFERROR(RANK(G79,G:G,1)+COUNTIF($G$1:G78,G79),"")</f>
        <v/>
      </c>
      <c r="I79" s="155" t="str">
        <f>IF(AND(A79&gt;='주간 2p_테이블(왼)'!$A$13,A79&lt;='주간 2p_테이블(왼)'!$A$19),RANK(A79,A$2:A$1074,1),"")</f>
        <v/>
      </c>
      <c r="K79" s="1" t="s">
        <v>1115</v>
      </c>
    </row>
    <row r="80" spans="1:11">
      <c r="A80" s="57">
        <v>45161</v>
      </c>
      <c r="B80" s="41" t="s">
        <v>487</v>
      </c>
      <c r="C80" s="58" t="s">
        <v>489</v>
      </c>
      <c r="D80" s="61" t="s">
        <v>488</v>
      </c>
      <c r="E80" s="62"/>
      <c r="F80" s="77">
        <f t="shared" si="1"/>
        <v>45161</v>
      </c>
      <c r="G80" s="78" t="str">
        <f>IF(AND(A80&gt;='주간 2p_테이블(왼)'!$A$13-1,A80&lt;='주간 2p_테이블(왼)'!$A$19),RANK(A80,A$2:A$1088,1),"")</f>
        <v/>
      </c>
      <c r="H80" s="78" t="str">
        <f>IFERROR(RANK(G80,G:G,1)+COUNTIF($G$1:G79,G80),"")</f>
        <v/>
      </c>
      <c r="I80" s="155" t="str">
        <f>IF(AND(A80&gt;='주간 2p_테이블(왼)'!$A$13,A80&lt;='주간 2p_테이블(왼)'!$A$19),RANK(A80,A$2:A$1074,1),"")</f>
        <v/>
      </c>
      <c r="K80" s="1" t="s">
        <v>1115</v>
      </c>
    </row>
    <row r="81" spans="1:11">
      <c r="A81" s="57">
        <v>45163</v>
      </c>
      <c r="B81" s="41" t="s">
        <v>507</v>
      </c>
      <c r="C81" s="58" t="s">
        <v>508</v>
      </c>
      <c r="D81" s="61" t="s">
        <v>509</v>
      </c>
      <c r="E81" s="62"/>
      <c r="F81" s="77">
        <f t="shared" si="1"/>
        <v>45163</v>
      </c>
      <c r="G81" s="78" t="str">
        <f>IF(AND(A81&gt;='주간 2p_테이블(왼)'!$A$13-1,A81&lt;='주간 2p_테이블(왼)'!$A$19),RANK(A81,A$2:A$1088,1),"")</f>
        <v/>
      </c>
      <c r="H81" s="78" t="str">
        <f>IFERROR(RANK(G81,G:G,1)+COUNTIF($G$1:G80,G81),"")</f>
        <v/>
      </c>
      <c r="I81" s="155" t="str">
        <f>IF(AND(A81&gt;='주간 2p_테이블(왼)'!$A$13,A81&lt;='주간 2p_테이블(왼)'!$A$19),RANK(A81,A$2:A$1074,1),"")</f>
        <v/>
      </c>
      <c r="K81" s="1" t="s">
        <v>1115</v>
      </c>
    </row>
    <row r="82" spans="1:11">
      <c r="A82" s="57">
        <v>45165</v>
      </c>
      <c r="B82" s="41" t="s">
        <v>491</v>
      </c>
      <c r="C82" s="58" t="s">
        <v>490</v>
      </c>
      <c r="D82" s="61" t="s">
        <v>488</v>
      </c>
      <c r="E82" s="62"/>
      <c r="F82" s="77">
        <f t="shared" si="1"/>
        <v>45165</v>
      </c>
      <c r="G82" s="78" t="str">
        <f>IF(AND(A82&gt;='주간 2p_테이블(왼)'!$A$13-1,A82&lt;='주간 2p_테이블(왼)'!$A$19),RANK(A82,A$2:A$1088,1),"")</f>
        <v/>
      </c>
      <c r="H82" s="78" t="str">
        <f>IFERROR(RANK(G82,G:G,1)+COUNTIF($G$1:G81,G82),"")</f>
        <v/>
      </c>
      <c r="I82" s="155" t="str">
        <f>IF(AND(A82&gt;='주간 2p_테이블(왼)'!$A$13,A82&lt;='주간 2p_테이블(왼)'!$A$19),RANK(A82,A$2:A$1074,1),"")</f>
        <v/>
      </c>
      <c r="K82" s="1" t="s">
        <v>1115</v>
      </c>
    </row>
    <row r="83" spans="1:11">
      <c r="A83" s="57">
        <v>45166</v>
      </c>
      <c r="B83" s="41" t="s">
        <v>492</v>
      </c>
      <c r="C83" s="58" t="s">
        <v>493</v>
      </c>
      <c r="D83" s="61" t="s">
        <v>304</v>
      </c>
      <c r="E83" s="62"/>
      <c r="F83" s="77">
        <f t="shared" si="1"/>
        <v>45166</v>
      </c>
      <c r="G83" s="78" t="str">
        <f>IF(AND(A83&gt;='주간 2p_테이블(왼)'!$A$13-1,A83&lt;='주간 2p_테이블(왼)'!$A$19),RANK(A83,A$2:A$1088,1),"")</f>
        <v/>
      </c>
      <c r="H83" s="78" t="str">
        <f>IFERROR(RANK(G83,G:G,1)+COUNTIF($G$1:G82,G83),"")</f>
        <v/>
      </c>
      <c r="I83" s="155" t="str">
        <f>IF(AND(A83&gt;='주간 2p_테이블(왼)'!$A$13,A83&lt;='주간 2p_테이블(왼)'!$A$19),RANK(A83,A$2:A$1074,1),"")</f>
        <v/>
      </c>
      <c r="K83" s="1" t="s">
        <v>1115</v>
      </c>
    </row>
    <row r="84" spans="1:11">
      <c r="A84" s="57">
        <v>45167</v>
      </c>
      <c r="B84" s="41" t="s">
        <v>500</v>
      </c>
      <c r="C84" s="58" t="s">
        <v>501</v>
      </c>
      <c r="D84" s="61" t="s">
        <v>488</v>
      </c>
      <c r="E84" s="62"/>
      <c r="F84" s="77">
        <f t="shared" si="1"/>
        <v>45167</v>
      </c>
      <c r="G84" s="78" t="str">
        <f>IF(AND(A84&gt;='주간 2p_테이블(왼)'!$A$13-1,A84&lt;='주간 2p_테이블(왼)'!$A$19),RANK(A84,A$2:A$1088,1),"")</f>
        <v/>
      </c>
      <c r="H84" s="78" t="str">
        <f>IFERROR(RANK(G84,G:G,1)+COUNTIF($G$1:G83,G84),"")</f>
        <v/>
      </c>
      <c r="I84" s="155" t="str">
        <f>IF(AND(A84&gt;='주간 2p_테이블(왼)'!$A$13,A84&lt;='주간 2p_테이블(왼)'!$A$19),RANK(A84,A$2:A$1074,1),"")</f>
        <v/>
      </c>
      <c r="K84" s="1" t="s">
        <v>1115</v>
      </c>
    </row>
    <row r="85" spans="1:11">
      <c r="A85" s="57">
        <v>45168</v>
      </c>
      <c r="B85" s="41" t="s">
        <v>494</v>
      </c>
      <c r="C85" s="58" t="s">
        <v>502</v>
      </c>
      <c r="D85" s="61" t="s">
        <v>488</v>
      </c>
      <c r="E85" s="62"/>
      <c r="F85" s="77">
        <f t="shared" si="1"/>
        <v>45168</v>
      </c>
      <c r="G85" s="78" t="str">
        <f>IF(AND(A85&gt;='주간 2p_테이블(왼)'!$A$13-1,A85&lt;='주간 2p_테이블(왼)'!$A$19),RANK(A85,A$2:A$1088,1),"")</f>
        <v/>
      </c>
      <c r="H85" s="78" t="str">
        <f>IFERROR(RANK(G85,G:G,1)+COUNTIF($G$1:G84,G85),"")</f>
        <v/>
      </c>
      <c r="I85" s="155" t="str">
        <f>IF(AND(A85&gt;='주간 2p_테이블(왼)'!$A$13,A85&lt;='주간 2p_테이블(왼)'!$A$19),RANK(A85,A$2:A$1074,1),"")</f>
        <v/>
      </c>
      <c r="K85" s="1" t="s">
        <v>1115</v>
      </c>
    </row>
    <row r="86" spans="1:11">
      <c r="A86" s="57">
        <v>45168</v>
      </c>
      <c r="B86" s="41" t="s">
        <v>504</v>
      </c>
      <c r="C86" s="58" t="s">
        <v>503</v>
      </c>
      <c r="D86" s="61" t="s">
        <v>485</v>
      </c>
      <c r="E86" s="62"/>
      <c r="F86" s="77">
        <f t="shared" si="1"/>
        <v>45168</v>
      </c>
      <c r="G86" s="78" t="str">
        <f>IF(AND(A86&gt;='주간 2p_테이블(왼)'!$A$13-1,A86&lt;='주간 2p_테이블(왼)'!$A$19),RANK(A86,A$2:A$1088,1),"")</f>
        <v/>
      </c>
      <c r="H86" s="78" t="str">
        <f>IFERROR(RANK(G86,G:G,1)+COUNTIF($G$1:G85,G86),"")</f>
        <v/>
      </c>
      <c r="I86" s="155" t="str">
        <f>IF(AND(A86&gt;='주간 2p_테이블(왼)'!$A$13,A86&lt;='주간 2p_테이블(왼)'!$A$19),RANK(A86,A$2:A$1074,1),"")</f>
        <v/>
      </c>
      <c r="K86" s="1" t="s">
        <v>1115</v>
      </c>
    </row>
    <row r="87" spans="1:11">
      <c r="A87" s="57">
        <v>45169</v>
      </c>
      <c r="B87" s="41" t="s">
        <v>495</v>
      </c>
      <c r="C87" s="58" t="s">
        <v>505</v>
      </c>
      <c r="D87" s="61" t="s">
        <v>488</v>
      </c>
      <c r="E87" s="62"/>
      <c r="F87" s="77">
        <f t="shared" si="1"/>
        <v>45169</v>
      </c>
      <c r="G87" s="78" t="str">
        <f>IF(AND(A87&gt;='주간 2p_테이블(왼)'!$A$13-1,A87&lt;='주간 2p_테이블(왼)'!$A$19),RANK(A87,A$2:A$1088,1),"")</f>
        <v/>
      </c>
      <c r="H87" s="78" t="str">
        <f>IFERROR(RANK(G87,G:G,1)+COUNTIF($G$1:G86,G87),"")</f>
        <v/>
      </c>
      <c r="I87" s="155" t="str">
        <f>IF(AND(A87&gt;='주간 2p_테이블(왼)'!$A$13,A87&lt;='주간 2p_테이블(왼)'!$A$19),RANK(A87,A$2:A$1074,1),"")</f>
        <v/>
      </c>
      <c r="K87" s="1" t="s">
        <v>1115</v>
      </c>
    </row>
    <row r="88" spans="1:11">
      <c r="A88" s="57">
        <v>45169</v>
      </c>
      <c r="B88" s="41" t="s">
        <v>496</v>
      </c>
      <c r="C88" s="58" t="s">
        <v>506</v>
      </c>
      <c r="D88" s="61" t="s">
        <v>488</v>
      </c>
      <c r="E88" s="62"/>
      <c r="F88" s="77">
        <f t="shared" si="1"/>
        <v>45169</v>
      </c>
      <c r="G88" s="78" t="str">
        <f>IF(AND(A88&gt;='주간 2p_테이블(왼)'!$A$13-1,A88&lt;='주간 2p_테이블(왼)'!$A$19),RANK(A88,A$2:A$1088,1),"")</f>
        <v/>
      </c>
      <c r="H88" s="78" t="str">
        <f>IFERROR(RANK(G88,G:G,1)+COUNTIF($G$1:G87,G88),"")</f>
        <v/>
      </c>
      <c r="I88" s="155" t="str">
        <f>IF(AND(A88&gt;='주간 2p_테이블(왼)'!$A$13,A88&lt;='주간 2p_테이블(왼)'!$A$19),RANK(A88,A$2:A$1074,1),"")</f>
        <v/>
      </c>
      <c r="K88" s="1" t="s">
        <v>1115</v>
      </c>
    </row>
    <row r="89" spans="1:11">
      <c r="A89" s="57">
        <v>45169</v>
      </c>
      <c r="B89" s="41" t="s">
        <v>513</v>
      </c>
      <c r="C89" s="58" t="s">
        <v>514</v>
      </c>
      <c r="D89" s="61" t="s">
        <v>488</v>
      </c>
      <c r="E89" s="62"/>
      <c r="F89" s="77">
        <f>A89</f>
        <v>45169</v>
      </c>
      <c r="G89" s="78" t="str">
        <f>IF(AND(A89&gt;='주간 2p_테이블(왼)'!$A$13-1,A89&lt;='주간 2p_테이블(왼)'!$A$19),RANK(A89,A$2:A$1088,1),"")</f>
        <v/>
      </c>
      <c r="H89" s="78" t="str">
        <f>IFERROR(RANK(G89,G:G,1)+COUNTIF($G$1:G88,G89),"")</f>
        <v/>
      </c>
      <c r="I89" s="155" t="str">
        <f>IF(AND(A89&gt;='주간 2p_테이블(왼)'!$A$13,A89&lt;='주간 2p_테이블(왼)'!$A$19),RANK(A89,A$2:A$1074,1),"")</f>
        <v/>
      </c>
      <c r="K89" s="1" t="s">
        <v>1115</v>
      </c>
    </row>
    <row r="90" spans="1:11">
      <c r="A90" s="57">
        <v>45071</v>
      </c>
      <c r="B90" s="41" t="s">
        <v>511</v>
      </c>
      <c r="C90" s="58" t="s">
        <v>512</v>
      </c>
      <c r="D90" s="61" t="s">
        <v>304</v>
      </c>
      <c r="E90" s="62"/>
      <c r="F90" s="77">
        <f>A90</f>
        <v>45071</v>
      </c>
      <c r="G90" s="78" t="str">
        <f>IF(AND(A90&gt;='주간 2p_테이블(왼)'!$A$13-1,A90&lt;='주간 2p_테이블(왼)'!$A$19),RANK(A90,A$2:A$1088,1),"")</f>
        <v/>
      </c>
      <c r="H90" s="78" t="str">
        <f>IFERROR(RANK(G90,G:G,1)+COUNTIF($G$1:G89,G90),"")</f>
        <v/>
      </c>
      <c r="I90" s="155" t="str">
        <f>IF(AND(A90&gt;='주간 2p_테이블(왼)'!$A$13,A90&lt;='주간 2p_테이블(왼)'!$A$19),RANK(A90,A$2:A$1074,1),"")</f>
        <v/>
      </c>
      <c r="K90" s="1" t="s">
        <v>1115</v>
      </c>
    </row>
    <row r="91" spans="1:11">
      <c r="A91" s="57">
        <v>44322</v>
      </c>
      <c r="B91" s="41" t="s">
        <v>518</v>
      </c>
      <c r="C91" s="58" t="s">
        <v>519</v>
      </c>
      <c r="D91" s="61" t="s">
        <v>520</v>
      </c>
      <c r="E91" s="62"/>
      <c r="F91" s="77">
        <f t="shared" si="1"/>
        <v>44322</v>
      </c>
      <c r="G91" s="78" t="str">
        <f>IF(AND(A91&gt;='주간 2p_테이블(왼)'!$A$13-1,A91&lt;='주간 2p_테이블(왼)'!$A$19),RANK(A91,A$2:A$1088,1),"")</f>
        <v/>
      </c>
      <c r="H91" s="78" t="str">
        <f>IFERROR(RANK(G91,G:G,1)+COUNTIF($G$1:G90,G91),"")</f>
        <v/>
      </c>
      <c r="I91" s="155" t="str">
        <f>IF(AND(A91&gt;='주간 2p_테이블(왼)'!$A$13,A91&lt;='주간 2p_테이블(왼)'!$A$19),RANK(A91,A$2:A$1074,1),"")</f>
        <v/>
      </c>
      <c r="K91" s="1" t="s">
        <v>1115</v>
      </c>
    </row>
    <row r="92" spans="1:11">
      <c r="A92" s="57">
        <v>45170</v>
      </c>
      <c r="B92" s="41" t="s">
        <v>522</v>
      </c>
      <c r="C92" s="58" t="s">
        <v>524</v>
      </c>
      <c r="D92" s="61" t="s">
        <v>527</v>
      </c>
      <c r="E92" s="62"/>
      <c r="F92" s="77">
        <f t="shared" si="1"/>
        <v>45170</v>
      </c>
      <c r="G92" s="78" t="str">
        <f>IF(AND(A92&gt;='주간 2p_테이블(왼)'!$A$13-1,A92&lt;='주간 2p_테이블(왼)'!$A$19),RANK(A92,A$2:A$1088,1),"")</f>
        <v/>
      </c>
      <c r="H92" s="78" t="str">
        <f>IFERROR(RANK(G92,G:G,1)+COUNTIF($G$1:G91,G92),"")</f>
        <v/>
      </c>
      <c r="I92" s="155" t="str">
        <f>IF(AND(A92&gt;='주간 2p_테이블(왼)'!$A$13,A92&lt;='주간 2p_테이블(왼)'!$A$19),RANK(A92,A$2:A$1074,1),"")</f>
        <v/>
      </c>
      <c r="K92" s="1" t="s">
        <v>1115</v>
      </c>
    </row>
    <row r="93" spans="1:11">
      <c r="A93" s="57">
        <v>45170</v>
      </c>
      <c r="B93" s="41" t="s">
        <v>523</v>
      </c>
      <c r="C93" s="58" t="s">
        <v>525</v>
      </c>
      <c r="D93" s="61" t="s">
        <v>526</v>
      </c>
      <c r="E93" s="62"/>
      <c r="F93" s="77">
        <f t="shared" si="1"/>
        <v>45170</v>
      </c>
      <c r="G93" s="78" t="str">
        <f>IF(AND(A93&gt;='주간 2p_테이블(왼)'!$A$13-1,A93&lt;='주간 2p_테이블(왼)'!$A$19),RANK(A93,A$2:A$1088,1),"")</f>
        <v/>
      </c>
      <c r="H93" s="78" t="str">
        <f>IFERROR(RANK(G93,G:G,1)+COUNTIF($G$1:G92,G93),"")</f>
        <v/>
      </c>
      <c r="I93" s="155" t="str">
        <f>IF(AND(A93&gt;='주간 2p_테이블(왼)'!$A$13,A93&lt;='주간 2p_테이블(왼)'!$A$19),RANK(A93,A$2:A$1074,1),"")</f>
        <v/>
      </c>
      <c r="K93" s="1" t="s">
        <v>1115</v>
      </c>
    </row>
    <row r="94" spans="1:11">
      <c r="A94" s="57">
        <v>45173</v>
      </c>
      <c r="B94" s="41" t="s">
        <v>533</v>
      </c>
      <c r="C94" s="58" t="s">
        <v>530</v>
      </c>
      <c r="D94" s="61" t="s">
        <v>534</v>
      </c>
      <c r="E94" s="62"/>
      <c r="F94" s="77">
        <f t="shared" si="1"/>
        <v>45173</v>
      </c>
      <c r="G94" s="78" t="str">
        <f>IF(AND(A94&gt;='주간 2p_테이블(왼)'!$A$13-1,A94&lt;='주간 2p_테이블(왼)'!$A$19),RANK(A94,A$2:A$1088,1),"")</f>
        <v/>
      </c>
      <c r="H94" s="78" t="str">
        <f>IFERROR(RANK(G94,G:G,1)+COUNTIF($G$1:G93,G94),"")</f>
        <v/>
      </c>
      <c r="I94" s="155" t="str">
        <f>IF(AND(A94&gt;='주간 2p_테이블(왼)'!$A$13,A94&lt;='주간 2p_테이블(왼)'!$A$19),RANK(A94,A$2:A$1074,1),"")</f>
        <v/>
      </c>
      <c r="K94" s="1" t="s">
        <v>1115</v>
      </c>
    </row>
    <row r="95" spans="1:11">
      <c r="A95" s="57">
        <v>45173</v>
      </c>
      <c r="B95" s="41" t="s">
        <v>528</v>
      </c>
      <c r="C95" s="58" t="s">
        <v>531</v>
      </c>
      <c r="D95" s="61" t="s">
        <v>535</v>
      </c>
      <c r="E95" s="62"/>
      <c r="F95" s="77">
        <f t="shared" si="1"/>
        <v>45173</v>
      </c>
      <c r="G95" s="78" t="str">
        <f>IF(AND(A95&gt;='주간 2p_테이블(왼)'!$A$13-1,A95&lt;='주간 2p_테이블(왼)'!$A$19),RANK(A95,A$2:A$1088,1),"")</f>
        <v/>
      </c>
      <c r="H95" s="78" t="str">
        <f>IFERROR(RANK(G95,G:G,1)+COUNTIF($G$1:G94,G95),"")</f>
        <v/>
      </c>
      <c r="I95" s="155" t="str">
        <f>IF(AND(A95&gt;='주간 2p_테이블(왼)'!$A$13,A95&lt;='주간 2p_테이블(왼)'!$A$19),RANK(A95,A$2:A$1074,1),"")</f>
        <v/>
      </c>
      <c r="K95" s="1" t="s">
        <v>1115</v>
      </c>
    </row>
    <row r="96" spans="1:11">
      <c r="A96" s="57">
        <v>45174</v>
      </c>
      <c r="B96" s="41" t="s">
        <v>529</v>
      </c>
      <c r="C96" s="58" t="s">
        <v>532</v>
      </c>
      <c r="D96" s="61" t="s">
        <v>536</v>
      </c>
      <c r="E96" s="62"/>
      <c r="F96" s="77">
        <f t="shared" si="1"/>
        <v>45174</v>
      </c>
      <c r="G96" s="78" t="str">
        <f>IF(AND(A96&gt;='주간 2p_테이블(왼)'!$A$13-1,A96&lt;='주간 2p_테이블(왼)'!$A$19),RANK(A96,A$2:A$1088,1),"")</f>
        <v/>
      </c>
      <c r="H96" s="78" t="str">
        <f>IFERROR(RANK(G96,G:G,1)+COUNTIF($G$1:G95,G96),"")</f>
        <v/>
      </c>
      <c r="I96" s="155" t="str">
        <f>IF(AND(A96&gt;='주간 2p_테이블(왼)'!$A$13,A96&lt;='주간 2p_테이블(왼)'!$A$19),RANK(A96,A$2:A$1074,1),"")</f>
        <v/>
      </c>
      <c r="K96" s="1" t="s">
        <v>1115</v>
      </c>
    </row>
    <row r="97" spans="1:11">
      <c r="A97" s="57">
        <v>45174</v>
      </c>
      <c r="B97" s="41" t="s">
        <v>557</v>
      </c>
      <c r="C97" s="58" t="s">
        <v>558</v>
      </c>
      <c r="D97" s="61" t="s">
        <v>559</v>
      </c>
      <c r="E97" s="62"/>
      <c r="F97" s="77">
        <f t="shared" si="1"/>
        <v>45174</v>
      </c>
      <c r="G97" s="78" t="str">
        <f>IF(AND(A97&gt;='주간 2p_테이블(왼)'!$A$13-1,A97&lt;='주간 2p_테이블(왼)'!$A$19),RANK(A97,A$2:A$1088,1),"")</f>
        <v/>
      </c>
      <c r="H97" s="78" t="str">
        <f>IFERROR(RANK(G97,G:G,1)+COUNTIF($G$1:G96,G97),"")</f>
        <v/>
      </c>
      <c r="I97" s="155" t="str">
        <f>IF(AND(A97&gt;='주간 2p_테이블(왼)'!$A$13,A97&lt;='주간 2p_테이블(왼)'!$A$19),RANK(A97,A$2:A$1074,1),"")</f>
        <v/>
      </c>
      <c r="K97" s="1" t="s">
        <v>1115</v>
      </c>
    </row>
    <row r="98" spans="1:11">
      <c r="A98" s="57">
        <v>45175</v>
      </c>
      <c r="B98" s="41" t="s">
        <v>537</v>
      </c>
      <c r="C98" s="58" t="s">
        <v>545</v>
      </c>
      <c r="D98" s="61" t="s">
        <v>305</v>
      </c>
      <c r="E98" s="62"/>
      <c r="F98" s="77">
        <f t="shared" si="1"/>
        <v>45175</v>
      </c>
      <c r="G98" s="78" t="str">
        <f>IF(AND(A98&gt;='주간 2p_테이블(왼)'!$A$13-1,A98&lt;='주간 2p_테이블(왼)'!$A$19),RANK(A98,A$2:A$1088,1),"")</f>
        <v/>
      </c>
      <c r="H98" s="78" t="str">
        <f>IFERROR(RANK(G98,G:G,1)+COUNTIF($G$1:G97,G98),"")</f>
        <v/>
      </c>
      <c r="I98" s="155" t="str">
        <f>IF(AND(A98&gt;='주간 2p_테이블(왼)'!$A$13,A98&lt;='주간 2p_테이블(왼)'!$A$19),RANK(A98,A$2:A$1074,1),"")</f>
        <v/>
      </c>
      <c r="K98" s="1" t="s">
        <v>1115</v>
      </c>
    </row>
    <row r="99" spans="1:11">
      <c r="A99" s="57">
        <v>45176</v>
      </c>
      <c r="B99" s="41" t="s">
        <v>538</v>
      </c>
      <c r="C99" s="58" t="s">
        <v>546</v>
      </c>
      <c r="D99" s="61" t="s">
        <v>305</v>
      </c>
      <c r="E99" s="62"/>
      <c r="F99" s="77">
        <f t="shared" si="1"/>
        <v>45176</v>
      </c>
      <c r="G99" s="78" t="str">
        <f>IF(AND(A99&gt;='주간 2p_테이블(왼)'!$A$13-1,A99&lt;='주간 2p_테이블(왼)'!$A$19),RANK(A99,A$2:A$1088,1),"")</f>
        <v/>
      </c>
      <c r="H99" s="78" t="str">
        <f>IFERROR(RANK(G99,G:G,1)+COUNTIF($G$1:G98,G99),"")</f>
        <v/>
      </c>
      <c r="I99" s="155" t="str">
        <f>IF(AND(A99&gt;='주간 2p_테이블(왼)'!$A$13,A99&lt;='주간 2p_테이블(왼)'!$A$19),RANK(A99,A$2:A$1074,1),"")</f>
        <v/>
      </c>
      <c r="K99" s="1" t="s">
        <v>1115</v>
      </c>
    </row>
    <row r="100" spans="1:11">
      <c r="A100" s="57">
        <v>45176</v>
      </c>
      <c r="B100" s="41" t="s">
        <v>539</v>
      </c>
      <c r="C100" s="58" t="s">
        <v>547</v>
      </c>
      <c r="D100" s="61" t="s">
        <v>552</v>
      </c>
      <c r="E100" s="62"/>
      <c r="F100" s="77">
        <f t="shared" si="1"/>
        <v>45176</v>
      </c>
      <c r="G100" s="78" t="str">
        <f>IF(AND(A100&gt;='주간 2p_테이블(왼)'!$A$13-1,A100&lt;='주간 2p_테이블(왼)'!$A$19),RANK(A100,A$2:A$1088,1),"")</f>
        <v/>
      </c>
      <c r="H100" s="78" t="str">
        <f>IFERROR(RANK(G100,G:G,1)+COUNTIF($G$1:G99,G100),"")</f>
        <v/>
      </c>
      <c r="I100" s="155" t="str">
        <f>IF(AND(A100&gt;='주간 2p_테이블(왼)'!$A$13,A100&lt;='주간 2p_테이블(왼)'!$A$19),RANK(A100,A$2:A$1074,1),"")</f>
        <v/>
      </c>
      <c r="K100" s="1" t="s">
        <v>1115</v>
      </c>
    </row>
    <row r="101" spans="1:11">
      <c r="A101" s="57">
        <v>45176</v>
      </c>
      <c r="B101" s="41" t="s">
        <v>540</v>
      </c>
      <c r="C101" s="58" t="s">
        <v>548</v>
      </c>
      <c r="D101" s="61" t="s">
        <v>305</v>
      </c>
      <c r="E101" s="62"/>
      <c r="F101" s="77">
        <f t="shared" si="1"/>
        <v>45176</v>
      </c>
      <c r="G101" s="78" t="str">
        <f>IF(AND(A101&gt;='주간 2p_테이블(왼)'!$A$13-1,A101&lt;='주간 2p_테이블(왼)'!$A$19),RANK(A101,A$2:A$1088,1),"")</f>
        <v/>
      </c>
      <c r="H101" s="78" t="str">
        <f>IFERROR(RANK(G101,G:G,1)+COUNTIF($G$1:G100,G101),"")</f>
        <v/>
      </c>
      <c r="I101" s="155" t="str">
        <f>IF(AND(A101&gt;='주간 2p_테이블(왼)'!$A$13,A101&lt;='주간 2p_테이블(왼)'!$A$19),RANK(A101,A$2:A$1074,1),"")</f>
        <v/>
      </c>
      <c r="K101" s="1" t="s">
        <v>1115</v>
      </c>
    </row>
    <row r="102" spans="1:11">
      <c r="A102" s="57">
        <v>45176</v>
      </c>
      <c r="B102" s="41" t="s">
        <v>541</v>
      </c>
      <c r="C102" s="58" t="s">
        <v>549</v>
      </c>
      <c r="D102" s="61" t="s">
        <v>360</v>
      </c>
      <c r="E102" s="62"/>
      <c r="F102" s="77">
        <f t="shared" si="1"/>
        <v>45176</v>
      </c>
      <c r="G102" s="78" t="str">
        <f>IF(AND(A102&gt;='주간 2p_테이블(왼)'!$A$13-1,A102&lt;='주간 2p_테이블(왼)'!$A$19),RANK(A102,A$2:A$1088,1),"")</f>
        <v/>
      </c>
      <c r="H102" s="78" t="str">
        <f>IFERROR(RANK(G102,G:G,1)+COUNTIF($G$1:G101,G102),"")</f>
        <v/>
      </c>
      <c r="I102" s="155" t="str">
        <f>IF(AND(A102&gt;='주간 2p_테이블(왼)'!$A$13,A102&lt;='주간 2p_테이블(왼)'!$A$19),RANK(A102,A$2:A$1074,1),"")</f>
        <v/>
      </c>
      <c r="K102" s="1" t="s">
        <v>1115</v>
      </c>
    </row>
    <row r="103" spans="1:11">
      <c r="A103" s="57">
        <v>45177</v>
      </c>
      <c r="B103" s="41" t="s">
        <v>542</v>
      </c>
      <c r="C103" s="58" t="s">
        <v>550</v>
      </c>
      <c r="D103" s="61" t="s">
        <v>305</v>
      </c>
      <c r="E103" s="62"/>
      <c r="F103" s="77">
        <f t="shared" si="1"/>
        <v>45177</v>
      </c>
      <c r="G103" s="78" t="str">
        <f>IF(AND(A103&gt;='주간 2p_테이블(왼)'!$A$13-1,A103&lt;='주간 2p_테이블(왼)'!$A$19),RANK(A103,A$2:A$1088,1),"")</f>
        <v/>
      </c>
      <c r="H103" s="78" t="str">
        <f>IFERROR(RANK(G103,G:G,1)+COUNTIF($G$1:G102,G103),"")</f>
        <v/>
      </c>
      <c r="I103" s="155" t="str">
        <f>IF(AND(A103&gt;='주간 2p_테이블(왼)'!$A$13,A103&lt;='주간 2p_테이블(왼)'!$A$19),RANK(A103,A$2:A$1074,1),"")</f>
        <v/>
      </c>
      <c r="K103" s="1" t="s">
        <v>1115</v>
      </c>
    </row>
    <row r="104" spans="1:11">
      <c r="A104" s="57">
        <v>45177</v>
      </c>
      <c r="B104" s="41" t="s">
        <v>543</v>
      </c>
      <c r="C104" s="58" t="s">
        <v>551</v>
      </c>
      <c r="D104" s="61" t="s">
        <v>553</v>
      </c>
      <c r="E104" s="62"/>
      <c r="F104" s="77">
        <f t="shared" si="1"/>
        <v>45177</v>
      </c>
      <c r="G104" s="78" t="str">
        <f>IF(AND(A104&gt;='주간 2p_테이블(왼)'!$A$13-1,A104&lt;='주간 2p_테이블(왼)'!$A$19),RANK(A104,A$2:A$1088,1),"")</f>
        <v/>
      </c>
      <c r="H104" s="78" t="str">
        <f>IFERROR(RANK(G104,G:G,1)+COUNTIF($G$1:G103,G104),"")</f>
        <v/>
      </c>
      <c r="I104" s="155" t="str">
        <f>IF(AND(A104&gt;='주간 2p_테이블(왼)'!$A$13,A104&lt;='주간 2p_테이블(왼)'!$A$19),RANK(A104,A$2:A$1074,1),"")</f>
        <v/>
      </c>
      <c r="K104" s="1" t="s">
        <v>1115</v>
      </c>
    </row>
    <row r="105" spans="1:11">
      <c r="A105" s="57">
        <v>45179</v>
      </c>
      <c r="B105" s="41" t="s">
        <v>544</v>
      </c>
      <c r="C105" s="58" t="s">
        <v>571</v>
      </c>
      <c r="D105" s="61" t="s">
        <v>554</v>
      </c>
      <c r="E105" s="62"/>
      <c r="F105" s="77">
        <f t="shared" si="1"/>
        <v>45179</v>
      </c>
      <c r="G105" s="78" t="str">
        <f>IF(AND(A105&gt;='주간 2p_테이블(왼)'!$A$13-1,A105&lt;='주간 2p_테이블(왼)'!$A$19),RANK(A105,A$2:A$1088,1),"")</f>
        <v/>
      </c>
      <c r="H105" s="78" t="str">
        <f>IFERROR(RANK(G105,G:G,1)+COUNTIF($G$1:G104,G105),"")</f>
        <v/>
      </c>
      <c r="I105" s="155" t="str">
        <f>IF(AND(A105&gt;='주간 2p_테이블(왼)'!$A$13,A105&lt;='주간 2p_테이블(왼)'!$A$19),RANK(A105,A$2:A$1074,1),"")</f>
        <v/>
      </c>
      <c r="K105" s="1" t="s">
        <v>1115</v>
      </c>
    </row>
    <row r="106" spans="1:11">
      <c r="A106" s="57">
        <v>45181</v>
      </c>
      <c r="B106" s="41" t="s">
        <v>561</v>
      </c>
      <c r="C106" s="58" t="s">
        <v>580</v>
      </c>
      <c r="D106" s="61" t="s">
        <v>581</v>
      </c>
      <c r="E106" s="62"/>
      <c r="F106" s="77">
        <f t="shared" si="1"/>
        <v>45181</v>
      </c>
      <c r="G106" s="78" t="str">
        <f>IF(AND(A106&gt;='주간 2p_테이블(왼)'!$A$13-1,A106&lt;='주간 2p_테이블(왼)'!$A$19),RANK(A106,A$2:A$1088,1),"")</f>
        <v/>
      </c>
      <c r="H106" s="78" t="str">
        <f>IFERROR(RANK(G106,G:G,1)+COUNTIF($G$1:G105,G106),"")</f>
        <v/>
      </c>
      <c r="I106" s="155" t="str">
        <f>IF(AND(A106&gt;='주간 2p_테이블(왼)'!$A$13,A106&lt;='주간 2p_테이블(왼)'!$A$19),RANK(A106,A$2:A$1074,1),"")</f>
        <v/>
      </c>
      <c r="K106" s="1" t="s">
        <v>1115</v>
      </c>
    </row>
    <row r="107" spans="1:11">
      <c r="A107" s="57">
        <v>45181</v>
      </c>
      <c r="B107" s="41" t="s">
        <v>562</v>
      </c>
      <c r="C107" s="58" t="s">
        <v>572</v>
      </c>
      <c r="D107" s="61" t="s">
        <v>320</v>
      </c>
      <c r="E107" s="62"/>
      <c r="F107" s="77">
        <f t="shared" si="1"/>
        <v>45181</v>
      </c>
      <c r="G107" s="78" t="str">
        <f>IF(AND(A107&gt;='주간 2p_테이블(왼)'!$A$13-1,A107&lt;='주간 2p_테이블(왼)'!$A$19),RANK(A107,A$2:A$1088,1),"")</f>
        <v/>
      </c>
      <c r="H107" s="78" t="str">
        <f>IFERROR(RANK(G107,G:G,1)+COUNTIF($G$1:G106,G107),"")</f>
        <v/>
      </c>
      <c r="I107" s="155" t="str">
        <f>IF(AND(A107&gt;='주간 2p_테이블(왼)'!$A$13,A107&lt;='주간 2p_테이블(왼)'!$A$19),RANK(A107,A$2:A$1074,1),"")</f>
        <v/>
      </c>
      <c r="K107" s="1" t="s">
        <v>1115</v>
      </c>
    </row>
    <row r="108" spans="1:11">
      <c r="A108" s="57">
        <v>45182</v>
      </c>
      <c r="B108" s="41" t="s">
        <v>563</v>
      </c>
      <c r="C108" s="58" t="s">
        <v>573</v>
      </c>
      <c r="D108" s="61" t="s">
        <v>320</v>
      </c>
      <c r="E108" s="62"/>
      <c r="F108" s="77">
        <f t="shared" si="1"/>
        <v>45182</v>
      </c>
      <c r="G108" s="78" t="str">
        <f>IF(AND(A108&gt;='주간 2p_테이블(왼)'!$A$13-1,A108&lt;='주간 2p_테이블(왼)'!$A$19),RANK(A108,A$2:A$1088,1),"")</f>
        <v/>
      </c>
      <c r="H108" s="78" t="str">
        <f>IFERROR(RANK(G108,G:G,1)+COUNTIF($G$1:G107,G108),"")</f>
        <v/>
      </c>
      <c r="I108" s="155" t="str">
        <f>IF(AND(A108&gt;='주간 2p_테이블(왼)'!$A$13,A108&lt;='주간 2p_테이블(왼)'!$A$19),RANK(A108,A$2:A$1074,1),"")</f>
        <v/>
      </c>
      <c r="K108" s="1" t="s">
        <v>1115</v>
      </c>
    </row>
    <row r="109" spans="1:11">
      <c r="A109" s="57">
        <v>45182</v>
      </c>
      <c r="B109" s="41" t="s">
        <v>564</v>
      </c>
      <c r="C109" s="58" t="s">
        <v>574</v>
      </c>
      <c r="D109" s="61" t="s">
        <v>582</v>
      </c>
      <c r="E109" s="62"/>
      <c r="F109" s="77">
        <f t="shared" si="1"/>
        <v>45182</v>
      </c>
      <c r="G109" s="78" t="str">
        <f>IF(AND(A109&gt;='주간 2p_테이블(왼)'!$A$13-1,A109&lt;='주간 2p_테이블(왼)'!$A$19),RANK(A109,A$2:A$1088,1),"")</f>
        <v/>
      </c>
      <c r="H109" s="78" t="str">
        <f>IFERROR(RANK(G109,G:G,1)+COUNTIF($G$1:G108,G109),"")</f>
        <v/>
      </c>
      <c r="I109" s="155" t="str">
        <f>IF(AND(A109&gt;='주간 2p_테이블(왼)'!$A$13,A109&lt;='주간 2p_테이블(왼)'!$A$19),RANK(A109,A$2:A$1074,1),"")</f>
        <v/>
      </c>
      <c r="K109" s="1" t="s">
        <v>1115</v>
      </c>
    </row>
    <row r="110" spans="1:11">
      <c r="A110" s="57">
        <v>45182</v>
      </c>
      <c r="B110" s="41" t="s">
        <v>565</v>
      </c>
      <c r="C110" s="58" t="s">
        <v>575</v>
      </c>
      <c r="D110" s="61" t="s">
        <v>320</v>
      </c>
      <c r="E110" s="62"/>
      <c r="F110" s="77">
        <f t="shared" si="1"/>
        <v>45182</v>
      </c>
      <c r="G110" s="78" t="str">
        <f>IF(AND(A110&gt;='주간 2p_테이블(왼)'!$A$13-1,A110&lt;='주간 2p_테이블(왼)'!$A$19),RANK(A110,A$2:A$1088,1),"")</f>
        <v/>
      </c>
      <c r="H110" s="78" t="str">
        <f>IFERROR(RANK(G110,G:G,1)+COUNTIF($G$1:G109,G110),"")</f>
        <v/>
      </c>
      <c r="I110" s="155" t="str">
        <f>IF(AND(A110&gt;='주간 2p_테이블(왼)'!$A$13,A110&lt;='주간 2p_테이블(왼)'!$A$19),RANK(A110,A$2:A$1074,1),"")</f>
        <v/>
      </c>
      <c r="K110" s="1" t="s">
        <v>1115</v>
      </c>
    </row>
    <row r="111" spans="1:11">
      <c r="A111" s="57">
        <v>45183</v>
      </c>
      <c r="B111" s="41" t="s">
        <v>566</v>
      </c>
      <c r="C111" s="58" t="s">
        <v>576</v>
      </c>
      <c r="D111" s="61" t="s">
        <v>320</v>
      </c>
      <c r="E111" s="62"/>
      <c r="F111" s="77">
        <f t="shared" si="1"/>
        <v>45183</v>
      </c>
      <c r="G111" s="78" t="str">
        <f>IF(AND(A111&gt;='주간 2p_테이블(왼)'!$A$13-1,A111&lt;='주간 2p_테이블(왼)'!$A$19),RANK(A111,A$2:A$1088,1),"")</f>
        <v/>
      </c>
      <c r="H111" s="78" t="str">
        <f>IFERROR(RANK(G111,G:G,1)+COUNTIF($G$1:G110,G111),"")</f>
        <v/>
      </c>
      <c r="I111" s="155" t="str">
        <f>IF(AND(A111&gt;='주간 2p_테이블(왼)'!$A$13,A111&lt;='주간 2p_테이블(왼)'!$A$19),RANK(A111,A$2:A$1074,1),"")</f>
        <v/>
      </c>
      <c r="K111" s="1" t="s">
        <v>1115</v>
      </c>
    </row>
    <row r="112" spans="1:11">
      <c r="A112" s="57">
        <v>45183</v>
      </c>
      <c r="B112" s="41" t="s">
        <v>567</v>
      </c>
      <c r="C112" s="58" t="s">
        <v>577</v>
      </c>
      <c r="D112" s="61" t="s">
        <v>583</v>
      </c>
      <c r="E112" s="62"/>
      <c r="F112" s="77">
        <f t="shared" si="1"/>
        <v>45183</v>
      </c>
      <c r="G112" s="78" t="str">
        <f>IF(AND(A112&gt;='주간 2p_테이블(왼)'!$A$13-1,A112&lt;='주간 2p_테이블(왼)'!$A$19),RANK(A112,A$2:A$1088,1),"")</f>
        <v/>
      </c>
      <c r="H112" s="78" t="str">
        <f>IFERROR(RANK(G112,G:G,1)+COUNTIF($G$1:G111,G112),"")</f>
        <v/>
      </c>
      <c r="I112" s="155" t="str">
        <f>IF(AND(A112&gt;='주간 2p_테이블(왼)'!$A$13,A112&lt;='주간 2p_테이블(왼)'!$A$19),RANK(A112,A$2:A$1074,1),"")</f>
        <v/>
      </c>
      <c r="K112" s="1" t="s">
        <v>1115</v>
      </c>
    </row>
    <row r="113" spans="1:11">
      <c r="A113" s="57">
        <v>45184</v>
      </c>
      <c r="B113" s="41" t="s">
        <v>568</v>
      </c>
      <c r="C113" s="58" t="s">
        <v>578</v>
      </c>
      <c r="D113" s="61" t="s">
        <v>584</v>
      </c>
      <c r="E113" s="62"/>
      <c r="F113" s="77">
        <f t="shared" si="1"/>
        <v>45184</v>
      </c>
      <c r="G113" s="78" t="str">
        <f>IF(AND(A113&gt;='주간 2p_테이블(왼)'!$A$13-1,A113&lt;='주간 2p_테이블(왼)'!$A$19),RANK(A113,A$2:A$1088,1),"")</f>
        <v/>
      </c>
      <c r="H113" s="78" t="str">
        <f>IFERROR(RANK(G113,G:G,1)+COUNTIF($G$1:G112,G113),"")</f>
        <v/>
      </c>
      <c r="I113" s="155" t="str">
        <f>IF(AND(A113&gt;='주간 2p_테이블(왼)'!$A$13,A113&lt;='주간 2p_테이블(왼)'!$A$19),RANK(A113,A$2:A$1074,1),"")</f>
        <v/>
      </c>
      <c r="K113" s="1" t="s">
        <v>1115</v>
      </c>
    </row>
    <row r="114" spans="1:11">
      <c r="A114" s="57">
        <v>45184</v>
      </c>
      <c r="B114" s="41" t="s">
        <v>569</v>
      </c>
      <c r="C114" s="58" t="s">
        <v>579</v>
      </c>
      <c r="D114" s="61" t="s">
        <v>584</v>
      </c>
      <c r="E114" s="62"/>
      <c r="F114" s="77">
        <f t="shared" si="1"/>
        <v>45184</v>
      </c>
      <c r="G114" s="78" t="str">
        <f>IF(AND(A114&gt;='주간 2p_테이블(왼)'!$A$13-1,A114&lt;='주간 2p_테이블(왼)'!$A$19),RANK(A114,A$2:A$1088,1),"")</f>
        <v/>
      </c>
      <c r="H114" s="78" t="str">
        <f>IFERROR(RANK(G114,G:G,1)+COUNTIF($G$1:G113,G114),"")</f>
        <v/>
      </c>
      <c r="I114" s="155" t="str">
        <f>IF(AND(A114&gt;='주간 2p_테이블(왼)'!$A$13,A114&lt;='주간 2p_테이블(왼)'!$A$19),RANK(A114,A$2:A$1074,1),"")</f>
        <v/>
      </c>
      <c r="K114" s="1" t="s">
        <v>1115</v>
      </c>
    </row>
    <row r="115" spans="1:11">
      <c r="A115" s="57">
        <v>45186</v>
      </c>
      <c r="B115" s="41" t="s">
        <v>570</v>
      </c>
      <c r="C115" s="58" t="s">
        <v>593</v>
      </c>
      <c r="D115" s="61" t="s">
        <v>585</v>
      </c>
      <c r="E115" s="62"/>
      <c r="F115" s="77">
        <f t="shared" si="1"/>
        <v>45186</v>
      </c>
      <c r="G115" s="78" t="str">
        <f>IF(AND(A115&gt;='주간 2p_테이블(왼)'!$A$13-1,A115&lt;='주간 2p_테이블(왼)'!$A$19),RANK(A115,A$2:A$1088,1),"")</f>
        <v/>
      </c>
      <c r="H115" s="78" t="str">
        <f>IFERROR(RANK(G115,G:G,1)+COUNTIF($G$1:G114,G115),"")</f>
        <v/>
      </c>
      <c r="I115" s="155" t="str">
        <f>IF(AND(A115&gt;='주간 2p_테이블(왼)'!$A$13,A115&lt;='주간 2p_테이블(왼)'!$A$19),RANK(A115,A$2:A$1074,1),"")</f>
        <v/>
      </c>
      <c r="K115" s="1" t="s">
        <v>1115</v>
      </c>
    </row>
    <row r="116" spans="1:11">
      <c r="A116" s="57">
        <v>45187</v>
      </c>
      <c r="B116" s="41" t="s">
        <v>590</v>
      </c>
      <c r="C116" s="58" t="s">
        <v>594</v>
      </c>
      <c r="D116" s="61" t="s">
        <v>597</v>
      </c>
      <c r="E116" s="62"/>
      <c r="F116" s="77">
        <f t="shared" si="1"/>
        <v>45187</v>
      </c>
      <c r="G116" s="78" t="str">
        <f>IF(AND(A116&gt;='주간 2p_테이블(왼)'!$A$13-1,A116&lt;='주간 2p_테이블(왼)'!$A$19),RANK(A116,A$2:A$1088,1),"")</f>
        <v/>
      </c>
      <c r="H116" s="78" t="str">
        <f>IFERROR(RANK(G116,G:G,1)+COUNTIF($G$1:G115,G116),"")</f>
        <v/>
      </c>
      <c r="I116" s="155" t="str">
        <f>IF(AND(A116&gt;='주간 2p_테이블(왼)'!$A$13,A116&lt;='주간 2p_테이블(왼)'!$A$19),RANK(A116,A$2:A$1074,1),"")</f>
        <v/>
      </c>
      <c r="K116" s="1" t="s">
        <v>1115</v>
      </c>
    </row>
    <row r="117" spans="1:11">
      <c r="A117" s="57">
        <v>45188</v>
      </c>
      <c r="B117" s="41" t="s">
        <v>591</v>
      </c>
      <c r="C117" s="58" t="s">
        <v>595</v>
      </c>
      <c r="D117" s="61" t="s">
        <v>598</v>
      </c>
      <c r="E117" s="62"/>
      <c r="F117" s="77">
        <f t="shared" si="1"/>
        <v>45188</v>
      </c>
      <c r="G117" s="78" t="str">
        <f>IF(AND(A117&gt;='주간 2p_테이블(왼)'!$A$13-1,A117&lt;='주간 2p_테이블(왼)'!$A$19),RANK(A117,A$2:A$1088,1),"")</f>
        <v/>
      </c>
      <c r="H117" s="78" t="str">
        <f>IFERROR(RANK(G117,G:G,1)+COUNTIF($G$1:G116,G117),"")</f>
        <v/>
      </c>
      <c r="I117" s="155" t="str">
        <f>IF(AND(A117&gt;='주간 2p_테이블(왼)'!$A$13,A117&lt;='주간 2p_테이블(왼)'!$A$19),RANK(A117,A$2:A$1074,1),"")</f>
        <v/>
      </c>
      <c r="K117" s="1" t="s">
        <v>1115</v>
      </c>
    </row>
    <row r="118" spans="1:11">
      <c r="A118" s="57">
        <v>45189</v>
      </c>
      <c r="B118" s="41" t="s">
        <v>592</v>
      </c>
      <c r="C118" s="58" t="s">
        <v>596</v>
      </c>
      <c r="D118" s="61" t="s">
        <v>599</v>
      </c>
      <c r="E118" s="62"/>
      <c r="F118" s="77">
        <f t="shared" si="1"/>
        <v>45189</v>
      </c>
      <c r="G118" s="78" t="str">
        <f>IF(AND(A118&gt;='주간 2p_테이블(왼)'!$A$13-1,A118&lt;='주간 2p_테이블(왼)'!$A$19),RANK(A118,A$2:A$1088,1),"")</f>
        <v/>
      </c>
      <c r="H118" s="78" t="str">
        <f>IFERROR(RANK(G118,G:G,1)+COUNTIF($G$1:G117,G118),"")</f>
        <v/>
      </c>
      <c r="I118" s="155" t="str">
        <f>IF(AND(A118&gt;='주간 2p_테이블(왼)'!$A$13,A118&lt;='주간 2p_테이블(왼)'!$A$19),RANK(A118,A$2:A$1074,1),"")</f>
        <v/>
      </c>
      <c r="K118" s="1" t="s">
        <v>1115</v>
      </c>
    </row>
    <row r="119" spans="1:11">
      <c r="A119" s="57">
        <v>45189</v>
      </c>
      <c r="B119" s="41" t="s">
        <v>600</v>
      </c>
      <c r="C119" s="58" t="s">
        <v>608</v>
      </c>
      <c r="D119" s="61" t="s">
        <v>360</v>
      </c>
      <c r="E119" s="62"/>
      <c r="F119" s="77">
        <f t="shared" si="1"/>
        <v>45189</v>
      </c>
      <c r="G119" s="78" t="str">
        <f>IF(AND(A119&gt;='주간 2p_테이블(왼)'!$A$13-1,A119&lt;='주간 2p_테이블(왼)'!$A$19),RANK(A119,A$2:A$1088,1),"")</f>
        <v/>
      </c>
      <c r="H119" s="78" t="str">
        <f>IFERROR(RANK(G119,G:G,1)+COUNTIF($G$1:G118,G119),"")</f>
        <v/>
      </c>
      <c r="I119" s="155" t="str">
        <f>IF(AND(A119&gt;='주간 2p_테이블(왼)'!$A$13,A119&lt;='주간 2p_테이블(왼)'!$A$19),RANK(A119,A$2:A$1074,1),"")</f>
        <v/>
      </c>
      <c r="K119" s="1" t="s">
        <v>1115</v>
      </c>
    </row>
    <row r="120" spans="1:11" ht="22.5" customHeight="1">
      <c r="A120" s="57">
        <v>45189</v>
      </c>
      <c r="B120" s="41" t="s">
        <v>601</v>
      </c>
      <c r="C120" s="58" t="s">
        <v>609</v>
      </c>
      <c r="D120" s="61" t="s">
        <v>597</v>
      </c>
      <c r="E120" s="62"/>
      <c r="F120" s="77">
        <f t="shared" si="1"/>
        <v>45189</v>
      </c>
      <c r="G120" s="78" t="str">
        <f>IF(AND(A120&gt;='주간 2p_테이블(왼)'!$A$13-1,A120&lt;='주간 2p_테이블(왼)'!$A$19),RANK(A120,A$2:A$1088,1),"")</f>
        <v/>
      </c>
      <c r="H120" s="78" t="str">
        <f>IFERROR(RANK(G120,G:G,1)+COUNTIF($G$1:G119,G120),"")</f>
        <v/>
      </c>
      <c r="I120" s="155" t="str">
        <f>IF(AND(A120&gt;='주간 2p_테이블(왼)'!$A$13,A120&lt;='주간 2p_테이블(왼)'!$A$19),RANK(A120,A$2:A$1074,1),"")</f>
        <v/>
      </c>
      <c r="K120" s="1" t="s">
        <v>1115</v>
      </c>
    </row>
    <row r="121" spans="1:11">
      <c r="A121" s="57">
        <v>45190</v>
      </c>
      <c r="B121" s="41" t="s">
        <v>602</v>
      </c>
      <c r="C121" s="58" t="s">
        <v>610</v>
      </c>
      <c r="D121" s="61" t="s">
        <v>616</v>
      </c>
      <c r="E121" s="62"/>
      <c r="F121" s="77">
        <f t="shared" si="1"/>
        <v>45190</v>
      </c>
      <c r="G121" s="78" t="str">
        <f>IF(AND(A121&gt;='주간 2p_테이블(왼)'!$A$13-1,A121&lt;='주간 2p_테이블(왼)'!$A$19),RANK(A121,A$2:A$1088,1),"")</f>
        <v/>
      </c>
      <c r="H121" s="78" t="str">
        <f>IFERROR(RANK(G121,G:G,1)+COUNTIF($G$1:G120,G121),"")</f>
        <v/>
      </c>
      <c r="I121" s="155" t="str">
        <f>IF(AND(A121&gt;='주간 2p_테이블(왼)'!$A$13,A121&lt;='주간 2p_테이블(왼)'!$A$19),RANK(A121,A$2:A$1074,1),"")</f>
        <v/>
      </c>
      <c r="K121" s="1" t="s">
        <v>1115</v>
      </c>
    </row>
    <row r="122" spans="1:11">
      <c r="A122" s="57">
        <v>45190</v>
      </c>
      <c r="B122" s="41" t="s">
        <v>603</v>
      </c>
      <c r="C122" s="58" t="s">
        <v>611</v>
      </c>
      <c r="D122" s="61" t="s">
        <v>305</v>
      </c>
      <c r="E122" s="62"/>
      <c r="F122" s="77">
        <f t="shared" si="1"/>
        <v>45190</v>
      </c>
      <c r="G122" s="78" t="str">
        <f>IF(AND(A122&gt;='주간 2p_테이블(왼)'!$A$13-1,A122&lt;='주간 2p_테이블(왼)'!$A$19),RANK(A122,A$2:A$1088,1),"")</f>
        <v/>
      </c>
      <c r="H122" s="78" t="str">
        <f>IFERROR(RANK(G122,G:G,1)+COUNTIF($G$1:G121,G122),"")</f>
        <v/>
      </c>
      <c r="I122" s="155" t="str">
        <f>IF(AND(A122&gt;='주간 2p_테이블(왼)'!$A$13,A122&lt;='주간 2p_테이블(왼)'!$A$19),RANK(A122,A$2:A$1074,1),"")</f>
        <v/>
      </c>
      <c r="K122" s="1" t="s">
        <v>1115</v>
      </c>
    </row>
    <row r="123" spans="1:11">
      <c r="A123" s="57">
        <v>45191</v>
      </c>
      <c r="B123" s="41" t="s">
        <v>604</v>
      </c>
      <c r="C123" s="58" t="s">
        <v>612</v>
      </c>
      <c r="D123" s="61" t="s">
        <v>305</v>
      </c>
      <c r="E123" s="62"/>
      <c r="F123" s="77">
        <f t="shared" si="1"/>
        <v>45191</v>
      </c>
      <c r="G123" s="78" t="str">
        <f>IF(AND(A123&gt;='주간 2p_테이블(왼)'!$A$13-1,A123&lt;='주간 2p_테이블(왼)'!$A$19),RANK(A123,A$2:A$1088,1),"")</f>
        <v/>
      </c>
      <c r="H123" s="78" t="str">
        <f>IFERROR(RANK(G123,G:G,1)+COUNTIF($G$1:G122,G123),"")</f>
        <v/>
      </c>
      <c r="I123" s="155" t="str">
        <f>IF(AND(A123&gt;='주간 2p_테이블(왼)'!$A$13,A123&lt;='주간 2p_테이블(왼)'!$A$19),RANK(A123,A$2:A$1074,1),"")</f>
        <v/>
      </c>
      <c r="K123" s="1" t="s">
        <v>1115</v>
      </c>
    </row>
    <row r="124" spans="1:11">
      <c r="A124" s="57">
        <v>45191</v>
      </c>
      <c r="B124" s="41" t="s">
        <v>605</v>
      </c>
      <c r="C124" s="58" t="s">
        <v>613</v>
      </c>
      <c r="D124" s="61" t="s">
        <v>360</v>
      </c>
      <c r="E124" s="62"/>
      <c r="F124" s="77">
        <f t="shared" si="1"/>
        <v>45191</v>
      </c>
      <c r="G124" s="78" t="str">
        <f>IF(AND(A124&gt;='주간 2p_테이블(왼)'!$A$13-1,A124&lt;='주간 2p_테이블(왼)'!$A$19),RANK(A124,A$2:A$1088,1),"")</f>
        <v/>
      </c>
      <c r="H124" s="78" t="str">
        <f>IFERROR(RANK(G124,G:G,1)+COUNTIF($G$1:G123,G124),"")</f>
        <v/>
      </c>
      <c r="I124" s="155" t="str">
        <f>IF(AND(A124&gt;='주간 2p_테이블(왼)'!$A$13,A124&lt;='주간 2p_테이블(왼)'!$A$19),RANK(A124,A$2:A$1074,1),"")</f>
        <v/>
      </c>
      <c r="K124" s="1" t="s">
        <v>1115</v>
      </c>
    </row>
    <row r="125" spans="1:11">
      <c r="A125" s="57">
        <v>45191</v>
      </c>
      <c r="B125" s="41" t="s">
        <v>606</v>
      </c>
      <c r="C125" s="58" t="s">
        <v>614</v>
      </c>
      <c r="D125" s="61" t="s">
        <v>360</v>
      </c>
      <c r="E125" s="62"/>
      <c r="F125" s="77">
        <f t="shared" si="1"/>
        <v>45191</v>
      </c>
      <c r="G125" s="78" t="str">
        <f>IF(AND(A125&gt;='주간 2p_테이블(왼)'!$A$13-1,A125&lt;='주간 2p_테이블(왼)'!$A$19),RANK(A125,A$2:A$1088,1),"")</f>
        <v/>
      </c>
      <c r="H125" s="78" t="str">
        <f>IFERROR(RANK(G125,G:G,1)+COUNTIF($G$1:G124,G125),"")</f>
        <v/>
      </c>
      <c r="I125" s="155" t="str">
        <f>IF(AND(A125&gt;='주간 2p_테이블(왼)'!$A$13,A125&lt;='주간 2p_테이블(왼)'!$A$19),RANK(A125,A$2:A$1074,1),"")</f>
        <v/>
      </c>
      <c r="K125" s="1" t="s">
        <v>1115</v>
      </c>
    </row>
    <row r="126" spans="1:11">
      <c r="A126" s="57">
        <v>45194</v>
      </c>
      <c r="B126" s="41" t="s">
        <v>607</v>
      </c>
      <c r="C126" s="58" t="s">
        <v>615</v>
      </c>
      <c r="D126" s="61" t="s">
        <v>597</v>
      </c>
      <c r="E126" s="62"/>
      <c r="F126" s="77">
        <f t="shared" si="1"/>
        <v>45194</v>
      </c>
      <c r="G126" s="78" t="str">
        <f>IF(AND(A126&gt;='주간 2p_테이블(왼)'!$A$13-1,A126&lt;='주간 2p_테이블(왼)'!$A$19),RANK(A126,A$2:A$1088,1),"")</f>
        <v/>
      </c>
      <c r="H126" s="78" t="str">
        <f>IFERROR(RANK(G126,G:G,1)+COUNTIF($G$1:G125,G126),"")</f>
        <v/>
      </c>
      <c r="I126" s="155" t="str">
        <f>IF(AND(A126&gt;='주간 2p_테이블(왼)'!$A$13,A126&lt;='주간 2p_테이블(왼)'!$A$19),RANK(A126,A$2:A$1074,1),"")</f>
        <v/>
      </c>
      <c r="K126" s="1" t="s">
        <v>1115</v>
      </c>
    </row>
    <row r="127" spans="1:11">
      <c r="A127" s="57">
        <v>45194</v>
      </c>
      <c r="B127" s="41" t="s">
        <v>638</v>
      </c>
      <c r="C127" s="58" t="s">
        <v>652</v>
      </c>
      <c r="D127" s="61" t="s">
        <v>624</v>
      </c>
      <c r="E127" s="62"/>
      <c r="F127" s="77">
        <f t="shared" si="1"/>
        <v>45194</v>
      </c>
      <c r="G127" s="78" t="str">
        <f>IF(AND(A127&gt;='주간 2p_테이블(왼)'!$A$13-1,A127&lt;='주간 2p_테이블(왼)'!$A$19),RANK(A127,A$2:A$1088,1),"")</f>
        <v/>
      </c>
      <c r="H127" s="78" t="str">
        <f>IFERROR(RANK(G127,G:G,1)+COUNTIF($G$1:G126,G127),"")</f>
        <v/>
      </c>
      <c r="I127" s="155" t="str">
        <f>IF(AND(A127&gt;='주간 2p_테이블(왼)'!$A$13,A127&lt;='주간 2p_테이블(왼)'!$A$19),RANK(A127,A$2:A$1074,1),"")</f>
        <v/>
      </c>
      <c r="K127" s="1" t="s">
        <v>1115</v>
      </c>
    </row>
    <row r="128" spans="1:11">
      <c r="A128" s="57">
        <v>45195</v>
      </c>
      <c r="B128" s="41" t="s">
        <v>639</v>
      </c>
      <c r="C128" s="58" t="s">
        <v>641</v>
      </c>
      <c r="D128" s="61" t="s">
        <v>597</v>
      </c>
      <c r="E128" s="62"/>
      <c r="F128" s="77">
        <f t="shared" si="1"/>
        <v>45195</v>
      </c>
      <c r="G128" s="78" t="str">
        <f>IF(AND(A128&gt;='주간 2p_테이블(왼)'!$A$13-1,A128&lt;='주간 2p_테이블(왼)'!$A$19),RANK(A128,A$2:A$1088,1),"")</f>
        <v/>
      </c>
      <c r="H128" s="78" t="str">
        <f>IFERROR(RANK(G128,G:G,1)+COUNTIF($G$1:G127,G128),"")</f>
        <v/>
      </c>
      <c r="I128" s="155" t="str">
        <f>IF(AND(A128&gt;='주간 2p_테이블(왼)'!$A$13,A128&lt;='주간 2p_테이블(왼)'!$A$19),RANK(A128,A$2:A$1074,1),"")</f>
        <v/>
      </c>
      <c r="K128" s="1" t="s">
        <v>1115</v>
      </c>
    </row>
    <row r="129" spans="1:11">
      <c r="A129" s="57">
        <v>44301</v>
      </c>
      <c r="B129" s="41" t="s">
        <v>619</v>
      </c>
      <c r="C129" s="58" t="s">
        <v>620</v>
      </c>
      <c r="D129" s="59"/>
      <c r="E129" s="60"/>
      <c r="F129" s="77">
        <f t="shared" si="1"/>
        <v>44301</v>
      </c>
      <c r="G129" s="78" t="str">
        <f>IF(AND(A129&gt;='주간 2p_테이블(왼)'!$A$13-1,A129&lt;='주간 2p_테이블(왼)'!$A$19),RANK(A129,A$2:A$1088,1),"")</f>
        <v/>
      </c>
      <c r="H129" s="78" t="str">
        <f>IFERROR(RANK(G129,G:G,1)+COUNTIF($G$1:G128,G129),"")</f>
        <v/>
      </c>
      <c r="I129" s="155" t="str">
        <f>IF(AND(A129&gt;='주간 2p_테이블(왼)'!$A$13,A129&lt;='주간 2p_테이블(왼)'!$A$19),RANK(A129,A$2:A$1074,1),"")</f>
        <v/>
      </c>
      <c r="K129" s="1" t="s">
        <v>1115</v>
      </c>
    </row>
    <row r="130" spans="1:11">
      <c r="A130" s="57">
        <v>44103</v>
      </c>
      <c r="B130" s="41" t="s">
        <v>621</v>
      </c>
      <c r="C130" s="58" t="s">
        <v>622</v>
      </c>
      <c r="D130" s="59"/>
      <c r="E130" s="60"/>
      <c r="F130" s="77">
        <f t="shared" si="1"/>
        <v>44103</v>
      </c>
      <c r="G130" s="78" t="str">
        <f>IF(AND(A130&gt;='주간 2p_테이블(왼)'!$A$13-1,A130&lt;='주간 2p_테이블(왼)'!$A$19),RANK(A130,A$2:A$1088,1),"")</f>
        <v/>
      </c>
      <c r="H130" s="78" t="str">
        <f>IFERROR(RANK(G130,G:G,1)+COUNTIF($G$1:G129,G130),"")</f>
        <v/>
      </c>
      <c r="I130" s="155" t="str">
        <f>IF(AND(A130&gt;='주간 2p_테이블(왼)'!$A$13,A130&lt;='주간 2p_테이블(왼)'!$A$19),RANK(A130,A$2:A$1074,1),"")</f>
        <v/>
      </c>
      <c r="K130" s="1" t="s">
        <v>1115</v>
      </c>
    </row>
    <row r="131" spans="1:11">
      <c r="A131" s="57">
        <v>45196</v>
      </c>
      <c r="B131" s="41" t="s">
        <v>628</v>
      </c>
      <c r="C131" s="58" t="s">
        <v>626</v>
      </c>
      <c r="D131" s="61" t="s">
        <v>623</v>
      </c>
      <c r="E131" s="62"/>
      <c r="F131" s="77">
        <f t="shared" si="1"/>
        <v>45196</v>
      </c>
      <c r="G131" s="78" t="str">
        <f>IF(AND(A131&gt;='주간 2p_테이블(왼)'!$A$13-1,A131&lt;='주간 2p_테이블(왼)'!$A$19),RANK(A131,A$2:A$1088,1),"")</f>
        <v/>
      </c>
      <c r="H131" s="78" t="str">
        <f>IFERROR(RANK(G131,G:G,1)+COUNTIF($G$1:G130,G131),"")</f>
        <v/>
      </c>
      <c r="I131" s="155" t="str">
        <f>IF(AND(A131&gt;='주간 2p_테이블(왼)'!$A$13,A131&lt;='주간 2p_테이블(왼)'!$A$19),RANK(A131,A$2:A$1074,1),"")</f>
        <v/>
      </c>
      <c r="K131" s="1" t="s">
        <v>1115</v>
      </c>
    </row>
    <row r="132" spans="1:11">
      <c r="A132" s="57">
        <v>45196</v>
      </c>
      <c r="B132" s="41" t="s">
        <v>625</v>
      </c>
      <c r="C132" s="58" t="s">
        <v>627</v>
      </c>
      <c r="D132" s="61" t="s">
        <v>624</v>
      </c>
      <c r="E132" s="62"/>
      <c r="F132" s="77">
        <f t="shared" ref="F132:F196" si="2">A132</f>
        <v>45196</v>
      </c>
      <c r="G132" s="78" t="str">
        <f>IF(AND(A132&gt;='주간 2p_테이블(왼)'!$A$13-1,A132&lt;='주간 2p_테이블(왼)'!$A$19),RANK(A132,A$2:A$1088,1),"")</f>
        <v/>
      </c>
      <c r="H132" s="78" t="str">
        <f>IFERROR(RANK(G132,G:G,1)+COUNTIF($G$1:G131,G132),"")</f>
        <v/>
      </c>
      <c r="I132" s="155" t="str">
        <f>IF(AND(A132&gt;='주간 2p_테이블(왼)'!$A$13,A132&lt;='주간 2p_테이블(왼)'!$A$19),RANK(A132,A$2:A$1074,1),"")</f>
        <v/>
      </c>
      <c r="K132" s="1" t="s">
        <v>1115</v>
      </c>
    </row>
    <row r="133" spans="1:11">
      <c r="A133" s="57">
        <v>45196</v>
      </c>
      <c r="B133" s="41" t="s">
        <v>642</v>
      </c>
      <c r="C133" s="58" t="s">
        <v>643</v>
      </c>
      <c r="D133" s="61" t="s">
        <v>624</v>
      </c>
      <c r="E133" s="62"/>
      <c r="F133" s="77">
        <f t="shared" si="2"/>
        <v>45196</v>
      </c>
      <c r="G133" s="78" t="str">
        <f>IF(AND(A133&gt;='주간 2p_테이블(왼)'!$A$13-1,A133&lt;='주간 2p_테이블(왼)'!$A$19),RANK(A133,A$2:A$1088,1),"")</f>
        <v/>
      </c>
      <c r="H133" s="78" t="str">
        <f>IFERROR(RANK(G133,G:G,1)+COUNTIF($G$1:G132,G133),"")</f>
        <v/>
      </c>
      <c r="I133" s="155" t="str">
        <f>IF(AND(A133&gt;='주간 2p_테이블(왼)'!$A$13,A133&lt;='주간 2p_테이블(왼)'!$A$19),RANK(A133,A$2:A$1074,1),"")</f>
        <v/>
      </c>
      <c r="K133" s="1" t="s">
        <v>1115</v>
      </c>
    </row>
    <row r="134" spans="1:11">
      <c r="A134" s="57">
        <v>45201</v>
      </c>
      <c r="B134" s="41" t="s">
        <v>629</v>
      </c>
      <c r="C134" s="58" t="s">
        <v>633</v>
      </c>
      <c r="D134" s="61" t="s">
        <v>624</v>
      </c>
      <c r="E134" s="62"/>
      <c r="F134" s="77">
        <f t="shared" si="2"/>
        <v>45201</v>
      </c>
      <c r="G134" s="78" t="str">
        <f>IF(AND(A134&gt;='주간 2p_테이블(왼)'!$A$13-1,A134&lt;='주간 2p_테이블(왼)'!$A$19),RANK(A134,A$2:A$1088,1),"")</f>
        <v/>
      </c>
      <c r="H134" s="78" t="str">
        <f>IFERROR(RANK(G134,G:G,1)+COUNTIF($G$1:G133,G134),"")</f>
        <v/>
      </c>
      <c r="I134" s="155" t="str">
        <f>IF(AND(A134&gt;='주간 2p_테이블(왼)'!$A$13,A134&lt;='주간 2p_테이블(왼)'!$A$19),RANK(A134,A$2:A$1074,1),"")</f>
        <v/>
      </c>
      <c r="K134" s="1" t="s">
        <v>1115</v>
      </c>
    </row>
    <row r="135" spans="1:11">
      <c r="A135" s="57">
        <v>45202</v>
      </c>
      <c r="B135" s="41" t="s">
        <v>630</v>
      </c>
      <c r="C135" s="58" t="s">
        <v>634</v>
      </c>
      <c r="D135" s="61" t="s">
        <v>624</v>
      </c>
      <c r="E135" s="62"/>
      <c r="F135" s="77">
        <f t="shared" si="2"/>
        <v>45202</v>
      </c>
      <c r="G135" s="78" t="str">
        <f>IF(AND(A135&gt;='주간 2p_테이블(왼)'!$A$13-1,A135&lt;='주간 2p_테이블(왼)'!$A$19),RANK(A135,A$2:A$1088,1),"")</f>
        <v/>
      </c>
      <c r="H135" s="78" t="str">
        <f>IFERROR(RANK(G135,G:G,1)+COUNTIF($G$1:G134,G135),"")</f>
        <v/>
      </c>
      <c r="I135" s="155" t="str">
        <f>IF(AND(A135&gt;='주간 2p_테이블(왼)'!$A$13,A135&lt;='주간 2p_테이블(왼)'!$A$19),RANK(A135,A$2:A$1074,1),"")</f>
        <v/>
      </c>
      <c r="K135" s="1" t="s">
        <v>1115</v>
      </c>
    </row>
    <row r="136" spans="1:11">
      <c r="A136" s="57">
        <v>45202</v>
      </c>
      <c r="B136" s="41" t="s">
        <v>631</v>
      </c>
      <c r="C136" s="58" t="s">
        <v>635</v>
      </c>
      <c r="D136" s="61" t="s">
        <v>624</v>
      </c>
      <c r="E136" s="62"/>
      <c r="F136" s="77">
        <f t="shared" si="2"/>
        <v>45202</v>
      </c>
      <c r="G136" s="78" t="str">
        <f>IF(AND(A136&gt;='주간 2p_테이블(왼)'!$A$13-1,A136&lt;='주간 2p_테이블(왼)'!$A$19),RANK(A136,A$2:A$1088,1),"")</f>
        <v/>
      </c>
      <c r="H136" s="78" t="str">
        <f>IFERROR(RANK(G136,G:G,1)+COUNTIF($G$1:G135,G136),"")</f>
        <v/>
      </c>
      <c r="I136" s="155" t="str">
        <f>IF(AND(A136&gt;='주간 2p_테이블(왼)'!$A$13,A136&lt;='주간 2p_테이블(왼)'!$A$19),RANK(A136,A$2:A$1074,1),"")</f>
        <v/>
      </c>
      <c r="K136" s="1" t="s">
        <v>1115</v>
      </c>
    </row>
    <row r="137" spans="1:11">
      <c r="A137" s="57">
        <v>45203</v>
      </c>
      <c r="B137" s="41" t="s">
        <v>632</v>
      </c>
      <c r="C137" s="58" t="s">
        <v>636</v>
      </c>
      <c r="D137" s="61" t="s">
        <v>624</v>
      </c>
      <c r="E137" s="62"/>
      <c r="F137" s="77">
        <f t="shared" si="2"/>
        <v>45203</v>
      </c>
      <c r="G137" s="78" t="str">
        <f>IF(AND(A137&gt;='주간 2p_테이블(왼)'!$A$13-1,A137&lt;='주간 2p_테이블(왼)'!$A$19),RANK(A137,A$2:A$1088,1),"")</f>
        <v/>
      </c>
      <c r="H137" s="78" t="str">
        <f>IFERROR(RANK(G137,G:G,1)+COUNTIF($G$1:G136,G137),"")</f>
        <v/>
      </c>
      <c r="I137" s="155" t="str">
        <f>IF(AND(A137&gt;='주간 2p_테이블(왼)'!$A$13,A137&lt;='주간 2p_테이블(왼)'!$A$19),RANK(A137,A$2:A$1074,1),"")</f>
        <v/>
      </c>
      <c r="K137" s="1" t="s">
        <v>1115</v>
      </c>
    </row>
    <row r="138" spans="1:11">
      <c r="A138" s="57">
        <v>45204</v>
      </c>
      <c r="B138" s="41" t="s">
        <v>637</v>
      </c>
      <c r="C138" s="58" t="s">
        <v>640</v>
      </c>
      <c r="D138" s="61" t="s">
        <v>624</v>
      </c>
      <c r="E138" s="62"/>
      <c r="F138" s="77">
        <f t="shared" si="2"/>
        <v>45204</v>
      </c>
      <c r="G138" s="78" t="str">
        <f>IF(AND(A138&gt;='주간 2p_테이블(왼)'!$A$13-1,A138&lt;='주간 2p_테이블(왼)'!$A$19),RANK(A138,A$2:A$1088,1),"")</f>
        <v/>
      </c>
      <c r="H138" s="78" t="str">
        <f>IFERROR(RANK(G138,G:G,1)+COUNTIF($G$1:G137,G138),"")</f>
        <v/>
      </c>
      <c r="I138" s="155" t="str">
        <f>IF(AND(A138&gt;='주간 2p_테이블(왼)'!$A$13,A138&lt;='주간 2p_테이블(왼)'!$A$19),RANK(A138,A$2:A$1074,1),"")</f>
        <v/>
      </c>
      <c r="K138" s="1" t="s">
        <v>1115</v>
      </c>
    </row>
    <row r="139" spans="1:11">
      <c r="A139" s="57">
        <v>42620</v>
      </c>
      <c r="B139" s="41" t="s">
        <v>646</v>
      </c>
      <c r="C139" s="58" t="s">
        <v>647</v>
      </c>
      <c r="D139" s="59"/>
      <c r="E139" s="60"/>
      <c r="F139" s="77">
        <f t="shared" si="2"/>
        <v>42620</v>
      </c>
      <c r="G139" s="78" t="str">
        <f>IF(AND(A139&gt;='주간 2p_테이블(왼)'!$A$13-1,A139&lt;='주간 2p_테이블(왼)'!$A$19),RANK(A139,A$2:A$1088,1),"")</f>
        <v/>
      </c>
      <c r="H139" s="78" t="str">
        <f>IFERROR(RANK(G139,G:G,1)+COUNTIF($G$1:G138,G139),"")</f>
        <v/>
      </c>
      <c r="I139" s="155" t="str">
        <f>IF(AND(A139&gt;='주간 2p_테이블(왼)'!$A$13,A139&lt;='주간 2p_테이블(왼)'!$A$19),RANK(A139,A$2:A$1074,1),"")</f>
        <v/>
      </c>
      <c r="K139" s="1" t="s">
        <v>1115</v>
      </c>
    </row>
    <row r="140" spans="1:11">
      <c r="A140" s="57">
        <v>45106</v>
      </c>
      <c r="B140" s="41" t="s">
        <v>660</v>
      </c>
      <c r="C140" s="58" t="s">
        <v>648</v>
      </c>
      <c r="D140" s="59"/>
      <c r="E140" s="60"/>
      <c r="F140" s="77">
        <f t="shared" si="2"/>
        <v>45106</v>
      </c>
      <c r="G140" s="78" t="str">
        <f>IF(AND(A140&gt;='주간 2p_테이블(왼)'!$A$13-1,A140&lt;='주간 2p_테이블(왼)'!$A$19),RANK(A140,A$2:A$1088,1),"")</f>
        <v/>
      </c>
      <c r="H140" s="78" t="str">
        <f>IFERROR(RANK(G140,G:G,1)+COUNTIF($G$1:G139,G140),"")</f>
        <v/>
      </c>
      <c r="I140" s="155" t="str">
        <f>IF(AND(A140&gt;='주간 2p_테이블(왼)'!$A$13,A140&lt;='주간 2p_테이블(왼)'!$A$19),RANK(A140,A$2:A$1074,1),"")</f>
        <v/>
      </c>
      <c r="K140" s="1" t="s">
        <v>1115</v>
      </c>
    </row>
    <row r="141" spans="1:11">
      <c r="A141" s="57">
        <v>43510</v>
      </c>
      <c r="B141" s="41" t="s">
        <v>661</v>
      </c>
      <c r="C141" s="58" t="s">
        <v>649</v>
      </c>
      <c r="D141" s="59"/>
      <c r="E141" s="60"/>
      <c r="F141" s="77">
        <f t="shared" si="2"/>
        <v>43510</v>
      </c>
      <c r="G141" s="78" t="str">
        <f>IF(AND(A141&gt;='주간 2p_테이블(왼)'!$A$13-1,A141&lt;='주간 2p_테이블(왼)'!$A$19),RANK(A141,A$2:A$1088,1),"")</f>
        <v/>
      </c>
      <c r="H141" s="78" t="str">
        <f>IFERROR(RANK(G141,G:G,1)+COUNTIF($G$1:G140,G141),"")</f>
        <v/>
      </c>
      <c r="I141" s="155" t="str">
        <f>IF(AND(A141&gt;='주간 2p_테이블(왼)'!$A$13,A141&lt;='주간 2p_테이블(왼)'!$A$19),RANK(A141,A$2:A$1074,1),"")</f>
        <v/>
      </c>
      <c r="K141" s="1" t="s">
        <v>1115</v>
      </c>
    </row>
    <row r="142" spans="1:11">
      <c r="A142" s="57">
        <v>45205</v>
      </c>
      <c r="B142" s="41" t="s">
        <v>662</v>
      </c>
      <c r="C142" s="58" t="s">
        <v>656</v>
      </c>
      <c r="D142" s="61" t="s">
        <v>655</v>
      </c>
      <c r="E142" s="62"/>
      <c r="F142" s="77">
        <f t="shared" si="2"/>
        <v>45205</v>
      </c>
      <c r="G142" s="78" t="str">
        <f>IF(AND(A142&gt;='주간 2p_테이블(왼)'!$A$13-1,A142&lt;='주간 2p_테이블(왼)'!$A$19),RANK(A142,A$2:A$1088,1),"")</f>
        <v/>
      </c>
      <c r="H142" s="78" t="str">
        <f>IFERROR(RANK(G142,G:G,1)+COUNTIF($G$1:G141,G142),"")</f>
        <v/>
      </c>
      <c r="I142" s="155" t="str">
        <f>IF(AND(A142&gt;='주간 2p_테이블(왼)'!$A$13,A142&lt;='주간 2p_테이블(왼)'!$A$19),RANK(A142,A$2:A$1074,1),"")</f>
        <v/>
      </c>
      <c r="K142" s="1" t="s">
        <v>1115</v>
      </c>
    </row>
    <row r="143" spans="1:11">
      <c r="A143" s="57">
        <v>45205</v>
      </c>
      <c r="B143" s="41" t="s">
        <v>657</v>
      </c>
      <c r="C143" s="58" t="s">
        <v>658</v>
      </c>
      <c r="D143" s="61" t="s">
        <v>659</v>
      </c>
      <c r="E143" s="62"/>
      <c r="F143" s="77">
        <f t="shared" si="2"/>
        <v>45205</v>
      </c>
      <c r="G143" s="78" t="str">
        <f>IF(AND(A143&gt;='주간 2p_테이블(왼)'!$A$13-1,A143&lt;='주간 2p_테이블(왼)'!$A$19),RANK(A143,A$2:A$1088,1),"")</f>
        <v/>
      </c>
      <c r="H143" s="78" t="str">
        <f>IFERROR(RANK(G143,G:G,1)+COUNTIF($G$1:G142,G143),"")</f>
        <v/>
      </c>
      <c r="I143" s="155" t="str">
        <f>IF(AND(A143&gt;='주간 2p_테이블(왼)'!$A$13,A143&lt;='주간 2p_테이블(왼)'!$A$19),RANK(A143,A$2:A$1074,1),"")</f>
        <v/>
      </c>
      <c r="K143" s="1" t="s">
        <v>1115</v>
      </c>
    </row>
    <row r="144" spans="1:11">
      <c r="A144" s="57">
        <v>45205</v>
      </c>
      <c r="B144" s="41" t="s">
        <v>653</v>
      </c>
      <c r="C144" s="58" t="s">
        <v>654</v>
      </c>
      <c r="D144" s="61" t="s">
        <v>655</v>
      </c>
      <c r="E144" s="62"/>
      <c r="F144" s="77">
        <f t="shared" si="2"/>
        <v>45205</v>
      </c>
      <c r="G144" s="78" t="str">
        <f>IF(AND(A144&gt;='주간 2p_테이블(왼)'!$A$13-1,A144&lt;='주간 2p_테이블(왼)'!$A$19),RANK(A144,A$2:A$1088,1),"")</f>
        <v/>
      </c>
      <c r="H144" s="78" t="str">
        <f>IFERROR(RANK(G144,G:G,1)+COUNTIF($G$1:G143,G144),"")</f>
        <v/>
      </c>
      <c r="I144" s="155" t="str">
        <f>IF(AND(A144&gt;='주간 2p_테이블(왼)'!$A$13,A144&lt;='주간 2p_테이블(왼)'!$A$19),RANK(A144,A$2:A$1074,1),"")</f>
        <v/>
      </c>
      <c r="K144" s="1" t="s">
        <v>1115</v>
      </c>
    </row>
    <row r="145" spans="1:11">
      <c r="A145" s="57">
        <v>45208</v>
      </c>
      <c r="B145" s="41" t="s">
        <v>663</v>
      </c>
      <c r="C145" s="58" t="s">
        <v>666</v>
      </c>
      <c r="D145" s="61" t="s">
        <v>670</v>
      </c>
      <c r="E145" s="62"/>
      <c r="F145" s="77">
        <f t="shared" si="2"/>
        <v>45208</v>
      </c>
      <c r="G145" s="78" t="str">
        <f>IF(AND(A145&gt;='주간 2p_테이블(왼)'!$A$13-1,A145&lt;='주간 2p_테이블(왼)'!$A$19),RANK(A145,A$2:A$1088,1),"")</f>
        <v/>
      </c>
      <c r="H145" s="78" t="str">
        <f>IFERROR(RANK(G145,G:G,1)+COUNTIF($G$1:G144,G145),"")</f>
        <v/>
      </c>
      <c r="I145" s="155" t="str">
        <f>IF(AND(A145&gt;='주간 2p_테이블(왼)'!$A$13,A145&lt;='주간 2p_테이블(왼)'!$A$19),RANK(A145,A$2:A$1074,1),"")</f>
        <v/>
      </c>
      <c r="K145" s="1" t="s">
        <v>1115</v>
      </c>
    </row>
    <row r="146" spans="1:11">
      <c r="A146" s="57">
        <v>45208</v>
      </c>
      <c r="B146" s="41" t="s">
        <v>664</v>
      </c>
      <c r="C146" s="58" t="s">
        <v>667</v>
      </c>
      <c r="D146" s="61" t="s">
        <v>670</v>
      </c>
      <c r="E146" s="62"/>
      <c r="F146" s="77">
        <f t="shared" si="2"/>
        <v>45208</v>
      </c>
      <c r="G146" s="78" t="str">
        <f>IF(AND(A146&gt;='주간 2p_테이블(왼)'!$A$13-1,A146&lt;='주간 2p_테이블(왼)'!$A$19),RANK(A146,A$2:A$1088,1),"")</f>
        <v/>
      </c>
      <c r="H146" s="78" t="str">
        <f>IFERROR(RANK(G146,G:G,1)+COUNTIF($G$1:G145,G146),"")</f>
        <v/>
      </c>
      <c r="I146" s="155" t="str">
        <f>IF(AND(A146&gt;='주간 2p_테이블(왼)'!$A$13,A146&lt;='주간 2p_테이블(왼)'!$A$19),RANK(A146,A$2:A$1074,1),"")</f>
        <v/>
      </c>
      <c r="K146" s="1" t="s">
        <v>1115</v>
      </c>
    </row>
    <row r="147" spans="1:11">
      <c r="A147" s="57">
        <v>45210</v>
      </c>
      <c r="B147" s="41" t="s">
        <v>665</v>
      </c>
      <c r="C147" s="58" t="s">
        <v>668</v>
      </c>
      <c r="D147" s="61" t="s">
        <v>671</v>
      </c>
      <c r="E147" s="62"/>
      <c r="F147" s="77">
        <f t="shared" si="2"/>
        <v>45210</v>
      </c>
      <c r="G147" s="78" t="str">
        <f>IF(AND(A147&gt;='주간 2p_테이블(왼)'!$A$13-1,A147&lt;='주간 2p_테이블(왼)'!$A$19),RANK(A147,A$2:A$1088,1),"")</f>
        <v/>
      </c>
      <c r="H147" s="78" t="str">
        <f>IFERROR(RANK(G147,G:G,1)+COUNTIF($G$1:G146,G147),"")</f>
        <v/>
      </c>
      <c r="I147" s="155" t="str">
        <f>IF(AND(A147&gt;='주간 2p_테이블(왼)'!$A$13,A147&lt;='주간 2p_테이블(왼)'!$A$19),RANK(A147,A$2:A$1074,1),"")</f>
        <v/>
      </c>
      <c r="K147" s="1" t="s">
        <v>1115</v>
      </c>
    </row>
    <row r="148" spans="1:11">
      <c r="A148" s="57">
        <v>45211</v>
      </c>
      <c r="B148" s="41" t="s">
        <v>681</v>
      </c>
      <c r="C148" s="58" t="s">
        <v>669</v>
      </c>
      <c r="D148" s="61" t="s">
        <v>672</v>
      </c>
      <c r="E148" s="62"/>
      <c r="F148" s="77">
        <f t="shared" si="2"/>
        <v>45211</v>
      </c>
      <c r="G148" s="78" t="str">
        <f>IF(AND(A148&gt;='주간 2p_테이블(왼)'!$A$13-1,A148&lt;='주간 2p_테이블(왼)'!$A$19),RANK(A148,A$2:A$1088,1),"")</f>
        <v/>
      </c>
      <c r="H148" s="78" t="str">
        <f>IFERROR(RANK(G148,G:G,1)+COUNTIF($G$1:G147,G148),"")</f>
        <v/>
      </c>
      <c r="I148" s="155" t="str">
        <f>IF(AND(A148&gt;='주간 2p_테이블(왼)'!$A$13,A148&lt;='주간 2p_테이블(왼)'!$A$19),RANK(A148,A$2:A$1074,1),"")</f>
        <v/>
      </c>
      <c r="K148" s="1" t="s">
        <v>1115</v>
      </c>
    </row>
    <row r="149" spans="1:11">
      <c r="A149" s="57">
        <v>45211</v>
      </c>
      <c r="B149" s="41" t="s">
        <v>682</v>
      </c>
      <c r="C149" s="58" t="s">
        <v>691</v>
      </c>
      <c r="D149" s="61" t="s">
        <v>700</v>
      </c>
      <c r="E149" s="62"/>
      <c r="F149" s="77">
        <f t="shared" si="2"/>
        <v>45211</v>
      </c>
      <c r="G149" s="78" t="str">
        <f>IF(AND(A149&gt;='주간 2p_테이블(왼)'!$A$13-1,A149&lt;='주간 2p_테이블(왼)'!$A$19),RANK(A149,A$2:A$1088,1),"")</f>
        <v/>
      </c>
      <c r="H149" s="78" t="str">
        <f>IFERROR(RANK(G149,G:G,1)+COUNTIF($G$1:G148,G149),"")</f>
        <v/>
      </c>
      <c r="I149" s="155" t="str">
        <f>IF(AND(A149&gt;='주간 2p_테이블(왼)'!$A$13,A149&lt;='주간 2p_테이블(왼)'!$A$19),RANK(A149,A$2:A$1074,1),"")</f>
        <v/>
      </c>
      <c r="K149" s="1" t="s">
        <v>1115</v>
      </c>
    </row>
    <row r="150" spans="1:11">
      <c r="A150" s="57">
        <v>45212</v>
      </c>
      <c r="B150" s="41" t="s">
        <v>683</v>
      </c>
      <c r="C150" s="58" t="s">
        <v>692</v>
      </c>
      <c r="D150" s="61" t="s">
        <v>701</v>
      </c>
      <c r="E150" s="62"/>
      <c r="F150" s="77">
        <f t="shared" si="2"/>
        <v>45212</v>
      </c>
      <c r="G150" s="78" t="str">
        <f>IF(AND(A150&gt;='주간 2p_테이블(왼)'!$A$13-1,A150&lt;='주간 2p_테이블(왼)'!$A$19),RANK(A150,A$2:A$1088,1),"")</f>
        <v/>
      </c>
      <c r="H150" s="78" t="str">
        <f>IFERROR(RANK(G150,G:G,1)+COUNTIF($G$1:G149,G150),"")</f>
        <v/>
      </c>
      <c r="I150" s="155" t="str">
        <f>IF(AND(A150&gt;='주간 2p_테이블(왼)'!$A$13,A150&lt;='주간 2p_테이블(왼)'!$A$19),RANK(A150,A$2:A$1074,1),"")</f>
        <v/>
      </c>
      <c r="K150" s="1" t="s">
        <v>1115</v>
      </c>
    </row>
    <row r="151" spans="1:11">
      <c r="A151" s="57">
        <v>45216</v>
      </c>
      <c r="B151" s="41" t="s">
        <v>684</v>
      </c>
      <c r="C151" s="58" t="s">
        <v>699</v>
      </c>
      <c r="D151" s="61" t="s">
        <v>702</v>
      </c>
      <c r="E151" s="62"/>
      <c r="F151" s="77">
        <f t="shared" si="2"/>
        <v>45216</v>
      </c>
      <c r="G151" s="78" t="str">
        <f>IF(AND(A151&gt;='주간 2p_테이블(왼)'!$A$13-1,A151&lt;='주간 2p_테이블(왼)'!$A$19),RANK(A151,A$2:A$1088,1),"")</f>
        <v/>
      </c>
      <c r="H151" s="78" t="str">
        <f>IFERROR(RANK(G151,G:G,1)+COUNTIF($G$1:G150,G151),"")</f>
        <v/>
      </c>
      <c r="I151" s="155" t="str">
        <f>IF(AND(A151&gt;='주간 2p_테이블(왼)'!$A$13,A151&lt;='주간 2p_테이블(왼)'!$A$19),RANK(A151,A$2:A$1074,1),"")</f>
        <v/>
      </c>
      <c r="K151" s="1" t="s">
        <v>1115</v>
      </c>
    </row>
    <row r="152" spans="1:11">
      <c r="A152" s="57">
        <v>45217</v>
      </c>
      <c r="B152" s="41" t="s">
        <v>685</v>
      </c>
      <c r="C152" s="58" t="s">
        <v>693</v>
      </c>
      <c r="D152" s="61" t="s">
        <v>703</v>
      </c>
      <c r="E152" s="62"/>
      <c r="F152" s="77">
        <f t="shared" si="2"/>
        <v>45217</v>
      </c>
      <c r="G152" s="78" t="str">
        <f>IF(AND(A152&gt;='주간 2p_테이블(왼)'!$A$13-1,A152&lt;='주간 2p_테이블(왼)'!$A$19),RANK(A152,A$2:A$1088,1),"")</f>
        <v/>
      </c>
      <c r="H152" s="78" t="str">
        <f>IFERROR(RANK(G152,G:G,1)+COUNTIF($G$1:G151,G152),"")</f>
        <v/>
      </c>
      <c r="I152" s="155" t="str">
        <f>IF(AND(A152&gt;='주간 2p_테이블(왼)'!$A$13,A152&lt;='주간 2p_테이블(왼)'!$A$19),RANK(A152,A$2:A$1074,1),"")</f>
        <v/>
      </c>
      <c r="K152" s="1" t="s">
        <v>1115</v>
      </c>
    </row>
    <row r="153" spans="1:11">
      <c r="A153" s="57">
        <v>45217</v>
      </c>
      <c r="B153" s="41" t="s">
        <v>686</v>
      </c>
      <c r="C153" s="58" t="s">
        <v>694</v>
      </c>
      <c r="D153" s="61" t="s">
        <v>701</v>
      </c>
      <c r="E153" s="62"/>
      <c r="F153" s="77">
        <f t="shared" si="2"/>
        <v>45217</v>
      </c>
      <c r="G153" s="78" t="str">
        <f>IF(AND(A153&gt;='주간 2p_테이블(왼)'!$A$13-1,A153&lt;='주간 2p_테이블(왼)'!$A$19),RANK(A153,A$2:A$1088,1),"")</f>
        <v/>
      </c>
      <c r="H153" s="78" t="str">
        <f>IFERROR(RANK(G153,G:G,1)+COUNTIF($G$1:G152,G153),"")</f>
        <v/>
      </c>
      <c r="I153" s="155" t="str">
        <f>IF(AND(A153&gt;='주간 2p_테이블(왼)'!$A$13,A153&lt;='주간 2p_테이블(왼)'!$A$19),RANK(A153,A$2:A$1074,1),"")</f>
        <v/>
      </c>
      <c r="K153" s="1" t="s">
        <v>1115</v>
      </c>
    </row>
    <row r="154" spans="1:11">
      <c r="A154" s="57">
        <v>45217</v>
      </c>
      <c r="B154" s="41" t="s">
        <v>687</v>
      </c>
      <c r="C154" s="58" t="s">
        <v>695</v>
      </c>
      <c r="D154" s="61" t="s">
        <v>704</v>
      </c>
      <c r="E154" s="62"/>
      <c r="F154" s="77">
        <f t="shared" si="2"/>
        <v>45217</v>
      </c>
      <c r="G154" s="78" t="str">
        <f>IF(AND(A154&gt;='주간 2p_테이블(왼)'!$A$13-1,A154&lt;='주간 2p_테이블(왼)'!$A$19),RANK(A154,A$2:A$1088,1),"")</f>
        <v/>
      </c>
      <c r="H154" s="78" t="str">
        <f>IFERROR(RANK(G154,G:G,1)+COUNTIF($G$1:G153,G154),"")</f>
        <v/>
      </c>
      <c r="I154" s="155" t="str">
        <f>IF(AND(A154&gt;='주간 2p_테이블(왼)'!$A$13,A154&lt;='주간 2p_테이블(왼)'!$A$19),RANK(A154,A$2:A$1074,1),"")</f>
        <v/>
      </c>
      <c r="K154" s="1" t="s">
        <v>1115</v>
      </c>
    </row>
    <row r="155" spans="1:11">
      <c r="A155" s="57">
        <v>45217</v>
      </c>
      <c r="B155" s="41" t="s">
        <v>688</v>
      </c>
      <c r="C155" s="58" t="s">
        <v>696</v>
      </c>
      <c r="D155" s="61" t="s">
        <v>705</v>
      </c>
      <c r="E155" s="62"/>
      <c r="F155" s="77">
        <f t="shared" si="2"/>
        <v>45217</v>
      </c>
      <c r="G155" s="78" t="str">
        <f>IF(AND(A155&gt;='주간 2p_테이블(왼)'!$A$13-1,A155&lt;='주간 2p_테이블(왼)'!$A$19),RANK(A155,A$2:A$1088,1),"")</f>
        <v/>
      </c>
      <c r="H155" s="78" t="str">
        <f>IFERROR(RANK(G155,G:G,1)+COUNTIF($G$1:G154,G155),"")</f>
        <v/>
      </c>
      <c r="I155" s="155" t="str">
        <f>IF(AND(A155&gt;='주간 2p_테이블(왼)'!$A$13,A155&lt;='주간 2p_테이블(왼)'!$A$19),RANK(A155,A$2:A$1074,1),"")</f>
        <v/>
      </c>
      <c r="K155" s="1" t="s">
        <v>1115</v>
      </c>
    </row>
    <row r="156" spans="1:11">
      <c r="A156" s="57">
        <v>45217</v>
      </c>
      <c r="B156" s="41" t="s">
        <v>689</v>
      </c>
      <c r="C156" s="58" t="s">
        <v>697</v>
      </c>
      <c r="D156" s="61" t="s">
        <v>704</v>
      </c>
      <c r="E156" s="62"/>
      <c r="F156" s="77">
        <f t="shared" si="2"/>
        <v>45217</v>
      </c>
      <c r="G156" s="78" t="str">
        <f>IF(AND(A156&gt;='주간 2p_테이블(왼)'!$A$13-1,A156&lt;='주간 2p_테이블(왼)'!$A$19),RANK(A156,A$2:A$1088,1),"")</f>
        <v/>
      </c>
      <c r="H156" s="78" t="str">
        <f>IFERROR(RANK(G156,G:G,1)+COUNTIF($G$1:G155,G156),"")</f>
        <v/>
      </c>
      <c r="I156" s="155" t="str">
        <f>IF(AND(A156&gt;='주간 2p_테이블(왼)'!$A$13,A156&lt;='주간 2p_테이블(왼)'!$A$19),RANK(A156,A$2:A$1074,1),"")</f>
        <v/>
      </c>
      <c r="K156" s="1" t="s">
        <v>1115</v>
      </c>
    </row>
    <row r="157" spans="1:11">
      <c r="A157" s="57">
        <v>45218</v>
      </c>
      <c r="B157" s="41" t="s">
        <v>690</v>
      </c>
      <c r="C157" s="58" t="s">
        <v>698</v>
      </c>
      <c r="D157" s="61" t="s">
        <v>706</v>
      </c>
      <c r="E157" s="62"/>
      <c r="F157" s="77">
        <f t="shared" si="2"/>
        <v>45218</v>
      </c>
      <c r="G157" s="78" t="str">
        <f>IF(AND(A157&gt;='주간 2p_테이블(왼)'!$A$13-1,A157&lt;='주간 2p_테이블(왼)'!$A$19),RANK(A157,A$2:A$1088,1),"")</f>
        <v/>
      </c>
      <c r="H157" s="78" t="str">
        <f>IFERROR(RANK(G157,G:G,1)+COUNTIF($G$1:G156,G157),"")</f>
        <v/>
      </c>
      <c r="I157" s="155" t="str">
        <f>IF(AND(A157&gt;='주간 2p_테이블(왼)'!$A$13,A157&lt;='주간 2p_테이블(왼)'!$A$19),RANK(A157,A$2:A$1074,1),"")</f>
        <v/>
      </c>
      <c r="K157" s="1" t="s">
        <v>1115</v>
      </c>
    </row>
    <row r="158" spans="1:11">
      <c r="A158" s="57">
        <v>45219</v>
      </c>
      <c r="B158" s="41" t="s">
        <v>716</v>
      </c>
      <c r="C158" s="58" t="s">
        <v>726</v>
      </c>
      <c r="D158" s="61" t="s">
        <v>391</v>
      </c>
      <c r="E158" s="62"/>
      <c r="F158" s="77">
        <f t="shared" si="2"/>
        <v>45219</v>
      </c>
      <c r="G158" s="78" t="str">
        <f>IF(AND(A158&gt;='주간 2p_테이블(왼)'!$A$13-1,A158&lt;='주간 2p_테이블(왼)'!$A$19),RANK(A158,A$2:A$1088,1),"")</f>
        <v/>
      </c>
      <c r="H158" s="78" t="str">
        <f>IFERROR(RANK(G158,G:G,1)+COUNTIF($G$1:G157,G158),"")</f>
        <v/>
      </c>
      <c r="I158" s="155" t="str">
        <f>IF(AND(A158&gt;='주간 2p_테이블(왼)'!$A$13,A158&lt;='주간 2p_테이블(왼)'!$A$19),RANK(A158,A$2:A$1074,1),"")</f>
        <v/>
      </c>
      <c r="K158" s="1" t="s">
        <v>1115</v>
      </c>
    </row>
    <row r="159" spans="1:11">
      <c r="A159" s="57">
        <v>45219</v>
      </c>
      <c r="B159" s="41" t="s">
        <v>717</v>
      </c>
      <c r="C159" s="58" t="s">
        <v>727</v>
      </c>
      <c r="D159" s="61" t="s">
        <v>391</v>
      </c>
      <c r="E159" s="62"/>
      <c r="F159" s="77">
        <f t="shared" si="2"/>
        <v>45219</v>
      </c>
      <c r="G159" s="78" t="str">
        <f>IF(AND(A159&gt;='주간 2p_테이블(왼)'!$A$13-1,A159&lt;='주간 2p_테이블(왼)'!$A$19),RANK(A159,A$2:A$1088,1),"")</f>
        <v/>
      </c>
      <c r="H159" s="78" t="str">
        <f>IFERROR(RANK(G159,G:G,1)+COUNTIF($G$1:G158,G159),"")</f>
        <v/>
      </c>
      <c r="I159" s="155" t="str">
        <f>IF(AND(A159&gt;='주간 2p_테이블(왼)'!$A$13,A159&lt;='주간 2p_테이블(왼)'!$A$19),RANK(A159,A$2:A$1074,1),"")</f>
        <v/>
      </c>
      <c r="K159" s="1" t="s">
        <v>1115</v>
      </c>
    </row>
    <row r="160" spans="1:11">
      <c r="A160" s="57">
        <v>45221</v>
      </c>
      <c r="B160" s="41" t="s">
        <v>718</v>
      </c>
      <c r="C160" s="58" t="s">
        <v>728</v>
      </c>
      <c r="D160" s="61" t="s">
        <v>304</v>
      </c>
      <c r="E160" s="62"/>
      <c r="F160" s="77">
        <f t="shared" si="2"/>
        <v>45221</v>
      </c>
      <c r="G160" s="78" t="str">
        <f>IF(AND(A160&gt;='주간 2p_테이블(왼)'!$A$13-1,A160&lt;='주간 2p_테이블(왼)'!$A$19),RANK(A160,A$2:A$1088,1),"")</f>
        <v/>
      </c>
      <c r="H160" s="78" t="str">
        <f>IFERROR(RANK(G160,G:G,1)+COUNTIF($G$1:G159,G160),"")</f>
        <v/>
      </c>
      <c r="I160" s="155" t="str">
        <f>IF(AND(A160&gt;='주간 2p_테이블(왼)'!$A$13,A160&lt;='주간 2p_테이블(왼)'!$A$19),RANK(A160,A$2:A$1074,1),"")</f>
        <v/>
      </c>
      <c r="K160" s="1" t="s">
        <v>1115</v>
      </c>
    </row>
    <row r="161" spans="1:11">
      <c r="A161" s="57">
        <v>45222</v>
      </c>
      <c r="B161" s="41" t="s">
        <v>719</v>
      </c>
      <c r="C161" s="58" t="s">
        <v>729</v>
      </c>
      <c r="D161" s="61" t="s">
        <v>304</v>
      </c>
      <c r="E161" s="62"/>
      <c r="F161" s="77">
        <f t="shared" si="2"/>
        <v>45222</v>
      </c>
      <c r="G161" s="78" t="str">
        <f>IF(AND(A161&gt;='주간 2p_테이블(왼)'!$A$13-1,A161&lt;='주간 2p_테이블(왼)'!$A$19),RANK(A161,A$2:A$1088,1),"")</f>
        <v/>
      </c>
      <c r="H161" s="78" t="str">
        <f>IFERROR(RANK(G161,G:G,1)+COUNTIF($G$1:G160,G161),"")</f>
        <v/>
      </c>
      <c r="I161" s="155" t="str">
        <f>IF(AND(A161&gt;='주간 2p_테이블(왼)'!$A$13,A161&lt;='주간 2p_테이블(왼)'!$A$19),RANK(A161,A$2:A$1074,1),"")</f>
        <v/>
      </c>
      <c r="K161" s="1" t="s">
        <v>1115</v>
      </c>
    </row>
    <row r="162" spans="1:11">
      <c r="A162" s="57">
        <v>45222</v>
      </c>
      <c r="B162" s="41" t="s">
        <v>720</v>
      </c>
      <c r="C162" s="58" t="s">
        <v>730</v>
      </c>
      <c r="D162" s="61" t="s">
        <v>304</v>
      </c>
      <c r="E162" s="62"/>
      <c r="F162" s="77">
        <f t="shared" si="2"/>
        <v>45222</v>
      </c>
      <c r="G162" s="78" t="str">
        <f>IF(AND(A162&gt;='주간 2p_테이블(왼)'!$A$13-1,A162&lt;='주간 2p_테이블(왼)'!$A$19),RANK(A162,A$2:A$1088,1),"")</f>
        <v/>
      </c>
      <c r="H162" s="78" t="str">
        <f>IFERROR(RANK(G162,G:G,1)+COUNTIF($G$1:G161,G162),"")</f>
        <v/>
      </c>
      <c r="I162" s="155" t="str">
        <f>IF(AND(A162&gt;='주간 2p_테이블(왼)'!$A$13,A162&lt;='주간 2p_테이블(왼)'!$A$19),RANK(A162,A$2:A$1074,1),"")</f>
        <v/>
      </c>
      <c r="K162" s="1" t="s">
        <v>1115</v>
      </c>
    </row>
    <row r="163" spans="1:11">
      <c r="A163" s="57">
        <v>45223</v>
      </c>
      <c r="B163" s="41" t="s">
        <v>721</v>
      </c>
      <c r="C163" s="58" t="s">
        <v>731</v>
      </c>
      <c r="D163" s="61" t="s">
        <v>304</v>
      </c>
      <c r="E163" s="62"/>
      <c r="F163" s="77">
        <f t="shared" si="2"/>
        <v>45223</v>
      </c>
      <c r="G163" s="78" t="str">
        <f>IF(AND(A163&gt;='주간 2p_테이블(왼)'!$A$13-1,A163&lt;='주간 2p_테이블(왼)'!$A$19),RANK(A163,A$2:A$1088,1),"")</f>
        <v/>
      </c>
      <c r="H163" s="78" t="str">
        <f>IFERROR(RANK(G163,G:G,1)+COUNTIF($G$1:G162,G163),"")</f>
        <v/>
      </c>
      <c r="I163" s="155" t="str">
        <f>IF(AND(A163&gt;='주간 2p_테이블(왼)'!$A$13,A163&lt;='주간 2p_테이블(왼)'!$A$19),RANK(A163,A$2:A$1074,1),"")</f>
        <v/>
      </c>
      <c r="K163" s="1" t="s">
        <v>1115</v>
      </c>
    </row>
    <row r="164" spans="1:11">
      <c r="A164" s="57">
        <v>45224</v>
      </c>
      <c r="B164" s="41" t="s">
        <v>722</v>
      </c>
      <c r="C164" s="58" t="s">
        <v>732</v>
      </c>
      <c r="D164" s="61" t="s">
        <v>304</v>
      </c>
      <c r="E164" s="62"/>
      <c r="F164" s="77">
        <f t="shared" si="2"/>
        <v>45224</v>
      </c>
      <c r="G164" s="78" t="str">
        <f>IF(AND(A164&gt;='주간 2p_테이블(왼)'!$A$13-1,A164&lt;='주간 2p_테이블(왼)'!$A$19),RANK(A164,A$2:A$1088,1),"")</f>
        <v/>
      </c>
      <c r="H164" s="78" t="str">
        <f>IFERROR(RANK(G164,G:G,1)+COUNTIF($G$1:G163,G164),"")</f>
        <v/>
      </c>
      <c r="I164" s="155" t="str">
        <f>IF(AND(A164&gt;='주간 2p_테이블(왼)'!$A$13,A164&lt;='주간 2p_테이블(왼)'!$A$19),RANK(A164,A$2:A$1074,1),"")</f>
        <v/>
      </c>
      <c r="K164" s="1" t="s">
        <v>1115</v>
      </c>
    </row>
    <row r="165" spans="1:11">
      <c r="A165" s="57">
        <v>45224</v>
      </c>
      <c r="B165" s="41" t="s">
        <v>723</v>
      </c>
      <c r="C165" s="58" t="s">
        <v>733</v>
      </c>
      <c r="D165" s="61" t="s">
        <v>736</v>
      </c>
      <c r="E165" s="62"/>
      <c r="F165" s="77">
        <f t="shared" si="2"/>
        <v>45224</v>
      </c>
      <c r="G165" s="78" t="str">
        <f>IF(AND(A165&gt;='주간 2p_테이블(왼)'!$A$13-1,A165&lt;='주간 2p_테이블(왼)'!$A$19),RANK(A165,A$2:A$1088,1),"")</f>
        <v/>
      </c>
      <c r="H165" s="78" t="str">
        <f>IFERROR(RANK(G165,G:G,1)+COUNTIF($G$1:G164,G165),"")</f>
        <v/>
      </c>
      <c r="I165" s="155" t="str">
        <f>IF(AND(A165&gt;='주간 2p_테이블(왼)'!$A$13,A165&lt;='주간 2p_테이블(왼)'!$A$19),RANK(A165,A$2:A$1074,1),"")</f>
        <v/>
      </c>
      <c r="K165" s="1" t="s">
        <v>1115</v>
      </c>
    </row>
    <row r="166" spans="1:11">
      <c r="A166" s="57">
        <v>45225</v>
      </c>
      <c r="B166" s="41" t="s">
        <v>724</v>
      </c>
      <c r="C166" s="58" t="s">
        <v>734</v>
      </c>
      <c r="D166" s="61" t="s">
        <v>736</v>
      </c>
      <c r="E166" s="62"/>
      <c r="F166" s="77">
        <f t="shared" si="2"/>
        <v>45225</v>
      </c>
      <c r="G166" s="78" t="str">
        <f>IF(AND(A166&gt;='주간 2p_테이블(왼)'!$A$13-1,A166&lt;='주간 2p_테이블(왼)'!$A$19),RANK(A166,A$2:A$1088,1),"")</f>
        <v/>
      </c>
      <c r="H166" s="78" t="str">
        <f>IFERROR(RANK(G166,G:G,1)+COUNTIF($G$1:G165,G166),"")</f>
        <v/>
      </c>
      <c r="I166" s="155" t="str">
        <f>IF(AND(A166&gt;='주간 2p_테이블(왼)'!$A$13,A166&lt;='주간 2p_테이블(왼)'!$A$19),RANK(A166,A$2:A$1074,1),"")</f>
        <v/>
      </c>
      <c r="K166" s="1" t="s">
        <v>1115</v>
      </c>
    </row>
    <row r="167" spans="1:11">
      <c r="A167" s="57">
        <v>45225</v>
      </c>
      <c r="B167" s="41" t="s">
        <v>725</v>
      </c>
      <c r="C167" s="58" t="s">
        <v>735</v>
      </c>
      <c r="D167" s="61" t="s">
        <v>737</v>
      </c>
      <c r="E167" s="62"/>
      <c r="F167" s="77">
        <f t="shared" si="2"/>
        <v>45225</v>
      </c>
      <c r="G167" s="78" t="str">
        <f>IF(AND(A167&gt;='주간 2p_테이블(왼)'!$A$13-1,A167&lt;='주간 2p_테이블(왼)'!$A$19),RANK(A167,A$2:A$1088,1),"")</f>
        <v/>
      </c>
      <c r="H167" s="78" t="str">
        <f>IFERROR(RANK(G167,G:G,1)+COUNTIF($G$1:G166,G167),"")</f>
        <v/>
      </c>
      <c r="I167" s="155" t="str">
        <f>IF(AND(A167&gt;='주간 2p_테이블(왼)'!$A$13,A167&lt;='주간 2p_테이블(왼)'!$A$19),RANK(A167,A$2:A$1074,1),"")</f>
        <v/>
      </c>
      <c r="K167" s="1" t="s">
        <v>1115</v>
      </c>
    </row>
    <row r="168" spans="1:11">
      <c r="A168" s="74">
        <v>44846</v>
      </c>
      <c r="B168" s="41" t="s">
        <v>747</v>
      </c>
      <c r="C168" s="58" t="s">
        <v>748</v>
      </c>
      <c r="D168" s="75" t="s">
        <v>749</v>
      </c>
      <c r="E168" s="76"/>
      <c r="F168" s="77">
        <f t="shared" si="2"/>
        <v>44846</v>
      </c>
      <c r="G168" s="78" t="str">
        <f>IF(AND(A168&gt;='주간 2p_테이블(왼)'!$A$13-1,A168&lt;='주간 2p_테이블(왼)'!$A$19),RANK(A168,A$2:A$1088,1),"")</f>
        <v/>
      </c>
      <c r="H168" s="78" t="str">
        <f>IFERROR(RANK(G168,G:G,1)+COUNTIF($G$1:G167,G168),"")</f>
        <v/>
      </c>
      <c r="I168" s="155" t="str">
        <f>IF(AND(A168&gt;='주간 2p_테이블(왼)'!$A$13,A168&lt;='주간 2p_테이블(왼)'!$A$19),RANK(A168,A$2:A$1074,1),"")</f>
        <v/>
      </c>
      <c r="K168" s="1" t="s">
        <v>1115</v>
      </c>
    </row>
    <row r="169" spans="1:11">
      <c r="A169" s="57">
        <v>45226</v>
      </c>
      <c r="B169" s="41" t="s">
        <v>751</v>
      </c>
      <c r="C169" s="58" t="s">
        <v>752</v>
      </c>
      <c r="D169" s="61" t="s">
        <v>753</v>
      </c>
      <c r="E169" s="62"/>
      <c r="F169" s="77">
        <f t="shared" si="2"/>
        <v>45226</v>
      </c>
      <c r="G169" s="78" t="str">
        <f>IF(AND(A169&gt;='주간 2p_테이블(왼)'!$A$13-1,A169&lt;='주간 2p_테이블(왼)'!$A$19),RANK(A169,A$2:A$1088,1),"")</f>
        <v/>
      </c>
      <c r="H169" s="78" t="str">
        <f>IFERROR(RANK(G169,G:G,1)+COUNTIF($G$1:G168,G169),"")</f>
        <v/>
      </c>
      <c r="I169" s="155" t="str">
        <f>IF(AND(A169&gt;='주간 2p_테이블(왼)'!$A$13,A169&lt;='주간 2p_테이블(왼)'!$A$19),RANK(A169,A$2:A$1074,1),"")</f>
        <v/>
      </c>
      <c r="K169" s="1" t="s">
        <v>1115</v>
      </c>
    </row>
    <row r="170" spans="1:11">
      <c r="A170" s="57">
        <v>45228</v>
      </c>
      <c r="B170" s="41" t="s">
        <v>754</v>
      </c>
      <c r="C170" s="58" t="s">
        <v>755</v>
      </c>
      <c r="D170" s="61" t="s">
        <v>756</v>
      </c>
      <c r="E170" s="62"/>
      <c r="F170" s="77">
        <f t="shared" si="2"/>
        <v>45228</v>
      </c>
      <c r="G170" s="78" t="str">
        <f>IF(AND(A170&gt;='주간 2p_테이블(왼)'!$A$13-1,A170&lt;='주간 2p_테이블(왼)'!$A$19),RANK(A170,A$2:A$1088,1),"")</f>
        <v/>
      </c>
      <c r="H170" s="78" t="str">
        <f>IFERROR(RANK(G170,G:G,1)+COUNTIF($G$1:G169,G170),"")</f>
        <v/>
      </c>
      <c r="I170" s="155" t="str">
        <f>IF(AND(A170&gt;='주간 2p_테이블(왼)'!$A$13,A170&lt;='주간 2p_테이블(왼)'!$A$19),RANK(A170,A$2:A$1074,1),"")</f>
        <v/>
      </c>
      <c r="K170" s="1" t="s">
        <v>1115</v>
      </c>
    </row>
    <row r="171" spans="1:11">
      <c r="A171" s="57">
        <v>43075</v>
      </c>
      <c r="B171" s="41" t="s">
        <v>761</v>
      </c>
      <c r="C171" s="58" t="s">
        <v>762</v>
      </c>
      <c r="D171" s="75" t="s">
        <v>763</v>
      </c>
      <c r="E171" s="76"/>
      <c r="F171" s="77">
        <f t="shared" si="2"/>
        <v>43075</v>
      </c>
      <c r="G171" s="78" t="str">
        <f>IF(AND(A171&gt;='주간 2p_테이블(왼)'!$A$13-1,A171&lt;='주간 2p_테이블(왼)'!$A$19),RANK(A171,A$2:A$1088,1),"")</f>
        <v/>
      </c>
      <c r="H171" s="78" t="str">
        <f>IFERROR(RANK(G171,G:G,1)+COUNTIF($G$1:G170,G171),"")</f>
        <v/>
      </c>
      <c r="I171" s="155" t="str">
        <f>IF(AND(A171&gt;='주간 2p_테이블(왼)'!$A$13,A171&lt;='주간 2p_테이블(왼)'!$A$19),RANK(A171,A$2:A$1074,1),"")</f>
        <v/>
      </c>
      <c r="K171" s="1" t="s">
        <v>1115</v>
      </c>
    </row>
    <row r="172" spans="1:11">
      <c r="A172" s="57">
        <v>45229</v>
      </c>
      <c r="B172" s="41" t="s">
        <v>764</v>
      </c>
      <c r="C172" s="58" t="s">
        <v>767</v>
      </c>
      <c r="D172" s="61" t="s">
        <v>770</v>
      </c>
      <c r="E172" s="62"/>
      <c r="F172" s="77">
        <f t="shared" si="2"/>
        <v>45229</v>
      </c>
      <c r="G172" s="78" t="str">
        <f>IF(AND(A172&gt;='주간 2p_테이블(왼)'!$A$13-1,A172&lt;='주간 2p_테이블(왼)'!$A$19),RANK(A172,A$2:A$1088,1),"")</f>
        <v/>
      </c>
      <c r="H172" s="78" t="str">
        <f>IFERROR(RANK(G172,G:G,1)+COUNTIF($G$1:G171,G172),"")</f>
        <v/>
      </c>
      <c r="I172" s="155" t="str">
        <f>IF(AND(A172&gt;='주간 2p_테이블(왼)'!$A$13,A172&lt;='주간 2p_테이블(왼)'!$A$19),RANK(A172,A$2:A$1074,1),"")</f>
        <v/>
      </c>
      <c r="K172" s="1" t="s">
        <v>1115</v>
      </c>
    </row>
    <row r="173" spans="1:11">
      <c r="A173" s="57">
        <v>45229</v>
      </c>
      <c r="B173" s="41" t="s">
        <v>765</v>
      </c>
      <c r="C173" s="58" t="s">
        <v>768</v>
      </c>
      <c r="D173" s="61" t="s">
        <v>305</v>
      </c>
      <c r="E173" s="62"/>
      <c r="F173" s="77">
        <f t="shared" si="2"/>
        <v>45229</v>
      </c>
      <c r="G173" s="78" t="str">
        <f>IF(AND(A173&gt;='주간 2p_테이블(왼)'!$A$13-1,A173&lt;='주간 2p_테이블(왼)'!$A$19),RANK(A173,A$2:A$1088,1),"")</f>
        <v/>
      </c>
      <c r="H173" s="78" t="str">
        <f>IFERROR(RANK(G173,G:G,1)+COUNTIF($G$1:G172,G173),"")</f>
        <v/>
      </c>
      <c r="I173" s="155" t="str">
        <f>IF(AND(A173&gt;='주간 2p_테이블(왼)'!$A$13,A173&lt;='주간 2p_테이블(왼)'!$A$19),RANK(A173,A$2:A$1074,1),"")</f>
        <v/>
      </c>
      <c r="K173" s="1" t="s">
        <v>1115</v>
      </c>
    </row>
    <row r="174" spans="1:11">
      <c r="A174" s="57">
        <v>45230</v>
      </c>
      <c r="B174" s="41" t="s">
        <v>766</v>
      </c>
      <c r="C174" s="58" t="s">
        <v>769</v>
      </c>
      <c r="D174" s="61" t="s">
        <v>771</v>
      </c>
      <c r="E174" s="62"/>
      <c r="F174" s="77">
        <f t="shared" si="2"/>
        <v>45230</v>
      </c>
      <c r="G174" s="78" t="str">
        <f>IF(AND(A174&gt;='주간 2p_테이블(왼)'!$A$13-1,A174&lt;='주간 2p_테이블(왼)'!$A$19),RANK(A174,A$2:A$1088,1),"")</f>
        <v/>
      </c>
      <c r="H174" s="78" t="str">
        <f>IFERROR(RANK(G174,G:G,1)+COUNTIF($G$1:G173,G174),"")</f>
        <v/>
      </c>
      <c r="I174" s="155" t="str">
        <f>IF(AND(A174&gt;='주간 2p_테이블(왼)'!$A$13,A174&lt;='주간 2p_테이블(왼)'!$A$19),RANK(A174,A$2:A$1074,1),"")</f>
        <v/>
      </c>
      <c r="K174" s="1" t="s">
        <v>1115</v>
      </c>
    </row>
    <row r="175" spans="1:11">
      <c r="A175" s="57">
        <v>45231</v>
      </c>
      <c r="B175" s="41" t="s">
        <v>772</v>
      </c>
      <c r="C175" s="58" t="s">
        <v>780</v>
      </c>
      <c r="D175" s="61" t="s">
        <v>788</v>
      </c>
      <c r="E175" s="62"/>
      <c r="F175" s="77">
        <f t="shared" si="2"/>
        <v>45231</v>
      </c>
      <c r="G175" s="78" t="str">
        <f>IF(AND(A175&gt;='주간 2p_테이블(왼)'!$A$13-1,A175&lt;='주간 2p_테이블(왼)'!$A$19),RANK(A175,A$2:A$1088,1),"")</f>
        <v/>
      </c>
      <c r="H175" s="78" t="str">
        <f>IFERROR(RANK(G175,G:G,1)+COUNTIF($G$1:G174,G175),"")</f>
        <v/>
      </c>
      <c r="I175" s="155" t="str">
        <f>IF(AND(A175&gt;='주간 2p_테이블(왼)'!$A$13,A175&lt;='주간 2p_테이블(왼)'!$A$19),RANK(A175,A$2:A$1074,1),"")</f>
        <v/>
      </c>
      <c r="K175" s="1" t="s">
        <v>1115</v>
      </c>
    </row>
    <row r="176" spans="1:11">
      <c r="A176" s="57">
        <v>45231</v>
      </c>
      <c r="B176" s="41" t="s">
        <v>773</v>
      </c>
      <c r="C176" s="58" t="s">
        <v>781</v>
      </c>
      <c r="D176" s="61" t="s">
        <v>305</v>
      </c>
      <c r="E176" s="62"/>
      <c r="F176" s="77">
        <f t="shared" si="2"/>
        <v>45231</v>
      </c>
      <c r="G176" s="78" t="str">
        <f>IF(AND(A176&gt;='주간 2p_테이블(왼)'!$A$13-1,A176&lt;='주간 2p_테이블(왼)'!$A$19),RANK(A176,A$2:A$1088,1),"")</f>
        <v/>
      </c>
      <c r="H176" s="78" t="str">
        <f>IFERROR(RANK(G176,G:G,1)+COUNTIF($G$1:G175,G176),"")</f>
        <v/>
      </c>
      <c r="I176" s="155" t="str">
        <f>IF(AND(A176&gt;='주간 2p_테이블(왼)'!$A$13,A176&lt;='주간 2p_테이블(왼)'!$A$19),RANK(A176,A$2:A$1074,1),"")</f>
        <v/>
      </c>
      <c r="K176" s="1" t="s">
        <v>1115</v>
      </c>
    </row>
    <row r="177" spans="1:11">
      <c r="A177" s="57">
        <v>45231</v>
      </c>
      <c r="B177" s="41" t="s">
        <v>774</v>
      </c>
      <c r="C177" s="58" t="s">
        <v>782</v>
      </c>
      <c r="D177" s="61" t="s">
        <v>320</v>
      </c>
      <c r="E177" s="62"/>
      <c r="F177" s="77">
        <f t="shared" si="2"/>
        <v>45231</v>
      </c>
      <c r="G177" s="78" t="str">
        <f>IF(AND(A177&gt;='주간 2p_테이블(왼)'!$A$13-1,A177&lt;='주간 2p_테이블(왼)'!$A$19),RANK(A177,A$2:A$1088,1),"")</f>
        <v/>
      </c>
      <c r="H177" s="78" t="str">
        <f>IFERROR(RANK(G177,G:G,1)+COUNTIF($G$1:G176,G177),"")</f>
        <v/>
      </c>
      <c r="I177" s="155" t="str">
        <f>IF(AND(A177&gt;='주간 2p_테이블(왼)'!$A$13,A177&lt;='주간 2p_테이블(왼)'!$A$19),RANK(A177,A$2:A$1074,1),"")</f>
        <v/>
      </c>
      <c r="K177" s="1" t="s">
        <v>1115</v>
      </c>
    </row>
    <row r="178" spans="1:11">
      <c r="A178" s="57">
        <v>45232</v>
      </c>
      <c r="B178" s="41" t="s">
        <v>775</v>
      </c>
      <c r="C178" s="58" t="s">
        <v>783</v>
      </c>
      <c r="D178" s="61" t="s">
        <v>788</v>
      </c>
      <c r="E178" s="62"/>
      <c r="F178" s="77">
        <f t="shared" si="2"/>
        <v>45232</v>
      </c>
      <c r="G178" s="78" t="str">
        <f>IF(AND(A178&gt;='주간 2p_테이블(왼)'!$A$13-1,A178&lt;='주간 2p_테이블(왼)'!$A$19),RANK(A178,A$2:A$1088,1),"")</f>
        <v/>
      </c>
      <c r="H178" s="78" t="str">
        <f>IFERROR(RANK(G178,G:G,1)+COUNTIF($G$1:G177,G178),"")</f>
        <v/>
      </c>
      <c r="I178" s="155" t="str">
        <f>IF(AND(A178&gt;='주간 2p_테이블(왼)'!$A$13,A178&lt;='주간 2p_테이블(왼)'!$A$19),RANK(A178,A$2:A$1074,1),"")</f>
        <v/>
      </c>
      <c r="K178" s="1" t="s">
        <v>1115</v>
      </c>
    </row>
    <row r="179" spans="1:11">
      <c r="A179" s="57">
        <v>45232</v>
      </c>
      <c r="B179" s="41" t="s">
        <v>776</v>
      </c>
      <c r="C179" s="58" t="s">
        <v>784</v>
      </c>
      <c r="D179" s="61" t="s">
        <v>789</v>
      </c>
      <c r="E179" s="62"/>
      <c r="F179" s="77">
        <f t="shared" si="2"/>
        <v>45232</v>
      </c>
      <c r="G179" s="78" t="str">
        <f>IF(AND(A179&gt;='주간 2p_테이블(왼)'!$A$13-1,A179&lt;='주간 2p_테이블(왼)'!$A$19),RANK(A179,A$2:A$1088,1),"")</f>
        <v/>
      </c>
      <c r="H179" s="78" t="str">
        <f>IFERROR(RANK(G179,G:G,1)+COUNTIF($G$1:G178,G179),"")</f>
        <v/>
      </c>
      <c r="I179" s="155" t="str">
        <f>IF(AND(A179&gt;='주간 2p_테이블(왼)'!$A$13,A179&lt;='주간 2p_테이블(왼)'!$A$19),RANK(A179,A$2:A$1074,1),"")</f>
        <v/>
      </c>
      <c r="K179" s="1" t="s">
        <v>1115</v>
      </c>
    </row>
    <row r="180" spans="1:11">
      <c r="A180" s="57">
        <v>45233</v>
      </c>
      <c r="B180" s="41" t="s">
        <v>777</v>
      </c>
      <c r="C180" s="58" t="s">
        <v>785</v>
      </c>
      <c r="D180" s="61" t="s">
        <v>788</v>
      </c>
      <c r="E180" s="62"/>
      <c r="F180" s="77">
        <f t="shared" si="2"/>
        <v>45233</v>
      </c>
      <c r="G180" s="78" t="str">
        <f>IF(AND(A180&gt;='주간 2p_테이블(왼)'!$A$13-1,A180&lt;='주간 2p_테이블(왼)'!$A$19),RANK(A180,A$2:A$1088,1),"")</f>
        <v/>
      </c>
      <c r="H180" s="78" t="str">
        <f>IFERROR(RANK(G180,G:G,1)+COUNTIF($G$1:G179,G180),"")</f>
        <v/>
      </c>
      <c r="I180" s="155" t="str">
        <f>IF(AND(A180&gt;='주간 2p_테이블(왼)'!$A$13,A180&lt;='주간 2p_테이블(왼)'!$A$19),RANK(A180,A$2:A$1074,1),"")</f>
        <v/>
      </c>
      <c r="K180" s="1" t="s">
        <v>1115</v>
      </c>
    </row>
    <row r="181" spans="1:11">
      <c r="A181" s="74">
        <v>45234</v>
      </c>
      <c r="B181" s="41" t="s">
        <v>778</v>
      </c>
      <c r="C181" s="58" t="s">
        <v>786</v>
      </c>
      <c r="D181" s="61" t="s">
        <v>790</v>
      </c>
      <c r="E181" s="62"/>
      <c r="F181" s="77">
        <f t="shared" si="2"/>
        <v>45234</v>
      </c>
      <c r="G181" s="78" t="str">
        <f>IF(AND(A181&gt;='주간 2p_테이블(왼)'!$A$13-1,A181&lt;='주간 2p_테이블(왼)'!$A$19),RANK(A181,A$2:A$1088,1),"")</f>
        <v/>
      </c>
      <c r="H181" s="78" t="str">
        <f>IFERROR(RANK(G181,G:G,1)+COUNTIF($G$1:G180,G181),"")</f>
        <v/>
      </c>
      <c r="I181" s="155" t="str">
        <f>IF(AND(A181&gt;='주간 2p_테이블(왼)'!$A$13,A181&lt;='주간 2p_테이블(왼)'!$A$19),RANK(A181,A$2:A$1074,1),"")</f>
        <v/>
      </c>
      <c r="K181" s="1" t="s">
        <v>1115</v>
      </c>
    </row>
    <row r="182" spans="1:11">
      <c r="A182" s="74">
        <v>45235</v>
      </c>
      <c r="B182" s="41" t="s">
        <v>779</v>
      </c>
      <c r="C182" s="58" t="s">
        <v>787</v>
      </c>
      <c r="D182" s="61" t="s">
        <v>305</v>
      </c>
      <c r="E182" s="62"/>
      <c r="F182" s="77">
        <f t="shared" si="2"/>
        <v>45235</v>
      </c>
      <c r="G182" s="78" t="str">
        <f>IF(AND(A182&gt;='주간 2p_테이블(왼)'!$A$13-1,A182&lt;='주간 2p_테이블(왼)'!$A$19),RANK(A182,A$2:A$1088,1),"")</f>
        <v/>
      </c>
      <c r="H182" s="78" t="str">
        <f>IFERROR(RANK(G182,G:G,1)+COUNTIF($G$1:G181,G182),"")</f>
        <v/>
      </c>
      <c r="I182" s="155" t="str">
        <f>IF(AND(A182&gt;='주간 2p_테이블(왼)'!$A$13,A182&lt;='주간 2p_테이블(왼)'!$A$19),RANK(A182,A$2:A$1074,1),"")</f>
        <v/>
      </c>
      <c r="K182" s="1" t="s">
        <v>1115</v>
      </c>
    </row>
    <row r="183" spans="1:11">
      <c r="A183" s="57">
        <v>45236</v>
      </c>
      <c r="B183" s="41" t="s">
        <v>795</v>
      </c>
      <c r="C183" s="58" t="s">
        <v>805</v>
      </c>
      <c r="D183" s="61" t="s">
        <v>815</v>
      </c>
      <c r="E183" s="62"/>
      <c r="F183" s="77">
        <f t="shared" si="2"/>
        <v>45236</v>
      </c>
      <c r="G183" s="78" t="str">
        <f>IF(AND(A183&gt;='주간 2p_테이블(왼)'!$A$13-1,A183&lt;='주간 2p_테이블(왼)'!$A$19),RANK(A183,A$2:A$1088,1),"")</f>
        <v/>
      </c>
      <c r="H183" s="78" t="str">
        <f>IFERROR(RANK(G183,G:G,1)+COUNTIF($G$1:G182,G183),"")</f>
        <v/>
      </c>
      <c r="I183" s="155" t="str">
        <f>IF(AND(A183&gt;='주간 2p_테이블(왼)'!$A$13,A183&lt;='주간 2p_테이블(왼)'!$A$19),RANK(A183,A$2:A$1074,1),"")</f>
        <v/>
      </c>
      <c r="K183" s="1" t="s">
        <v>1115</v>
      </c>
    </row>
    <row r="184" spans="1:11">
      <c r="A184" s="57">
        <v>45236</v>
      </c>
      <c r="B184" s="41" t="s">
        <v>796</v>
      </c>
      <c r="C184" s="58" t="s">
        <v>806</v>
      </c>
      <c r="D184" s="61" t="s">
        <v>816</v>
      </c>
      <c r="E184" s="62"/>
      <c r="F184" s="77">
        <f t="shared" si="2"/>
        <v>45236</v>
      </c>
      <c r="G184" s="78" t="str">
        <f>IF(AND(A184&gt;='주간 2p_테이블(왼)'!$A$13-1,A184&lt;='주간 2p_테이블(왼)'!$A$19),RANK(A184,A$2:A$1088,1),"")</f>
        <v/>
      </c>
      <c r="H184" s="78" t="str">
        <f>IFERROR(RANK(G184,G:G,1)+COUNTIF($G$1:G183,G184),"")</f>
        <v/>
      </c>
      <c r="I184" s="155" t="str">
        <f>IF(AND(A184&gt;='주간 2p_테이블(왼)'!$A$13,A184&lt;='주간 2p_테이블(왼)'!$A$19),RANK(A184,A$2:A$1074,1),"")</f>
        <v/>
      </c>
      <c r="K184" s="1" t="s">
        <v>1115</v>
      </c>
    </row>
    <row r="185" spans="1:11">
      <c r="A185" s="57">
        <v>45236</v>
      </c>
      <c r="B185" s="41" t="s">
        <v>797</v>
      </c>
      <c r="C185" s="58" t="s">
        <v>807</v>
      </c>
      <c r="D185" s="61" t="s">
        <v>306</v>
      </c>
      <c r="E185" s="62"/>
      <c r="F185" s="77">
        <f t="shared" si="2"/>
        <v>45236</v>
      </c>
      <c r="G185" s="78" t="str">
        <f>IF(AND(A185&gt;='주간 2p_테이블(왼)'!$A$13-1,A185&lt;='주간 2p_테이블(왼)'!$A$19),RANK(A185,A$2:A$1088,1),"")</f>
        <v/>
      </c>
      <c r="H185" s="78" t="str">
        <f>IFERROR(RANK(G185,G:G,1)+COUNTIF($G$1:G184,G185),"")</f>
        <v/>
      </c>
      <c r="I185" s="155" t="str">
        <f>IF(AND(A185&gt;='주간 2p_테이블(왼)'!$A$13,A185&lt;='주간 2p_테이블(왼)'!$A$19),RANK(A185,A$2:A$1074,1),"")</f>
        <v/>
      </c>
      <c r="K185" s="1" t="s">
        <v>1115</v>
      </c>
    </row>
    <row r="186" spans="1:11">
      <c r="A186" s="57">
        <v>45237</v>
      </c>
      <c r="B186" s="41" t="s">
        <v>798</v>
      </c>
      <c r="C186" s="58" t="s">
        <v>808</v>
      </c>
      <c r="D186" s="61" t="s">
        <v>816</v>
      </c>
      <c r="E186" s="62"/>
      <c r="F186" s="77">
        <f t="shared" si="2"/>
        <v>45237</v>
      </c>
      <c r="G186" s="78" t="str">
        <f>IF(AND(A186&gt;='주간 2p_테이블(왼)'!$A$13-1,A186&lt;='주간 2p_테이블(왼)'!$A$19),RANK(A186,A$2:A$1088,1),"")</f>
        <v/>
      </c>
      <c r="H186" s="78" t="str">
        <f>IFERROR(RANK(G186,G:G,1)+COUNTIF($G$1:G185,G186),"")</f>
        <v/>
      </c>
      <c r="I186" s="155" t="str">
        <f>IF(AND(A186&gt;='주간 2p_테이블(왼)'!$A$13,A186&lt;='주간 2p_테이블(왼)'!$A$19),RANK(A186,A$2:A$1074,1),"")</f>
        <v/>
      </c>
      <c r="K186" s="1" t="s">
        <v>1115</v>
      </c>
    </row>
    <row r="187" spans="1:11">
      <c r="A187" s="57">
        <v>45238</v>
      </c>
      <c r="B187" s="41" t="s">
        <v>799</v>
      </c>
      <c r="C187" s="58" t="s">
        <v>809</v>
      </c>
      <c r="D187" s="61" t="s">
        <v>816</v>
      </c>
      <c r="E187" s="62"/>
      <c r="F187" s="77">
        <f t="shared" si="2"/>
        <v>45238</v>
      </c>
      <c r="G187" s="78" t="str">
        <f>IF(AND(A187&gt;='주간 2p_테이블(왼)'!$A$13-1,A187&lt;='주간 2p_테이블(왼)'!$A$19),RANK(A187,A$2:A$1088,1),"")</f>
        <v/>
      </c>
      <c r="H187" s="78" t="str">
        <f>IFERROR(RANK(G187,G:G,1)+COUNTIF($G$1:G186,G187),"")</f>
        <v/>
      </c>
      <c r="I187" s="155" t="str">
        <f>IF(AND(A187&gt;='주간 2p_테이블(왼)'!$A$13,A187&lt;='주간 2p_테이블(왼)'!$A$19),RANK(A187,A$2:A$1074,1),"")</f>
        <v/>
      </c>
      <c r="K187" s="1" t="s">
        <v>1115</v>
      </c>
    </row>
    <row r="188" spans="1:11">
      <c r="A188" s="57">
        <v>45239</v>
      </c>
      <c r="B188" s="41" t="s">
        <v>800</v>
      </c>
      <c r="C188" s="58" t="s">
        <v>810</v>
      </c>
      <c r="D188" s="61" t="s">
        <v>817</v>
      </c>
      <c r="E188" s="62"/>
      <c r="F188" s="77">
        <f t="shared" si="2"/>
        <v>45239</v>
      </c>
      <c r="G188" s="78" t="str">
        <f>IF(AND(A188&gt;='주간 2p_테이블(왼)'!$A$13-1,A188&lt;='주간 2p_테이블(왼)'!$A$19),RANK(A188,A$2:A$1088,1),"")</f>
        <v/>
      </c>
      <c r="H188" s="78" t="str">
        <f>IFERROR(RANK(G188,G:G,1)+COUNTIF($G$1:G187,G188),"")</f>
        <v/>
      </c>
      <c r="I188" s="155" t="str">
        <f>IF(AND(A188&gt;='주간 2p_테이블(왼)'!$A$13,A188&lt;='주간 2p_테이블(왼)'!$A$19),RANK(A188,A$2:A$1074,1),"")</f>
        <v/>
      </c>
      <c r="K188" s="1" t="s">
        <v>1115</v>
      </c>
    </row>
    <row r="189" spans="1:11">
      <c r="A189" s="57">
        <v>45239</v>
      </c>
      <c r="B189" s="41" t="s">
        <v>801</v>
      </c>
      <c r="C189" s="58" t="s">
        <v>811</v>
      </c>
      <c r="D189" s="61" t="s">
        <v>306</v>
      </c>
      <c r="E189" s="62"/>
      <c r="F189" s="77">
        <f t="shared" si="2"/>
        <v>45239</v>
      </c>
      <c r="G189" s="78" t="str">
        <f>IF(AND(A189&gt;='주간 2p_테이블(왼)'!$A$13-1,A189&lt;='주간 2p_테이블(왼)'!$A$19),RANK(A189,A$2:A$1088,1),"")</f>
        <v/>
      </c>
      <c r="H189" s="78" t="str">
        <f>IFERROR(RANK(G189,G:G,1)+COUNTIF($G$1:G188,G189),"")</f>
        <v/>
      </c>
      <c r="I189" s="155" t="str">
        <f>IF(AND(A189&gt;='주간 2p_테이블(왼)'!$A$13,A189&lt;='주간 2p_테이블(왼)'!$A$19),RANK(A189,A$2:A$1074,1),"")</f>
        <v/>
      </c>
      <c r="K189" s="1" t="s">
        <v>1115</v>
      </c>
    </row>
    <row r="190" spans="1:11">
      <c r="A190" s="57">
        <v>45240</v>
      </c>
      <c r="B190" s="41" t="s">
        <v>802</v>
      </c>
      <c r="C190" s="58" t="s">
        <v>812</v>
      </c>
      <c r="D190" s="61" t="s">
        <v>818</v>
      </c>
      <c r="E190" s="62"/>
      <c r="F190" s="77">
        <f t="shared" si="2"/>
        <v>45240</v>
      </c>
      <c r="G190" s="78" t="str">
        <f>IF(AND(A190&gt;='주간 2p_테이블(왼)'!$A$13-1,A190&lt;='주간 2p_테이블(왼)'!$A$19),RANK(A190,A$2:A$1088,1),"")</f>
        <v/>
      </c>
      <c r="H190" s="78" t="str">
        <f>IFERROR(RANK(G190,G:G,1)+COUNTIF($G$1:G189,G190),"")</f>
        <v/>
      </c>
      <c r="I190" s="155" t="str">
        <f>IF(AND(A190&gt;='주간 2p_테이블(왼)'!$A$13,A190&lt;='주간 2p_테이블(왼)'!$A$19),RANK(A190,A$2:A$1074,1),"")</f>
        <v/>
      </c>
      <c r="K190" s="1" t="s">
        <v>1115</v>
      </c>
    </row>
    <row r="191" spans="1:11">
      <c r="A191" s="57">
        <v>45240</v>
      </c>
      <c r="B191" s="41" t="s">
        <v>803</v>
      </c>
      <c r="C191" s="58" t="s">
        <v>813</v>
      </c>
      <c r="D191" s="61" t="s">
        <v>816</v>
      </c>
      <c r="E191" s="62"/>
      <c r="F191" s="77">
        <f t="shared" si="2"/>
        <v>45240</v>
      </c>
      <c r="G191" s="78" t="str">
        <f>IF(AND(A191&gt;='주간 2p_테이블(왼)'!$A$13-1,A191&lt;='주간 2p_테이블(왼)'!$A$19),RANK(A191,A$2:A$1088,1),"")</f>
        <v/>
      </c>
      <c r="H191" s="78" t="str">
        <f>IFERROR(RANK(G191,G:G,1)+COUNTIF($G$1:G190,G191),"")</f>
        <v/>
      </c>
      <c r="I191" s="155" t="str">
        <f>IF(AND(A191&gt;='주간 2p_테이블(왼)'!$A$13,A191&lt;='주간 2p_테이블(왼)'!$A$19),RANK(A191,A$2:A$1074,1),"")</f>
        <v/>
      </c>
      <c r="K191" s="1" t="s">
        <v>1115</v>
      </c>
    </row>
    <row r="192" spans="1:11">
      <c r="A192" s="57">
        <v>45242</v>
      </c>
      <c r="B192" s="41" t="s">
        <v>804</v>
      </c>
      <c r="C192" s="58" t="s">
        <v>814</v>
      </c>
      <c r="D192" s="61" t="s">
        <v>819</v>
      </c>
      <c r="E192" s="62"/>
      <c r="F192" s="77">
        <f t="shared" si="2"/>
        <v>45242</v>
      </c>
      <c r="G192" s="78" t="str">
        <f>IF(AND(A192&gt;='주간 2p_테이블(왼)'!$A$13-1,A192&lt;='주간 2p_테이블(왼)'!$A$19),RANK(A192,A$2:A$1088,1),"")</f>
        <v/>
      </c>
      <c r="H192" s="78" t="str">
        <f>IFERROR(RANK(G192,G:G,1)+COUNTIF($G$1:G191,G192),"")</f>
        <v/>
      </c>
      <c r="I192" s="155" t="str">
        <f>IF(AND(A192&gt;='주간 2p_테이블(왼)'!$A$13,A192&lt;='주간 2p_테이블(왼)'!$A$19),RANK(A192,A$2:A$1074,1),"")</f>
        <v/>
      </c>
      <c r="K192" s="1" t="s">
        <v>1115</v>
      </c>
    </row>
    <row r="193" spans="1:11">
      <c r="A193" s="57">
        <v>45243</v>
      </c>
      <c r="B193" s="41" t="s">
        <v>827</v>
      </c>
      <c r="C193" s="58" t="s">
        <v>839</v>
      </c>
      <c r="D193" s="61" t="s">
        <v>851</v>
      </c>
      <c r="E193" s="62"/>
      <c r="F193" s="77">
        <f t="shared" si="2"/>
        <v>45243</v>
      </c>
      <c r="G193" s="78" t="str">
        <f>IF(AND(A193&gt;='주간 2p_테이블(왼)'!$A$13-1,A193&lt;='주간 2p_테이블(왼)'!$A$19),RANK(A193,A$2:A$1088,1),"")</f>
        <v/>
      </c>
      <c r="H193" s="78" t="str">
        <f>IFERROR(RANK(G193,G:G,1)+COUNTIF($G$1:G192,G193),"")</f>
        <v/>
      </c>
      <c r="I193" s="155" t="str">
        <f>IF(AND(A193&gt;='주간 2p_테이블(왼)'!$A$13,A193&lt;='주간 2p_테이블(왼)'!$A$19),RANK(A193,A$2:A$1074,1),"")</f>
        <v/>
      </c>
      <c r="K193" s="1" t="s">
        <v>1115</v>
      </c>
    </row>
    <row r="194" spans="1:11">
      <c r="A194" s="57">
        <v>45243</v>
      </c>
      <c r="B194" s="41" t="s">
        <v>828</v>
      </c>
      <c r="C194" s="58" t="s">
        <v>840</v>
      </c>
      <c r="D194" s="61" t="s">
        <v>852</v>
      </c>
      <c r="E194" s="62"/>
      <c r="F194" s="77">
        <f t="shared" si="2"/>
        <v>45243</v>
      </c>
      <c r="G194" s="78" t="str">
        <f>IF(AND(A194&gt;='주간 2p_테이블(왼)'!$A$13-1,A194&lt;='주간 2p_테이블(왼)'!$A$19),RANK(A194,A$2:A$1088,1),"")</f>
        <v/>
      </c>
      <c r="H194" s="78" t="str">
        <f>IFERROR(RANK(G194,G:G,1)+COUNTIF($G$1:G193,G194),"")</f>
        <v/>
      </c>
      <c r="I194" s="155" t="str">
        <f>IF(AND(A194&gt;='주간 2p_테이블(왼)'!$A$13,A194&lt;='주간 2p_테이블(왼)'!$A$19),RANK(A194,A$2:A$1074,1),"")</f>
        <v/>
      </c>
      <c r="K194" s="1" t="s">
        <v>1115</v>
      </c>
    </row>
    <row r="195" spans="1:11">
      <c r="A195" s="57">
        <v>45244</v>
      </c>
      <c r="B195" s="41" t="s">
        <v>829</v>
      </c>
      <c r="C195" s="58" t="s">
        <v>841</v>
      </c>
      <c r="D195" s="61" t="s">
        <v>853</v>
      </c>
      <c r="E195" s="62"/>
      <c r="F195" s="77">
        <f t="shared" si="2"/>
        <v>45244</v>
      </c>
      <c r="G195" s="78" t="str">
        <f>IF(AND(A195&gt;='주간 2p_테이블(왼)'!$A$13-1,A195&lt;='주간 2p_테이블(왼)'!$A$19),RANK(A195,A$2:A$1088,1),"")</f>
        <v/>
      </c>
      <c r="H195" s="78" t="str">
        <f>IFERROR(RANK(G195,G:G,1)+COUNTIF($G$1:G194,G195),"")</f>
        <v/>
      </c>
      <c r="I195" s="155" t="str">
        <f>IF(AND(A195&gt;='주간 2p_테이블(왼)'!$A$13,A195&lt;='주간 2p_테이블(왼)'!$A$19),RANK(A195,A$2:A$1074,1),"")</f>
        <v/>
      </c>
      <c r="K195" s="1" t="s">
        <v>1115</v>
      </c>
    </row>
    <row r="196" spans="1:11">
      <c r="A196" s="57">
        <v>45245</v>
      </c>
      <c r="B196" s="41" t="s">
        <v>830</v>
      </c>
      <c r="C196" s="58" t="s">
        <v>842</v>
      </c>
      <c r="D196" s="61" t="s">
        <v>854</v>
      </c>
      <c r="E196" s="62"/>
      <c r="F196" s="77">
        <f t="shared" si="2"/>
        <v>45245</v>
      </c>
      <c r="G196" s="78" t="str">
        <f>IF(AND(A196&gt;='주간 2p_테이블(왼)'!$A$13-1,A196&lt;='주간 2p_테이블(왼)'!$A$19),RANK(A196,A$2:A$1088,1),"")</f>
        <v/>
      </c>
      <c r="H196" s="78" t="str">
        <f>IFERROR(RANK(G196,G:G,1)+COUNTIF($G$1:G195,G196),"")</f>
        <v/>
      </c>
      <c r="I196" s="155" t="str">
        <f>IF(AND(A196&gt;='주간 2p_테이블(왼)'!$A$13,A196&lt;='주간 2p_테이블(왼)'!$A$19),RANK(A196,A$2:A$1074,1),"")</f>
        <v/>
      </c>
      <c r="K196" s="1" t="s">
        <v>1115</v>
      </c>
    </row>
    <row r="197" spans="1:11">
      <c r="A197" s="57">
        <v>45245</v>
      </c>
      <c r="B197" s="41" t="s">
        <v>831</v>
      </c>
      <c r="C197" s="58" t="s">
        <v>843</v>
      </c>
      <c r="D197" s="61" t="s">
        <v>851</v>
      </c>
      <c r="E197" s="62"/>
      <c r="F197" s="77">
        <f t="shared" ref="F197:F260" si="3">A197</f>
        <v>45245</v>
      </c>
      <c r="G197" s="78" t="str">
        <f>IF(AND(A197&gt;='주간 2p_테이블(왼)'!$A$13-1,A197&lt;='주간 2p_테이블(왼)'!$A$19),RANK(A197,A$2:A$1088,1),"")</f>
        <v/>
      </c>
      <c r="H197" s="78" t="str">
        <f>IFERROR(RANK(G197,G:G,1)+COUNTIF($G$1:G196,G197),"")</f>
        <v/>
      </c>
      <c r="I197" s="155" t="str">
        <f>IF(AND(A197&gt;='주간 2p_테이블(왼)'!$A$13,A197&lt;='주간 2p_테이블(왼)'!$A$19),RANK(A197,A$2:A$1074,1),"")</f>
        <v/>
      </c>
      <c r="K197" s="1" t="s">
        <v>1115</v>
      </c>
    </row>
    <row r="198" spans="1:11">
      <c r="A198" s="57">
        <v>45246</v>
      </c>
      <c r="B198" s="41" t="s">
        <v>832</v>
      </c>
      <c r="C198" s="58" t="s">
        <v>844</v>
      </c>
      <c r="D198" s="61" t="s">
        <v>855</v>
      </c>
      <c r="E198" s="62"/>
      <c r="F198" s="77">
        <f t="shared" si="3"/>
        <v>45246</v>
      </c>
      <c r="G198" s="78" t="str">
        <f>IF(AND(A198&gt;='주간 2p_테이블(왼)'!$A$13-1,A198&lt;='주간 2p_테이블(왼)'!$A$19),RANK(A198,A$2:A$1088,1),"")</f>
        <v/>
      </c>
      <c r="H198" s="78" t="str">
        <f>IFERROR(RANK(G198,G:G,1)+COUNTIF($G$1:G197,G198),"")</f>
        <v/>
      </c>
      <c r="I198" s="155" t="str">
        <f>IF(AND(A198&gt;='주간 2p_테이블(왼)'!$A$13,A198&lt;='주간 2p_테이블(왼)'!$A$19),RANK(A198,A$2:A$1074,1),"")</f>
        <v/>
      </c>
      <c r="K198" s="1" t="s">
        <v>1115</v>
      </c>
    </row>
    <row r="199" spans="1:11">
      <c r="A199" s="57">
        <v>45247</v>
      </c>
      <c r="B199" s="41" t="s">
        <v>833</v>
      </c>
      <c r="C199" s="58" t="s">
        <v>845</v>
      </c>
      <c r="D199" s="61" t="s">
        <v>856</v>
      </c>
      <c r="E199" s="62"/>
      <c r="F199" s="77">
        <f t="shared" si="3"/>
        <v>45247</v>
      </c>
      <c r="G199" s="78" t="str">
        <f>IF(AND(A199&gt;='주간 2p_테이블(왼)'!$A$13-1,A199&lt;='주간 2p_테이블(왼)'!$A$19),RANK(A199,A$2:A$1088,1),"")</f>
        <v/>
      </c>
      <c r="H199" s="78" t="str">
        <f>IFERROR(RANK(G199,G:G,1)+COUNTIF($G$1:G198,G199),"")</f>
        <v/>
      </c>
      <c r="I199" s="155" t="str">
        <f>IF(AND(A199&gt;='주간 2p_테이블(왼)'!$A$13,A199&lt;='주간 2p_테이블(왼)'!$A$19),RANK(A199,A$2:A$1074,1),"")</f>
        <v/>
      </c>
      <c r="K199" s="1" t="s">
        <v>1115</v>
      </c>
    </row>
    <row r="200" spans="1:11">
      <c r="A200" s="57">
        <v>45250</v>
      </c>
      <c r="B200" s="41" t="s">
        <v>834</v>
      </c>
      <c r="C200" s="58" t="s">
        <v>846</v>
      </c>
      <c r="D200" s="61" t="s">
        <v>854</v>
      </c>
      <c r="E200" s="62"/>
      <c r="F200" s="77">
        <f t="shared" si="3"/>
        <v>45250</v>
      </c>
      <c r="G200" s="78" t="str">
        <f>IF(AND(A200&gt;='주간 2p_테이블(왼)'!$A$13-1,A200&lt;='주간 2p_테이블(왼)'!$A$19),RANK(A200,A$2:A$1088,1),"")</f>
        <v/>
      </c>
      <c r="H200" s="78" t="str">
        <f>IFERROR(RANK(G200,G:G,1)+COUNTIF($G$1:G199,G200),"")</f>
        <v/>
      </c>
      <c r="I200" s="155" t="str">
        <f>IF(AND(A200&gt;='주간 2p_테이블(왼)'!$A$13,A200&lt;='주간 2p_테이블(왼)'!$A$19),RANK(A200,A$2:A$1074,1),"")</f>
        <v/>
      </c>
      <c r="K200" s="1" t="s">
        <v>1115</v>
      </c>
    </row>
    <row r="201" spans="1:11">
      <c r="A201" s="57">
        <v>45251</v>
      </c>
      <c r="B201" s="41" t="s">
        <v>835</v>
      </c>
      <c r="C201" s="58" t="s">
        <v>847</v>
      </c>
      <c r="D201" s="61" t="s">
        <v>856</v>
      </c>
      <c r="E201" s="62"/>
      <c r="F201" s="77">
        <f t="shared" si="3"/>
        <v>45251</v>
      </c>
      <c r="G201" s="78" t="str">
        <f>IF(AND(A201&gt;='주간 2p_테이블(왼)'!$A$13-1,A201&lt;='주간 2p_테이블(왼)'!$A$19),RANK(A201,A$2:A$1088,1),"")</f>
        <v/>
      </c>
      <c r="H201" s="78" t="str">
        <f>IFERROR(RANK(G201,G:G,1)+COUNTIF($G$1:G200,G201),"")</f>
        <v/>
      </c>
      <c r="I201" s="155" t="str">
        <f>IF(AND(A201&gt;='주간 2p_테이블(왼)'!$A$13,A201&lt;='주간 2p_테이블(왼)'!$A$19),RANK(A201,A$2:A$1074,1),"")</f>
        <v/>
      </c>
      <c r="K201" s="1" t="s">
        <v>1115</v>
      </c>
    </row>
    <row r="202" spans="1:11">
      <c r="A202" s="57">
        <v>45252</v>
      </c>
      <c r="B202" s="41" t="s">
        <v>836</v>
      </c>
      <c r="C202" s="58" t="s">
        <v>848</v>
      </c>
      <c r="D202" s="61" t="s">
        <v>857</v>
      </c>
      <c r="E202" s="62"/>
      <c r="F202" s="77">
        <f t="shared" si="3"/>
        <v>45252</v>
      </c>
      <c r="G202" s="78" t="str">
        <f>IF(AND(A202&gt;='주간 2p_테이블(왼)'!$A$13-1,A202&lt;='주간 2p_테이블(왼)'!$A$19),RANK(A202,A$2:A$1088,1),"")</f>
        <v/>
      </c>
      <c r="H202" s="78" t="str">
        <f>IFERROR(RANK(G202,G:G,1)+COUNTIF($G$1:G201,G202),"")</f>
        <v/>
      </c>
      <c r="I202" s="155" t="str">
        <f>IF(AND(A202&gt;='주간 2p_테이블(왼)'!$A$13,A202&lt;='주간 2p_테이블(왼)'!$A$19),RANK(A202,A$2:A$1074,1),"")</f>
        <v/>
      </c>
      <c r="K202" s="1" t="s">
        <v>1115</v>
      </c>
    </row>
    <row r="203" spans="1:11">
      <c r="A203" s="57">
        <v>45252</v>
      </c>
      <c r="B203" s="41" t="s">
        <v>837</v>
      </c>
      <c r="C203" s="58" t="s">
        <v>849</v>
      </c>
      <c r="D203" s="61" t="s">
        <v>856</v>
      </c>
      <c r="E203" s="62"/>
      <c r="F203" s="77">
        <f t="shared" si="3"/>
        <v>45252</v>
      </c>
      <c r="G203" s="78" t="str">
        <f>IF(AND(A203&gt;='주간 2p_테이블(왼)'!$A$13-1,A203&lt;='주간 2p_테이블(왼)'!$A$19),RANK(A203,A$2:A$1088,1),"")</f>
        <v/>
      </c>
      <c r="H203" s="78" t="str">
        <f>IFERROR(RANK(G203,G:G,1)+COUNTIF($G$1:G202,G203),"")</f>
        <v/>
      </c>
      <c r="I203" s="155" t="str">
        <f>IF(AND(A203&gt;='주간 2p_테이블(왼)'!$A$13,A203&lt;='주간 2p_테이블(왼)'!$A$19),RANK(A203,A$2:A$1074,1),"")</f>
        <v/>
      </c>
      <c r="K203" s="1" t="s">
        <v>1115</v>
      </c>
    </row>
    <row r="204" spans="1:11">
      <c r="A204" s="57">
        <v>45253</v>
      </c>
      <c r="B204" s="41" t="s">
        <v>838</v>
      </c>
      <c r="C204" s="58" t="s">
        <v>850</v>
      </c>
      <c r="D204" s="61" t="s">
        <v>858</v>
      </c>
      <c r="E204" s="62"/>
      <c r="F204" s="77">
        <f t="shared" si="3"/>
        <v>45253</v>
      </c>
      <c r="G204" s="78" t="str">
        <f>IF(AND(A204&gt;='주간 2p_테이블(왼)'!$A$13-1,A204&lt;='주간 2p_테이블(왼)'!$A$19),RANK(A204,A$2:A$1088,1),"")</f>
        <v/>
      </c>
      <c r="H204" s="78" t="str">
        <f>IFERROR(RANK(G204,G:G,1)+COUNTIF($G$1:G203,G204),"")</f>
        <v/>
      </c>
      <c r="I204" s="155" t="str">
        <f>IF(AND(A204&gt;='주간 2p_테이블(왼)'!$A$13,A204&lt;='주간 2p_테이블(왼)'!$A$19),RANK(A204,A$2:A$1074,1),"")</f>
        <v/>
      </c>
      <c r="K204" s="1" t="s">
        <v>1115</v>
      </c>
    </row>
    <row r="205" spans="1:11">
      <c r="A205" s="57">
        <v>45254</v>
      </c>
      <c r="B205" s="41" t="s">
        <v>863</v>
      </c>
      <c r="C205" s="58" t="s">
        <v>869</v>
      </c>
      <c r="D205" s="61" t="s">
        <v>320</v>
      </c>
      <c r="E205" s="62"/>
      <c r="F205" s="77">
        <f t="shared" si="3"/>
        <v>45254</v>
      </c>
      <c r="G205" s="78" t="str">
        <f>IF(AND(A205&gt;='주간 2p_테이블(왼)'!$A$13-1,A205&lt;='주간 2p_테이블(왼)'!$A$19),RANK(A205,A$2:A$1088,1),"")</f>
        <v/>
      </c>
      <c r="H205" s="78" t="str">
        <f>IFERROR(RANK(G205,G:G,1)+COUNTIF($G$1:G204,G205),"")</f>
        <v/>
      </c>
      <c r="I205" s="155" t="str">
        <f>IF(AND(A205&gt;='주간 2p_테이블(왼)'!$A$13,A205&lt;='주간 2p_테이블(왼)'!$A$19),RANK(A205,A$2:A$1074,1),"")</f>
        <v/>
      </c>
      <c r="K205" s="1" t="s">
        <v>1115</v>
      </c>
    </row>
    <row r="206" spans="1:11">
      <c r="A206" s="57">
        <v>45256</v>
      </c>
      <c r="B206" s="41" t="s">
        <v>864</v>
      </c>
      <c r="C206" s="58" t="s">
        <v>870</v>
      </c>
      <c r="D206" s="61" t="s">
        <v>304</v>
      </c>
      <c r="E206" s="62"/>
      <c r="F206" s="77">
        <f t="shared" si="3"/>
        <v>45256</v>
      </c>
      <c r="G206" s="78" t="str">
        <f>IF(AND(A206&gt;='주간 2p_테이블(왼)'!$A$13-1,A206&lt;='주간 2p_테이블(왼)'!$A$19),RANK(A206,A$2:A$1088,1),"")</f>
        <v/>
      </c>
      <c r="H206" s="78" t="str">
        <f>IFERROR(RANK(G206,G:G,1)+COUNTIF($G$1:G205,G206),"")</f>
        <v/>
      </c>
      <c r="I206" s="155" t="str">
        <f>IF(AND(A206&gt;='주간 2p_테이블(왼)'!$A$13,A206&lt;='주간 2p_테이블(왼)'!$A$19),RANK(A206,A$2:A$1074,1),"")</f>
        <v/>
      </c>
      <c r="K206" s="1" t="s">
        <v>1115</v>
      </c>
    </row>
    <row r="207" spans="1:11">
      <c r="A207" s="57">
        <v>45256</v>
      </c>
      <c r="B207" s="41" t="s">
        <v>865</v>
      </c>
      <c r="C207" s="58" t="s">
        <v>871</v>
      </c>
      <c r="D207" s="61" t="s">
        <v>875</v>
      </c>
      <c r="E207" s="62"/>
      <c r="F207" s="77">
        <f t="shared" si="3"/>
        <v>45256</v>
      </c>
      <c r="G207" s="78" t="str">
        <f>IF(AND(A207&gt;='주간 2p_테이블(왼)'!$A$13-1,A207&lt;='주간 2p_테이블(왼)'!$A$19),RANK(A207,A$2:A$1088,1),"")</f>
        <v/>
      </c>
      <c r="H207" s="78" t="str">
        <f>IFERROR(RANK(G207,G:G,1)+COUNTIF($G$1:G206,G207),"")</f>
        <v/>
      </c>
      <c r="I207" s="155" t="str">
        <f>IF(AND(A207&gt;='주간 2p_테이블(왼)'!$A$13,A207&lt;='주간 2p_테이블(왼)'!$A$19),RANK(A207,A$2:A$1074,1),"")</f>
        <v/>
      </c>
      <c r="K207" s="1" t="s">
        <v>1115</v>
      </c>
    </row>
    <row r="208" spans="1:11">
      <c r="A208" s="57">
        <v>45258</v>
      </c>
      <c r="B208" s="41" t="s">
        <v>866</v>
      </c>
      <c r="C208" s="58" t="s">
        <v>872</v>
      </c>
      <c r="D208" s="61" t="s">
        <v>876</v>
      </c>
      <c r="E208" s="62"/>
      <c r="F208" s="77">
        <f t="shared" si="3"/>
        <v>45258</v>
      </c>
      <c r="G208" s="78" t="str">
        <f>IF(AND(A208&gt;='주간 2p_테이블(왼)'!$A$13-1,A208&lt;='주간 2p_테이블(왼)'!$A$19),RANK(A208,A$2:A$1088,1),"")</f>
        <v/>
      </c>
      <c r="H208" s="78" t="str">
        <f>IFERROR(RANK(G208,G:G,1)+COUNTIF($G$1:G207,G208),"")</f>
        <v/>
      </c>
      <c r="I208" s="155" t="str">
        <f>IF(AND(A208&gt;='주간 2p_테이블(왼)'!$A$13,A208&lt;='주간 2p_테이블(왼)'!$A$19),RANK(A208,A$2:A$1074,1),"")</f>
        <v/>
      </c>
      <c r="K208" s="1" t="s">
        <v>1115</v>
      </c>
    </row>
    <row r="209" spans="1:11">
      <c r="A209" s="57">
        <v>45260</v>
      </c>
      <c r="B209" s="41" t="s">
        <v>867</v>
      </c>
      <c r="C209" s="58" t="s">
        <v>873</v>
      </c>
      <c r="D209" s="61" t="s">
        <v>875</v>
      </c>
      <c r="E209" s="62"/>
      <c r="F209" s="77">
        <f t="shared" si="3"/>
        <v>45260</v>
      </c>
      <c r="G209" s="78" t="str">
        <f>IF(AND(A209&gt;='주간 2p_테이블(왼)'!$A$13-1,A209&lt;='주간 2p_테이블(왼)'!$A$19),RANK(A209,A$2:A$1088,1),"")</f>
        <v/>
      </c>
      <c r="H209" s="78" t="str">
        <f>IFERROR(RANK(G209,G:G,1)+COUNTIF($G$1:G208,G209),"")</f>
        <v/>
      </c>
      <c r="I209" s="155" t="str">
        <f>IF(AND(A209&gt;='주간 2p_테이블(왼)'!$A$13,A209&lt;='주간 2p_테이블(왼)'!$A$19),RANK(A209,A$2:A$1074,1),"")</f>
        <v/>
      </c>
      <c r="K209" s="1" t="s">
        <v>1115</v>
      </c>
    </row>
    <row r="210" spans="1:11">
      <c r="A210" s="57">
        <v>45260</v>
      </c>
      <c r="B210" s="41" t="s">
        <v>868</v>
      </c>
      <c r="C210" s="58" t="s">
        <v>874</v>
      </c>
      <c r="D210" s="61" t="s">
        <v>304</v>
      </c>
      <c r="E210" s="62"/>
      <c r="F210" s="77">
        <f t="shared" si="3"/>
        <v>45260</v>
      </c>
      <c r="G210" s="78" t="str">
        <f>IF(AND(A210&gt;='주간 2p_테이블(왼)'!$A$13-1,A210&lt;='주간 2p_테이블(왼)'!$A$19),RANK(A210,A$2:A$1088,1),"")</f>
        <v/>
      </c>
      <c r="H210" s="78" t="str">
        <f>IFERROR(RANK(G210,G:G,1)+COUNTIF($G$1:G209,G210),"")</f>
        <v/>
      </c>
      <c r="I210" s="155" t="str">
        <f>IF(AND(A210&gt;='주간 2p_테이블(왼)'!$A$13,A210&lt;='주간 2p_테이블(왼)'!$A$19),RANK(A210,A$2:A$1074,1),"")</f>
        <v/>
      </c>
      <c r="K210" s="1" t="s">
        <v>1115</v>
      </c>
    </row>
    <row r="211" spans="1:11">
      <c r="A211" s="57">
        <v>42360</v>
      </c>
      <c r="B211" s="41" t="s">
        <v>882</v>
      </c>
      <c r="C211" s="58" t="s">
        <v>878</v>
      </c>
      <c r="D211" s="61" t="s">
        <v>893</v>
      </c>
      <c r="E211" s="62"/>
      <c r="F211" s="77">
        <f t="shared" si="3"/>
        <v>42360</v>
      </c>
      <c r="G211" s="78" t="str">
        <f>IF(AND(A211&gt;='주간 2p_테이블(왼)'!$A$13-1,A211&lt;='주간 2p_테이블(왼)'!$A$19),RANK(A211,A$2:A$1088,1),"")</f>
        <v/>
      </c>
      <c r="H211" s="78" t="str">
        <f>IFERROR(RANK(G211,G:G,1)+COUNTIF($G$1:G210,G211),"")</f>
        <v/>
      </c>
      <c r="I211" s="155" t="str">
        <f>IF(AND(A211&gt;='주간 2p_테이블(왼)'!$A$13,A211&lt;='주간 2p_테이블(왼)'!$A$19),RANK(A211,A$2:A$1074,1),"")</f>
        <v/>
      </c>
      <c r="K211" s="1" t="s">
        <v>1115</v>
      </c>
    </row>
    <row r="212" spans="1:11">
      <c r="A212" s="57">
        <v>44896</v>
      </c>
      <c r="B212" s="41" t="s">
        <v>883</v>
      </c>
      <c r="C212" s="58" t="s">
        <v>879</v>
      </c>
      <c r="D212" s="61" t="s">
        <v>894</v>
      </c>
      <c r="E212" s="62"/>
      <c r="F212" s="77">
        <f t="shared" si="3"/>
        <v>44896</v>
      </c>
      <c r="G212" s="78" t="str">
        <f>IF(AND(A212&gt;='주간 2p_테이블(왼)'!$A$13-1,A212&lt;='주간 2p_테이블(왼)'!$A$19),RANK(A212,A$2:A$1088,1),"")</f>
        <v/>
      </c>
      <c r="H212" s="78" t="str">
        <f>IFERROR(RANK(G212,G:G,1)+COUNTIF($G$1:G211,G212),"")</f>
        <v/>
      </c>
      <c r="I212" s="155" t="str">
        <f>IF(AND(A212&gt;='주간 2p_테이블(왼)'!$A$13,A212&lt;='주간 2p_테이블(왼)'!$A$19),RANK(A212,A$2:A$1074,1),"")</f>
        <v/>
      </c>
      <c r="K212" s="1" t="s">
        <v>1115</v>
      </c>
    </row>
    <row r="213" spans="1:11">
      <c r="A213" s="57">
        <v>42943</v>
      </c>
      <c r="B213" s="41" t="s">
        <v>880</v>
      </c>
      <c r="C213" s="58" t="s">
        <v>881</v>
      </c>
      <c r="D213" s="61" t="s">
        <v>320</v>
      </c>
      <c r="E213" s="62"/>
      <c r="F213" s="77">
        <f t="shared" si="3"/>
        <v>42943</v>
      </c>
      <c r="G213" s="78" t="str">
        <f>IF(AND(A213&gt;='주간 2p_테이블(왼)'!$A$13-1,A213&lt;='주간 2p_테이블(왼)'!$A$19),RANK(A213,A$2:A$1088,1),"")</f>
        <v/>
      </c>
      <c r="H213" s="78" t="str">
        <f>IFERROR(RANK(G213,G:G,1)+COUNTIF($G$1:G212,G213),"")</f>
        <v/>
      </c>
      <c r="I213" s="155" t="str">
        <f>IF(AND(A213&gt;='주간 2p_테이블(왼)'!$A$13,A213&lt;='주간 2p_테이블(왼)'!$A$19),RANK(A213,A$2:A$1074,1),"")</f>
        <v/>
      </c>
      <c r="K213" s="1" t="s">
        <v>1115</v>
      </c>
    </row>
    <row r="214" spans="1:11">
      <c r="A214" s="57">
        <v>45263</v>
      </c>
      <c r="B214" s="41" t="s">
        <v>884</v>
      </c>
      <c r="C214" s="58" t="s">
        <v>897</v>
      </c>
      <c r="D214" s="61" t="s">
        <v>895</v>
      </c>
      <c r="E214" s="62"/>
      <c r="F214" s="77">
        <f>A214</f>
        <v>45263</v>
      </c>
      <c r="G214" s="78" t="str">
        <f>IF(AND(A214&gt;='주간 2p_테이블(왼)'!$A$13-1,A214&lt;='주간 2p_테이블(왼)'!$A$19),RANK(A214,A$2:A$1088,1),"")</f>
        <v/>
      </c>
      <c r="H214" s="78" t="str">
        <f>IFERROR(RANK(G214,G:G,1)+COUNTIF($G$1:G213,G214),"")</f>
        <v/>
      </c>
      <c r="I214" s="155" t="str">
        <f>IF(AND(A214&gt;='주간 2p_테이블(왼)'!$A$13,A214&lt;='주간 2p_테이블(왼)'!$A$19),RANK(A214,A$2:A$1074,1),"")</f>
        <v/>
      </c>
      <c r="K214" s="1" t="s">
        <v>1115</v>
      </c>
    </row>
    <row r="215" spans="1:11">
      <c r="A215" s="57">
        <v>45264</v>
      </c>
      <c r="B215" s="41" t="s">
        <v>885</v>
      </c>
      <c r="C215" s="58" t="s">
        <v>898</v>
      </c>
      <c r="D215" s="61" t="s">
        <v>894</v>
      </c>
      <c r="E215" s="62"/>
      <c r="F215" s="77">
        <f>A215</f>
        <v>45264</v>
      </c>
      <c r="G215" s="78" t="str">
        <f>IF(AND(A215&gt;='주간 2p_테이블(왼)'!$A$13-1,A215&lt;='주간 2p_테이블(왼)'!$A$19),RANK(A215,A$2:A$1088,1),"")</f>
        <v/>
      </c>
      <c r="H215" s="78" t="str">
        <f>IFERROR(RANK(G215,G:G,1)+COUNTIF($G$1:G214,G215),"")</f>
        <v/>
      </c>
      <c r="I215" s="155" t="str">
        <f>IF(AND(A215&gt;='주간 2p_테이블(왼)'!$A$13,A215&lt;='주간 2p_테이블(왼)'!$A$19),RANK(A215,A$2:A$1074,1),"")</f>
        <v/>
      </c>
      <c r="K215" s="1" t="s">
        <v>1115</v>
      </c>
    </row>
    <row r="216" spans="1:11">
      <c r="A216" s="57">
        <v>45264</v>
      </c>
      <c r="B216" s="41" t="s">
        <v>886</v>
      </c>
      <c r="C216" s="58" t="s">
        <v>899</v>
      </c>
      <c r="D216" s="61" t="s">
        <v>893</v>
      </c>
      <c r="E216" s="62"/>
      <c r="F216" s="77">
        <f t="shared" si="3"/>
        <v>45264</v>
      </c>
      <c r="G216" s="78" t="str">
        <f>IF(AND(A216&gt;='주간 2p_테이블(왼)'!$A$13-1,A216&lt;='주간 2p_테이블(왼)'!$A$19),RANK(A216,A$2:A$1088,1),"")</f>
        <v/>
      </c>
      <c r="H216" s="78" t="str">
        <f>IFERROR(RANK(G216,G:G,1)+COUNTIF($G$1:G215,G216),"")</f>
        <v/>
      </c>
      <c r="I216" s="155" t="str">
        <f>IF(AND(A216&gt;='주간 2p_테이블(왼)'!$A$13,A216&lt;='주간 2p_테이블(왼)'!$A$19),RANK(A216,A$2:A$1074,1),"")</f>
        <v/>
      </c>
      <c r="K216" s="1" t="s">
        <v>1115</v>
      </c>
    </row>
    <row r="217" spans="1:11">
      <c r="A217" s="57">
        <v>45264</v>
      </c>
      <c r="B217" s="41" t="s">
        <v>887</v>
      </c>
      <c r="C217" s="58" t="s">
        <v>900</v>
      </c>
      <c r="D217" s="61" t="s">
        <v>893</v>
      </c>
      <c r="E217" s="62"/>
      <c r="F217" s="77">
        <f t="shared" si="3"/>
        <v>45264</v>
      </c>
      <c r="G217" s="78" t="str">
        <f>IF(AND(A217&gt;='주간 2p_테이블(왼)'!$A$13-1,A217&lt;='주간 2p_테이블(왼)'!$A$19),RANK(A217,A$2:A$1088,1),"")</f>
        <v/>
      </c>
      <c r="H217" s="78" t="str">
        <f>IFERROR(RANK(G217,G:G,1)+COUNTIF($G$1:G216,G217),"")</f>
        <v/>
      </c>
      <c r="I217" s="155" t="str">
        <f>IF(AND(A217&gt;='주간 2p_테이블(왼)'!$A$13,A217&lt;='주간 2p_테이블(왼)'!$A$19),RANK(A217,A$2:A$1074,1),"")</f>
        <v/>
      </c>
      <c r="K217" s="1" t="s">
        <v>1115</v>
      </c>
    </row>
    <row r="218" spans="1:11">
      <c r="A218" s="57">
        <v>45264</v>
      </c>
      <c r="B218" s="41" t="s">
        <v>888</v>
      </c>
      <c r="C218" s="58" t="s">
        <v>901</v>
      </c>
      <c r="D218" s="61" t="s">
        <v>893</v>
      </c>
      <c r="E218" s="62"/>
      <c r="F218" s="77">
        <f t="shared" si="3"/>
        <v>45264</v>
      </c>
      <c r="G218" s="78" t="str">
        <f>IF(AND(A218&gt;='주간 2p_테이블(왼)'!$A$13-1,A218&lt;='주간 2p_테이블(왼)'!$A$19),RANK(A218,A$2:A$1088,1),"")</f>
        <v/>
      </c>
      <c r="H218" s="78" t="str">
        <f>IFERROR(RANK(G218,G:G,1)+COUNTIF($G$1:G217,G218),"")</f>
        <v/>
      </c>
      <c r="I218" s="155" t="str">
        <f>IF(AND(A218&gt;='주간 2p_테이블(왼)'!$A$13,A218&lt;='주간 2p_테이블(왼)'!$A$19),RANK(A218,A$2:A$1074,1),"")</f>
        <v/>
      </c>
      <c r="K218" s="1" t="s">
        <v>1115</v>
      </c>
    </row>
    <row r="219" spans="1:11">
      <c r="A219" s="57">
        <v>45264</v>
      </c>
      <c r="B219" s="41" t="s">
        <v>889</v>
      </c>
      <c r="C219" s="58" t="s">
        <v>902</v>
      </c>
      <c r="D219" s="61" t="s">
        <v>896</v>
      </c>
      <c r="E219" s="62"/>
      <c r="F219" s="77">
        <f t="shared" si="3"/>
        <v>45264</v>
      </c>
      <c r="G219" s="78" t="str">
        <f>IF(AND(A219&gt;='주간 2p_테이블(왼)'!$A$13-1,A219&lt;='주간 2p_테이블(왼)'!$A$19),RANK(A219,A$2:A$1088,1),"")</f>
        <v/>
      </c>
      <c r="H219" s="78" t="str">
        <f>IFERROR(RANK(G219,G:G,1)+COUNTIF($G$1:G218,G219),"")</f>
        <v/>
      </c>
      <c r="I219" s="155" t="str">
        <f>IF(AND(A219&gt;='주간 2p_테이블(왼)'!$A$13,A219&lt;='주간 2p_테이블(왼)'!$A$19),RANK(A219,A$2:A$1074,1),"")</f>
        <v/>
      </c>
      <c r="K219" s="1" t="s">
        <v>1115</v>
      </c>
    </row>
    <row r="220" spans="1:11">
      <c r="A220" s="57">
        <v>45264</v>
      </c>
      <c r="B220" s="41" t="s">
        <v>890</v>
      </c>
      <c r="C220" s="58" t="s">
        <v>912</v>
      </c>
      <c r="D220" s="61" t="s">
        <v>893</v>
      </c>
      <c r="E220" s="62"/>
      <c r="F220" s="77">
        <f t="shared" si="3"/>
        <v>45264</v>
      </c>
      <c r="G220" s="78" t="str">
        <f>IF(AND(A220&gt;='주간 2p_테이블(왼)'!$A$13-1,A220&lt;='주간 2p_테이블(왼)'!$A$19),RANK(A220,A$2:A$1088,1),"")</f>
        <v/>
      </c>
      <c r="H220" s="78" t="str">
        <f>IFERROR(RANK(G220,G:G,1)+COUNTIF($G$1:G219,G220),"")</f>
        <v/>
      </c>
      <c r="I220" s="155" t="str">
        <f>IF(AND(A220&gt;='주간 2p_테이블(왼)'!$A$13,A220&lt;='주간 2p_테이블(왼)'!$A$19),RANK(A220,A$2:A$1074,1),"")</f>
        <v/>
      </c>
      <c r="K220" s="1" t="s">
        <v>1115</v>
      </c>
    </row>
    <row r="221" spans="1:11">
      <c r="A221" s="57">
        <v>45266</v>
      </c>
      <c r="B221" s="41" t="s">
        <v>891</v>
      </c>
      <c r="C221" s="58" t="s">
        <v>913</v>
      </c>
      <c r="D221" s="61" t="s">
        <v>896</v>
      </c>
      <c r="E221" s="62"/>
      <c r="F221" s="77">
        <f t="shared" si="3"/>
        <v>45266</v>
      </c>
      <c r="G221" s="78" t="str">
        <f>IF(AND(A221&gt;='주간 2p_테이블(왼)'!$A$13-1,A221&lt;='주간 2p_테이블(왼)'!$A$19),RANK(A221,A$2:A$1088,1),"")</f>
        <v/>
      </c>
      <c r="H221" s="78" t="str">
        <f>IFERROR(RANK(G221,G:G,1)+COUNTIF($G$1:G220,G221),"")</f>
        <v/>
      </c>
      <c r="I221" s="155" t="str">
        <f>IF(AND(A221&gt;='주간 2p_테이블(왼)'!$A$13,A221&lt;='주간 2p_테이블(왼)'!$A$19),RANK(A221,A$2:A$1074,1),"")</f>
        <v/>
      </c>
      <c r="K221" s="1" t="s">
        <v>1115</v>
      </c>
    </row>
    <row r="222" spans="1:11">
      <c r="A222" s="57">
        <v>45267</v>
      </c>
      <c r="B222" s="41" t="s">
        <v>892</v>
      </c>
      <c r="C222" s="58" t="s">
        <v>903</v>
      </c>
      <c r="D222" s="61" t="s">
        <v>894</v>
      </c>
      <c r="E222" s="62"/>
      <c r="F222" s="77">
        <f t="shared" si="3"/>
        <v>45267</v>
      </c>
      <c r="G222" s="78" t="str">
        <f>IF(AND(A222&gt;='주간 2p_테이블(왼)'!$A$13-1,A222&lt;='주간 2p_테이블(왼)'!$A$19),RANK(A222,A$2:A$1088,1),"")</f>
        <v/>
      </c>
      <c r="H222" s="78" t="str">
        <f>IFERROR(RANK(G222,G:G,1)+COUNTIF($G$1:G221,G222),"")</f>
        <v/>
      </c>
      <c r="I222" s="155" t="str">
        <f>IF(AND(A222&gt;='주간 2p_테이블(왼)'!$A$13,A222&lt;='주간 2p_테이블(왼)'!$A$19),RANK(A222,A$2:A$1074,1),"")</f>
        <v/>
      </c>
      <c r="K222" s="1" t="s">
        <v>1115</v>
      </c>
    </row>
    <row r="223" spans="1:11">
      <c r="A223" s="57">
        <v>45270</v>
      </c>
      <c r="B223" s="41" t="s">
        <v>907</v>
      </c>
      <c r="C223" s="58" t="s">
        <v>914</v>
      </c>
      <c r="D223" s="61" t="s">
        <v>894</v>
      </c>
      <c r="E223" s="62"/>
      <c r="F223" s="77">
        <f t="shared" si="3"/>
        <v>45270</v>
      </c>
      <c r="G223" s="78" t="str">
        <f>IF(AND(A223&gt;='주간 2p_테이블(왼)'!$A$13-1,A223&lt;='주간 2p_테이블(왼)'!$A$19),RANK(A223,A$2:A$1088,1),"")</f>
        <v/>
      </c>
      <c r="H223" s="78" t="str">
        <f>IFERROR(RANK(G223,G:G,1)+COUNTIF($G$1:G222,G223),"")</f>
        <v/>
      </c>
      <c r="I223" s="155" t="str">
        <f>IF(AND(A223&gt;='주간 2p_테이블(왼)'!$A$13,A223&lt;='주간 2p_테이블(왼)'!$A$19),RANK(A223,A$2:A$1074,1),"")</f>
        <v/>
      </c>
      <c r="K223" s="1" t="s">
        <v>1115</v>
      </c>
    </row>
    <row r="224" spans="1:11">
      <c r="A224" s="57">
        <v>45271</v>
      </c>
      <c r="B224" s="41" t="s">
        <v>908</v>
      </c>
      <c r="C224" s="58" t="s">
        <v>915</v>
      </c>
      <c r="D224" s="61" t="s">
        <v>894</v>
      </c>
      <c r="E224" s="62"/>
      <c r="F224" s="77">
        <f t="shared" si="3"/>
        <v>45271</v>
      </c>
      <c r="G224" s="78" t="str">
        <f>IF(AND(A224&gt;='주간 2p_테이블(왼)'!$A$13-1,A224&lt;='주간 2p_테이블(왼)'!$A$19),RANK(A224,A$2:A$1088,1),"")</f>
        <v/>
      </c>
      <c r="H224" s="78" t="str">
        <f>IFERROR(RANK(G224,G:G,1)+COUNTIF($G$1:G223,G224),"")</f>
        <v/>
      </c>
      <c r="I224" s="155" t="str">
        <f>IF(AND(A224&gt;='주간 2p_테이블(왼)'!$A$13,A224&lt;='주간 2p_테이블(왼)'!$A$19),RANK(A224,A$2:A$1074,1),"")</f>
        <v/>
      </c>
      <c r="K224" s="1" t="s">
        <v>1115</v>
      </c>
    </row>
    <row r="225" spans="1:11">
      <c r="A225" s="57">
        <v>45272</v>
      </c>
      <c r="B225" s="41" t="s">
        <v>909</v>
      </c>
      <c r="C225" s="58" t="s">
        <v>916</v>
      </c>
      <c r="D225" s="61" t="s">
        <v>894</v>
      </c>
      <c r="E225" s="62"/>
      <c r="F225" s="77">
        <f t="shared" si="3"/>
        <v>45272</v>
      </c>
      <c r="G225" s="78" t="str">
        <f>IF(AND(A225&gt;='주간 2p_테이블(왼)'!$A$13-1,A225&lt;='주간 2p_테이블(왼)'!$A$19),RANK(A225,A$2:A$1088,1),"")</f>
        <v/>
      </c>
      <c r="H225" s="78" t="str">
        <f>IFERROR(RANK(G225,G:G,1)+COUNTIF($G$1:G224,G225),"")</f>
        <v/>
      </c>
      <c r="I225" s="155" t="str">
        <f>IF(AND(A225&gt;='주간 2p_테이블(왼)'!$A$13,A225&lt;='주간 2p_테이블(왼)'!$A$19),RANK(A225,A$2:A$1074,1),"")</f>
        <v/>
      </c>
      <c r="K225" s="1" t="s">
        <v>1115</v>
      </c>
    </row>
    <row r="226" spans="1:11">
      <c r="A226" s="57">
        <v>45272</v>
      </c>
      <c r="B226" s="41" t="s">
        <v>910</v>
      </c>
      <c r="C226" s="58" t="s">
        <v>917</v>
      </c>
      <c r="D226" s="61" t="s">
        <v>894</v>
      </c>
      <c r="E226" s="62"/>
      <c r="F226" s="77">
        <f t="shared" si="3"/>
        <v>45272</v>
      </c>
      <c r="G226" s="78" t="str">
        <f>IF(AND(A226&gt;='주간 2p_테이블(왼)'!$A$13-1,A226&lt;='주간 2p_테이블(왼)'!$A$19),RANK(A226,A$2:A$1088,1),"")</f>
        <v/>
      </c>
      <c r="H226" s="78" t="str">
        <f>IFERROR(RANK(G226,G:G,1)+COUNTIF($G$1:G225,G226),"")</f>
        <v/>
      </c>
      <c r="I226" s="155" t="str">
        <f>IF(AND(A226&gt;='주간 2p_테이블(왼)'!$A$13,A226&lt;='주간 2p_테이블(왼)'!$A$19),RANK(A226,A$2:A$1074,1),"")</f>
        <v/>
      </c>
      <c r="K226" s="1" t="s">
        <v>1115</v>
      </c>
    </row>
    <row r="227" spans="1:11">
      <c r="A227" s="57">
        <v>45273</v>
      </c>
      <c r="B227" s="41" t="s">
        <v>911</v>
      </c>
      <c r="C227" s="58" t="s">
        <v>918</v>
      </c>
      <c r="D227" s="61" t="s">
        <v>894</v>
      </c>
      <c r="E227" s="62"/>
      <c r="F227" s="77">
        <f t="shared" si="3"/>
        <v>45273</v>
      </c>
      <c r="G227" s="78" t="str">
        <f>IF(AND(A227&gt;='주간 2p_테이블(왼)'!$A$13-1,A227&lt;='주간 2p_테이블(왼)'!$A$19),RANK(A227,A$2:A$1088,1),"")</f>
        <v/>
      </c>
      <c r="H227" s="78" t="str">
        <f>IFERROR(RANK(G227,G:G,1)+COUNTIF($G$1:G226,G227),"")</f>
        <v/>
      </c>
      <c r="I227" s="155" t="str">
        <f>IF(AND(A227&gt;='주간 2p_테이블(왼)'!$A$13,A227&lt;='주간 2p_테이블(왼)'!$A$19),RANK(A227,A$2:A$1074,1),"")</f>
        <v/>
      </c>
      <c r="K227" s="1" t="s">
        <v>1115</v>
      </c>
    </row>
    <row r="228" spans="1:11">
      <c r="A228" s="57">
        <v>45274</v>
      </c>
      <c r="B228" s="41" t="s">
        <v>933</v>
      </c>
      <c r="C228" s="58" t="s">
        <v>919</v>
      </c>
      <c r="D228" s="61" t="s">
        <v>894</v>
      </c>
      <c r="E228" s="62"/>
      <c r="F228" s="77">
        <f t="shared" si="3"/>
        <v>45274</v>
      </c>
      <c r="G228" s="78" t="str">
        <f>IF(AND(A228&gt;='주간 2p_테이블(왼)'!$A$13-1,A228&lt;='주간 2p_테이블(왼)'!$A$19),RANK(A228,A$2:A$1088,1),"")</f>
        <v/>
      </c>
      <c r="H228" s="78" t="str">
        <f>IFERROR(RANK(G228,G:G,1)+COUNTIF($G$1:G227,G228),"")</f>
        <v/>
      </c>
      <c r="I228" s="155" t="str">
        <f>IF(AND(A228&gt;='주간 2p_테이블(왼)'!$A$13,A228&lt;='주간 2p_테이블(왼)'!$A$19),RANK(A228,A$2:A$1074,1),"")</f>
        <v/>
      </c>
      <c r="K228" s="1" t="s">
        <v>1115</v>
      </c>
    </row>
    <row r="229" spans="1:11">
      <c r="A229" s="57">
        <v>45274</v>
      </c>
      <c r="B229" s="41" t="s">
        <v>934</v>
      </c>
      <c r="C229" s="58" t="s">
        <v>937</v>
      </c>
      <c r="D229" s="61" t="s">
        <v>894</v>
      </c>
      <c r="E229" s="62"/>
      <c r="F229" s="77">
        <f t="shared" si="3"/>
        <v>45274</v>
      </c>
      <c r="G229" s="78" t="str">
        <f>IF(AND(A229&gt;='주간 2p_테이블(왼)'!$A$13-1,A229&lt;='주간 2p_테이블(왼)'!$A$19),RANK(A229,A$2:A$1088,1),"")</f>
        <v/>
      </c>
      <c r="H229" s="78" t="str">
        <f>IFERROR(RANK(G229,G:G,1)+COUNTIF($G$1:G228,G229),"")</f>
        <v/>
      </c>
      <c r="I229" s="155" t="str">
        <f>IF(AND(A229&gt;='주간 2p_테이블(왼)'!$A$13,A229&lt;='주간 2p_테이블(왼)'!$A$19),RANK(A229,A$2:A$1074,1),"")</f>
        <v/>
      </c>
      <c r="K229" s="1" t="s">
        <v>1115</v>
      </c>
    </row>
    <row r="230" spans="1:11">
      <c r="A230" s="57">
        <v>45275</v>
      </c>
      <c r="B230" s="41" t="s">
        <v>946</v>
      </c>
      <c r="C230" s="58" t="s">
        <v>938</v>
      </c>
      <c r="D230" s="61" t="s">
        <v>894</v>
      </c>
      <c r="E230" s="62"/>
      <c r="F230" s="77">
        <f t="shared" si="3"/>
        <v>45275</v>
      </c>
      <c r="G230" s="78" t="str">
        <f>IF(AND(A230&gt;='주간 2p_테이블(왼)'!$A$13-1,A230&lt;='주간 2p_테이블(왼)'!$A$19),RANK(A230,A$2:A$1088,1),"")</f>
        <v/>
      </c>
      <c r="H230" s="78" t="str">
        <f>IFERROR(RANK(G230,G:G,1)+COUNTIF($G$1:G229,G230),"")</f>
        <v/>
      </c>
      <c r="I230" s="155" t="str">
        <f>IF(AND(A230&gt;='주간 2p_테이블(왼)'!$A$13,A230&lt;='주간 2p_테이블(왼)'!$A$19),RANK(A230,A$2:A$1074,1),"")</f>
        <v/>
      </c>
      <c r="K230" s="1" t="s">
        <v>1115</v>
      </c>
    </row>
    <row r="231" spans="1:11">
      <c r="A231" s="57">
        <v>45278</v>
      </c>
      <c r="B231" s="41" t="s">
        <v>935</v>
      </c>
      <c r="C231" s="58" t="s">
        <v>939</v>
      </c>
      <c r="D231" s="61" t="s">
        <v>942</v>
      </c>
      <c r="E231" s="62"/>
      <c r="F231" s="77">
        <f t="shared" si="3"/>
        <v>45278</v>
      </c>
      <c r="G231" s="78" t="str">
        <f>IF(AND(A231&gt;='주간 2p_테이블(왼)'!$A$13-1,A231&lt;='주간 2p_테이블(왼)'!$A$19),RANK(A231,A$2:A$1088,1),"")</f>
        <v/>
      </c>
      <c r="H231" s="78" t="str">
        <f>IFERROR(RANK(G231,G:G,1)+COUNTIF($G$1:G230,G231),"")</f>
        <v/>
      </c>
      <c r="I231" s="155" t="str">
        <f>IF(AND(A231&gt;='주간 2p_테이블(왼)'!$A$13,A231&lt;='주간 2p_테이블(왼)'!$A$19),RANK(A231,A$2:A$1074,1),"")</f>
        <v/>
      </c>
      <c r="K231" s="1" t="s">
        <v>1115</v>
      </c>
    </row>
    <row r="232" spans="1:11">
      <c r="A232" s="57">
        <v>45279</v>
      </c>
      <c r="B232" s="41" t="s">
        <v>947</v>
      </c>
      <c r="C232" s="58" t="s">
        <v>940</v>
      </c>
      <c r="D232" s="61" t="s">
        <v>943</v>
      </c>
      <c r="E232" s="62"/>
      <c r="F232" s="77">
        <f t="shared" si="3"/>
        <v>45279</v>
      </c>
      <c r="G232" s="78" t="str">
        <f>IF(AND(A232&gt;='주간 2p_테이블(왼)'!$A$13-1,A232&lt;='주간 2p_테이블(왼)'!$A$19),RANK(A232,A$2:A$1088,1),"")</f>
        <v/>
      </c>
      <c r="H232" s="78" t="str">
        <f>IFERROR(RANK(G232,G:G,1)+COUNTIF($G$1:G231,G232),"")</f>
        <v/>
      </c>
      <c r="I232" s="155" t="str">
        <f>IF(AND(A232&gt;='주간 2p_테이블(왼)'!$A$13,A232&lt;='주간 2p_테이블(왼)'!$A$19),RANK(A232,A$2:A$1074,1),"")</f>
        <v/>
      </c>
      <c r="K232" s="1" t="s">
        <v>1115</v>
      </c>
    </row>
    <row r="233" spans="1:11">
      <c r="A233" s="57">
        <v>45280</v>
      </c>
      <c r="B233" s="41" t="s">
        <v>936</v>
      </c>
      <c r="C233" s="58" t="s">
        <v>941</v>
      </c>
      <c r="D233" s="61" t="s">
        <v>944</v>
      </c>
      <c r="E233" s="62"/>
      <c r="F233" s="77">
        <f t="shared" si="3"/>
        <v>45280</v>
      </c>
      <c r="G233" s="78" t="str">
        <f>IF(AND(A233&gt;='주간 2p_테이블(왼)'!$A$13-1,A233&lt;='주간 2p_테이블(왼)'!$A$19),RANK(A233,A$2:A$1088,1),"")</f>
        <v/>
      </c>
      <c r="H233" s="78" t="str">
        <f>IFERROR(RANK(G233,G:G,1)+COUNTIF($G$1:G232,G233),"")</f>
        <v/>
      </c>
      <c r="I233" s="155" t="str">
        <f>IF(AND(A233&gt;='주간 2p_테이블(왼)'!$A$13,A233&lt;='주간 2p_테이블(왼)'!$A$19),RANK(A233,A$2:A$1074,1),"")</f>
        <v/>
      </c>
      <c r="K233" s="1" t="s">
        <v>1115</v>
      </c>
    </row>
    <row r="234" spans="1:11">
      <c r="A234" s="57">
        <v>45285</v>
      </c>
      <c r="B234" s="41" t="s">
        <v>948</v>
      </c>
      <c r="C234" s="58" t="s">
        <v>953</v>
      </c>
      <c r="D234" s="61" t="s">
        <v>958</v>
      </c>
      <c r="E234" s="62"/>
      <c r="F234" s="77">
        <f t="shared" si="3"/>
        <v>45285</v>
      </c>
      <c r="G234" s="78" t="str">
        <f>IF(AND(A234&gt;='주간 2p_테이블(왼)'!$A$13-1,A234&lt;='주간 2p_테이블(왼)'!$A$19),RANK(A234,A$2:A$1088,1),"")</f>
        <v/>
      </c>
      <c r="H234" s="78" t="str">
        <f>IFERROR(RANK(G234,G:G,1)+COUNTIF($G$1:G233,G234),"")</f>
        <v/>
      </c>
      <c r="I234" s="155" t="str">
        <f>IF(AND(A234&gt;='주간 2p_테이블(왼)'!$A$13,A234&lt;='주간 2p_테이블(왼)'!$A$19),RANK(A234,A$2:A$1074,1),"")</f>
        <v/>
      </c>
      <c r="K234" s="1" t="s">
        <v>1115</v>
      </c>
    </row>
    <row r="235" spans="1:11">
      <c r="A235" s="57">
        <v>45286</v>
      </c>
      <c r="B235" s="41" t="s">
        <v>949</v>
      </c>
      <c r="C235" s="58" t="s">
        <v>954</v>
      </c>
      <c r="D235" s="61" t="s">
        <v>304</v>
      </c>
      <c r="E235" s="62"/>
      <c r="F235" s="77">
        <f t="shared" si="3"/>
        <v>45286</v>
      </c>
      <c r="G235" s="78" t="str">
        <f>IF(AND(A235&gt;='주간 2p_테이블(왼)'!$A$13-1,A235&lt;='주간 2p_테이블(왼)'!$A$19),RANK(A235,A$2:A$1088,1),"")</f>
        <v/>
      </c>
      <c r="H235" s="78" t="str">
        <f>IFERROR(RANK(G235,G:G,1)+COUNTIF($G$1:G234,G235),"")</f>
        <v/>
      </c>
      <c r="I235" s="155" t="str">
        <f>IF(AND(A235&gt;='주간 2p_테이블(왼)'!$A$13,A235&lt;='주간 2p_테이블(왼)'!$A$19),RANK(A235,A$2:A$1074,1),"")</f>
        <v/>
      </c>
      <c r="K235" s="1" t="s">
        <v>1115</v>
      </c>
    </row>
    <row r="236" spans="1:11">
      <c r="A236" s="57">
        <v>45286</v>
      </c>
      <c r="B236" s="41" t="s">
        <v>972</v>
      </c>
      <c r="C236" s="58" t="s">
        <v>973</v>
      </c>
      <c r="D236" s="61" t="s">
        <v>958</v>
      </c>
      <c r="E236" s="62"/>
      <c r="F236" s="77">
        <f t="shared" si="3"/>
        <v>45286</v>
      </c>
      <c r="G236" s="78" t="str">
        <f>IF(AND(A236&gt;='주간 2p_테이블(왼)'!$A$13-1,A236&lt;='주간 2p_테이블(왼)'!$A$19),RANK(A236,A$2:A$1088,1),"")</f>
        <v/>
      </c>
      <c r="H236" s="78" t="str">
        <f>IFERROR(RANK(G236,G:G,1)+COUNTIF($G$1:G235,G236),"")</f>
        <v/>
      </c>
      <c r="I236" s="155" t="str">
        <f>IF(AND(A236&gt;='주간 2p_테이블(왼)'!$A$13,A236&lt;='주간 2p_테이블(왼)'!$A$19),RANK(A236,A$2:A$1074,1),"")</f>
        <v/>
      </c>
      <c r="K236" s="1" t="s">
        <v>1115</v>
      </c>
    </row>
    <row r="237" spans="1:11">
      <c r="A237" s="57">
        <v>45287</v>
      </c>
      <c r="B237" s="41" t="s">
        <v>950</v>
      </c>
      <c r="C237" s="58" t="s">
        <v>955</v>
      </c>
      <c r="D237" s="61" t="s">
        <v>959</v>
      </c>
      <c r="E237" s="62"/>
      <c r="F237" s="77">
        <f t="shared" si="3"/>
        <v>45287</v>
      </c>
      <c r="G237" s="78" t="str">
        <f>IF(AND(A237&gt;='주간 2p_테이블(왼)'!$A$13-1,A237&lt;='주간 2p_테이블(왼)'!$A$19),RANK(A237,A$2:A$1088,1),"")</f>
        <v/>
      </c>
      <c r="H237" s="78" t="str">
        <f>IFERROR(RANK(G237,G:G,1)+COUNTIF($G$1:G236,G237),"")</f>
        <v/>
      </c>
      <c r="I237" s="155" t="str">
        <f>IF(AND(A237&gt;='주간 2p_테이블(왼)'!$A$13,A237&lt;='주간 2p_테이블(왼)'!$A$19),RANK(A237,A$2:A$1074,1),"")</f>
        <v/>
      </c>
      <c r="K237" s="1" t="s">
        <v>1115</v>
      </c>
    </row>
    <row r="238" spans="1:11">
      <c r="A238" s="57">
        <v>45287</v>
      </c>
      <c r="B238" s="41" t="s">
        <v>951</v>
      </c>
      <c r="C238" s="58" t="s">
        <v>956</v>
      </c>
      <c r="D238" s="61" t="s">
        <v>960</v>
      </c>
      <c r="E238" s="62"/>
      <c r="F238" s="77">
        <f t="shared" si="3"/>
        <v>45287</v>
      </c>
      <c r="G238" s="78" t="str">
        <f>IF(AND(A238&gt;='주간 2p_테이블(왼)'!$A$13-1,A238&lt;='주간 2p_테이블(왼)'!$A$19),RANK(A238,A$2:A$1088,1),"")</f>
        <v/>
      </c>
      <c r="H238" s="78" t="str">
        <f>IFERROR(RANK(G238,G:G,1)+COUNTIF($G$1:G237,G238),"")</f>
        <v/>
      </c>
      <c r="I238" s="155" t="str">
        <f>IF(AND(A238&gt;='주간 2p_테이블(왼)'!$A$13,A238&lt;='주간 2p_테이블(왼)'!$A$19),RANK(A238,A$2:A$1074,1),"")</f>
        <v/>
      </c>
      <c r="K238" s="1" t="s">
        <v>1115</v>
      </c>
    </row>
    <row r="239" spans="1:11">
      <c r="A239" s="57">
        <v>45288</v>
      </c>
      <c r="B239" s="41" t="s">
        <v>952</v>
      </c>
      <c r="C239" s="58" t="s">
        <v>957</v>
      </c>
      <c r="D239" s="61" t="s">
        <v>304</v>
      </c>
      <c r="E239" s="62"/>
      <c r="F239" s="77">
        <f t="shared" si="3"/>
        <v>45288</v>
      </c>
      <c r="G239" s="78" t="str">
        <f>IF(AND(A239&gt;='주간 2p_테이블(왼)'!$A$13-1,A239&lt;='주간 2p_테이블(왼)'!$A$19),RANK(A239,A$2:A$1088,1),"")</f>
        <v/>
      </c>
      <c r="H239" s="78" t="str">
        <f>IFERROR(RANK(G239,G:G,1)+COUNTIF($G$1:G238,G239),"")</f>
        <v/>
      </c>
      <c r="I239" s="155" t="str">
        <f>IF(AND(A239&gt;='주간 2p_테이블(왼)'!$A$13,A239&lt;='주간 2p_테이블(왼)'!$A$19),RANK(A239,A$2:A$1074,1),"")</f>
        <v/>
      </c>
      <c r="K239" s="1" t="s">
        <v>1115</v>
      </c>
    </row>
    <row r="240" spans="1:11">
      <c r="A240" s="57">
        <v>45293</v>
      </c>
      <c r="B240" s="41" t="s">
        <v>970</v>
      </c>
      <c r="C240" s="58" t="s">
        <v>976</v>
      </c>
      <c r="D240" s="61" t="s">
        <v>304</v>
      </c>
      <c r="E240" s="62"/>
      <c r="F240" s="77">
        <f t="shared" si="3"/>
        <v>45293</v>
      </c>
      <c r="G240" s="78" t="str">
        <f>IF(AND(A240&gt;='주간 2p_테이블(왼)'!$A$13-1,A240&lt;='주간 2p_테이블(왼)'!$A$19),RANK(A240,A$2:A$1088,1),"")</f>
        <v/>
      </c>
      <c r="H240" s="78" t="str">
        <f>IFERROR(RANK(G240,G:G,1)+COUNTIF($G$1:G239,G240),"")</f>
        <v/>
      </c>
      <c r="I240" s="155" t="str">
        <f>IF(AND(A240&gt;='주간 2p_테이블(왼)'!$A$13,A240&lt;='주간 2p_테이블(왼)'!$A$19),RANK(A240,A$2:A$1074,1),"")</f>
        <v/>
      </c>
      <c r="K240" s="1" t="s">
        <v>1115</v>
      </c>
    </row>
    <row r="241" spans="1:11">
      <c r="A241" s="57">
        <v>45293</v>
      </c>
      <c r="B241" s="41" t="s">
        <v>969</v>
      </c>
      <c r="C241" s="58" t="s">
        <v>977</v>
      </c>
      <c r="D241" s="61" t="s">
        <v>304</v>
      </c>
      <c r="E241" s="62"/>
      <c r="F241" s="77">
        <f t="shared" si="3"/>
        <v>45293</v>
      </c>
      <c r="G241" s="78" t="str">
        <f>IF(AND(A241&gt;='주간 2p_테이블(왼)'!$A$13-1,A241&lt;='주간 2p_테이블(왼)'!$A$19),RANK(A241,A$2:A$1088,1),"")</f>
        <v/>
      </c>
      <c r="H241" s="78" t="str">
        <f>IFERROR(RANK(G241,G:G,1)+COUNTIF($G$1:G240,G241),"")</f>
        <v/>
      </c>
      <c r="I241" s="155" t="str">
        <f>IF(AND(A241&gt;='주간 2p_테이블(왼)'!$A$13,A241&lt;='주간 2p_테이블(왼)'!$A$19),RANK(A241,A$2:A$1074,1),"")</f>
        <v/>
      </c>
      <c r="K241" s="1" t="s">
        <v>1115</v>
      </c>
    </row>
    <row r="242" spans="1:11">
      <c r="A242" s="57">
        <v>45295</v>
      </c>
      <c r="B242" s="41" t="s">
        <v>968</v>
      </c>
      <c r="C242" s="58" t="s">
        <v>978</v>
      </c>
      <c r="D242" s="61" t="s">
        <v>943</v>
      </c>
      <c r="E242" s="62"/>
      <c r="F242" s="77">
        <f t="shared" si="3"/>
        <v>45295</v>
      </c>
      <c r="G242" s="78" t="str">
        <f>IF(AND(A242&gt;='주간 2p_테이블(왼)'!$A$13-1,A242&lt;='주간 2p_테이블(왼)'!$A$19),RANK(A242,A$2:A$1088,1),"")</f>
        <v/>
      </c>
      <c r="H242" s="78" t="str">
        <f>IFERROR(RANK(G242,G:G,1)+COUNTIF($G$1:G241,G242),"")</f>
        <v/>
      </c>
      <c r="I242" s="155" t="str">
        <f>IF(AND(A242&gt;='주간 2p_테이블(왼)'!$A$13,A242&lt;='주간 2p_테이블(왼)'!$A$19),RANK(A242,A$2:A$1074,1),"")</f>
        <v/>
      </c>
      <c r="K242" s="1" t="s">
        <v>1115</v>
      </c>
    </row>
    <row r="243" spans="1:11">
      <c r="A243" s="57">
        <v>45296</v>
      </c>
      <c r="B243" s="41" t="s">
        <v>979</v>
      </c>
      <c r="C243" s="58" t="s">
        <v>980</v>
      </c>
      <c r="D243" s="61" t="s">
        <v>943</v>
      </c>
      <c r="E243" s="62"/>
      <c r="F243" s="77">
        <f t="shared" si="3"/>
        <v>45296</v>
      </c>
      <c r="G243" s="78" t="str">
        <f>IF(AND(A243&gt;='주간 2p_테이블(왼)'!$A$13-1,A243&lt;='주간 2p_테이블(왼)'!$A$19),RANK(A243,A$2:A$1088,1),"")</f>
        <v/>
      </c>
      <c r="H243" s="78" t="str">
        <f>IFERROR(RANK(G243,G:G,1)+COUNTIF($G$1:G242,G243),"")</f>
        <v/>
      </c>
      <c r="I243" s="155" t="str">
        <f>IF(AND(A243&gt;='주간 2p_테이블(왼)'!$A$13,A243&lt;='주간 2p_테이블(왼)'!$A$19),RANK(A243,A$2:A$1074,1),"")</f>
        <v/>
      </c>
      <c r="K243" s="1" t="s">
        <v>1115</v>
      </c>
    </row>
    <row r="244" spans="1:11">
      <c r="A244" s="57">
        <v>45299</v>
      </c>
      <c r="B244" s="41" t="s">
        <v>996</v>
      </c>
      <c r="C244" s="58" t="s">
        <v>1016</v>
      </c>
      <c r="D244" s="61" t="s">
        <v>1003</v>
      </c>
      <c r="E244" s="62"/>
      <c r="F244" s="77">
        <f t="shared" si="3"/>
        <v>45299</v>
      </c>
      <c r="G244" s="78" t="str">
        <f>IF(AND(A244&gt;='주간 2p_테이블(왼)'!$A$13-1,A244&lt;='주간 2p_테이블(왼)'!$A$19),RANK(A244,A$2:A$1088,1),"")</f>
        <v/>
      </c>
      <c r="H244" s="78" t="str">
        <f>IFERROR(RANK(G244,G:G,1)+COUNTIF($G$1:G243,G244),"")</f>
        <v/>
      </c>
      <c r="I244" s="155" t="str">
        <f>IF(AND(A244&gt;='주간 2p_테이블(왼)'!$A$13,A244&lt;='주간 2p_테이블(왼)'!$A$19),RANK(A244,A$2:A$1074,1),"")</f>
        <v/>
      </c>
      <c r="K244" s="1" t="s">
        <v>1115</v>
      </c>
    </row>
    <row r="245" spans="1:11">
      <c r="A245" s="57">
        <v>45299</v>
      </c>
      <c r="B245" s="41" t="s">
        <v>997</v>
      </c>
      <c r="C245" s="58" t="s">
        <v>1017</v>
      </c>
      <c r="D245" s="61" t="s">
        <v>1004</v>
      </c>
      <c r="E245" s="62"/>
      <c r="F245" s="77">
        <f t="shared" si="3"/>
        <v>45299</v>
      </c>
      <c r="G245" s="78" t="str">
        <f>IF(AND(A245&gt;='주간 2p_테이블(왼)'!$A$13-1,A245&lt;='주간 2p_테이블(왼)'!$A$19),RANK(A245,A$2:A$1088,1),"")</f>
        <v/>
      </c>
      <c r="H245" s="78" t="str">
        <f>IFERROR(RANK(G245,G:G,1)+COUNTIF($G$1:G244,G245),"")</f>
        <v/>
      </c>
      <c r="I245" s="155" t="str">
        <f>IF(AND(A245&gt;='주간 2p_테이블(왼)'!$A$13,A245&lt;='주간 2p_테이블(왼)'!$A$19),RANK(A245,A$2:A$1074,1),"")</f>
        <v/>
      </c>
      <c r="K245" s="1" t="s">
        <v>1115</v>
      </c>
    </row>
    <row r="246" spans="1:11">
      <c r="A246" s="57">
        <v>45301</v>
      </c>
      <c r="B246" s="41" t="s">
        <v>998</v>
      </c>
      <c r="C246" s="58" t="s">
        <v>1015</v>
      </c>
      <c r="D246" s="61" t="s">
        <v>1005</v>
      </c>
      <c r="E246" s="62"/>
      <c r="F246" s="77">
        <f t="shared" si="3"/>
        <v>45301</v>
      </c>
      <c r="G246" s="78" t="str">
        <f>IF(AND(A246&gt;='주간 2p_테이블(왼)'!$A$13-1,A246&lt;='주간 2p_테이블(왼)'!$A$19),RANK(A246,A$2:A$1088,1),"")</f>
        <v/>
      </c>
      <c r="H246" s="78" t="str">
        <f>IFERROR(RANK(G246,G:G,1)+COUNTIF($G$1:G245,G246),"")</f>
        <v/>
      </c>
      <c r="I246" s="155" t="str">
        <f>IF(AND(A246&gt;='주간 2p_테이블(왼)'!$A$13,A246&lt;='주간 2p_테이블(왼)'!$A$19),RANK(A246,A$2:A$1074,1),"")</f>
        <v/>
      </c>
      <c r="K246" s="1" t="s">
        <v>1115</v>
      </c>
    </row>
    <row r="247" spans="1:11">
      <c r="A247" s="57">
        <v>45302</v>
      </c>
      <c r="B247" s="41" t="s">
        <v>1013</v>
      </c>
      <c r="C247" s="58" t="s">
        <v>1014</v>
      </c>
      <c r="D247" s="61" t="s">
        <v>400</v>
      </c>
      <c r="E247" s="62"/>
      <c r="F247" s="77">
        <f t="shared" si="3"/>
        <v>45302</v>
      </c>
      <c r="G247" s="78" t="str">
        <f>IF(AND(A247&gt;='주간 2p_테이블(왼)'!$A$13-1,A247&lt;='주간 2p_테이블(왼)'!$A$19),RANK(A247,A$2:A$1088,1),"")</f>
        <v/>
      </c>
      <c r="H247" s="78" t="str">
        <f>IFERROR(RANK(G247,G:G,1)+COUNTIF($G$1:G246,G247),"")</f>
        <v/>
      </c>
      <c r="I247" s="155" t="str">
        <f>IF(AND(A247&gt;='주간 2p_테이블(왼)'!$A$13,A247&lt;='주간 2p_테이블(왼)'!$A$19),RANK(A247,A$2:A$1074,1),"")</f>
        <v/>
      </c>
      <c r="K247" s="1" t="s">
        <v>1115</v>
      </c>
    </row>
    <row r="248" spans="1:11">
      <c r="A248" s="57">
        <v>45302</v>
      </c>
      <c r="B248" s="41" t="s">
        <v>999</v>
      </c>
      <c r="C248" s="58" t="s">
        <v>1012</v>
      </c>
      <c r="D248" s="61" t="s">
        <v>1005</v>
      </c>
      <c r="E248" s="62"/>
      <c r="F248" s="77">
        <f t="shared" si="3"/>
        <v>45302</v>
      </c>
      <c r="G248" s="78" t="str">
        <f>IF(AND(A248&gt;='주간 2p_테이블(왼)'!$A$13-1,A248&lt;='주간 2p_테이블(왼)'!$A$19),RANK(A248,A$2:A$1088,1),"")</f>
        <v/>
      </c>
      <c r="H248" s="78" t="str">
        <f>IFERROR(RANK(G248,G:G,1)+COUNTIF($G$1:G247,G248),"")</f>
        <v/>
      </c>
      <c r="I248" s="155" t="str">
        <f>IF(AND(A248&gt;='주간 2p_테이블(왼)'!$A$13,A248&lt;='주간 2p_테이블(왼)'!$A$19),RANK(A248,A$2:A$1074,1),"")</f>
        <v/>
      </c>
      <c r="K248" s="1" t="s">
        <v>1115</v>
      </c>
    </row>
    <row r="249" spans="1:11">
      <c r="A249" s="57">
        <v>45303</v>
      </c>
      <c r="B249" s="41" t="s">
        <v>1000</v>
      </c>
      <c r="C249" s="58" t="s">
        <v>1011</v>
      </c>
      <c r="D249" s="61" t="s">
        <v>1006</v>
      </c>
      <c r="E249" s="62"/>
      <c r="F249" s="77">
        <f t="shared" si="3"/>
        <v>45303</v>
      </c>
      <c r="G249" s="78" t="str">
        <f>IF(AND(A249&gt;='주간 2p_테이블(왼)'!$A$13-1,A249&lt;='주간 2p_테이블(왼)'!$A$19),RANK(A249,A$2:A$1088,1),"")</f>
        <v/>
      </c>
      <c r="H249" s="78" t="str">
        <f>IFERROR(RANK(G249,G:G,1)+COUNTIF($G$1:G248,G249),"")</f>
        <v/>
      </c>
      <c r="I249" s="155" t="str">
        <f>IF(AND(A249&gt;='주간 2p_테이블(왼)'!$A$13,A249&lt;='주간 2p_테이블(왼)'!$A$19),RANK(A249,A$2:A$1074,1),"")</f>
        <v/>
      </c>
      <c r="K249" s="1" t="s">
        <v>1115</v>
      </c>
    </row>
    <row r="250" spans="1:11">
      <c r="A250" s="57">
        <v>45306</v>
      </c>
      <c r="B250" s="41" t="s">
        <v>1001</v>
      </c>
      <c r="C250" s="58" t="s">
        <v>1010</v>
      </c>
      <c r="D250" s="61" t="s">
        <v>1007</v>
      </c>
      <c r="E250" s="62"/>
      <c r="F250" s="77">
        <f t="shared" si="3"/>
        <v>45306</v>
      </c>
      <c r="G250" s="78" t="str">
        <f>IF(AND(A250&gt;='주간 2p_테이블(왼)'!$A$13-1,A250&lt;='주간 2p_테이블(왼)'!$A$19),RANK(A250,A$2:A$1088,1),"")</f>
        <v/>
      </c>
      <c r="H250" s="78" t="str">
        <f>IFERROR(RANK(G250,G:G,1)+COUNTIF($G$1:G249,G250),"")</f>
        <v/>
      </c>
      <c r="I250" s="155" t="str">
        <f>IF(AND(A250&gt;='주간 2p_테이블(왼)'!$A$13,A250&lt;='주간 2p_테이블(왼)'!$A$19),RANK(A250,A$2:A$1074,1),"")</f>
        <v/>
      </c>
      <c r="K250" s="1" t="s">
        <v>1115</v>
      </c>
    </row>
    <row r="251" spans="1:11">
      <c r="A251" s="57">
        <v>45307</v>
      </c>
      <c r="B251" s="41" t="s">
        <v>1002</v>
      </c>
      <c r="C251" s="58" t="s">
        <v>1009</v>
      </c>
      <c r="D251" s="61" t="s">
        <v>400</v>
      </c>
      <c r="E251" s="62"/>
      <c r="F251" s="77">
        <f t="shared" si="3"/>
        <v>45307</v>
      </c>
      <c r="G251" s="78" t="str">
        <f>IF(AND(A251&gt;='주간 2p_테이블(왼)'!$A$13-1,A251&lt;='주간 2p_테이블(왼)'!$A$19),RANK(A251,A$2:A$1088,1),"")</f>
        <v/>
      </c>
      <c r="H251" s="78" t="str">
        <f>IFERROR(RANK(G251,G:G,1)+COUNTIF($G$1:G250,G251),"")</f>
        <v/>
      </c>
      <c r="I251" s="155" t="str">
        <f>IF(AND(A251&gt;='주간 2p_테이블(왼)'!$A$13,A251&lt;='주간 2p_테이블(왼)'!$A$19),RANK(A251,A$2:A$1074,1),"")</f>
        <v/>
      </c>
      <c r="K251" s="1" t="s">
        <v>1115</v>
      </c>
    </row>
    <row r="252" spans="1:11">
      <c r="A252" s="57">
        <v>45308</v>
      </c>
      <c r="B252" s="41" t="s">
        <v>1018</v>
      </c>
      <c r="C252" s="58" t="s">
        <v>1008</v>
      </c>
      <c r="D252" s="61" t="s">
        <v>304</v>
      </c>
      <c r="E252" s="62"/>
      <c r="F252" s="77">
        <f t="shared" si="3"/>
        <v>45308</v>
      </c>
      <c r="G252" s="78" t="str">
        <f>IF(AND(A252&gt;='주간 2p_테이블(왼)'!$A$13-1,A252&lt;='주간 2p_테이블(왼)'!$A$19),RANK(A252,A$2:A$1088,1),"")</f>
        <v/>
      </c>
      <c r="H252" s="78" t="str">
        <f>IFERROR(RANK(G252,G:G,1)+COUNTIF($G$1:G251,G252),"")</f>
        <v/>
      </c>
      <c r="I252" s="155" t="str">
        <f>IF(AND(A252&gt;='주간 2p_테이블(왼)'!$A$13,A252&lt;='주간 2p_테이블(왼)'!$A$19),RANK(A252,A$2:A$1074,1),"")</f>
        <v/>
      </c>
      <c r="K252" s="1" t="s">
        <v>1115</v>
      </c>
    </row>
    <row r="253" spans="1:11">
      <c r="A253" s="57">
        <v>45313</v>
      </c>
      <c r="B253" s="41" t="s">
        <v>1039</v>
      </c>
      <c r="C253" s="58" t="s">
        <v>1040</v>
      </c>
      <c r="D253" s="61" t="s">
        <v>320</v>
      </c>
      <c r="E253" s="62"/>
      <c r="F253" s="77">
        <f t="shared" si="3"/>
        <v>45313</v>
      </c>
      <c r="G253" s="78" t="str">
        <f>IF(AND(A253&gt;='주간 2p_테이블(왼)'!$A$13-1,A253&lt;='주간 2p_테이블(왼)'!$A$19),RANK(A253,A$2:A$1088,1),"")</f>
        <v/>
      </c>
      <c r="H253" s="78" t="str">
        <f>IFERROR(RANK(G253,G:G,1)+COUNTIF($G$1:G252,G253),"")</f>
        <v/>
      </c>
      <c r="I253" s="155" t="str">
        <f>IF(AND(A253&gt;='주간 2p_테이블(왼)'!$A$13,A253&lt;='주간 2p_테이블(왼)'!$A$19),RANK(A253,A$2:A$1074,1),"")</f>
        <v/>
      </c>
      <c r="K253" s="1" t="s">
        <v>1115</v>
      </c>
    </row>
    <row r="254" spans="1:11">
      <c r="A254" s="57">
        <v>45315</v>
      </c>
      <c r="B254" s="41" t="s">
        <v>1041</v>
      </c>
      <c r="C254" s="58" t="s">
        <v>1042</v>
      </c>
      <c r="D254" s="61" t="s">
        <v>320</v>
      </c>
      <c r="E254" s="62"/>
      <c r="F254" s="77">
        <f t="shared" si="3"/>
        <v>45315</v>
      </c>
      <c r="G254" s="78" t="str">
        <f>IF(AND(A254&gt;='주간 2p_테이블(왼)'!$A$13-1,A254&lt;='주간 2p_테이블(왼)'!$A$19),RANK(A254,A$2:A$1088,1),"")</f>
        <v/>
      </c>
      <c r="H254" s="78" t="str">
        <f>IFERROR(RANK(G254,G:G,1)+COUNTIF($G$1:G253,G254),"")</f>
        <v/>
      </c>
      <c r="I254" s="155" t="str">
        <f>IF(AND(A254&gt;='주간 2p_테이블(왼)'!$A$13,A254&lt;='주간 2p_테이블(왼)'!$A$19),RANK(A254,A$2:A$1074,1),"")</f>
        <v/>
      </c>
      <c r="K254" s="1" t="s">
        <v>1115</v>
      </c>
    </row>
    <row r="255" spans="1:11">
      <c r="A255" s="57">
        <v>45316</v>
      </c>
      <c r="B255" s="41" t="s">
        <v>1079</v>
      </c>
      <c r="C255" s="58" t="s">
        <v>1044</v>
      </c>
      <c r="D255" s="61" t="s">
        <v>1043</v>
      </c>
      <c r="E255" s="62"/>
      <c r="F255" s="77">
        <f t="shared" si="3"/>
        <v>45316</v>
      </c>
      <c r="G255" s="78" t="str">
        <f>IF(AND(A255&gt;='주간 2p_테이블(왼)'!$A$13-1,A255&lt;='주간 2p_테이블(왼)'!$A$19),RANK(A255,A$2:A$1088,1),"")</f>
        <v/>
      </c>
      <c r="H255" s="78" t="str">
        <f>IFERROR(RANK(G255,G:G,1)+COUNTIF($G$1:G254,G255),"")</f>
        <v/>
      </c>
      <c r="I255" s="155" t="str">
        <f>IF(AND(A255&gt;='주간 2p_테이블(왼)'!$A$13,A255&lt;='주간 2p_테이블(왼)'!$A$19),RANK(A255,A$2:A$1074,1),"")</f>
        <v/>
      </c>
      <c r="K255" s="1" t="s">
        <v>1115</v>
      </c>
    </row>
    <row r="256" spans="1:11">
      <c r="A256" s="57">
        <v>45319</v>
      </c>
      <c r="B256" s="41" t="s">
        <v>1080</v>
      </c>
      <c r="C256" s="58" t="s">
        <v>1045</v>
      </c>
      <c r="D256" s="61" t="s">
        <v>1043</v>
      </c>
      <c r="E256" s="62"/>
      <c r="F256" s="77">
        <f t="shared" si="3"/>
        <v>45319</v>
      </c>
      <c r="G256" s="78" t="str">
        <f>IF(AND(A256&gt;='주간 2p_테이블(왼)'!$A$13-1,A256&lt;='주간 2p_테이블(왼)'!$A$19),RANK(A256,A$2:A$1088,1),"")</f>
        <v/>
      </c>
      <c r="H256" s="78" t="str">
        <f>IFERROR(RANK(G256,G:G,1)+COUNTIF($G$1:G255,G256),"")</f>
        <v/>
      </c>
      <c r="I256" s="155" t="str">
        <f>IF(AND(A256&gt;='주간 2p_테이블(왼)'!$A$13,A256&lt;='주간 2p_테이블(왼)'!$A$19),RANK(A256,A$2:A$1074,1),"")</f>
        <v/>
      </c>
      <c r="K256" s="1" t="s">
        <v>1115</v>
      </c>
    </row>
    <row r="257" spans="1:11">
      <c r="A257" s="57">
        <v>45322</v>
      </c>
      <c r="B257" s="41" t="s">
        <v>1081</v>
      </c>
      <c r="C257" s="58" t="s">
        <v>1046</v>
      </c>
      <c r="D257" s="61" t="s">
        <v>1043</v>
      </c>
      <c r="E257" s="62"/>
      <c r="F257" s="77">
        <f t="shared" si="3"/>
        <v>45322</v>
      </c>
      <c r="G257" s="78" t="str">
        <f>IF(AND(A257&gt;='주간 2p_테이블(왼)'!$A$13-1,A257&lt;='주간 2p_테이블(왼)'!$A$19),RANK(A257,A$2:A$1088,1),"")</f>
        <v/>
      </c>
      <c r="H257" s="78" t="str">
        <f>IFERROR(RANK(G257,G:G,1)+COUNTIF($G$1:G256,G257),"")</f>
        <v/>
      </c>
      <c r="I257" s="155" t="str">
        <f>IF(AND(A257&gt;='주간 2p_테이블(왼)'!$A$13,A257&lt;='주간 2p_테이블(왼)'!$A$19),RANK(A257,A$2:A$1074,1),"")</f>
        <v/>
      </c>
      <c r="K257" s="1" t="s">
        <v>1115</v>
      </c>
    </row>
    <row r="258" spans="1:11">
      <c r="A258" s="57">
        <v>45323</v>
      </c>
      <c r="B258" s="41" t="s">
        <v>1082</v>
      </c>
      <c r="C258" s="58" t="s">
        <v>1047</v>
      </c>
      <c r="D258" s="61" t="s">
        <v>1043</v>
      </c>
      <c r="E258" s="62" t="s">
        <v>1141</v>
      </c>
      <c r="F258" s="77">
        <f t="shared" si="3"/>
        <v>45323</v>
      </c>
      <c r="G258" s="78" t="str">
        <f>IF(AND(A258&gt;='주간 2p_테이블(왼)'!$A$13-1,A258&lt;='주간 2p_테이블(왼)'!$A$19),RANK(A258,A$2:A$1088,1),"")</f>
        <v/>
      </c>
      <c r="H258" s="78" t="str">
        <f>IFERROR(RANK(G258,G:G,1)+COUNTIF($G$1:G257,G258),"")</f>
        <v/>
      </c>
      <c r="I258" s="155" t="str">
        <f>IF(AND(A258&gt;='주간 2p_테이블(왼)'!$A$13,A258&lt;='주간 2p_테이블(왼)'!$A$19),RANK(A258,A$2:A$1074,1),"")</f>
        <v/>
      </c>
      <c r="K258" s="1" t="s">
        <v>1115</v>
      </c>
    </row>
    <row r="259" spans="1:11">
      <c r="A259" s="57">
        <v>45324</v>
      </c>
      <c r="B259" s="41" t="s">
        <v>1061</v>
      </c>
      <c r="C259" s="58" t="s">
        <v>1064</v>
      </c>
      <c r="D259" s="61" t="s">
        <v>1063</v>
      </c>
      <c r="E259" s="62" t="s">
        <v>1142</v>
      </c>
      <c r="F259" s="77">
        <f t="shared" si="3"/>
        <v>45324</v>
      </c>
      <c r="G259" s="78" t="str">
        <f>IF(AND(A259&gt;='주간 2p_테이블(왼)'!$A$13-1,A259&lt;='주간 2p_테이블(왼)'!$A$19),RANK(A259,A$2:A$1088,1),"")</f>
        <v/>
      </c>
      <c r="H259" s="78" t="str">
        <f>IFERROR(RANK(G259,G:G,1)+COUNTIF($G$1:G258,G259),"")</f>
        <v/>
      </c>
      <c r="I259" s="155" t="str">
        <f>IF(AND(A259&gt;='주간 2p_테이블(왼)'!$A$13,A259&lt;='주간 2p_테이블(왼)'!$A$19),RANK(A259,A$2:A$1074,1),"")</f>
        <v/>
      </c>
      <c r="K259" s="1" t="s">
        <v>1115</v>
      </c>
    </row>
    <row r="260" spans="1:11">
      <c r="A260" s="57">
        <v>45328</v>
      </c>
      <c r="B260" s="41" t="s">
        <v>1088</v>
      </c>
      <c r="C260" s="58" t="s">
        <v>1066</v>
      </c>
      <c r="D260" s="61" t="s">
        <v>1062</v>
      </c>
      <c r="E260" s="62" t="s">
        <v>1143</v>
      </c>
      <c r="F260" s="77">
        <f t="shared" si="3"/>
        <v>45328</v>
      </c>
      <c r="G260" s="78" t="str">
        <f>IF(AND(A260&gt;='주간 2p_테이블(왼)'!$A$13-1,A260&lt;='주간 2p_테이블(왼)'!$A$19),RANK(A260,A$2:A$1088,1),"")</f>
        <v/>
      </c>
      <c r="H260" s="78" t="str">
        <f>IFERROR(RANK(G260,G:G,1)+COUNTIF($G$1:G259,G260),"")</f>
        <v/>
      </c>
      <c r="I260" s="155" t="str">
        <f>IF(AND(A260&gt;='주간 2p_테이블(왼)'!$A$13,A260&lt;='주간 2p_테이블(왼)'!$A$19),RANK(A260,A$2:A$1074,1),"")</f>
        <v/>
      </c>
      <c r="K260" s="1" t="s">
        <v>1115</v>
      </c>
    </row>
    <row r="261" spans="1:11">
      <c r="A261" s="57">
        <v>45329</v>
      </c>
      <c r="B261" s="41" t="s">
        <v>1089</v>
      </c>
      <c r="C261" s="58" t="s">
        <v>1065</v>
      </c>
      <c r="D261" s="61" t="s">
        <v>320</v>
      </c>
      <c r="E261" s="62" t="s">
        <v>1142</v>
      </c>
      <c r="F261" s="77">
        <f t="shared" ref="F261:F276" si="4">A261</f>
        <v>45329</v>
      </c>
      <c r="G261" s="78" t="str">
        <f>IF(AND(A261&gt;='주간 2p_테이블(왼)'!$A$13-1,A261&lt;='주간 2p_테이블(왼)'!$A$19),RANK(A261,A$2:A$1088,1),"")</f>
        <v/>
      </c>
      <c r="H261" s="78" t="str">
        <f>IFERROR(RANK(G261,G:G,1)+COUNTIF($G$1:G260,G261),"")</f>
        <v/>
      </c>
      <c r="I261" s="155" t="str">
        <f>IF(AND(A261&gt;='주간 2p_테이블(왼)'!$A$13,A261&lt;='주간 2p_테이블(왼)'!$A$19),RANK(A261,A$2:A$1074,1),"")</f>
        <v/>
      </c>
      <c r="K261" s="1" t="s">
        <v>1115</v>
      </c>
    </row>
    <row r="262" spans="1:11">
      <c r="A262" s="57">
        <v>42769</v>
      </c>
      <c r="B262" s="41" t="s">
        <v>1090</v>
      </c>
      <c r="C262" s="58" t="s">
        <v>1068</v>
      </c>
      <c r="D262" s="61" t="s">
        <v>320</v>
      </c>
      <c r="E262" s="62"/>
      <c r="F262" s="77">
        <f t="shared" si="4"/>
        <v>42769</v>
      </c>
      <c r="G262" s="78" t="str">
        <f>IF(AND(A262&gt;='주간 2p_테이블(왼)'!$A$13-1,A262&lt;='주간 2p_테이블(왼)'!$A$19),RANK(A262,A$2:A$1088,1),"")</f>
        <v/>
      </c>
      <c r="H262" s="78" t="str">
        <f>IFERROR(RANK(G262,G:G,1)+COUNTIF($G$1:G261,G262),"")</f>
        <v/>
      </c>
      <c r="I262" s="155" t="str">
        <f>IF(AND(A262&gt;='주간 2p_테이블(왼)'!$A$13,A262&lt;='주간 2p_테이블(왼)'!$A$19),RANK(A262,A$2:A$1074,1),"")</f>
        <v/>
      </c>
      <c r="K262" s="1" t="s">
        <v>1115</v>
      </c>
    </row>
    <row r="263" spans="1:11">
      <c r="A263" s="57">
        <v>45331</v>
      </c>
      <c r="B263" s="41" t="s">
        <v>1083</v>
      </c>
      <c r="C263" s="58" t="s">
        <v>1085</v>
      </c>
      <c r="D263" s="61" t="s">
        <v>320</v>
      </c>
      <c r="E263" s="62" t="s">
        <v>1142</v>
      </c>
      <c r="F263" s="77">
        <f t="shared" si="4"/>
        <v>45331</v>
      </c>
      <c r="G263" s="78" t="str">
        <f>IF(AND(A263&gt;='주간 2p_테이블(왼)'!$A$13-1,A263&lt;='주간 2p_테이블(왼)'!$A$19),RANK(A263,A$2:A$1088,1),"")</f>
        <v/>
      </c>
      <c r="H263" s="78" t="str">
        <f>IFERROR(RANK(G263,G:G,1)+COUNTIF($G$1:G262,G263),"")</f>
        <v/>
      </c>
      <c r="I263" s="155" t="str">
        <f>IF(AND(A263&gt;='주간 2p_테이블(왼)'!$A$13,A263&lt;='주간 2p_테이블(왼)'!$A$19),RANK(A263,A$2:A$1074,1),"")</f>
        <v/>
      </c>
      <c r="K263" s="1" t="s">
        <v>1115</v>
      </c>
    </row>
    <row r="264" spans="1:11">
      <c r="A264" s="57">
        <v>45334</v>
      </c>
      <c r="B264" s="41" t="s">
        <v>1084</v>
      </c>
      <c r="C264" s="58" t="s">
        <v>1086</v>
      </c>
      <c r="D264" s="61" t="s">
        <v>701</v>
      </c>
      <c r="E264" s="62" t="s">
        <v>1144</v>
      </c>
      <c r="F264" s="77">
        <f t="shared" si="4"/>
        <v>45334</v>
      </c>
      <c r="G264" s="78" t="str">
        <f>IF(AND(A264&gt;='주간 2p_테이블(왼)'!$A$13-1,A264&lt;='주간 2p_테이블(왼)'!$A$19),RANK(A264,A$2:A$1088,1),"")</f>
        <v/>
      </c>
      <c r="H264" s="78" t="str">
        <f>IFERROR(RANK(G264,G:G,1)+COUNTIF($G$1:G263,G264),"")</f>
        <v/>
      </c>
      <c r="I264" s="155" t="str">
        <f>IF(AND(A264&gt;='주간 2p_테이블(왼)'!$A$13,A264&lt;='주간 2p_테이블(왼)'!$A$19),RANK(A264,A$2:A$1074,1),"")</f>
        <v/>
      </c>
      <c r="K264" s="1" t="s">
        <v>1115</v>
      </c>
    </row>
    <row r="265" spans="1:11">
      <c r="A265" s="57">
        <v>45342</v>
      </c>
      <c r="B265" s="41" t="s">
        <v>1091</v>
      </c>
      <c r="C265" s="58" t="s">
        <v>1096</v>
      </c>
      <c r="D265" s="61" t="s">
        <v>1097</v>
      </c>
      <c r="E265" s="62" t="s">
        <v>1145</v>
      </c>
      <c r="F265" s="77">
        <f t="shared" si="4"/>
        <v>45342</v>
      </c>
      <c r="G265" s="78" t="str">
        <f>IF(AND(A265&gt;='주간 2p_테이블(왼)'!$A$13-1,A265&lt;='주간 2p_테이블(왼)'!$A$19),RANK(A265,A$2:A$1088,1),"")</f>
        <v/>
      </c>
      <c r="H265" s="78" t="str">
        <f>IFERROR(RANK(G265,G:G,1)+COUNTIF($G$1:G264,G265),"")</f>
        <v/>
      </c>
      <c r="I265" s="155" t="str">
        <f>IF(AND(A265&gt;='주간 2p_테이블(왼)'!$A$13,A265&lt;='주간 2p_테이블(왼)'!$A$19),RANK(A265,A$2:A$1074,1),"")</f>
        <v/>
      </c>
      <c r="K265" s="1" t="s">
        <v>1115</v>
      </c>
    </row>
    <row r="266" spans="1:11">
      <c r="A266" s="57">
        <v>45343</v>
      </c>
      <c r="B266" s="41" t="s">
        <v>1092</v>
      </c>
      <c r="C266" s="58" t="s">
        <v>1095</v>
      </c>
      <c r="D266" s="61" t="s">
        <v>305</v>
      </c>
      <c r="E266" s="62" t="s">
        <v>1146</v>
      </c>
      <c r="F266" s="77">
        <f t="shared" si="4"/>
        <v>45343</v>
      </c>
      <c r="G266" s="78" t="str">
        <f>IF(AND(A266&gt;='주간 2p_테이블(왼)'!$A$13-1,A266&lt;='주간 2p_테이블(왼)'!$A$19),RANK(A266,A$2:A$1088,1),"")</f>
        <v/>
      </c>
      <c r="H266" s="78" t="str">
        <f>IFERROR(RANK(G266,G:G,1)+COUNTIF($G$1:G265,G266),"")</f>
        <v/>
      </c>
      <c r="I266" s="155" t="str">
        <f>IF(AND(A266&gt;='주간 2p_테이블(왼)'!$A$13,A266&lt;='주간 2p_테이블(왼)'!$A$19),RANK(A266,A$2:A$1074,1),"")</f>
        <v/>
      </c>
      <c r="K266" s="1" t="s">
        <v>1115</v>
      </c>
    </row>
    <row r="267" spans="1:11">
      <c r="A267" s="57">
        <v>45343</v>
      </c>
      <c r="B267" s="41" t="s">
        <v>1093</v>
      </c>
      <c r="C267" s="58" t="s">
        <v>1094</v>
      </c>
      <c r="D267" s="61" t="s">
        <v>1098</v>
      </c>
      <c r="E267" s="62" t="s">
        <v>1142</v>
      </c>
      <c r="F267" s="77">
        <f t="shared" si="4"/>
        <v>45343</v>
      </c>
      <c r="G267" s="78" t="str">
        <f>IF(AND(A267&gt;='주간 2p_테이블(왼)'!$A$13-1,A267&lt;='주간 2p_테이블(왼)'!$A$19),RANK(A267,A$2:A$1088,1),"")</f>
        <v/>
      </c>
      <c r="H267" s="78" t="str">
        <f>IFERROR(RANK(G267,G:G,1)+COUNTIF($G$1:G266,G267),"")</f>
        <v/>
      </c>
      <c r="I267" s="155" t="str">
        <f>IF(AND(A267&gt;='주간 2p_테이블(왼)'!$A$13,A267&lt;='주간 2p_테이블(왼)'!$A$19),RANK(A267,A$2:A$1074,1),"")</f>
        <v/>
      </c>
      <c r="K267" s="1" t="s">
        <v>1115</v>
      </c>
    </row>
    <row r="268" spans="1:11">
      <c r="A268" s="57">
        <v>45344</v>
      </c>
      <c r="B268" s="41" t="s">
        <v>1130</v>
      </c>
      <c r="C268" s="58" t="s">
        <v>1133</v>
      </c>
      <c r="D268" s="61" t="s">
        <v>1134</v>
      </c>
      <c r="E268" s="62" t="s">
        <v>1142</v>
      </c>
      <c r="F268" s="77">
        <f t="shared" si="4"/>
        <v>45344</v>
      </c>
      <c r="G268" s="78" t="str">
        <f>IF(AND(A268&gt;='주간 2p_테이블(왼)'!$A$13-1,A268&lt;='주간 2p_테이블(왼)'!$A$19),RANK(A268,A$2:A$1088,1),"")</f>
        <v/>
      </c>
      <c r="H268" s="78" t="str">
        <f>IFERROR(RANK(G268,G:G,1)+COUNTIF($G$1:G267,G268),"")</f>
        <v/>
      </c>
      <c r="I268" s="155" t="str">
        <f>IF(AND(A268&gt;='주간 2p_테이블(왼)'!$A$13,A268&lt;='주간 2p_테이블(왼)'!$A$19),RANK(A268,A$2:A$1074,1),"")</f>
        <v/>
      </c>
      <c r="K268" s="1" t="s">
        <v>1115</v>
      </c>
    </row>
    <row r="269" spans="1:11">
      <c r="A269" s="57">
        <v>45350</v>
      </c>
      <c r="B269" s="41" t="s">
        <v>1131</v>
      </c>
      <c r="C269" s="58" t="s">
        <v>1135</v>
      </c>
      <c r="D269" s="61" t="s">
        <v>304</v>
      </c>
      <c r="E269" s="62" t="s">
        <v>1147</v>
      </c>
      <c r="F269" s="77">
        <f t="shared" si="4"/>
        <v>45350</v>
      </c>
      <c r="G269" s="78" t="str">
        <f>IF(AND(A269&gt;='주간 2p_테이블(왼)'!$A$13-1,A269&lt;='주간 2p_테이블(왼)'!$A$19),RANK(A269,A$2:A$1088,1),"")</f>
        <v/>
      </c>
      <c r="H269" s="78" t="str">
        <f>IFERROR(RANK(G269,G:G,1)+COUNTIF($G$1:G268,G269),"")</f>
        <v/>
      </c>
      <c r="I269" s="155" t="str">
        <f>IF(AND(A269&gt;='주간 2p_테이블(왼)'!$A$13,A269&lt;='주간 2p_테이블(왼)'!$A$19),RANK(A269,A$2:A$1074,1),"")</f>
        <v/>
      </c>
      <c r="K269" s="1" t="s">
        <v>1115</v>
      </c>
    </row>
    <row r="270" spans="1:11">
      <c r="A270" s="57">
        <v>45354</v>
      </c>
      <c r="B270" s="41" t="s">
        <v>1138</v>
      </c>
      <c r="C270" s="58" t="s">
        <v>1139</v>
      </c>
      <c r="D270" s="61" t="s">
        <v>1136</v>
      </c>
      <c r="E270" s="62" t="s">
        <v>1144</v>
      </c>
      <c r="F270" s="77">
        <f t="shared" si="4"/>
        <v>45354</v>
      </c>
      <c r="G270" s="78" t="str">
        <f>IF(AND(A270&gt;='주간 2p_테이블(왼)'!$A$13-1,A270&lt;='주간 2p_테이블(왼)'!$A$19),RANK(A270,A$2:A$1088,1),"")</f>
        <v/>
      </c>
      <c r="H270" s="78" t="str">
        <f>IFERROR(RANK(G270,G:G,1)+COUNTIF($G$1:G269,G270),"")</f>
        <v/>
      </c>
      <c r="I270" s="155" t="str">
        <f>IF(AND(A270&gt;='주간 2p_테이블(왼)'!$A$13,A270&lt;='주간 2p_테이블(왼)'!$A$19),RANK(A270,A$2:A$1074,1),"")</f>
        <v/>
      </c>
      <c r="K270" s="1" t="s">
        <v>1115</v>
      </c>
    </row>
    <row r="271" spans="1:11">
      <c r="A271" s="57">
        <v>45356</v>
      </c>
      <c r="B271" s="41" t="s">
        <v>1132</v>
      </c>
      <c r="C271" s="58" t="s">
        <v>1140</v>
      </c>
      <c r="D271" s="61" t="s">
        <v>1137</v>
      </c>
      <c r="E271" s="62" t="s">
        <v>1144</v>
      </c>
      <c r="F271" s="77">
        <f t="shared" si="4"/>
        <v>45356</v>
      </c>
      <c r="G271" s="78" t="str">
        <f>IF(AND(A271&gt;='주간 2p_테이블(왼)'!$A$13-1,A271&lt;='주간 2p_테이블(왼)'!$A$19),RANK(A271,A$2:A$1088,1),"")</f>
        <v/>
      </c>
      <c r="H271" s="78" t="str">
        <f>IFERROR(RANK(G271,G:G,1)+COUNTIF($G$1:G270,G271),"")</f>
        <v/>
      </c>
      <c r="I271" s="155" t="str">
        <f>IF(AND(A271&gt;='주간 2p_테이블(왼)'!$A$13,A271&lt;='주간 2p_테이블(왼)'!$A$19),RANK(A271,A$2:A$1074,1),"")</f>
        <v/>
      </c>
      <c r="K271" s="1" t="s">
        <v>1115</v>
      </c>
    </row>
    <row r="272" spans="1:11">
      <c r="A272" s="57">
        <v>45357</v>
      </c>
      <c r="B272" s="41" t="s">
        <v>1189</v>
      </c>
      <c r="C272" s="58" t="s">
        <v>1190</v>
      </c>
      <c r="D272" s="61" t="s">
        <v>304</v>
      </c>
      <c r="E272" s="62" t="s">
        <v>1144</v>
      </c>
      <c r="F272" s="77">
        <f t="shared" si="4"/>
        <v>45357</v>
      </c>
      <c r="G272" s="78" t="str">
        <f>IF(AND(A272&gt;='주간 2p_테이블(왼)'!$A$13-1,A272&lt;='주간 2p_테이블(왼)'!$A$19),RANK(A272,A$2:A$1088,1),"")</f>
        <v/>
      </c>
      <c r="H272" s="78" t="str">
        <f>IFERROR(RANK(G272,G:G,1)+COUNTIF($G$1:G271,G272),"")</f>
        <v/>
      </c>
      <c r="I272" s="155" t="str">
        <f>IF(AND(A272&gt;='주간 2p_테이블(왼)'!$A$13,A272&lt;='주간 2p_테이블(왼)'!$A$19),RANK(A272,A$2:A$1074,1),"")</f>
        <v/>
      </c>
      <c r="K272" s="1" t="s">
        <v>1115</v>
      </c>
    </row>
    <row r="273" spans="1:11">
      <c r="A273" s="57">
        <v>45359</v>
      </c>
      <c r="B273" s="41" t="s">
        <v>1191</v>
      </c>
      <c r="C273" s="58" t="s">
        <v>1193</v>
      </c>
      <c r="D273" s="61" t="s">
        <v>1192</v>
      </c>
      <c r="E273" s="62" t="s">
        <v>1144</v>
      </c>
      <c r="F273" s="77">
        <f t="shared" si="4"/>
        <v>45359</v>
      </c>
      <c r="G273" s="78" t="str">
        <f>IF(AND(A273&gt;='주간 2p_테이블(왼)'!$A$13-1,A273&lt;='주간 2p_테이블(왼)'!$A$19),RANK(A273,A$2:A$1088,1),"")</f>
        <v/>
      </c>
      <c r="H273" s="78" t="str">
        <f>IFERROR(RANK(G273,G:G,1)+COUNTIF($G$1:G272,G273),"")</f>
        <v/>
      </c>
      <c r="I273" s="155" t="str">
        <f>IF(AND(A273&gt;='주간 2p_테이블(왼)'!$A$13,A273&lt;='주간 2p_테이블(왼)'!$A$19),RANK(A273,A$2:A$1074,1),"")</f>
        <v/>
      </c>
      <c r="K273" s="1" t="s">
        <v>1115</v>
      </c>
    </row>
    <row r="274" spans="1:11">
      <c r="A274" s="57">
        <v>45362</v>
      </c>
      <c r="B274" s="41" t="s">
        <v>1202</v>
      </c>
      <c r="C274" s="58" t="s">
        <v>1195</v>
      </c>
      <c r="D274" s="61" t="s">
        <v>1194</v>
      </c>
      <c r="E274" s="62" t="s">
        <v>1142</v>
      </c>
      <c r="F274" s="77">
        <f t="shared" si="4"/>
        <v>45362</v>
      </c>
      <c r="G274" s="78" t="str">
        <f>IF(AND(A274&gt;='주간 2p_테이블(왼)'!$A$13-1,A274&lt;='주간 2p_테이블(왼)'!$A$19),RANK(A274,A$2:A$1088,1),"")</f>
        <v/>
      </c>
      <c r="H274" s="78" t="str">
        <f>IFERROR(RANK(G274,G:G,1)+COUNTIF($G$1:G273,G274),"")</f>
        <v/>
      </c>
      <c r="I274" s="155" t="str">
        <f>IF(AND(A274&gt;='주간 2p_테이블(왼)'!$A$13,A274&lt;='주간 2p_테이블(왼)'!$A$19),RANK(A274,A$2:A$1074,1),"")</f>
        <v/>
      </c>
      <c r="K274" s="1" t="s">
        <v>1115</v>
      </c>
    </row>
    <row r="275" spans="1:11">
      <c r="A275" s="57">
        <v>45370</v>
      </c>
      <c r="B275" s="156" t="s">
        <v>1197</v>
      </c>
      <c r="C275" s="58" t="s">
        <v>1199</v>
      </c>
      <c r="D275" s="61" t="s">
        <v>1194</v>
      </c>
      <c r="E275" s="62" t="s">
        <v>1200</v>
      </c>
      <c r="F275" s="77">
        <f t="shared" si="4"/>
        <v>45370</v>
      </c>
      <c r="G275" s="78" t="str">
        <f>IF(AND(A275&gt;='주간 2p_테이블(왼)'!$A$13-1,A275&lt;='주간 2p_테이블(왼)'!$A$19),RANK(A275,A$2:A$1088,1),"")</f>
        <v/>
      </c>
      <c r="H275" s="78" t="str">
        <f>IFERROR(RANK(G275,G:G,1)+COUNTIF($G$1:G274,G275),"")</f>
        <v/>
      </c>
      <c r="I275" s="155" t="str">
        <f>IF(AND(A275&gt;='주간 2p_테이블(왼)'!$A$13,A275&lt;='주간 2p_테이블(왼)'!$A$19),RANK(A275,A$2:A$1074,1),"")</f>
        <v/>
      </c>
      <c r="K275" s="1" t="s">
        <v>1115</v>
      </c>
    </row>
    <row r="276" spans="1:11">
      <c r="A276" s="57">
        <v>45372</v>
      </c>
      <c r="B276" s="41" t="s">
        <v>1198</v>
      </c>
      <c r="C276" s="58" t="s">
        <v>1201</v>
      </c>
      <c r="D276" s="61" t="s">
        <v>304</v>
      </c>
      <c r="E276" s="62" t="s">
        <v>1141</v>
      </c>
      <c r="F276" s="77">
        <f t="shared" si="4"/>
        <v>45372</v>
      </c>
      <c r="G276" s="78" t="str">
        <f>IF(AND(A276&gt;='주간 2p_테이블(왼)'!$A$13-1,A276&lt;='주간 2p_테이블(왼)'!$A$19),RANK(A276,A$2:A$1088,1),"")</f>
        <v/>
      </c>
      <c r="H276" s="78" t="str">
        <f>IFERROR(RANK(G276,G:G,1)+COUNTIF($G$1:G275,G276),"")</f>
        <v/>
      </c>
      <c r="I276" s="155" t="str">
        <f>IF(AND(A276&gt;='주간 2p_테이블(왼)'!$A$13,A276&lt;='주간 2p_테이블(왼)'!$A$19),RANK(A276,A$2:A$1074,1),"")</f>
        <v/>
      </c>
      <c r="K276" s="1" t="s">
        <v>1115</v>
      </c>
    </row>
    <row r="277" spans="1:11">
      <c r="A277" s="57">
        <v>45377</v>
      </c>
      <c r="B277" s="41" t="s">
        <v>1216</v>
      </c>
      <c r="C277" s="58" t="s">
        <v>1217</v>
      </c>
      <c r="D277" s="61" t="s">
        <v>304</v>
      </c>
      <c r="E277" s="62" t="s">
        <v>1147</v>
      </c>
      <c r="F277" s="77">
        <f t="shared" ref="F277:F284" si="5">A277</f>
        <v>45377</v>
      </c>
      <c r="G277" s="78" t="str">
        <f>IF(AND(A277&gt;='주간 2p_테이블(왼)'!$A$13-1,A277&lt;='주간 2p_테이블(왼)'!$A$19),RANK(A277,A$2:A$1088,1),"")</f>
        <v/>
      </c>
      <c r="H277" s="78" t="str">
        <f>IFERROR(RANK(G277,G:G,1)+COUNTIF($G$1:G276,G277),"")</f>
        <v/>
      </c>
      <c r="I277" s="155" t="str">
        <f>IF(AND(A277&gt;='주간 2p_테이블(왼)'!$A$13,A277&lt;='주간 2p_테이블(왼)'!$A$19),RANK(A277,A$2:A$1074,1),"")</f>
        <v/>
      </c>
      <c r="K277" s="1" t="s">
        <v>1115</v>
      </c>
    </row>
    <row r="278" spans="1:11">
      <c r="A278" s="57">
        <v>45377</v>
      </c>
      <c r="B278" s="41" t="s">
        <v>1220</v>
      </c>
      <c r="C278" s="58" t="s">
        <v>1218</v>
      </c>
      <c r="D278" s="61" t="s">
        <v>304</v>
      </c>
      <c r="E278" s="62" t="s">
        <v>1219</v>
      </c>
      <c r="F278" s="77">
        <f t="shared" si="5"/>
        <v>45377</v>
      </c>
      <c r="G278" s="78" t="str">
        <f>IF(AND(A278&gt;='주간 2p_테이블(왼)'!$A$13-1,A278&lt;='주간 2p_테이블(왼)'!$A$19),RANK(A278,A$2:A$1088,1),"")</f>
        <v/>
      </c>
      <c r="H278" s="78" t="str">
        <f>IFERROR(RANK(G278,G:G,1)+COUNTIF($G$1:G277,G278),"")</f>
        <v/>
      </c>
      <c r="I278" s="155" t="str">
        <f>IF(AND(A278&gt;='주간 2p_테이블(왼)'!$A$13,A278&lt;='주간 2p_테이블(왼)'!$A$19),RANK(A278,A$2:A$1074,1),"")</f>
        <v/>
      </c>
      <c r="K278" s="1" t="s">
        <v>1115</v>
      </c>
    </row>
    <row r="279" spans="1:11">
      <c r="A279" s="57">
        <v>45378</v>
      </c>
      <c r="B279" s="41" t="s">
        <v>1221</v>
      </c>
      <c r="C279" s="58" t="s">
        <v>1222</v>
      </c>
      <c r="D279" s="61" t="s">
        <v>304</v>
      </c>
      <c r="E279" s="62" t="s">
        <v>1144</v>
      </c>
      <c r="F279" s="77">
        <f t="shared" si="5"/>
        <v>45378</v>
      </c>
      <c r="G279" s="78" t="str">
        <f>IF(AND(A279&gt;='주간 2p_테이블(왼)'!$A$13-1,A279&lt;='주간 2p_테이블(왼)'!$A$19),RANK(A279,A$2:A$1088,1),"")</f>
        <v/>
      </c>
      <c r="H279" s="78" t="str">
        <f>IFERROR(RANK(G279,G:G,1)+COUNTIF($G$1:G278,G279),"")</f>
        <v/>
      </c>
      <c r="I279" s="155" t="str">
        <f>IF(AND(A279&gt;='주간 2p_테이블(왼)'!$A$13,A279&lt;='주간 2p_테이블(왼)'!$A$19),RANK(A279,A$2:A$1074,1),"")</f>
        <v/>
      </c>
      <c r="K279" s="1" t="s">
        <v>1115</v>
      </c>
    </row>
    <row r="280" spans="1:11">
      <c r="A280" s="57">
        <v>45378</v>
      </c>
      <c r="B280" s="41" t="s">
        <v>1223</v>
      </c>
      <c r="C280" s="58" t="s">
        <v>1227</v>
      </c>
      <c r="D280" s="61" t="s">
        <v>304</v>
      </c>
      <c r="E280" s="62" t="s">
        <v>1143</v>
      </c>
      <c r="F280" s="77">
        <f t="shared" si="5"/>
        <v>45378</v>
      </c>
      <c r="G280" s="78" t="str">
        <f>IF(AND(A280&gt;='주간 2p_테이블(왼)'!$A$13-1,A280&lt;='주간 2p_테이블(왼)'!$A$19),RANK(A280,A$2:A$1088,1),"")</f>
        <v/>
      </c>
      <c r="H280" s="78" t="str">
        <f>IFERROR(RANK(G280,G:G,1)+COUNTIF($G$1:G279,G280),"")</f>
        <v/>
      </c>
      <c r="I280" s="155" t="str">
        <f>IF(AND(A280&gt;='주간 2p_테이블(왼)'!$A$13,A280&lt;='주간 2p_테이블(왼)'!$A$19),RANK(A280,A$2:A$1074,1),"")</f>
        <v/>
      </c>
      <c r="K280" s="1" t="s">
        <v>1115</v>
      </c>
    </row>
    <row r="281" spans="1:11">
      <c r="A281" s="57">
        <v>45378</v>
      </c>
      <c r="B281" s="41" t="s">
        <v>1224</v>
      </c>
      <c r="C281" s="58" t="s">
        <v>1230</v>
      </c>
      <c r="D281" s="61" t="s">
        <v>304</v>
      </c>
      <c r="E281" s="62" t="s">
        <v>1141</v>
      </c>
      <c r="F281" s="77">
        <f t="shared" si="5"/>
        <v>45378</v>
      </c>
      <c r="G281" s="78" t="str">
        <f>IF(AND(A281&gt;='주간 2p_테이블(왼)'!$A$13-1,A281&lt;='주간 2p_테이블(왼)'!$A$19),RANK(A281,A$2:A$1088,1),"")</f>
        <v/>
      </c>
      <c r="H281" s="78" t="str">
        <f>IFERROR(RANK(G281,G:G,1)+COUNTIF($G$1:G280,G281),"")</f>
        <v/>
      </c>
      <c r="I281" s="155" t="str">
        <f>IF(AND(A281&gt;='주간 2p_테이블(왼)'!$A$13,A281&lt;='주간 2p_테이블(왼)'!$A$19),RANK(A281,A$2:A$1074,1),"")</f>
        <v/>
      </c>
      <c r="K281" s="1" t="s">
        <v>1115</v>
      </c>
    </row>
    <row r="282" spans="1:11">
      <c r="A282" s="57">
        <v>45378</v>
      </c>
      <c r="B282" s="41" t="s">
        <v>1225</v>
      </c>
      <c r="C282" s="58" t="s">
        <v>1229</v>
      </c>
      <c r="D282" s="61" t="s">
        <v>360</v>
      </c>
      <c r="E282" s="62" t="s">
        <v>1142</v>
      </c>
      <c r="F282" s="77">
        <f t="shared" si="5"/>
        <v>45378</v>
      </c>
      <c r="G282" s="78" t="str">
        <f>IF(AND(A282&gt;='주간 2p_테이블(왼)'!$A$13-1,A282&lt;='주간 2p_테이블(왼)'!$A$19),RANK(A282,A$2:A$1088,1),"")</f>
        <v/>
      </c>
      <c r="H282" s="78" t="str">
        <f>IFERROR(RANK(G282,G:G,1)+COUNTIF($G$1:G281,G282),"")</f>
        <v/>
      </c>
      <c r="I282" s="155" t="str">
        <f>IF(AND(A282&gt;='주간 2p_테이블(왼)'!$A$13,A282&lt;='주간 2p_테이블(왼)'!$A$19),RANK(A282,A$2:A$1074,1),"")</f>
        <v/>
      </c>
      <c r="K282" s="1" t="s">
        <v>1115</v>
      </c>
    </row>
    <row r="283" spans="1:11">
      <c r="A283" s="57">
        <v>45379</v>
      </c>
      <c r="B283" s="41" t="s">
        <v>1226</v>
      </c>
      <c r="C283" s="58" t="s">
        <v>1228</v>
      </c>
      <c r="D283" s="61" t="s">
        <v>304</v>
      </c>
      <c r="E283" s="62" t="s">
        <v>1143</v>
      </c>
      <c r="F283" s="77">
        <f t="shared" si="5"/>
        <v>45379</v>
      </c>
      <c r="G283" s="78" t="str">
        <f>IF(AND(A283&gt;='주간 2p_테이블(왼)'!$A$13-1,A283&lt;='주간 2p_테이블(왼)'!$A$19),RANK(A283,A$2:A$1088,1),"")</f>
        <v/>
      </c>
      <c r="H283" s="78" t="str">
        <f>IFERROR(RANK(G283,G:G,1)+COUNTIF($G$1:G282,G283),"")</f>
        <v/>
      </c>
      <c r="I283" s="155" t="str">
        <f>IF(AND(A283&gt;='주간 2p_테이블(왼)'!$A$13,A283&lt;='주간 2p_테이블(왼)'!$A$19),RANK(A283,A$2:A$1074,1),"")</f>
        <v/>
      </c>
      <c r="K283" s="1" t="s">
        <v>1115</v>
      </c>
    </row>
    <row r="284" spans="1:11">
      <c r="A284" s="57">
        <v>44370</v>
      </c>
      <c r="B284" s="41" t="s">
        <v>1244</v>
      </c>
      <c r="C284" s="58" t="s">
        <v>1245</v>
      </c>
      <c r="D284" s="61" t="s">
        <v>360</v>
      </c>
      <c r="E284" s="62"/>
      <c r="F284" s="77">
        <f t="shared" si="5"/>
        <v>44370</v>
      </c>
      <c r="G284" s="78" t="str">
        <f>IF(AND(A284&gt;='주간 2p_테이블(왼)'!$A$13-1,A284&lt;='주간 2p_테이블(왼)'!$A$19),RANK(A284,A$2:A$1088,1),"")</f>
        <v/>
      </c>
      <c r="H284" s="78" t="str">
        <f>IFERROR(RANK(G284,G:G,1)+COUNTIF($G$1:G283,G284),"")</f>
        <v/>
      </c>
      <c r="I284" s="155" t="str">
        <f>IF(AND(A284&gt;='주간 2p_테이블(왼)'!$A$13,A284&lt;='주간 2p_테이블(왼)'!$A$19),RANK(A284,A$2:A$1074,1),"")</f>
        <v/>
      </c>
      <c r="K284" s="1" t="s">
        <v>1115</v>
      </c>
    </row>
    <row r="285" spans="1:11">
      <c r="A285" s="57">
        <v>45382</v>
      </c>
      <c r="B285" s="41" t="s">
        <v>1246</v>
      </c>
      <c r="C285" s="58" t="s">
        <v>1247</v>
      </c>
      <c r="D285" s="61" t="s">
        <v>304</v>
      </c>
      <c r="E285" s="62" t="s">
        <v>1145</v>
      </c>
      <c r="F285" s="77">
        <f t="shared" ref="F285:F348" si="6">A285</f>
        <v>45382</v>
      </c>
      <c r="G285" s="78" t="str">
        <f>IF(AND(A285&gt;='주간 2p_테이블(왼)'!$A$13-1,A285&lt;='주간 2p_테이블(왼)'!$A$19),RANK(A285,A$2:A$1088,1),"")</f>
        <v/>
      </c>
      <c r="H285" s="78" t="str">
        <f>IFERROR(RANK(G285,G:G,1)+COUNTIF($G$1:G284,G285),"")</f>
        <v/>
      </c>
      <c r="I285" s="155" t="str">
        <f>IF(AND(A285&gt;='주간 2p_테이블(왼)'!$A$13,A285&lt;='주간 2p_테이블(왼)'!$A$19),RANK(A285,A$2:A$1074,1),"")</f>
        <v/>
      </c>
      <c r="K285" s="1" t="s">
        <v>1115</v>
      </c>
    </row>
    <row r="286" spans="1:11">
      <c r="A286" s="57">
        <v>45383</v>
      </c>
      <c r="B286" s="41" t="s">
        <v>1346</v>
      </c>
      <c r="C286" s="58" t="s">
        <v>1248</v>
      </c>
      <c r="D286" s="61" t="s">
        <v>320</v>
      </c>
      <c r="E286" s="62" t="s">
        <v>1249</v>
      </c>
      <c r="F286" s="77">
        <f t="shared" si="6"/>
        <v>45383</v>
      </c>
      <c r="G286" s="78" t="str">
        <f>IF(AND(A286&gt;='주간 2p_테이블(왼)'!$A$13-1,A286&lt;='주간 2p_테이블(왼)'!$A$19),RANK(A286,A$2:A$1088,1),"")</f>
        <v/>
      </c>
      <c r="H286" s="78" t="str">
        <f>IFERROR(RANK(G286,G:G,1)+COUNTIF($G$1:G285,G286),"")</f>
        <v/>
      </c>
      <c r="I286" s="155" t="str">
        <f>IF(AND(A286&gt;='주간 2p_테이블(왼)'!$A$13,A286&lt;='주간 2p_테이블(왼)'!$A$19),RANK(A286,A$2:A$1074,1),"")</f>
        <v/>
      </c>
      <c r="K286" s="1" t="s">
        <v>1115</v>
      </c>
    </row>
    <row r="287" spans="1:11">
      <c r="A287" s="57">
        <v>45385</v>
      </c>
      <c r="B287" s="41" t="s">
        <v>1265</v>
      </c>
      <c r="C287" s="58" t="s">
        <v>1347</v>
      </c>
      <c r="D287" s="61" t="s">
        <v>320</v>
      </c>
      <c r="E287" s="62" t="s">
        <v>1142</v>
      </c>
      <c r="F287" s="77">
        <f t="shared" si="6"/>
        <v>45385</v>
      </c>
      <c r="G287" s="78" t="str">
        <f>IF(AND(A287&gt;='주간 2p_테이블(왼)'!$A$13-1,A287&lt;='주간 2p_테이블(왼)'!$A$19),RANK(A287,A$2:A$1088,1),"")</f>
        <v/>
      </c>
      <c r="H287" s="78" t="str">
        <f>IFERROR(RANK(G287,G:G,1)+COUNTIF($G$1:G286,G287),"")</f>
        <v/>
      </c>
      <c r="I287" s="155" t="str">
        <f>IF(AND(A287&gt;='주간 2p_테이블(왼)'!$A$13,A287&lt;='주간 2p_테이블(왼)'!$A$19),RANK(A287,A$2:A$1074,1),"")</f>
        <v/>
      </c>
      <c r="K287" s="1" t="s">
        <v>1115</v>
      </c>
    </row>
    <row r="288" spans="1:11">
      <c r="A288" s="57">
        <v>45386</v>
      </c>
      <c r="B288" s="41" t="s">
        <v>1348</v>
      </c>
      <c r="C288" s="58" t="s">
        <v>1350</v>
      </c>
      <c r="D288" s="61" t="s">
        <v>1268</v>
      </c>
      <c r="E288" s="62" t="s">
        <v>1143</v>
      </c>
      <c r="F288" s="77">
        <f t="shared" si="6"/>
        <v>45386</v>
      </c>
      <c r="G288" s="78" t="str">
        <f>IF(AND(A288&gt;='주간 2p_테이블(왼)'!$A$13-1,A288&lt;='주간 2p_테이블(왼)'!$A$19),RANK(A288,A$2:A$1088,1),"")</f>
        <v/>
      </c>
      <c r="H288" s="78" t="str">
        <f>IFERROR(RANK(G288,G:G,1)+COUNTIF($G$1:G287,G288),"")</f>
        <v/>
      </c>
      <c r="I288" s="155" t="str">
        <f>IF(AND(A288&gt;='주간 2p_테이블(왼)'!$A$13,A288&lt;='주간 2p_테이블(왼)'!$A$19),RANK(A288,A$2:A$1074,1),"")</f>
        <v/>
      </c>
      <c r="K288" s="1" t="s">
        <v>1115</v>
      </c>
    </row>
    <row r="289" spans="1:11">
      <c r="A289" s="57">
        <v>45386</v>
      </c>
      <c r="B289" s="41" t="s">
        <v>1349</v>
      </c>
      <c r="C289" s="58" t="s">
        <v>1351</v>
      </c>
      <c r="D289" s="61" t="s">
        <v>1268</v>
      </c>
      <c r="E289" s="62" t="s">
        <v>1141</v>
      </c>
      <c r="F289" s="77">
        <f t="shared" si="6"/>
        <v>45386</v>
      </c>
      <c r="G289" s="78" t="str">
        <f>IF(AND(A289&gt;='주간 2p_테이블(왼)'!$A$13-1,A289&lt;='주간 2p_테이블(왼)'!$A$19),RANK(A289,A$2:A$1088,1),"")</f>
        <v/>
      </c>
      <c r="H289" s="78" t="str">
        <f>IFERROR(RANK(G289,G:G,1)+COUNTIF($G$1:G288,G289),"")</f>
        <v/>
      </c>
      <c r="I289" s="155" t="str">
        <f>IF(AND(A289&gt;='주간 2p_테이블(왼)'!$A$13,A289&lt;='주간 2p_테이블(왼)'!$A$19),RANK(A289,A$2:A$1074,1),"")</f>
        <v/>
      </c>
      <c r="K289" s="1" t="s">
        <v>1115</v>
      </c>
    </row>
    <row r="290" spans="1:11">
      <c r="A290" s="57">
        <v>45387</v>
      </c>
      <c r="B290" s="41" t="s">
        <v>1266</v>
      </c>
      <c r="C290" s="58" t="s">
        <v>1352</v>
      </c>
      <c r="D290" s="61" t="s">
        <v>1269</v>
      </c>
      <c r="E290" s="62" t="s">
        <v>1142</v>
      </c>
      <c r="F290" s="77">
        <f t="shared" si="6"/>
        <v>45387</v>
      </c>
      <c r="G290" s="78" t="str">
        <f>IF(AND(A290&gt;='주간 2p_테이블(왼)'!$A$13-1,A290&lt;='주간 2p_테이블(왼)'!$A$19),RANK(A290,A$2:A$1088,1),"")</f>
        <v/>
      </c>
      <c r="H290" s="78" t="str">
        <f>IFERROR(RANK(G290,G:G,1)+COUNTIF($G$1:G289,G290),"")</f>
        <v/>
      </c>
      <c r="I290" s="155" t="str">
        <f>IF(AND(A290&gt;='주간 2p_테이블(왼)'!$A$13,A290&lt;='주간 2p_테이블(왼)'!$A$19),RANK(A290,A$2:A$1074,1),"")</f>
        <v/>
      </c>
      <c r="K290" s="1" t="s">
        <v>1115</v>
      </c>
    </row>
    <row r="291" spans="1:11">
      <c r="A291" s="57">
        <v>45390</v>
      </c>
      <c r="B291" s="41" t="s">
        <v>1267</v>
      </c>
      <c r="C291" s="58" t="s">
        <v>1270</v>
      </c>
      <c r="D291" s="61" t="s">
        <v>360</v>
      </c>
      <c r="E291" s="62" t="s">
        <v>1142</v>
      </c>
      <c r="F291" s="77">
        <f t="shared" si="6"/>
        <v>45390</v>
      </c>
      <c r="G291" s="78" t="str">
        <f>IF(AND(A291&gt;='주간 2p_테이블(왼)'!$A$13-1,A291&lt;='주간 2p_테이블(왼)'!$A$19),RANK(A291,A$2:A$1088,1),"")</f>
        <v/>
      </c>
      <c r="H291" s="78" t="str">
        <f>IFERROR(RANK(G291,G:G,1)+COUNTIF($G$1:G290,G291),"")</f>
        <v/>
      </c>
      <c r="I291" s="155" t="str">
        <f>IF(AND(A291&gt;='주간 2p_테이블(왼)'!$A$13,A291&lt;='주간 2p_테이블(왼)'!$A$19),RANK(A291,A$2:A$1074,1),"")</f>
        <v/>
      </c>
      <c r="K291" s="1" t="s">
        <v>1115</v>
      </c>
    </row>
    <row r="292" spans="1:11">
      <c r="A292" s="57">
        <v>45014</v>
      </c>
      <c r="B292" s="41" t="s">
        <v>1285</v>
      </c>
      <c r="C292" s="58" t="s">
        <v>1286</v>
      </c>
      <c r="D292" s="61" t="s">
        <v>360</v>
      </c>
      <c r="E292" s="62"/>
      <c r="F292" s="77">
        <f>A292</f>
        <v>45014</v>
      </c>
      <c r="G292" s="78" t="str">
        <f>IF(AND(A292&gt;='주간 2p_테이블(왼)'!$A$13-1,A292&lt;='주간 2p_테이블(왼)'!$A$19),RANK(A292,A$2:A$1088,1),"")</f>
        <v/>
      </c>
      <c r="H292" s="78" t="str">
        <f>IFERROR(RANK(G292,G:G,1)+COUNTIF($G$1:G291,G292),"")</f>
        <v/>
      </c>
      <c r="I292" s="155" t="str">
        <f>IF(AND(A292&gt;='주간 2p_테이블(왼)'!$A$13,A292&lt;='주간 2p_테이블(왼)'!$A$19),RANK(A292,A$2:A$1074,1),"")</f>
        <v/>
      </c>
      <c r="K292" s="1" t="s">
        <v>1115</v>
      </c>
    </row>
    <row r="293" spans="1:11">
      <c r="A293" s="57">
        <v>42121</v>
      </c>
      <c r="B293" s="41" t="s">
        <v>1287</v>
      </c>
      <c r="C293" s="58" t="s">
        <v>1288</v>
      </c>
      <c r="D293" s="61" t="s">
        <v>360</v>
      </c>
      <c r="E293" s="62"/>
      <c r="F293" s="77">
        <f t="shared" si="6"/>
        <v>42121</v>
      </c>
      <c r="G293" s="78" t="str">
        <f>IF(AND(A293&gt;='주간 2p_테이블(왼)'!$A$13-1,A293&lt;='주간 2p_테이블(왼)'!$A$19),RANK(A293,A$2:A$1088,1),"")</f>
        <v/>
      </c>
      <c r="H293" s="78" t="str">
        <f>IFERROR(RANK(G293,G:G,1)+COUNTIF($G$1:G292,G293),"")</f>
        <v/>
      </c>
      <c r="I293" s="155" t="str">
        <f>IF(AND(A293&gt;='주간 2p_테이블(왼)'!$A$13,A293&lt;='주간 2p_테이블(왼)'!$A$19),RANK(A293,A$2:A$1074,1),"")</f>
        <v/>
      </c>
      <c r="K293" s="1" t="s">
        <v>1115</v>
      </c>
    </row>
    <row r="294" spans="1:11">
      <c r="A294" s="57">
        <v>45396</v>
      </c>
      <c r="B294" s="156" t="s">
        <v>1289</v>
      </c>
      <c r="C294" s="58" t="s">
        <v>1290</v>
      </c>
      <c r="D294" s="61" t="s">
        <v>1291</v>
      </c>
      <c r="E294" s="62" t="s">
        <v>1292</v>
      </c>
      <c r="F294" s="77">
        <f t="shared" si="6"/>
        <v>45396</v>
      </c>
      <c r="G294" s="78" t="str">
        <f>IF(AND(A294&gt;='주간 2p_테이블(왼)'!$A$13-1,A294&lt;='주간 2p_테이블(왼)'!$A$19),RANK(A294,A$2:A$1088,1),"")</f>
        <v/>
      </c>
      <c r="H294" s="78" t="str">
        <f>IFERROR(RANK(G294,G:G,1)+COUNTIF($G$1:G293,G294),"")</f>
        <v/>
      </c>
      <c r="I294" s="155" t="str">
        <f>IF(AND(A294&gt;='주간 2p_테이블(왼)'!$A$13,A294&lt;='주간 2p_테이블(왼)'!$A$19),RANK(A294,A$2:A$1074,1),"")</f>
        <v/>
      </c>
      <c r="K294" s="1" t="s">
        <v>1115</v>
      </c>
    </row>
    <row r="295" spans="1:11">
      <c r="A295" s="57">
        <v>45397</v>
      </c>
      <c r="B295" s="41" t="s">
        <v>1293</v>
      </c>
      <c r="C295" s="58" t="s">
        <v>1294</v>
      </c>
      <c r="D295" s="61" t="s">
        <v>1295</v>
      </c>
      <c r="E295" s="62" t="s">
        <v>1296</v>
      </c>
      <c r="F295" s="77">
        <f t="shared" si="6"/>
        <v>45397</v>
      </c>
      <c r="G295" s="78" t="str">
        <f>IF(AND(A295&gt;='주간 2p_테이블(왼)'!$A$13-1,A295&lt;='주간 2p_테이블(왼)'!$A$19),RANK(A295,A$2:A$1088,1),"")</f>
        <v/>
      </c>
      <c r="H295" s="78" t="str">
        <f>IFERROR(RANK(G295,G:G,1)+COUNTIF($G$1:G294,G295),"")</f>
        <v/>
      </c>
      <c r="I295" s="155" t="str">
        <f>IF(AND(A295&gt;='주간 2p_테이블(왼)'!$A$13,A295&lt;='주간 2p_테이블(왼)'!$A$19),RANK(A295,A$2:A$1074,1),"")</f>
        <v/>
      </c>
      <c r="K295" s="1" t="s">
        <v>1115</v>
      </c>
    </row>
    <row r="296" spans="1:11">
      <c r="A296" s="57">
        <v>45399</v>
      </c>
      <c r="B296" s="41" t="s">
        <v>1297</v>
      </c>
      <c r="C296" s="58" t="s">
        <v>1298</v>
      </c>
      <c r="D296" s="61" t="s">
        <v>1295</v>
      </c>
      <c r="E296" s="62" t="s">
        <v>1299</v>
      </c>
      <c r="F296" s="77">
        <f t="shared" si="6"/>
        <v>45399</v>
      </c>
      <c r="G296" s="78" t="str">
        <f>IF(AND(A296&gt;='주간 2p_테이블(왼)'!$A$13-1,A296&lt;='주간 2p_테이블(왼)'!$A$19),RANK(A296,A$2:A$1088,1),"")</f>
        <v/>
      </c>
      <c r="H296" s="78" t="str">
        <f>IFERROR(RANK(G296,G:G,1)+COUNTIF($G$1:G295,G296),"")</f>
        <v/>
      </c>
      <c r="I296" s="155" t="str">
        <f>IF(AND(A296&gt;='주간 2p_테이블(왼)'!$A$13,A296&lt;='주간 2p_테이블(왼)'!$A$19),RANK(A296,A$2:A$1074,1),"")</f>
        <v/>
      </c>
      <c r="K296" s="1" t="s">
        <v>1115</v>
      </c>
    </row>
    <row r="297" spans="1:11" hidden="1">
      <c r="A297" s="74">
        <v>41261</v>
      </c>
      <c r="B297" s="159" t="s">
        <v>1315</v>
      </c>
      <c r="C297" s="160" t="s">
        <v>1316</v>
      </c>
      <c r="D297" s="161" t="s">
        <v>1317</v>
      </c>
      <c r="E297" s="162"/>
      <c r="F297" s="77">
        <f t="shared" si="6"/>
        <v>41261</v>
      </c>
      <c r="G297" s="78" t="str">
        <f>IF(AND(A297&gt;='주간 2p_테이블(왼)'!$A$13-1,A297&lt;='주간 2p_테이블(왼)'!$A$19),RANK(A297,A$2:A$1088,1),"")</f>
        <v/>
      </c>
      <c r="H297" s="78" t="str">
        <f>IFERROR(RANK(G297,G:G,1)+COUNTIF($G$1:G296,G297),"")</f>
        <v/>
      </c>
      <c r="I297" s="155" t="str">
        <f>IF(AND(A297&gt;='주간 2p_테이블(왼)'!$A$13,A297&lt;='주간 2p_테이블(왼)'!$A$19),RANK(A297,A$2:A$1074,1),"")</f>
        <v/>
      </c>
      <c r="K297" s="1" t="s">
        <v>1115</v>
      </c>
    </row>
    <row r="298" spans="1:11">
      <c r="A298" s="57">
        <v>45403</v>
      </c>
      <c r="B298" s="41" t="s">
        <v>1318</v>
      </c>
      <c r="C298" s="58" t="s">
        <v>1322</v>
      </c>
      <c r="D298" s="61" t="s">
        <v>527</v>
      </c>
      <c r="E298" s="62" t="s">
        <v>1144</v>
      </c>
      <c r="F298" s="77">
        <f t="shared" si="6"/>
        <v>45403</v>
      </c>
      <c r="G298" s="78" t="str">
        <f>IF(AND(A298&gt;='주간 2p_테이블(왼)'!$A$13-1,A298&lt;='주간 2p_테이블(왼)'!$A$19),RANK(A298,A$2:A$1088,1),"")</f>
        <v/>
      </c>
      <c r="H298" s="78" t="str">
        <f>IFERROR(RANK(G298,G:G,1)+COUNTIF($G$1:G297,G298),"")</f>
        <v/>
      </c>
      <c r="I298" s="155" t="str">
        <f>IF(AND(A298&gt;='주간 2p_테이블(왼)'!$A$13,A298&lt;='주간 2p_테이블(왼)'!$A$19),RANK(A298,A$2:A$1074,1),"")</f>
        <v/>
      </c>
      <c r="K298" s="1" t="s">
        <v>1115</v>
      </c>
    </row>
    <row r="299" spans="1:11">
      <c r="A299" s="57">
        <v>45403</v>
      </c>
      <c r="B299" s="41" t="s">
        <v>1319</v>
      </c>
      <c r="C299" s="58" t="s">
        <v>1323</v>
      </c>
      <c r="D299" s="61" t="s">
        <v>527</v>
      </c>
      <c r="E299" s="62" t="s">
        <v>1145</v>
      </c>
      <c r="F299" s="77">
        <f t="shared" si="6"/>
        <v>45403</v>
      </c>
      <c r="G299" s="78" t="str">
        <f>IF(AND(A299&gt;='주간 2p_테이블(왼)'!$A$13-1,A299&lt;='주간 2p_테이블(왼)'!$A$19),RANK(A299,A$2:A$1088,1),"")</f>
        <v/>
      </c>
      <c r="H299" s="78" t="str">
        <f>IFERROR(RANK(G299,G:G,1)+COUNTIF($G$1:G298,G299),"")</f>
        <v/>
      </c>
      <c r="I299" s="155" t="str">
        <f>IF(AND(A299&gt;='주간 2p_테이블(왼)'!$A$13,A299&lt;='주간 2p_테이블(왼)'!$A$19),RANK(A299,A$2:A$1074,1),"")</f>
        <v/>
      </c>
      <c r="K299" s="1" t="s">
        <v>1115</v>
      </c>
    </row>
    <row r="300" spans="1:11">
      <c r="A300" s="57">
        <v>45404</v>
      </c>
      <c r="B300" s="41" t="s">
        <v>1353</v>
      </c>
      <c r="C300" s="58" t="s">
        <v>1354</v>
      </c>
      <c r="D300" s="61" t="s">
        <v>527</v>
      </c>
      <c r="E300" s="62" t="s">
        <v>1145</v>
      </c>
      <c r="F300" s="77">
        <f t="shared" si="6"/>
        <v>45404</v>
      </c>
      <c r="G300" s="78" t="str">
        <f>IF(AND(A300&gt;='주간 2p_테이블(왼)'!$A$13-1,A300&lt;='주간 2p_테이블(왼)'!$A$19),RANK(A300,A$2:A$1088,1),"")</f>
        <v/>
      </c>
      <c r="H300" s="78" t="str">
        <f>IFERROR(RANK(G300,G:G,1)+COUNTIF($G$1:G299,G300),"")</f>
        <v/>
      </c>
      <c r="I300" s="155" t="str">
        <f>IF(AND(A300&gt;='주간 2p_테이블(왼)'!$A$13,A300&lt;='주간 2p_테이블(왼)'!$A$19),RANK(A300,A$2:A$1074,1),"")</f>
        <v/>
      </c>
      <c r="K300" s="1" t="s">
        <v>1115</v>
      </c>
    </row>
    <row r="301" spans="1:11">
      <c r="A301" s="57">
        <v>45404</v>
      </c>
      <c r="B301" s="41" t="s">
        <v>1320</v>
      </c>
      <c r="C301" s="58" t="s">
        <v>1324</v>
      </c>
      <c r="D301" s="61" t="s">
        <v>527</v>
      </c>
      <c r="E301" s="62" t="s">
        <v>1144</v>
      </c>
      <c r="F301" s="77">
        <f t="shared" si="6"/>
        <v>45404</v>
      </c>
      <c r="G301" s="78" t="str">
        <f>IF(AND(A301&gt;='주간 2p_테이블(왼)'!$A$13-1,A301&lt;='주간 2p_테이블(왼)'!$A$19),RANK(A301,A$2:A$1088,1),"")</f>
        <v/>
      </c>
      <c r="H301" s="78" t="str">
        <f>IFERROR(RANK(G301,G:G,1)+COUNTIF($G$1:G300,G301),"")</f>
        <v/>
      </c>
      <c r="I301" s="155" t="str">
        <f>IF(AND(A301&gt;='주간 2p_테이블(왼)'!$A$13,A301&lt;='주간 2p_테이블(왼)'!$A$19),RANK(A301,A$2:A$1074,1),"")</f>
        <v/>
      </c>
      <c r="K301" s="1" t="s">
        <v>1115</v>
      </c>
    </row>
    <row r="302" spans="1:11">
      <c r="A302" s="57">
        <v>45407</v>
      </c>
      <c r="B302" s="41" t="s">
        <v>1355</v>
      </c>
      <c r="C302" s="58" t="s">
        <v>1356</v>
      </c>
      <c r="D302" s="61" t="s">
        <v>527</v>
      </c>
      <c r="E302" s="62" t="s">
        <v>1144</v>
      </c>
      <c r="F302" s="77">
        <f t="shared" si="6"/>
        <v>45407</v>
      </c>
      <c r="G302" s="78" t="str">
        <f>IF(AND(A302&gt;='주간 2p_테이블(왼)'!$A$13-1,A302&lt;='주간 2p_테이블(왼)'!$A$19),RANK(A302,A$2:A$1088,1),"")</f>
        <v/>
      </c>
      <c r="H302" s="78" t="str">
        <f>IFERROR(RANK(G302,G:G,1)+COUNTIF($G$1:G301,G302),"")</f>
        <v/>
      </c>
      <c r="I302" s="155" t="str">
        <f>IF(AND(A302&gt;='주간 2p_테이블(왼)'!$A$13,A302&lt;='주간 2p_테이블(왼)'!$A$19),RANK(A302,A$2:A$1074,1),"")</f>
        <v/>
      </c>
      <c r="K302" s="1" t="s">
        <v>1115</v>
      </c>
    </row>
    <row r="303" spans="1:11">
      <c r="A303" s="57">
        <v>45407</v>
      </c>
      <c r="B303" s="41" t="s">
        <v>1321</v>
      </c>
      <c r="C303" s="58" t="s">
        <v>1325</v>
      </c>
      <c r="D303" s="61" t="s">
        <v>1269</v>
      </c>
      <c r="E303" s="62" t="s">
        <v>1142</v>
      </c>
      <c r="F303" s="77">
        <f t="shared" si="6"/>
        <v>45407</v>
      </c>
      <c r="G303" s="78" t="str">
        <f>IF(AND(A303&gt;='주간 2p_테이블(왼)'!$A$13-1,A303&lt;='주간 2p_테이블(왼)'!$A$19),RANK(A303,A$2:A$1088,1),"")</f>
        <v/>
      </c>
      <c r="H303" s="78" t="str">
        <f>IFERROR(RANK(G303,G:G,1)+COUNTIF($G$1:G302,G303),"")</f>
        <v/>
      </c>
      <c r="I303" s="155" t="str">
        <f>IF(AND(A303&gt;='주간 2p_테이블(왼)'!$A$13,A303&lt;='주간 2p_테이블(왼)'!$A$19),RANK(A303,A$2:A$1074,1),"")</f>
        <v/>
      </c>
      <c r="K303" s="1" t="s">
        <v>1115</v>
      </c>
    </row>
    <row r="304" spans="1:11">
      <c r="A304" s="57">
        <v>45411</v>
      </c>
      <c r="B304" s="41" t="s">
        <v>1357</v>
      </c>
      <c r="C304" s="58" t="s">
        <v>1358</v>
      </c>
      <c r="D304" s="61" t="s">
        <v>527</v>
      </c>
      <c r="E304" s="62" t="s">
        <v>1143</v>
      </c>
      <c r="F304" s="77">
        <f t="shared" si="6"/>
        <v>45411</v>
      </c>
      <c r="G304" s="78" t="str">
        <f>IF(AND(A304&gt;='주간 2p_테이블(왼)'!$A$13-1,A304&lt;='주간 2p_테이블(왼)'!$A$19),RANK(A304,A$2:A$1088,1),"")</f>
        <v/>
      </c>
      <c r="H304" s="78" t="str">
        <f>IFERROR(RANK(G304,G:G,1)+COUNTIF($G$1:G303,G304),"")</f>
        <v/>
      </c>
      <c r="I304" s="155" t="str">
        <f>IF(AND(A304&gt;='주간 2p_테이블(왼)'!$A$13,A304&lt;='주간 2p_테이블(왼)'!$A$19),RANK(A304,A$2:A$1074,1),"")</f>
        <v/>
      </c>
      <c r="K304" s="1" t="s">
        <v>1115</v>
      </c>
    </row>
    <row r="305" spans="1:11">
      <c r="A305" s="57">
        <v>43028</v>
      </c>
      <c r="B305" s="41" t="s">
        <v>1378</v>
      </c>
      <c r="C305" s="58" t="s">
        <v>1379</v>
      </c>
      <c r="D305" s="61" t="s">
        <v>1269</v>
      </c>
      <c r="E305" s="62"/>
      <c r="F305" s="77">
        <f t="shared" si="6"/>
        <v>43028</v>
      </c>
      <c r="G305" s="78" t="str">
        <f>IF(AND(A305&gt;='주간 2p_테이블(왼)'!$A$13-1,A305&lt;='주간 2p_테이블(왼)'!$A$19),RANK(A305,A$2:A$1088,1),"")</f>
        <v/>
      </c>
      <c r="H305" s="78" t="str">
        <f>IFERROR(RANK(G305,G:G,1)+COUNTIF($G$1:G304,G305),"")</f>
        <v/>
      </c>
      <c r="I305" s="155" t="str">
        <f>IF(AND(A305&gt;='주간 2p_테이블(왼)'!$A$13,A305&lt;='주간 2p_테이블(왼)'!$A$19),RANK(A305,A$2:A$1074,1),"")</f>
        <v/>
      </c>
      <c r="K305" s="1" t="s">
        <v>1115</v>
      </c>
    </row>
    <row r="306" spans="1:11">
      <c r="A306" s="57">
        <v>45415</v>
      </c>
      <c r="B306" s="41" t="s">
        <v>1380</v>
      </c>
      <c r="C306" s="58" t="s">
        <v>1415</v>
      </c>
      <c r="D306" s="61" t="s">
        <v>1386</v>
      </c>
      <c r="E306" s="62" t="s">
        <v>1142</v>
      </c>
      <c r="F306" s="77">
        <f t="shared" si="6"/>
        <v>45415</v>
      </c>
      <c r="G306" s="78" t="str">
        <f>IF(AND(A306&gt;='주간 2p_테이블(왼)'!$A$13-1,A306&lt;='주간 2p_테이블(왼)'!$A$19),RANK(A306,A$2:A$1088,1),"")</f>
        <v/>
      </c>
      <c r="H306" s="78" t="str">
        <f>IFERROR(RANK(G306,G:G,1)+COUNTIF($G$1:G305,G306),"")</f>
        <v/>
      </c>
      <c r="I306" s="155" t="str">
        <f>IF(AND(A306&gt;='주간 2p_테이블(왼)'!$A$13,A306&lt;='주간 2p_테이블(왼)'!$A$19),RANK(A306,A$2:A$1074,1),"")</f>
        <v/>
      </c>
      <c r="K306" s="1" t="s">
        <v>1115</v>
      </c>
    </row>
    <row r="307" spans="1:11">
      <c r="A307" s="57">
        <v>45420</v>
      </c>
      <c r="B307" s="41" t="s">
        <v>1381</v>
      </c>
      <c r="C307" s="58" t="s">
        <v>1383</v>
      </c>
      <c r="D307" s="61" t="s">
        <v>1291</v>
      </c>
      <c r="E307" s="62" t="s">
        <v>1141</v>
      </c>
      <c r="F307" s="77">
        <f t="shared" si="6"/>
        <v>45420</v>
      </c>
      <c r="G307" s="78" t="str">
        <f>IF(AND(A307&gt;='주간 2p_테이블(왼)'!$A$13-1,A307&lt;='주간 2p_테이블(왼)'!$A$19),RANK(A307,A$2:A$1088,1),"")</f>
        <v/>
      </c>
      <c r="H307" s="78" t="str">
        <f>IFERROR(RANK(G307,G:G,1)+COUNTIF($G$1:G306,G307),"")</f>
        <v/>
      </c>
      <c r="I307" s="155" t="str">
        <f>IF(AND(A307&gt;='주간 2p_테이블(왼)'!$A$13,A307&lt;='주간 2p_테이블(왼)'!$A$19),RANK(A307,A$2:A$1074,1),"")</f>
        <v/>
      </c>
      <c r="K307" s="1" t="s">
        <v>1115</v>
      </c>
    </row>
    <row r="308" spans="1:11">
      <c r="A308" s="57">
        <v>45421</v>
      </c>
      <c r="B308" s="41" t="s">
        <v>1382</v>
      </c>
      <c r="C308" s="58" t="s">
        <v>1384</v>
      </c>
      <c r="D308" s="61" t="s">
        <v>1385</v>
      </c>
      <c r="E308" s="62" t="s">
        <v>1143</v>
      </c>
      <c r="F308" s="77">
        <f t="shared" si="6"/>
        <v>45421</v>
      </c>
      <c r="G308" s="78" t="str">
        <f>IF(AND(A308&gt;='주간 2p_테이블(왼)'!$A$13-1,A308&lt;='주간 2p_테이블(왼)'!$A$19),RANK(A308,A$2:A$1088,1),"")</f>
        <v/>
      </c>
      <c r="H308" s="78" t="str">
        <f>IFERROR(RANK(G308,G:G,1)+COUNTIF($G$1:G307,G308),"")</f>
        <v/>
      </c>
      <c r="I308" s="155" t="str">
        <f>IF(AND(A308&gt;='주간 2p_테이블(왼)'!$A$13,A308&lt;='주간 2p_테이블(왼)'!$A$19),RANK(A308,A$2:A$1074,1),"")</f>
        <v/>
      </c>
      <c r="K308" s="1" t="s">
        <v>1115</v>
      </c>
    </row>
    <row r="309" spans="1:11">
      <c r="A309" s="57">
        <v>45422</v>
      </c>
      <c r="B309" s="156" t="s">
        <v>1416</v>
      </c>
      <c r="C309" s="58" t="s">
        <v>1417</v>
      </c>
      <c r="D309" s="61" t="s">
        <v>1420</v>
      </c>
      <c r="E309" s="62" t="s">
        <v>1421</v>
      </c>
      <c r="F309" s="77">
        <f>A309</f>
        <v>45422</v>
      </c>
      <c r="G309" s="78" t="str">
        <f>IF(AND(A309&gt;='주간 2p_테이블(왼)'!$A$13-1,A309&lt;='주간 2p_테이블(왼)'!$A$19),RANK(A309,A$2:A$1088,1),"")</f>
        <v/>
      </c>
      <c r="H309" s="78" t="str">
        <f>IFERROR(RANK(G309,G:G,1)+COUNTIF($G$1:G308,G309),"")</f>
        <v/>
      </c>
      <c r="I309" s="155" t="str">
        <f>IF(AND(A309&gt;='주간 2p_테이블(왼)'!$A$13,A309&lt;='주간 2p_테이블(왼)'!$A$19),RANK(A309,A$2:A$1074,1),"")</f>
        <v/>
      </c>
      <c r="K309" s="1" t="s">
        <v>1115</v>
      </c>
    </row>
    <row r="310" spans="1:11">
      <c r="A310" s="57">
        <v>45425</v>
      </c>
      <c r="B310" s="41" t="s">
        <v>1418</v>
      </c>
      <c r="C310" s="58" t="s">
        <v>1419</v>
      </c>
      <c r="D310" s="61" t="s">
        <v>320</v>
      </c>
      <c r="E310" s="62" t="s">
        <v>1422</v>
      </c>
      <c r="F310" s="77">
        <f t="shared" si="6"/>
        <v>45425</v>
      </c>
      <c r="G310" s="78" t="str">
        <f>IF(AND(A310&gt;='주간 2p_테이블(왼)'!$A$13-1,A310&lt;='주간 2p_테이블(왼)'!$A$19),RANK(A310,A$2:A$1088,1),"")</f>
        <v/>
      </c>
      <c r="H310" s="78" t="str">
        <f>IFERROR(RANK(G310,G:G,1)+COUNTIF($G$1:G309,G310),"")</f>
        <v/>
      </c>
      <c r="I310" s="155" t="str">
        <f>IF(AND(A310&gt;='주간 2p_테이블(왼)'!$A$13,A310&lt;='주간 2p_테이블(왼)'!$A$19),RANK(A310,A$2:A$1074,1),"")</f>
        <v/>
      </c>
      <c r="K310" s="1" t="s">
        <v>1115</v>
      </c>
    </row>
    <row r="311" spans="1:11">
      <c r="A311" s="57">
        <v>45435</v>
      </c>
      <c r="B311" s="41" t="s">
        <v>1450</v>
      </c>
      <c r="C311" s="58" t="s">
        <v>1452</v>
      </c>
      <c r="D311" s="61" t="s">
        <v>304</v>
      </c>
      <c r="E311" s="62" t="s">
        <v>1553</v>
      </c>
      <c r="F311" s="77">
        <f t="shared" si="6"/>
        <v>45435</v>
      </c>
      <c r="G311" s="78" t="str">
        <f>IF(AND(A311&gt;='주간 2p_테이블(왼)'!$A$13-1,A311&lt;='주간 2p_테이블(왼)'!$A$19),RANK(A311,A$2:A$1088,1),"")</f>
        <v/>
      </c>
      <c r="H311" s="78" t="str">
        <f>IFERROR(RANK(G311,G:G,1)+COUNTIF($G$1:G310,G311),"")</f>
        <v/>
      </c>
      <c r="I311" s="155" t="str">
        <f>IF(AND(A311&gt;='주간 2p_테이블(왼)'!$A$13,A311&lt;='주간 2p_테이블(왼)'!$A$19),RANK(A311,A$2:A$1074,1),"")</f>
        <v/>
      </c>
      <c r="K311" s="1" t="s">
        <v>1115</v>
      </c>
    </row>
    <row r="312" spans="1:11">
      <c r="A312" s="57">
        <v>45435</v>
      </c>
      <c r="B312" s="41" t="s">
        <v>1451</v>
      </c>
      <c r="C312" s="58" t="s">
        <v>1453</v>
      </c>
      <c r="D312" s="61" t="s">
        <v>320</v>
      </c>
      <c r="E312" s="62" t="s">
        <v>1554</v>
      </c>
      <c r="F312" s="77">
        <f t="shared" si="6"/>
        <v>45435</v>
      </c>
      <c r="G312" s="78" t="str">
        <f>IF(AND(A312&gt;='주간 2p_테이블(왼)'!$A$13-1,A312&lt;='주간 2p_테이블(왼)'!$A$19),RANK(A312,A$2:A$1088,1),"")</f>
        <v/>
      </c>
      <c r="H312" s="78" t="str">
        <f>IFERROR(RANK(G312,G:G,1)+COUNTIF($G$1:G311,G312),"")</f>
        <v/>
      </c>
      <c r="I312" s="155" t="str">
        <f>IF(AND(A312&gt;='주간 2p_테이블(왼)'!$A$13,A312&lt;='주간 2p_테이블(왼)'!$A$19),RANK(A312,A$2:A$1074,1),"")</f>
        <v/>
      </c>
      <c r="K312" s="1" t="s">
        <v>1115</v>
      </c>
    </row>
    <row r="313" spans="1:11">
      <c r="A313" s="57">
        <v>45437</v>
      </c>
      <c r="B313" s="41" t="s">
        <v>1541</v>
      </c>
      <c r="C313" s="58" t="s">
        <v>1546</v>
      </c>
      <c r="D313" s="61" t="s">
        <v>304</v>
      </c>
      <c r="E313" s="62" t="s">
        <v>1555</v>
      </c>
      <c r="F313" s="77">
        <f t="shared" si="6"/>
        <v>45437</v>
      </c>
      <c r="G313" s="78" t="str">
        <f>IF(AND(A313&gt;='주간 2p_테이블(왼)'!$A$13-1,A313&lt;='주간 2p_테이블(왼)'!$A$19),RANK(A313,A$2:A$1088,1),"")</f>
        <v/>
      </c>
      <c r="H313" s="78" t="str">
        <f>IFERROR(RANK(G313,G:G,1)+COUNTIF($G$1:G312,G313),"")</f>
        <v/>
      </c>
      <c r="I313" s="155" t="str">
        <f>IF(AND(A313&gt;='주간 2p_테이블(왼)'!$A$13,A313&lt;='주간 2p_테이블(왼)'!$A$19),RANK(A313,A$2:A$1074,1),"")</f>
        <v/>
      </c>
      <c r="K313" s="1" t="s">
        <v>1115</v>
      </c>
    </row>
    <row r="314" spans="1:11">
      <c r="A314" s="57">
        <v>45438</v>
      </c>
      <c r="B314" s="41" t="s">
        <v>1542</v>
      </c>
      <c r="C314" s="58" t="s">
        <v>1547</v>
      </c>
      <c r="D314" s="61" t="s">
        <v>304</v>
      </c>
      <c r="E314" s="62" t="s">
        <v>1555</v>
      </c>
      <c r="F314" s="77">
        <f t="shared" si="6"/>
        <v>45438</v>
      </c>
      <c r="G314" s="78" t="str">
        <f>IF(AND(A314&gt;='주간 2p_테이블(왼)'!$A$13-1,A314&lt;='주간 2p_테이블(왼)'!$A$19),RANK(A314,A$2:A$1088,1),"")</f>
        <v/>
      </c>
      <c r="H314" s="78" t="str">
        <f>IFERROR(RANK(G314,G:G,1)+COUNTIF($G$1:G313,G314),"")</f>
        <v/>
      </c>
      <c r="I314" s="155" t="str">
        <f>IF(AND(A314&gt;='주간 2p_테이블(왼)'!$A$13,A314&lt;='주간 2p_테이블(왼)'!$A$19),RANK(A314,A$2:A$1074,1),"")</f>
        <v/>
      </c>
      <c r="K314" s="1" t="s">
        <v>1115</v>
      </c>
    </row>
    <row r="315" spans="1:11">
      <c r="A315" s="57">
        <v>45439</v>
      </c>
      <c r="B315" s="41" t="s">
        <v>1543</v>
      </c>
      <c r="C315" s="58" t="s">
        <v>1548</v>
      </c>
      <c r="D315" s="61" t="s">
        <v>320</v>
      </c>
      <c r="E315" s="62" t="s">
        <v>1556</v>
      </c>
      <c r="F315" s="77">
        <f t="shared" si="6"/>
        <v>45439</v>
      </c>
      <c r="G315" s="78" t="str">
        <f>IF(AND(A315&gt;='주간 2p_테이블(왼)'!$A$13-1,A315&lt;='주간 2p_테이블(왼)'!$A$19),RANK(A315,A$2:A$1088,1),"")</f>
        <v/>
      </c>
      <c r="H315" s="78" t="str">
        <f>IFERROR(RANK(G315,G:G,1)+COUNTIF($G$1:G314,G315),"")</f>
        <v/>
      </c>
      <c r="I315" s="155" t="str">
        <f>IF(AND(A315&gt;='주간 2p_테이블(왼)'!$A$13,A315&lt;='주간 2p_테이블(왼)'!$A$19),RANK(A315,A$2:A$1074,1),"")</f>
        <v/>
      </c>
      <c r="K315" s="1" t="s">
        <v>1115</v>
      </c>
    </row>
    <row r="316" spans="1:11">
      <c r="A316" s="57">
        <v>45440</v>
      </c>
      <c r="B316" s="41" t="s">
        <v>1544</v>
      </c>
      <c r="C316" s="58" t="s">
        <v>1549</v>
      </c>
      <c r="D316" s="61" t="s">
        <v>304</v>
      </c>
      <c r="E316" s="62" t="s">
        <v>1557</v>
      </c>
      <c r="F316" s="77">
        <f t="shared" si="6"/>
        <v>45440</v>
      </c>
      <c r="G316" s="78" t="str">
        <f>IF(AND(A316&gt;='주간 2p_테이블(왼)'!$A$13-1,A316&lt;='주간 2p_테이블(왼)'!$A$19),RANK(A316,A$2:A$1088,1),"")</f>
        <v/>
      </c>
      <c r="H316" s="78" t="str">
        <f>IFERROR(RANK(G316,G:G,1)+COUNTIF($G$1:G315,G316),"")</f>
        <v/>
      </c>
      <c r="I316" s="155" t="str">
        <f>IF(AND(A316&gt;='주간 2p_테이블(왼)'!$A$13,A316&lt;='주간 2p_테이블(왼)'!$A$19),RANK(A316,A$2:A$1074,1),"")</f>
        <v/>
      </c>
      <c r="K316" s="1" t="s">
        <v>1115</v>
      </c>
    </row>
    <row r="317" spans="1:11">
      <c r="A317" s="57">
        <v>45441</v>
      </c>
      <c r="B317" s="41" t="s">
        <v>1545</v>
      </c>
      <c r="C317" s="58" t="s">
        <v>1550</v>
      </c>
      <c r="D317" s="61" t="s">
        <v>304</v>
      </c>
      <c r="E317" s="62" t="s">
        <v>1553</v>
      </c>
      <c r="F317" s="77">
        <f t="shared" si="6"/>
        <v>45441</v>
      </c>
      <c r="G317" s="78" t="str">
        <f>IF(AND(A317&gt;='주간 2p_테이블(왼)'!$A$13-1,A317&lt;='주간 2p_테이블(왼)'!$A$19),RANK(A317,A$2:A$1088,1),"")</f>
        <v/>
      </c>
      <c r="H317" s="78" t="str">
        <f>IFERROR(RANK(G317,G:G,1)+COUNTIF($G$1:G316,G317),"")</f>
        <v/>
      </c>
      <c r="I317" s="155" t="str">
        <f>IF(AND(A317&gt;='주간 2p_테이블(왼)'!$A$13,A317&lt;='주간 2p_테이블(왼)'!$A$19),RANK(A317,A$2:A$1074,1),"")</f>
        <v/>
      </c>
      <c r="K317" s="1" t="s">
        <v>1115</v>
      </c>
    </row>
    <row r="318" spans="1:11">
      <c r="A318" s="57">
        <v>45082</v>
      </c>
      <c r="B318" s="41" t="s">
        <v>1551</v>
      </c>
      <c r="C318" s="58" t="s">
        <v>1552</v>
      </c>
      <c r="D318" s="61" t="s">
        <v>320</v>
      </c>
      <c r="E318" s="62"/>
      <c r="F318" s="77">
        <f t="shared" si="6"/>
        <v>45082</v>
      </c>
      <c r="G318" s="78" t="str">
        <f>IF(AND(A318&gt;='주간 2p_테이블(왼)'!$A$13-1,A318&lt;='주간 2p_테이블(왼)'!$A$19),RANK(A318,A$2:A$1088,1),"")</f>
        <v/>
      </c>
      <c r="H318" s="78" t="str">
        <f>IFERROR(RANK(G318,G:G,1)+COUNTIF($G$1:G317,G318),"")</f>
        <v/>
      </c>
      <c r="I318" s="155" t="str">
        <f>IF(AND(A318&gt;='주간 2p_테이블(왼)'!$A$13,A318&lt;='주간 2p_테이블(왼)'!$A$19),RANK(A318,A$2:A$1074,1),"")</f>
        <v/>
      </c>
      <c r="K318" s="1" t="s">
        <v>1115</v>
      </c>
    </row>
    <row r="319" spans="1:11">
      <c r="A319" s="57">
        <v>45445</v>
      </c>
      <c r="B319" s="41" t="s">
        <v>1558</v>
      </c>
      <c r="C319" s="58" t="s">
        <v>1560</v>
      </c>
      <c r="D319" s="61" t="s">
        <v>1561</v>
      </c>
      <c r="E319" s="62" t="s">
        <v>1563</v>
      </c>
      <c r="F319" s="77">
        <f t="shared" si="6"/>
        <v>45445</v>
      </c>
      <c r="G319" s="78" t="str">
        <f>IF(AND(A319&gt;='주간 2p_테이블(왼)'!$A$13-1,A319&lt;='주간 2p_테이블(왼)'!$A$19),RANK(A319,A$2:A$1088,1),"")</f>
        <v/>
      </c>
      <c r="H319" s="78" t="str">
        <f>IFERROR(RANK(G319,G:G,1)+COUNTIF($G$1:G318,G319),"")</f>
        <v/>
      </c>
      <c r="I319" s="155" t="str">
        <f>IF(AND(A319&gt;='주간 2p_테이블(왼)'!$A$13,A319&lt;='주간 2p_테이블(왼)'!$A$19),RANK(A319,A$2:A$1074,1),"")</f>
        <v/>
      </c>
      <c r="K319" s="1" t="s">
        <v>1115</v>
      </c>
    </row>
    <row r="320" spans="1:11">
      <c r="A320" s="57">
        <v>45447</v>
      </c>
      <c r="B320" s="41" t="s">
        <v>1559</v>
      </c>
      <c r="C320" s="58" t="s">
        <v>1564</v>
      </c>
      <c r="D320" s="61" t="s">
        <v>304</v>
      </c>
      <c r="E320" s="62" t="s">
        <v>1562</v>
      </c>
      <c r="F320" s="77">
        <f t="shared" si="6"/>
        <v>45447</v>
      </c>
      <c r="G320" s="78" t="str">
        <f>IF(AND(A320&gt;='주간 2p_테이블(왼)'!$A$13-1,A320&lt;='주간 2p_테이블(왼)'!$A$19),RANK(A320,A$2:A$1088,1),"")</f>
        <v/>
      </c>
      <c r="H320" s="78" t="str">
        <f>IFERROR(RANK(G320,G:G,1)+COUNTIF($G$1:G319,G320),"")</f>
        <v/>
      </c>
      <c r="I320" s="155" t="str">
        <f>IF(AND(A320&gt;='주간 2p_테이블(왼)'!$A$13,A320&lt;='주간 2p_테이블(왼)'!$A$19),RANK(A320,A$2:A$1074,1),"")</f>
        <v/>
      </c>
      <c r="K320" s="1" t="s">
        <v>1115</v>
      </c>
    </row>
    <row r="321" spans="1:11">
      <c r="A321" s="57">
        <v>45449</v>
      </c>
      <c r="B321" s="41" t="s">
        <v>1605</v>
      </c>
      <c r="C321" s="58" t="s">
        <v>1611</v>
      </c>
      <c r="D321" s="61" t="s">
        <v>1613</v>
      </c>
      <c r="E321" s="62"/>
      <c r="F321" s="77">
        <f t="shared" si="6"/>
        <v>45449</v>
      </c>
      <c r="G321" s="78" t="str">
        <f>IF(AND(A321&gt;='주간 2p_테이블(왼)'!$A$13-1,A321&lt;='주간 2p_테이블(왼)'!$A$19),RANK(A321,A$2:A$1088,1),"")</f>
        <v/>
      </c>
      <c r="H321" s="78" t="str">
        <f>IFERROR(RANK(G321,G:G,1)+COUNTIF($G$1:G320,G321),"")</f>
        <v/>
      </c>
      <c r="I321" s="155" t="str">
        <f>IF(AND(A321&gt;='주간 2p_테이블(왼)'!$A$13,A321&lt;='주간 2p_테이블(왼)'!$A$19),RANK(A321,A$2:A$1074,1),"")</f>
        <v/>
      </c>
      <c r="K321" s="1" t="s">
        <v>1115</v>
      </c>
    </row>
    <row r="322" spans="1:11">
      <c r="A322" s="57">
        <v>45450</v>
      </c>
      <c r="B322" s="41" t="s">
        <v>1606</v>
      </c>
      <c r="C322" s="58" t="s">
        <v>1610</v>
      </c>
      <c r="D322" s="61" t="s">
        <v>305</v>
      </c>
      <c r="E322" s="62"/>
      <c r="F322" s="77">
        <f t="shared" si="6"/>
        <v>45450</v>
      </c>
      <c r="G322" s="78" t="str">
        <f>IF(AND(A322&gt;='주간 2p_테이블(왼)'!$A$13-1,A322&lt;='주간 2p_테이블(왼)'!$A$19),RANK(A322,A$2:A$1088,1),"")</f>
        <v/>
      </c>
      <c r="H322" s="78" t="str">
        <f>IFERROR(RANK(G322,G:G,1)+COUNTIF($G$1:G321,G322),"")</f>
        <v/>
      </c>
      <c r="I322" s="155" t="str">
        <f>IF(AND(A322&gt;='주간 2p_테이블(왼)'!$A$13,A322&lt;='주간 2p_테이블(왼)'!$A$19),RANK(A322,A$2:A$1074,1),"")</f>
        <v/>
      </c>
      <c r="K322" s="1" t="s">
        <v>1115</v>
      </c>
    </row>
    <row r="323" spans="1:11">
      <c r="A323" s="57">
        <v>45452</v>
      </c>
      <c r="B323" s="41" t="s">
        <v>1607</v>
      </c>
      <c r="C323" s="58" t="s">
        <v>1612</v>
      </c>
      <c r="D323" s="61" t="s">
        <v>305</v>
      </c>
      <c r="E323" s="62"/>
      <c r="F323" s="77">
        <f t="shared" si="6"/>
        <v>45452</v>
      </c>
      <c r="G323" s="78" t="str">
        <f>IF(AND(A323&gt;='주간 2p_테이블(왼)'!$A$13-1,A323&lt;='주간 2p_테이블(왼)'!$A$19),RANK(A323,A$2:A$1088,1),"")</f>
        <v/>
      </c>
      <c r="H323" s="78" t="str">
        <f>IFERROR(RANK(G323,G:G,1)+COUNTIF($G$1:G322,G323),"")</f>
        <v/>
      </c>
      <c r="I323" s="155" t="str">
        <f>IF(AND(A323&gt;='주간 2p_테이블(왼)'!$A$13,A323&lt;='주간 2p_테이블(왼)'!$A$19),RANK(A323,A$2:A$1074,1),"")</f>
        <v/>
      </c>
      <c r="K323" s="1" t="s">
        <v>1115</v>
      </c>
    </row>
    <row r="324" spans="1:11">
      <c r="A324" s="57">
        <v>45454</v>
      </c>
      <c r="B324" s="41" t="s">
        <v>1608</v>
      </c>
      <c r="C324" s="58" t="s">
        <v>1609</v>
      </c>
      <c r="D324" s="61" t="s">
        <v>320</v>
      </c>
      <c r="E324" s="62"/>
      <c r="F324" s="77">
        <f t="shared" si="6"/>
        <v>45454</v>
      </c>
      <c r="G324" s="78" t="str">
        <f>IF(AND(A324&gt;='주간 2p_테이블(왼)'!$A$13-1,A324&lt;='주간 2p_테이블(왼)'!$A$19),RANK(A324,A$2:A$1088,1),"")</f>
        <v/>
      </c>
      <c r="H324" s="78" t="str">
        <f>IFERROR(RANK(G324,G:G,1)+COUNTIF($G$1:G323,G324),"")</f>
        <v/>
      </c>
      <c r="I324" s="155" t="str">
        <f>IF(AND(A324&gt;='주간 2p_테이블(왼)'!$A$13,A324&lt;='주간 2p_테이블(왼)'!$A$19),RANK(A324,A$2:A$1074,1),"")</f>
        <v/>
      </c>
      <c r="K324" s="1" t="s">
        <v>1115</v>
      </c>
    </row>
    <row r="325" spans="1:11" hidden="1">
      <c r="A325" s="57">
        <v>43746</v>
      </c>
      <c r="B325" s="159" t="s">
        <v>1793</v>
      </c>
      <c r="C325" s="58" t="s">
        <v>1789</v>
      </c>
      <c r="D325" s="61" t="s">
        <v>320</v>
      </c>
      <c r="E325" s="62"/>
      <c r="F325" s="77">
        <f t="shared" si="6"/>
        <v>43746</v>
      </c>
      <c r="G325" s="78" t="str">
        <f>IF(AND(A325&gt;='주간 2p_테이블(왼)'!$A$13-1,A325&lt;='주간 2p_테이블(왼)'!$A$19),RANK(A325,A$2:A$1088,1),"")</f>
        <v/>
      </c>
      <c r="H325" s="78" t="str">
        <f>IFERROR(RANK(G325,G:G,1)+COUNTIF($G$1:G324,G325),"")</f>
        <v/>
      </c>
      <c r="I325" s="155" t="str">
        <f>IF(AND(A325&gt;='주간 2p_테이블(왼)'!$A$13,A325&lt;='주간 2p_테이블(왼)'!$A$19),RANK(A325,A$2:A$1074,1),"")</f>
        <v/>
      </c>
      <c r="K325" s="1" t="s">
        <v>1115</v>
      </c>
    </row>
    <row r="326" spans="1:11" hidden="1">
      <c r="A326" s="57">
        <v>43790</v>
      </c>
      <c r="B326" s="167" t="s">
        <v>1791</v>
      </c>
      <c r="C326" s="58" t="s">
        <v>1792</v>
      </c>
      <c r="D326" s="61" t="s">
        <v>320</v>
      </c>
      <c r="E326" s="62"/>
      <c r="F326" s="77">
        <f t="shared" si="6"/>
        <v>43790</v>
      </c>
      <c r="G326" s="78" t="str">
        <f>IF(AND(A326&gt;='주간 2p_테이블(왼)'!$A$13-1,A326&lt;='주간 2p_테이블(왼)'!$A$19),RANK(A326,A$2:A$1088,1),"")</f>
        <v/>
      </c>
      <c r="H326" s="78" t="str">
        <f>IFERROR(RANK(G326,G:G,1)+COUNTIF($G$1:G325,G326),"")</f>
        <v/>
      </c>
      <c r="I326" s="155" t="str">
        <f>IF(AND(A326&gt;='주간 2p_테이블(왼)'!$A$13,A326&lt;='주간 2p_테이블(왼)'!$A$19),RANK(A326,A$2:A$1074,1),"")</f>
        <v/>
      </c>
      <c r="K326" s="1" t="s">
        <v>1115</v>
      </c>
    </row>
    <row r="327" spans="1:11" hidden="1">
      <c r="A327" s="57">
        <v>41508</v>
      </c>
      <c r="B327" s="159" t="s">
        <v>2021</v>
      </c>
      <c r="C327" s="58" t="s">
        <v>2020</v>
      </c>
      <c r="D327" s="61"/>
      <c r="E327" s="62"/>
      <c r="F327" s="77">
        <f t="shared" si="6"/>
        <v>41508</v>
      </c>
      <c r="G327" s="78" t="str">
        <f>IF(AND(A327&gt;='주간 2p_테이블(왼)'!$A$13-1,A327&lt;='주간 2p_테이블(왼)'!$A$19),RANK(A327,A$2:A$1088,1),"")</f>
        <v/>
      </c>
      <c r="H327" s="78" t="str">
        <f>IFERROR(RANK(G327,G:G,1)+COUNTIF($G$1:G326,G327),"")</f>
        <v/>
      </c>
      <c r="I327" s="155" t="str">
        <f>IF(AND(A327&gt;='주간 2p_테이블(왼)'!$A$13,A327&lt;='주간 2p_테이블(왼)'!$A$19),RANK(A327,A$2:A$1074,1),"")</f>
        <v/>
      </c>
      <c r="K327" s="1" t="s">
        <v>1115</v>
      </c>
    </row>
    <row r="328" spans="1:11">
      <c r="A328" s="57">
        <v>45455</v>
      </c>
      <c r="B328" s="41" t="s">
        <v>2022</v>
      </c>
      <c r="C328" s="58" t="s">
        <v>2029</v>
      </c>
      <c r="D328" s="61" t="s">
        <v>2030</v>
      </c>
      <c r="E328" s="62"/>
      <c r="F328" s="77">
        <f t="shared" si="6"/>
        <v>45455</v>
      </c>
      <c r="G328" s="78" t="str">
        <f>IF(AND(A328&gt;='주간 2p_테이블(왼)'!$A$13-1,A328&lt;='주간 2p_테이블(왼)'!$A$19),RANK(A328,A$2:A$1088,1),"")</f>
        <v/>
      </c>
      <c r="H328" s="78" t="str">
        <f>IFERROR(RANK(G328,G:G,1)+COUNTIF($G$1:G327,G328),"")</f>
        <v/>
      </c>
      <c r="I328" s="155" t="str">
        <f>IF(AND(A328&gt;='주간 2p_테이블(왼)'!$A$13,A328&lt;='주간 2p_테이블(왼)'!$A$19),RANK(A328,A$2:A$1074,1),"")</f>
        <v/>
      </c>
      <c r="K328" s="1" t="s">
        <v>1115</v>
      </c>
    </row>
    <row r="329" spans="1:11">
      <c r="A329" s="57">
        <v>45456</v>
      </c>
      <c r="B329" s="41" t="s">
        <v>2023</v>
      </c>
      <c r="C329" s="58" t="s">
        <v>2027</v>
      </c>
      <c r="D329" s="61" t="s">
        <v>2030</v>
      </c>
      <c r="E329" s="62"/>
      <c r="F329" s="77">
        <f t="shared" si="6"/>
        <v>45456</v>
      </c>
      <c r="G329" s="78" t="str">
        <f>IF(AND(A329&gt;='주간 2p_테이블(왼)'!$A$13-1,A329&lt;='주간 2p_테이블(왼)'!$A$19),RANK(A329,A$2:A$1088,1),"")</f>
        <v/>
      </c>
      <c r="H329" s="78" t="str">
        <f>IFERROR(RANK(G329,G:G,1)+COUNTIF($G$1:G328,G329),"")</f>
        <v/>
      </c>
      <c r="I329" s="155" t="str">
        <f>IF(AND(A329&gt;='주간 2p_테이블(왼)'!$A$13,A329&lt;='주간 2p_테이블(왼)'!$A$19),RANK(A329,A$2:A$1074,1),"")</f>
        <v/>
      </c>
      <c r="K329" s="1" t="s">
        <v>1115</v>
      </c>
    </row>
    <row r="330" spans="1:11">
      <c r="A330" s="57">
        <v>45459</v>
      </c>
      <c r="B330" s="41" t="s">
        <v>2024</v>
      </c>
      <c r="C330" s="58" t="s">
        <v>2794</v>
      </c>
      <c r="D330" s="61" t="s">
        <v>1561</v>
      </c>
      <c r="E330" s="62"/>
      <c r="F330" s="77">
        <f t="shared" si="6"/>
        <v>45459</v>
      </c>
      <c r="G330" s="78">
        <f>IF(AND(A330&gt;='주간 2p_테이블(왼)'!$A$13-1,A330&lt;='주간 2p_테이블(왼)'!$A$19),RANK(A330,A$2:A$1088,1),"")</f>
        <v>714</v>
      </c>
      <c r="H330" s="78">
        <f>IFERROR(RANK(G330,G:G,1)+COUNTIF($G$1:G329,G330),"")</f>
        <v>1</v>
      </c>
      <c r="I330" s="155" t="str">
        <f>IF(AND(A330&gt;='주간 2p_테이블(왼)'!$A$13,A330&lt;='주간 2p_테이블(왼)'!$A$19),RANK(A330,A$2:A$1074,1),"")</f>
        <v/>
      </c>
      <c r="K330" s="1" t="s">
        <v>1115</v>
      </c>
    </row>
    <row r="331" spans="1:11">
      <c r="A331" s="57">
        <v>45459</v>
      </c>
      <c r="B331" s="41" t="s">
        <v>2036</v>
      </c>
      <c r="C331" s="58" t="s">
        <v>2028</v>
      </c>
      <c r="D331" s="61" t="s">
        <v>2031</v>
      </c>
      <c r="E331" s="62"/>
      <c r="F331" s="77">
        <f t="shared" si="6"/>
        <v>45459</v>
      </c>
      <c r="G331" s="78">
        <f>IF(AND(A331&gt;='주간 2p_테이블(왼)'!$A$13-1,A331&lt;='주간 2p_테이블(왼)'!$A$19),RANK(A331,A$2:A$1088,1),"")</f>
        <v>714</v>
      </c>
      <c r="H331" s="78">
        <f>IFERROR(RANK(G331,G:G,1)+COUNTIF($G$1:G330,G331),"")</f>
        <v>2</v>
      </c>
      <c r="I331" s="155" t="str">
        <f>IF(AND(A331&gt;='주간 2p_테이블(왼)'!$A$13,A331&lt;='주간 2p_테이블(왼)'!$A$19),RANK(A331,A$2:A$1074,1),"")</f>
        <v/>
      </c>
      <c r="K331" s="1" t="s">
        <v>1115</v>
      </c>
    </row>
    <row r="332" spans="1:11">
      <c r="A332" s="57">
        <v>45463</v>
      </c>
      <c r="B332" s="41" t="s">
        <v>2025</v>
      </c>
      <c r="C332" s="58" t="s">
        <v>2026</v>
      </c>
      <c r="D332" s="61" t="s">
        <v>2032</v>
      </c>
      <c r="E332" s="62"/>
      <c r="F332" s="77">
        <f t="shared" si="6"/>
        <v>45463</v>
      </c>
      <c r="G332" s="78">
        <f>IF(AND(A332&gt;='주간 2p_테이블(왼)'!$A$13-1,A332&lt;='주간 2p_테이블(왼)'!$A$19),RANK(A332,A$2:A$1088,1),"")</f>
        <v>716</v>
      </c>
      <c r="H332" s="78">
        <f>IFERROR(RANK(G332,G:G,1)+COUNTIF($G$1:G331,G332),"")</f>
        <v>3</v>
      </c>
      <c r="I332" s="155">
        <f>IF(AND(A332&gt;='주간 2p_테이블(왼)'!$A$13,A332&lt;='주간 2p_테이블(왼)'!$A$19),RANK(A332,A$2:A$1074,1),"")</f>
        <v>716</v>
      </c>
      <c r="K332" s="1" t="s">
        <v>1115</v>
      </c>
    </row>
    <row r="333" spans="1:11">
      <c r="A333" s="57">
        <v>45464</v>
      </c>
      <c r="B333" s="41" t="s">
        <v>2793</v>
      </c>
      <c r="C333" s="58" t="s">
        <v>2795</v>
      </c>
      <c r="D333" s="61" t="s">
        <v>305</v>
      </c>
      <c r="E333" s="62"/>
      <c r="F333" s="77">
        <f t="shared" ref="F333" si="7">A333</f>
        <v>45464</v>
      </c>
      <c r="G333" s="78">
        <f>IF(AND(A333&gt;='주간 2p_테이블(왼)'!$A$13-1,A333&lt;='주간 2p_테이블(왼)'!$A$19),RANK(A333,A$2:A$1088,1),"")</f>
        <v>717</v>
      </c>
      <c r="H333" s="78">
        <f>IFERROR(RANK(G333,G:G,1)+COUNTIF($G$1:G332,G333),"")</f>
        <v>4</v>
      </c>
      <c r="I333" s="155">
        <f>IF(AND(A333&gt;='주간 2p_테이블(왼)'!$A$13,A333&lt;='주간 2p_테이블(왼)'!$A$19),RANK(A333,A$2:A$1074,1),"")</f>
        <v>717</v>
      </c>
      <c r="K333" s="1" t="s">
        <v>1115</v>
      </c>
    </row>
    <row r="334" spans="1:11">
      <c r="A334" s="57">
        <v>45467</v>
      </c>
      <c r="B334" s="41" t="s">
        <v>2037</v>
      </c>
      <c r="C334" s="58" t="s">
        <v>2041</v>
      </c>
      <c r="D334" s="61" t="s">
        <v>1613</v>
      </c>
      <c r="E334" s="62"/>
      <c r="F334" s="77">
        <f t="shared" si="6"/>
        <v>45467</v>
      </c>
      <c r="G334" s="78" t="str">
        <f>IF(AND(A334&gt;='주간 2p_테이블(왼)'!$A$13-1,A334&lt;='주간 2p_테이블(왼)'!$A$19),RANK(A334,A$2:A$1088,1),"")</f>
        <v/>
      </c>
      <c r="H334" s="78" t="str">
        <f>IFERROR(RANK(G334,G:G,1)+COUNTIF($G$1:G333,G334),"")</f>
        <v/>
      </c>
      <c r="I334" s="155" t="str">
        <f>IF(AND(A334&gt;='주간 2p_테이블(왼)'!$A$13,A334&lt;='주간 2p_테이블(왼)'!$A$19),RANK(A334,A$2:A$1074,1),"")</f>
        <v/>
      </c>
      <c r="K334" s="1" t="s">
        <v>1115</v>
      </c>
    </row>
    <row r="335" spans="1:11">
      <c r="A335" s="57">
        <v>45468</v>
      </c>
      <c r="B335" s="41" t="s">
        <v>2038</v>
      </c>
      <c r="C335" s="58" t="s">
        <v>2042</v>
      </c>
      <c r="D335" s="61" t="s">
        <v>2045</v>
      </c>
      <c r="E335" s="62"/>
      <c r="F335" s="77">
        <f t="shared" si="6"/>
        <v>45468</v>
      </c>
      <c r="G335" s="78" t="str">
        <f>IF(AND(A335&gt;='주간 2p_테이블(왼)'!$A$13-1,A335&lt;='주간 2p_테이블(왼)'!$A$19),RANK(A335,A$2:A$1088,1),"")</f>
        <v/>
      </c>
      <c r="H335" s="78" t="str">
        <f>IFERROR(RANK(G335,G:G,1)+COUNTIF($G$1:G334,G335),"")</f>
        <v/>
      </c>
      <c r="I335" s="155" t="str">
        <f>IF(AND(A335&gt;='주간 2p_테이블(왼)'!$A$13,A335&lt;='주간 2p_테이블(왼)'!$A$19),RANK(A335,A$2:A$1074,1),"")</f>
        <v/>
      </c>
      <c r="K335" s="1" t="s">
        <v>1115</v>
      </c>
    </row>
    <row r="336" spans="1:11">
      <c r="A336" s="57">
        <v>45469</v>
      </c>
      <c r="B336" s="41" t="s">
        <v>2039</v>
      </c>
      <c r="C336" s="58" t="s">
        <v>2796</v>
      </c>
      <c r="D336" s="61" t="s">
        <v>2044</v>
      </c>
      <c r="E336" s="62"/>
      <c r="F336" s="77">
        <f t="shared" si="6"/>
        <v>45469</v>
      </c>
      <c r="G336" s="78" t="str">
        <f>IF(AND(A336&gt;='주간 2p_테이블(왼)'!$A$13-1,A336&lt;='주간 2p_테이블(왼)'!$A$19),RANK(A336,A$2:A$1088,1),"")</f>
        <v/>
      </c>
      <c r="H336" s="78" t="str">
        <f>IFERROR(RANK(G336,G:G,1)+COUNTIF($G$1:G335,G336),"")</f>
        <v/>
      </c>
      <c r="I336" s="155" t="str">
        <f>IF(AND(A336&gt;='주간 2p_테이블(왼)'!$A$13,A336&lt;='주간 2p_테이블(왼)'!$A$19),RANK(A336,A$2:A$1074,1),"")</f>
        <v/>
      </c>
      <c r="K336" s="1" t="s">
        <v>1115</v>
      </c>
    </row>
    <row r="337" spans="1:11">
      <c r="A337" s="57">
        <v>45470</v>
      </c>
      <c r="B337" s="41" t="s">
        <v>2040</v>
      </c>
      <c r="C337" s="58" t="s">
        <v>2043</v>
      </c>
      <c r="D337" s="61" t="s">
        <v>2032</v>
      </c>
      <c r="E337" s="62"/>
      <c r="F337" s="77">
        <f t="shared" si="6"/>
        <v>45470</v>
      </c>
      <c r="G337" s="78" t="str">
        <f>IF(AND(A337&gt;='주간 2p_테이블(왼)'!$A$13-1,A337&lt;='주간 2p_테이블(왼)'!$A$19),RANK(A337,A$2:A$1088,1),"")</f>
        <v/>
      </c>
      <c r="H337" s="78" t="str">
        <f>IFERROR(RANK(G337,G:G,1)+COUNTIF($G$1:G336,G337),"")</f>
        <v/>
      </c>
      <c r="I337" s="155" t="str">
        <f>IF(AND(A337&gt;='주간 2p_테이블(왼)'!$A$13,A337&lt;='주간 2p_테이블(왼)'!$A$19),RANK(A337,A$2:A$1074,1),"")</f>
        <v/>
      </c>
      <c r="K337" s="1" t="s">
        <v>1115</v>
      </c>
    </row>
    <row r="338" spans="1:11">
      <c r="A338" s="57">
        <v>45471</v>
      </c>
      <c r="B338" s="41" t="s">
        <v>2797</v>
      </c>
      <c r="C338" s="58" t="s">
        <v>2806</v>
      </c>
      <c r="D338" s="61" t="s">
        <v>2803</v>
      </c>
      <c r="E338" s="62"/>
      <c r="F338" s="77">
        <f t="shared" si="6"/>
        <v>45471</v>
      </c>
      <c r="G338" s="78" t="str">
        <f>IF(AND(A338&gt;='주간 2p_테이블(왼)'!$A$13-1,A338&lt;='주간 2p_테이블(왼)'!$A$19),RANK(A338,A$2:A$1088,1),"")</f>
        <v/>
      </c>
      <c r="H338" s="78" t="str">
        <f>IFERROR(RANK(G338,G:G,1)+COUNTIF($G$1:G337,G338),"")</f>
        <v/>
      </c>
      <c r="I338" s="155" t="str">
        <f>IF(AND(A338&gt;='주간 2p_테이블(왼)'!$A$13,A338&lt;='주간 2p_테이블(왼)'!$A$19),RANK(A338,A$2:A$1074,1),"")</f>
        <v/>
      </c>
      <c r="K338" s="1" t="s">
        <v>1115</v>
      </c>
    </row>
    <row r="339" spans="1:11">
      <c r="A339" s="57">
        <v>45471</v>
      </c>
      <c r="B339" s="41" t="s">
        <v>2798</v>
      </c>
      <c r="C339" s="58" t="s">
        <v>2807</v>
      </c>
      <c r="D339" s="61" t="s">
        <v>305</v>
      </c>
      <c r="E339" s="62"/>
      <c r="F339" s="77">
        <f t="shared" si="6"/>
        <v>45471</v>
      </c>
      <c r="G339" s="78" t="str">
        <f>IF(AND(A339&gt;='주간 2p_테이블(왼)'!$A$13-1,A339&lt;='주간 2p_테이블(왼)'!$A$19),RANK(A339,A$2:A$1088,1),"")</f>
        <v/>
      </c>
      <c r="H339" s="78" t="str">
        <f>IFERROR(RANK(G339,G:G,1)+COUNTIF($G$1:G338,G339),"")</f>
        <v/>
      </c>
      <c r="I339" s="155" t="str">
        <f>IF(AND(A339&gt;='주간 2p_테이블(왼)'!$A$13,A339&lt;='주간 2p_테이블(왼)'!$A$19),RANK(A339,A$2:A$1074,1),"")</f>
        <v/>
      </c>
      <c r="K339" s="1" t="s">
        <v>1115</v>
      </c>
    </row>
    <row r="340" spans="1:11">
      <c r="A340" s="57">
        <v>45474</v>
      </c>
      <c r="B340" s="41" t="s">
        <v>2799</v>
      </c>
      <c r="C340" s="58" t="s">
        <v>2808</v>
      </c>
      <c r="D340" s="61" t="s">
        <v>2804</v>
      </c>
      <c r="E340" s="62"/>
      <c r="F340" s="77">
        <f t="shared" si="6"/>
        <v>45474</v>
      </c>
      <c r="G340" s="78" t="str">
        <f>IF(AND(A340&gt;='주간 2p_테이블(왼)'!$A$13-1,A340&lt;='주간 2p_테이블(왼)'!$A$19),RANK(A340,A$2:A$1088,1),"")</f>
        <v/>
      </c>
      <c r="H340" s="78" t="str">
        <f>IFERROR(RANK(G340,G:G,1)+COUNTIF($G$1:G339,G340),"")</f>
        <v/>
      </c>
      <c r="I340" s="155" t="str">
        <f>IF(AND(A340&gt;='주간 2p_테이블(왼)'!$A$13,A340&lt;='주간 2p_테이블(왼)'!$A$19),RANK(A340,A$2:A$1074,1),"")</f>
        <v/>
      </c>
      <c r="K340" s="1" t="s">
        <v>1115</v>
      </c>
    </row>
    <row r="341" spans="1:11">
      <c r="A341" s="57">
        <v>45477</v>
      </c>
      <c r="B341" s="41" t="s">
        <v>2800</v>
      </c>
      <c r="C341" s="58" t="s">
        <v>2811</v>
      </c>
      <c r="D341" s="61" t="s">
        <v>399</v>
      </c>
      <c r="E341" s="62"/>
      <c r="F341" s="77">
        <f t="shared" si="6"/>
        <v>45477</v>
      </c>
      <c r="G341" s="78" t="str">
        <f>IF(AND(A341&gt;='주간 2p_테이블(왼)'!$A$13-1,A341&lt;='주간 2p_테이블(왼)'!$A$19),RANK(A341,A$2:A$1088,1),"")</f>
        <v/>
      </c>
      <c r="H341" s="78" t="str">
        <f>IFERROR(RANK(G341,G:G,1)+COUNTIF($G$1:G340,G341),"")</f>
        <v/>
      </c>
      <c r="I341" s="155" t="str">
        <f>IF(AND(A341&gt;='주간 2p_테이블(왼)'!$A$13,A341&lt;='주간 2p_테이블(왼)'!$A$19),RANK(A341,A$2:A$1074,1),"")</f>
        <v/>
      </c>
      <c r="K341" s="1" t="s">
        <v>1115</v>
      </c>
    </row>
    <row r="342" spans="1:11">
      <c r="A342" s="57">
        <v>45478</v>
      </c>
      <c r="B342" s="41" t="s">
        <v>2801</v>
      </c>
      <c r="C342" s="58" t="s">
        <v>2809</v>
      </c>
      <c r="D342" s="61" t="s">
        <v>2805</v>
      </c>
      <c r="E342" s="62"/>
      <c r="F342" s="77">
        <f t="shared" si="6"/>
        <v>45478</v>
      </c>
      <c r="G342" s="78" t="str">
        <f>IF(AND(A342&gt;='주간 2p_테이블(왼)'!$A$13-1,A342&lt;='주간 2p_테이블(왼)'!$A$19),RANK(A342,A$2:A$1088,1),"")</f>
        <v/>
      </c>
      <c r="H342" s="78" t="str">
        <f>IFERROR(RANK(G342,G:G,1)+COUNTIF($G$1:G341,G342),"")</f>
        <v/>
      </c>
      <c r="I342" s="155" t="str">
        <f>IF(AND(A342&gt;='주간 2p_테이블(왼)'!$A$13,A342&lt;='주간 2p_테이블(왼)'!$A$19),RANK(A342,A$2:A$1074,1),"")</f>
        <v/>
      </c>
      <c r="K342" s="1" t="s">
        <v>1115</v>
      </c>
    </row>
    <row r="343" spans="1:11">
      <c r="A343" s="57">
        <v>45478</v>
      </c>
      <c r="B343" s="41" t="s">
        <v>2802</v>
      </c>
      <c r="C343" s="58" t="s">
        <v>2810</v>
      </c>
      <c r="D343" s="61" t="s">
        <v>305</v>
      </c>
      <c r="E343" s="62"/>
      <c r="F343" s="77">
        <f t="shared" si="6"/>
        <v>45478</v>
      </c>
      <c r="G343" s="78" t="str">
        <f>IF(AND(A343&gt;='주간 2p_테이블(왼)'!$A$13-1,A343&lt;='주간 2p_테이블(왼)'!$A$19),RANK(A343,A$2:A$1088,1),"")</f>
        <v/>
      </c>
      <c r="H343" s="78" t="str">
        <f>IFERROR(RANK(G343,G:G,1)+COUNTIF($G$1:G342,G343),"")</f>
        <v/>
      </c>
      <c r="I343" s="155" t="str">
        <f>IF(AND(A343&gt;='주간 2p_테이블(왼)'!$A$13,A343&lt;='주간 2p_테이블(왼)'!$A$19),RANK(A343,A$2:A$1074,1),"")</f>
        <v/>
      </c>
      <c r="K343" s="1" t="s">
        <v>1115</v>
      </c>
    </row>
    <row r="344" spans="1:11">
      <c r="A344" s="57">
        <v>45343</v>
      </c>
      <c r="B344" s="41"/>
      <c r="C344" s="58" t="s">
        <v>255</v>
      </c>
      <c r="D344" s="61"/>
      <c r="E344" s="62"/>
      <c r="F344" s="77">
        <f t="shared" si="6"/>
        <v>45343</v>
      </c>
      <c r="G344" s="78" t="str">
        <f>IF(AND(A344&gt;='주간 2p_테이블(왼)'!$A$13-1,A344&lt;='주간 2p_테이블(왼)'!$A$19),RANK(A344,A$2:A$1088,1),"")</f>
        <v/>
      </c>
      <c r="H344" s="78" t="str">
        <f>IFERROR(RANK(G344,G:G,1)+COUNTIF($G$1:G343,G344),"")</f>
        <v/>
      </c>
      <c r="I344" s="155" t="str">
        <f>IF(AND(A344&gt;='주간 2p_테이블(왼)'!$A$13,A344&lt;='주간 2p_테이블(왼)'!$A$19),RANK(A344,A$2:A$1074,1),"")</f>
        <v/>
      </c>
      <c r="K344" s="1" t="s">
        <v>1115</v>
      </c>
    </row>
    <row r="345" spans="1:11">
      <c r="A345" s="57">
        <v>45343</v>
      </c>
      <c r="B345" s="41"/>
      <c r="C345" s="58" t="s">
        <v>255</v>
      </c>
      <c r="D345" s="61"/>
      <c r="E345" s="62"/>
      <c r="F345" s="77">
        <f t="shared" si="6"/>
        <v>45343</v>
      </c>
      <c r="G345" s="78" t="str">
        <f>IF(AND(A345&gt;='주간 2p_테이블(왼)'!$A$13-1,A345&lt;='주간 2p_테이블(왼)'!$A$19),RANK(A345,A$2:A$1088,1),"")</f>
        <v/>
      </c>
      <c r="H345" s="78" t="str">
        <f>IFERROR(RANK(G345,G:G,1)+COUNTIF($G$1:G344,G345),"")</f>
        <v/>
      </c>
      <c r="I345" s="155" t="str">
        <f>IF(AND(A345&gt;='주간 2p_테이블(왼)'!$A$13,A345&lt;='주간 2p_테이블(왼)'!$A$19),RANK(A345,A$2:A$1074,1),"")</f>
        <v/>
      </c>
      <c r="K345" s="1" t="s">
        <v>1115</v>
      </c>
    </row>
    <row r="346" spans="1:11">
      <c r="A346" s="57">
        <v>45343</v>
      </c>
      <c r="B346" s="41"/>
      <c r="C346" s="58" t="s">
        <v>255</v>
      </c>
      <c r="D346" s="61"/>
      <c r="E346" s="62"/>
      <c r="F346" s="77">
        <f t="shared" si="6"/>
        <v>45343</v>
      </c>
      <c r="G346" s="78" t="str">
        <f>IF(AND(A346&gt;='주간 2p_테이블(왼)'!$A$13-1,A346&lt;='주간 2p_테이블(왼)'!$A$19),RANK(A346,A$2:A$1088,1),"")</f>
        <v/>
      </c>
      <c r="H346" s="78" t="str">
        <f>IFERROR(RANK(G346,G:G,1)+COUNTIF($G$1:G345,G346),"")</f>
        <v/>
      </c>
      <c r="I346" s="155" t="str">
        <f>IF(AND(A346&gt;='주간 2p_테이블(왼)'!$A$13,A346&lt;='주간 2p_테이블(왼)'!$A$19),RANK(A346,A$2:A$1074,1),"")</f>
        <v/>
      </c>
      <c r="K346" s="1" t="s">
        <v>1115</v>
      </c>
    </row>
    <row r="347" spans="1:11">
      <c r="A347" s="57">
        <v>45343</v>
      </c>
      <c r="B347" s="41"/>
      <c r="C347" s="58" t="s">
        <v>255</v>
      </c>
      <c r="D347" s="61"/>
      <c r="E347" s="62"/>
      <c r="F347" s="77">
        <f t="shared" si="6"/>
        <v>45343</v>
      </c>
      <c r="G347" s="78" t="str">
        <f>IF(AND(A347&gt;='주간 2p_테이블(왼)'!$A$13-1,A347&lt;='주간 2p_테이블(왼)'!$A$19),RANK(A347,A$2:A$1088,1),"")</f>
        <v/>
      </c>
      <c r="H347" s="78" t="str">
        <f>IFERROR(RANK(G347,G:G,1)+COUNTIF($G$1:G346,G347),"")</f>
        <v/>
      </c>
      <c r="I347" s="155" t="str">
        <f>IF(AND(A347&gt;='주간 2p_테이블(왼)'!$A$13,A347&lt;='주간 2p_테이블(왼)'!$A$19),RANK(A347,A$2:A$1074,1),"")</f>
        <v/>
      </c>
      <c r="K347" s="1" t="s">
        <v>1115</v>
      </c>
    </row>
    <row r="348" spans="1:11">
      <c r="A348" s="57">
        <v>45343</v>
      </c>
      <c r="B348" s="41"/>
      <c r="C348" s="58" t="s">
        <v>255</v>
      </c>
      <c r="D348" s="61"/>
      <c r="E348" s="62"/>
      <c r="F348" s="77">
        <f t="shared" si="6"/>
        <v>45343</v>
      </c>
      <c r="G348" s="78" t="str">
        <f>IF(AND(A348&gt;='주간 2p_테이블(왼)'!$A$13-1,A348&lt;='주간 2p_테이블(왼)'!$A$19),RANK(A348,A$2:A$1088,1),"")</f>
        <v/>
      </c>
      <c r="H348" s="78" t="str">
        <f>IFERROR(RANK(G348,G:G,1)+COUNTIF($G$1:G347,G348),"")</f>
        <v/>
      </c>
      <c r="I348" s="155" t="str">
        <f>IF(AND(A348&gt;='주간 2p_테이블(왼)'!$A$13,A348&lt;='주간 2p_테이블(왼)'!$A$19),RANK(A348,A$2:A$1074,1),"")</f>
        <v/>
      </c>
      <c r="K348" s="1" t="s">
        <v>1115</v>
      </c>
    </row>
    <row r="349" spans="1:11">
      <c r="A349" s="57">
        <v>45343</v>
      </c>
      <c r="B349" s="41"/>
      <c r="C349" s="58" t="s">
        <v>255</v>
      </c>
      <c r="D349" s="61"/>
      <c r="E349" s="62"/>
      <c r="F349" s="77">
        <f t="shared" ref="F349:F412" si="8">A349</f>
        <v>45343</v>
      </c>
      <c r="G349" s="78" t="str">
        <f>IF(AND(A349&gt;='주간 2p_테이블(왼)'!$A$13-1,A349&lt;='주간 2p_테이블(왼)'!$A$19),RANK(A349,A$2:A$1088,1),"")</f>
        <v/>
      </c>
      <c r="H349" s="78" t="str">
        <f>IFERROR(RANK(G349,G:G,1)+COUNTIF($G$1:G348,G349),"")</f>
        <v/>
      </c>
      <c r="I349" s="155" t="str">
        <f>IF(AND(A349&gt;='주간 2p_테이블(왼)'!$A$13,A349&lt;='주간 2p_테이블(왼)'!$A$19),RANK(A349,A$2:A$1074,1),"")</f>
        <v/>
      </c>
      <c r="K349" s="1" t="s">
        <v>1115</v>
      </c>
    </row>
    <row r="350" spans="1:11">
      <c r="A350" s="57">
        <v>45343</v>
      </c>
      <c r="B350" s="41"/>
      <c r="C350" s="58" t="s">
        <v>255</v>
      </c>
      <c r="D350" s="61"/>
      <c r="E350" s="62"/>
      <c r="F350" s="77">
        <f t="shared" si="8"/>
        <v>45343</v>
      </c>
      <c r="G350" s="78" t="str">
        <f>IF(AND(A350&gt;='주간 2p_테이블(왼)'!$A$13-1,A350&lt;='주간 2p_테이블(왼)'!$A$19),RANK(A350,A$2:A$1088,1),"")</f>
        <v/>
      </c>
      <c r="H350" s="78" t="str">
        <f>IFERROR(RANK(G350,G:G,1)+COUNTIF($G$1:G349,G350),"")</f>
        <v/>
      </c>
      <c r="I350" s="155" t="str">
        <f>IF(AND(A350&gt;='주간 2p_테이블(왼)'!$A$13,A350&lt;='주간 2p_테이블(왼)'!$A$19),RANK(A350,A$2:A$1074,1),"")</f>
        <v/>
      </c>
      <c r="K350" s="1" t="s">
        <v>1115</v>
      </c>
    </row>
    <row r="351" spans="1:11">
      <c r="A351" s="57">
        <v>45343</v>
      </c>
      <c r="B351" s="41"/>
      <c r="C351" s="58" t="s">
        <v>255</v>
      </c>
      <c r="D351" s="61"/>
      <c r="E351" s="62"/>
      <c r="F351" s="77">
        <f t="shared" si="8"/>
        <v>45343</v>
      </c>
      <c r="G351" s="78" t="str">
        <f>IF(AND(A351&gt;='주간 2p_테이블(왼)'!$A$13-1,A351&lt;='주간 2p_테이블(왼)'!$A$19),RANK(A351,A$2:A$1088,1),"")</f>
        <v/>
      </c>
      <c r="H351" s="78" t="str">
        <f>IFERROR(RANK(G351,G:G,1)+COUNTIF($G$1:G350,G351),"")</f>
        <v/>
      </c>
      <c r="I351" s="155" t="str">
        <f>IF(AND(A351&gt;='주간 2p_테이블(왼)'!$A$13,A351&lt;='주간 2p_테이블(왼)'!$A$19),RANK(A351,A$2:A$1074,1),"")</f>
        <v/>
      </c>
      <c r="K351" s="1" t="s">
        <v>1115</v>
      </c>
    </row>
    <row r="352" spans="1:11">
      <c r="A352" s="57">
        <v>45343</v>
      </c>
      <c r="B352" s="41"/>
      <c r="C352" s="58" t="s">
        <v>255</v>
      </c>
      <c r="D352" s="61"/>
      <c r="E352" s="62"/>
      <c r="F352" s="77">
        <f t="shared" si="8"/>
        <v>45343</v>
      </c>
      <c r="G352" s="78" t="str">
        <f>IF(AND(A352&gt;='주간 2p_테이블(왼)'!$A$13-1,A352&lt;='주간 2p_테이블(왼)'!$A$19),RANK(A352,A$2:A$1088,1),"")</f>
        <v/>
      </c>
      <c r="H352" s="78" t="str">
        <f>IFERROR(RANK(G352,G:G,1)+COUNTIF($G$1:G351,G352),"")</f>
        <v/>
      </c>
      <c r="I352" s="155" t="str">
        <f>IF(AND(A352&gt;='주간 2p_테이블(왼)'!$A$13,A352&lt;='주간 2p_테이블(왼)'!$A$19),RANK(A352,A$2:A$1074,1),"")</f>
        <v/>
      </c>
      <c r="K352" s="1" t="s">
        <v>1115</v>
      </c>
    </row>
    <row r="353" spans="1:11">
      <c r="A353" s="57">
        <v>45343</v>
      </c>
      <c r="B353" s="41"/>
      <c r="C353" s="58" t="s">
        <v>255</v>
      </c>
      <c r="D353" s="61"/>
      <c r="E353" s="62"/>
      <c r="F353" s="77">
        <f t="shared" si="8"/>
        <v>45343</v>
      </c>
      <c r="G353" s="78" t="str">
        <f>IF(AND(A353&gt;='주간 2p_테이블(왼)'!$A$13-1,A353&lt;='주간 2p_테이블(왼)'!$A$19),RANK(A353,A$2:A$1088,1),"")</f>
        <v/>
      </c>
      <c r="H353" s="78" t="str">
        <f>IFERROR(RANK(G353,G:G,1)+COUNTIF($G$1:G352,G353),"")</f>
        <v/>
      </c>
      <c r="I353" s="155" t="str">
        <f>IF(AND(A353&gt;='주간 2p_테이블(왼)'!$A$13,A353&lt;='주간 2p_테이블(왼)'!$A$19),RANK(A353,A$2:A$1074,1),"")</f>
        <v/>
      </c>
      <c r="K353" s="1" t="s">
        <v>1115</v>
      </c>
    </row>
    <row r="354" spans="1:11">
      <c r="A354" s="57">
        <v>45343</v>
      </c>
      <c r="B354" s="41"/>
      <c r="C354" s="58" t="s">
        <v>255</v>
      </c>
      <c r="D354" s="61"/>
      <c r="E354" s="62"/>
      <c r="F354" s="77">
        <f t="shared" si="8"/>
        <v>45343</v>
      </c>
      <c r="G354" s="78" t="str">
        <f>IF(AND(A354&gt;='주간 2p_테이블(왼)'!$A$13-1,A354&lt;='주간 2p_테이블(왼)'!$A$19),RANK(A354,A$2:A$1088,1),"")</f>
        <v/>
      </c>
      <c r="H354" s="78" t="str">
        <f>IFERROR(RANK(G354,G:G,1)+COUNTIF($G$1:G353,G354),"")</f>
        <v/>
      </c>
      <c r="I354" s="155" t="str">
        <f>IF(AND(A354&gt;='주간 2p_테이블(왼)'!$A$13,A354&lt;='주간 2p_테이블(왼)'!$A$19),RANK(A354,A$2:A$1074,1),"")</f>
        <v/>
      </c>
      <c r="K354" s="1" t="s">
        <v>1115</v>
      </c>
    </row>
    <row r="355" spans="1:11">
      <c r="A355" s="57">
        <v>45343</v>
      </c>
      <c r="B355" s="41"/>
      <c r="C355" s="58" t="s">
        <v>255</v>
      </c>
      <c r="D355" s="61"/>
      <c r="E355" s="62"/>
      <c r="F355" s="77">
        <f t="shared" si="8"/>
        <v>45343</v>
      </c>
      <c r="G355" s="78" t="str">
        <f>IF(AND(A355&gt;='주간 2p_테이블(왼)'!$A$13-1,A355&lt;='주간 2p_테이블(왼)'!$A$19),RANK(A355,A$2:A$1088,1),"")</f>
        <v/>
      </c>
      <c r="H355" s="78" t="str">
        <f>IFERROR(RANK(G355,G:G,1)+COUNTIF($G$1:G354,G355),"")</f>
        <v/>
      </c>
      <c r="I355" s="155" t="str">
        <f>IF(AND(A355&gt;='주간 2p_테이블(왼)'!$A$13,A355&lt;='주간 2p_테이블(왼)'!$A$19),RANK(A355,A$2:A$1074,1),"")</f>
        <v/>
      </c>
      <c r="K355" s="1" t="s">
        <v>1115</v>
      </c>
    </row>
    <row r="356" spans="1:11">
      <c r="A356" s="57">
        <v>45343</v>
      </c>
      <c r="B356" s="41"/>
      <c r="C356" s="58" t="s">
        <v>255</v>
      </c>
      <c r="D356" s="61"/>
      <c r="E356" s="62"/>
      <c r="F356" s="77">
        <f t="shared" si="8"/>
        <v>45343</v>
      </c>
      <c r="G356" s="78" t="str">
        <f>IF(AND(A356&gt;='주간 2p_테이블(왼)'!$A$13-1,A356&lt;='주간 2p_테이블(왼)'!$A$19),RANK(A356,A$2:A$1088,1),"")</f>
        <v/>
      </c>
      <c r="H356" s="78" t="str">
        <f>IFERROR(RANK(G356,G:G,1)+COUNTIF($G$1:G355,G356),"")</f>
        <v/>
      </c>
      <c r="I356" s="155" t="str">
        <f>IF(AND(A356&gt;='주간 2p_테이블(왼)'!$A$13,A356&lt;='주간 2p_테이블(왼)'!$A$19),RANK(A356,A$2:A$1074,1),"")</f>
        <v/>
      </c>
      <c r="K356" s="1" t="s">
        <v>1115</v>
      </c>
    </row>
    <row r="357" spans="1:11">
      <c r="A357" s="57">
        <v>45343</v>
      </c>
      <c r="B357" s="41"/>
      <c r="C357" s="58" t="s">
        <v>255</v>
      </c>
      <c r="D357" s="61"/>
      <c r="E357" s="62"/>
      <c r="F357" s="77">
        <f t="shared" si="8"/>
        <v>45343</v>
      </c>
      <c r="G357" s="78" t="str">
        <f>IF(AND(A357&gt;='주간 2p_테이블(왼)'!$A$13-1,A357&lt;='주간 2p_테이블(왼)'!$A$19),RANK(A357,A$2:A$1088,1),"")</f>
        <v/>
      </c>
      <c r="H357" s="78" t="str">
        <f>IFERROR(RANK(G357,G:G,1)+COUNTIF($G$1:G356,G357),"")</f>
        <v/>
      </c>
      <c r="I357" s="155" t="str">
        <f>IF(AND(A357&gt;='주간 2p_테이블(왼)'!$A$13,A357&lt;='주간 2p_테이블(왼)'!$A$19),RANK(A357,A$2:A$1074,1),"")</f>
        <v/>
      </c>
      <c r="K357" s="1" t="s">
        <v>1115</v>
      </c>
    </row>
    <row r="358" spans="1:11">
      <c r="A358" s="57">
        <v>45343</v>
      </c>
      <c r="B358" s="41"/>
      <c r="C358" s="58" t="s">
        <v>255</v>
      </c>
      <c r="D358" s="61"/>
      <c r="E358" s="62"/>
      <c r="F358" s="77">
        <f t="shared" si="8"/>
        <v>45343</v>
      </c>
      <c r="G358" s="78" t="str">
        <f>IF(AND(A358&gt;='주간 2p_테이블(왼)'!$A$13-1,A358&lt;='주간 2p_테이블(왼)'!$A$19),RANK(A358,A$2:A$1088,1),"")</f>
        <v/>
      </c>
      <c r="H358" s="78" t="str">
        <f>IFERROR(RANK(G358,G:G,1)+COUNTIF($G$1:G357,G358),"")</f>
        <v/>
      </c>
      <c r="I358" s="155" t="str">
        <f>IF(AND(A358&gt;='주간 2p_테이블(왼)'!$A$13,A358&lt;='주간 2p_테이블(왼)'!$A$19),RANK(A358,A$2:A$1074,1),"")</f>
        <v/>
      </c>
      <c r="K358" s="1" t="s">
        <v>1115</v>
      </c>
    </row>
    <row r="359" spans="1:11">
      <c r="A359" s="57">
        <v>45343</v>
      </c>
      <c r="B359" s="41"/>
      <c r="C359" s="58" t="s">
        <v>255</v>
      </c>
      <c r="D359" s="61"/>
      <c r="E359" s="62"/>
      <c r="F359" s="77">
        <f t="shared" si="8"/>
        <v>45343</v>
      </c>
      <c r="G359" s="78" t="str">
        <f>IF(AND(A359&gt;='주간 2p_테이블(왼)'!$A$13-1,A359&lt;='주간 2p_테이블(왼)'!$A$19),RANK(A359,A$2:A$1088,1),"")</f>
        <v/>
      </c>
      <c r="H359" s="78" t="str">
        <f>IFERROR(RANK(G359,G:G,1)+COUNTIF($G$1:G358,G359),"")</f>
        <v/>
      </c>
      <c r="I359" s="155" t="str">
        <f>IF(AND(A359&gt;='주간 2p_테이블(왼)'!$A$13,A359&lt;='주간 2p_테이블(왼)'!$A$19),RANK(A359,A$2:A$1074,1),"")</f>
        <v/>
      </c>
      <c r="K359" s="1" t="s">
        <v>1115</v>
      </c>
    </row>
    <row r="360" spans="1:11">
      <c r="A360" s="57">
        <v>45343</v>
      </c>
      <c r="B360" s="41"/>
      <c r="C360" s="58" t="s">
        <v>255</v>
      </c>
      <c r="D360" s="61"/>
      <c r="E360" s="62"/>
      <c r="F360" s="77">
        <f t="shared" si="8"/>
        <v>45343</v>
      </c>
      <c r="G360" s="78" t="str">
        <f>IF(AND(A360&gt;='주간 2p_테이블(왼)'!$A$13-1,A360&lt;='주간 2p_테이블(왼)'!$A$19),RANK(A360,A$2:A$1088,1),"")</f>
        <v/>
      </c>
      <c r="H360" s="78" t="str">
        <f>IFERROR(RANK(G360,G:G,1)+COUNTIF($G$1:G359,G360),"")</f>
        <v/>
      </c>
      <c r="I360" s="155" t="str">
        <f>IF(AND(A360&gt;='주간 2p_테이블(왼)'!$A$13,A360&lt;='주간 2p_테이블(왼)'!$A$19),RANK(A360,A$2:A$1074,1),"")</f>
        <v/>
      </c>
      <c r="K360" s="1" t="s">
        <v>1115</v>
      </c>
    </row>
    <row r="361" spans="1:11">
      <c r="A361" s="57">
        <v>45343</v>
      </c>
      <c r="B361" s="41"/>
      <c r="C361" s="58" t="s">
        <v>255</v>
      </c>
      <c r="D361" s="61"/>
      <c r="E361" s="62"/>
      <c r="F361" s="77">
        <f t="shared" si="8"/>
        <v>45343</v>
      </c>
      <c r="G361" s="78" t="str">
        <f>IF(AND(A361&gt;='주간 2p_테이블(왼)'!$A$13-1,A361&lt;='주간 2p_테이블(왼)'!$A$19),RANK(A361,A$2:A$1088,1),"")</f>
        <v/>
      </c>
      <c r="H361" s="78" t="str">
        <f>IFERROR(RANK(G361,G:G,1)+COUNTIF($G$1:G360,G361),"")</f>
        <v/>
      </c>
      <c r="I361" s="155" t="str">
        <f>IF(AND(A361&gt;='주간 2p_테이블(왼)'!$A$13,A361&lt;='주간 2p_테이블(왼)'!$A$19),RANK(A361,A$2:A$1074,1),"")</f>
        <v/>
      </c>
      <c r="K361" s="1" t="s">
        <v>1115</v>
      </c>
    </row>
    <row r="362" spans="1:11">
      <c r="A362" s="57">
        <v>45343</v>
      </c>
      <c r="B362" s="41"/>
      <c r="C362" s="58" t="s">
        <v>255</v>
      </c>
      <c r="D362" s="61"/>
      <c r="E362" s="62"/>
      <c r="F362" s="77">
        <f t="shared" si="8"/>
        <v>45343</v>
      </c>
      <c r="G362" s="78" t="str">
        <f>IF(AND(A362&gt;='주간 2p_테이블(왼)'!$A$13-1,A362&lt;='주간 2p_테이블(왼)'!$A$19),RANK(A362,A$2:A$1088,1),"")</f>
        <v/>
      </c>
      <c r="H362" s="78" t="str">
        <f>IFERROR(RANK(G362,G:G,1)+COUNTIF($G$1:G361,G362),"")</f>
        <v/>
      </c>
      <c r="I362" s="155" t="str">
        <f>IF(AND(A362&gt;='주간 2p_테이블(왼)'!$A$13,A362&lt;='주간 2p_테이블(왼)'!$A$19),RANK(A362,A$2:A$1074,1),"")</f>
        <v/>
      </c>
      <c r="K362" s="1" t="s">
        <v>1115</v>
      </c>
    </row>
    <row r="363" spans="1:11">
      <c r="A363" s="57">
        <v>45343</v>
      </c>
      <c r="B363" s="41"/>
      <c r="C363" s="58" t="s">
        <v>255</v>
      </c>
      <c r="D363" s="61"/>
      <c r="E363" s="62"/>
      <c r="F363" s="77">
        <f t="shared" si="8"/>
        <v>45343</v>
      </c>
      <c r="G363" s="78" t="str">
        <f>IF(AND(A363&gt;='주간 2p_테이블(왼)'!$A$13-1,A363&lt;='주간 2p_테이블(왼)'!$A$19),RANK(A363,A$2:A$1088,1),"")</f>
        <v/>
      </c>
      <c r="H363" s="78" t="str">
        <f>IFERROR(RANK(G363,G:G,1)+COUNTIF($G$1:G362,G363),"")</f>
        <v/>
      </c>
      <c r="I363" s="155" t="str">
        <f>IF(AND(A363&gt;='주간 2p_테이블(왼)'!$A$13,A363&lt;='주간 2p_테이블(왼)'!$A$19),RANK(A363,A$2:A$1074,1),"")</f>
        <v/>
      </c>
      <c r="K363" s="1" t="s">
        <v>1115</v>
      </c>
    </row>
    <row r="364" spans="1:11">
      <c r="A364" s="57">
        <v>45343</v>
      </c>
      <c r="B364" s="41"/>
      <c r="C364" s="58" t="s">
        <v>255</v>
      </c>
      <c r="D364" s="61"/>
      <c r="E364" s="62"/>
      <c r="F364" s="77">
        <f t="shared" si="8"/>
        <v>45343</v>
      </c>
      <c r="G364" s="78" t="str">
        <f>IF(AND(A364&gt;='주간 2p_테이블(왼)'!$A$13-1,A364&lt;='주간 2p_테이블(왼)'!$A$19),RANK(A364,A$2:A$1088,1),"")</f>
        <v/>
      </c>
      <c r="H364" s="78" t="str">
        <f>IFERROR(RANK(G364,G:G,1)+COUNTIF($G$1:G363,G364),"")</f>
        <v/>
      </c>
      <c r="I364" s="155" t="str">
        <f>IF(AND(A364&gt;='주간 2p_테이블(왼)'!$A$13,A364&lt;='주간 2p_테이블(왼)'!$A$19),RANK(A364,A$2:A$1074,1),"")</f>
        <v/>
      </c>
      <c r="K364" s="1" t="s">
        <v>1115</v>
      </c>
    </row>
    <row r="365" spans="1:11">
      <c r="A365" s="57">
        <v>45343</v>
      </c>
      <c r="B365" s="41"/>
      <c r="C365" s="58" t="s">
        <v>255</v>
      </c>
      <c r="D365" s="61"/>
      <c r="E365" s="62"/>
      <c r="F365" s="77">
        <f t="shared" si="8"/>
        <v>45343</v>
      </c>
      <c r="G365" s="78" t="str">
        <f>IF(AND(A365&gt;='주간 2p_테이블(왼)'!$A$13-1,A365&lt;='주간 2p_테이블(왼)'!$A$19),RANK(A365,A$2:A$1088,1),"")</f>
        <v/>
      </c>
      <c r="H365" s="78" t="str">
        <f>IFERROR(RANK(G365,G:G,1)+COUNTIF($G$1:G364,G365),"")</f>
        <v/>
      </c>
      <c r="I365" s="155" t="str">
        <f>IF(AND(A365&gt;='주간 2p_테이블(왼)'!$A$13,A365&lt;='주간 2p_테이블(왼)'!$A$19),RANK(A365,A$2:A$1074,1),"")</f>
        <v/>
      </c>
      <c r="K365" s="1" t="s">
        <v>1115</v>
      </c>
    </row>
    <row r="366" spans="1:11">
      <c r="A366" s="57">
        <v>45343</v>
      </c>
      <c r="B366" s="41"/>
      <c r="C366" s="58" t="s">
        <v>255</v>
      </c>
      <c r="D366" s="61"/>
      <c r="E366" s="62"/>
      <c r="F366" s="77">
        <f t="shared" si="8"/>
        <v>45343</v>
      </c>
      <c r="G366" s="78" t="str">
        <f>IF(AND(A366&gt;='주간 2p_테이블(왼)'!$A$13-1,A366&lt;='주간 2p_테이블(왼)'!$A$19),RANK(A366,A$2:A$1088,1),"")</f>
        <v/>
      </c>
      <c r="H366" s="78" t="str">
        <f>IFERROR(RANK(G366,G:G,1)+COUNTIF($G$1:G365,G366),"")</f>
        <v/>
      </c>
      <c r="I366" s="155" t="str">
        <f>IF(AND(A366&gt;='주간 2p_테이블(왼)'!$A$13,A366&lt;='주간 2p_테이블(왼)'!$A$19),RANK(A366,A$2:A$1074,1),"")</f>
        <v/>
      </c>
      <c r="K366" s="1" t="s">
        <v>1115</v>
      </c>
    </row>
    <row r="367" spans="1:11">
      <c r="A367" s="57">
        <v>45343</v>
      </c>
      <c r="B367" s="41"/>
      <c r="C367" s="58" t="s">
        <v>255</v>
      </c>
      <c r="D367" s="61"/>
      <c r="E367" s="62"/>
      <c r="F367" s="77">
        <f t="shared" si="8"/>
        <v>45343</v>
      </c>
      <c r="G367" s="78" t="str">
        <f>IF(AND(A367&gt;='주간 2p_테이블(왼)'!$A$13-1,A367&lt;='주간 2p_테이블(왼)'!$A$19),RANK(A367,A$2:A$1088,1),"")</f>
        <v/>
      </c>
      <c r="H367" s="78" t="str">
        <f>IFERROR(RANK(G367,G:G,1)+COUNTIF($G$1:G366,G367),"")</f>
        <v/>
      </c>
      <c r="I367" s="155" t="str">
        <f>IF(AND(A367&gt;='주간 2p_테이블(왼)'!$A$13,A367&lt;='주간 2p_테이블(왼)'!$A$19),RANK(A367,A$2:A$1074,1),"")</f>
        <v/>
      </c>
      <c r="K367" s="1" t="s">
        <v>1115</v>
      </c>
    </row>
    <row r="368" spans="1:11">
      <c r="A368" s="57">
        <v>45343</v>
      </c>
      <c r="B368" s="41"/>
      <c r="C368" s="58" t="s">
        <v>255</v>
      </c>
      <c r="D368" s="61"/>
      <c r="E368" s="62"/>
      <c r="F368" s="77">
        <f t="shared" si="8"/>
        <v>45343</v>
      </c>
      <c r="G368" s="78" t="str">
        <f>IF(AND(A368&gt;='주간 2p_테이블(왼)'!$A$13-1,A368&lt;='주간 2p_테이블(왼)'!$A$19),RANK(A368,A$2:A$1088,1),"")</f>
        <v/>
      </c>
      <c r="H368" s="78" t="str">
        <f>IFERROR(RANK(G368,G:G,1)+COUNTIF($G$1:G367,G368),"")</f>
        <v/>
      </c>
      <c r="I368" s="155" t="str">
        <f>IF(AND(A368&gt;='주간 2p_테이블(왼)'!$A$13,A368&lt;='주간 2p_테이블(왼)'!$A$19),RANK(A368,A$2:A$1074,1),"")</f>
        <v/>
      </c>
      <c r="K368" s="1" t="s">
        <v>1115</v>
      </c>
    </row>
    <row r="369" spans="1:11">
      <c r="A369" s="57">
        <v>45343</v>
      </c>
      <c r="B369" s="41"/>
      <c r="C369" s="58" t="s">
        <v>255</v>
      </c>
      <c r="D369" s="61"/>
      <c r="E369" s="62"/>
      <c r="F369" s="77">
        <f t="shared" si="8"/>
        <v>45343</v>
      </c>
      <c r="G369" s="78" t="str">
        <f>IF(AND(A369&gt;='주간 2p_테이블(왼)'!$A$13-1,A369&lt;='주간 2p_테이블(왼)'!$A$19),RANK(A369,A$2:A$1088,1),"")</f>
        <v/>
      </c>
      <c r="H369" s="78" t="str">
        <f>IFERROR(RANK(G369,G:G,1)+COUNTIF($G$1:G368,G369),"")</f>
        <v/>
      </c>
      <c r="I369" s="155" t="str">
        <f>IF(AND(A369&gt;='주간 2p_테이블(왼)'!$A$13,A369&lt;='주간 2p_테이블(왼)'!$A$19),RANK(A369,A$2:A$1074,1),"")</f>
        <v/>
      </c>
      <c r="K369" s="1" t="s">
        <v>1115</v>
      </c>
    </row>
    <row r="370" spans="1:11">
      <c r="A370" s="57">
        <v>45343</v>
      </c>
      <c r="B370" s="41"/>
      <c r="C370" s="58" t="s">
        <v>255</v>
      </c>
      <c r="D370" s="61"/>
      <c r="E370" s="62"/>
      <c r="F370" s="77">
        <f t="shared" si="8"/>
        <v>45343</v>
      </c>
      <c r="G370" s="78" t="str">
        <f>IF(AND(A370&gt;='주간 2p_테이블(왼)'!$A$13-1,A370&lt;='주간 2p_테이블(왼)'!$A$19),RANK(A370,A$2:A$1088,1),"")</f>
        <v/>
      </c>
      <c r="H370" s="78" t="str">
        <f>IFERROR(RANK(G370,G:G,1)+COUNTIF($G$1:G369,G370),"")</f>
        <v/>
      </c>
      <c r="I370" s="155" t="str">
        <f>IF(AND(A370&gt;='주간 2p_테이블(왼)'!$A$13,A370&lt;='주간 2p_테이블(왼)'!$A$19),RANK(A370,A$2:A$1074,1),"")</f>
        <v/>
      </c>
      <c r="K370" s="1" t="s">
        <v>1115</v>
      </c>
    </row>
    <row r="371" spans="1:11">
      <c r="A371" s="57">
        <v>45343</v>
      </c>
      <c r="B371" s="41"/>
      <c r="C371" s="58" t="s">
        <v>255</v>
      </c>
      <c r="D371" s="61"/>
      <c r="E371" s="62"/>
      <c r="F371" s="77">
        <f t="shared" si="8"/>
        <v>45343</v>
      </c>
      <c r="G371" s="78" t="str">
        <f>IF(AND(A371&gt;='주간 2p_테이블(왼)'!$A$13-1,A371&lt;='주간 2p_테이블(왼)'!$A$19),RANK(A371,A$2:A$1088,1),"")</f>
        <v/>
      </c>
      <c r="H371" s="78" t="str">
        <f>IFERROR(RANK(G371,G:G,1)+COUNTIF($G$1:G370,G371),"")</f>
        <v/>
      </c>
      <c r="I371" s="155" t="str">
        <f>IF(AND(A371&gt;='주간 2p_테이블(왼)'!$A$13,A371&lt;='주간 2p_테이블(왼)'!$A$19),RANK(A371,A$2:A$1074,1),"")</f>
        <v/>
      </c>
      <c r="K371" s="1" t="s">
        <v>1115</v>
      </c>
    </row>
    <row r="372" spans="1:11">
      <c r="A372" s="57">
        <v>45343</v>
      </c>
      <c r="B372" s="41"/>
      <c r="C372" s="58" t="s">
        <v>255</v>
      </c>
      <c r="D372" s="61"/>
      <c r="E372" s="62"/>
      <c r="F372" s="77">
        <f t="shared" si="8"/>
        <v>45343</v>
      </c>
      <c r="G372" s="78" t="str">
        <f>IF(AND(A372&gt;='주간 2p_테이블(왼)'!$A$13-1,A372&lt;='주간 2p_테이블(왼)'!$A$19),RANK(A372,A$2:A$1088,1),"")</f>
        <v/>
      </c>
      <c r="H372" s="78" t="str">
        <f>IFERROR(RANK(G372,G:G,1)+COUNTIF($G$1:G371,G372),"")</f>
        <v/>
      </c>
      <c r="I372" s="155" t="str">
        <f>IF(AND(A372&gt;='주간 2p_테이블(왼)'!$A$13,A372&lt;='주간 2p_테이블(왼)'!$A$19),RANK(A372,A$2:A$1074,1),"")</f>
        <v/>
      </c>
      <c r="K372" s="1" t="s">
        <v>1115</v>
      </c>
    </row>
    <row r="373" spans="1:11">
      <c r="A373" s="57">
        <v>45343</v>
      </c>
      <c r="B373" s="41"/>
      <c r="C373" s="58" t="s">
        <v>255</v>
      </c>
      <c r="D373" s="61"/>
      <c r="E373" s="62"/>
      <c r="F373" s="77">
        <f t="shared" si="8"/>
        <v>45343</v>
      </c>
      <c r="G373" s="78" t="str">
        <f>IF(AND(A373&gt;='주간 2p_테이블(왼)'!$A$13-1,A373&lt;='주간 2p_테이블(왼)'!$A$19),RANK(A373,A$2:A$1088,1),"")</f>
        <v/>
      </c>
      <c r="H373" s="78" t="str">
        <f>IFERROR(RANK(G373,G:G,1)+COUNTIF($G$1:G372,G373),"")</f>
        <v/>
      </c>
      <c r="I373" s="155" t="str">
        <f>IF(AND(A373&gt;='주간 2p_테이블(왼)'!$A$13,A373&lt;='주간 2p_테이블(왼)'!$A$19),RANK(A373,A$2:A$1074,1),"")</f>
        <v/>
      </c>
      <c r="K373" s="1" t="s">
        <v>1115</v>
      </c>
    </row>
    <row r="374" spans="1:11">
      <c r="A374" s="57">
        <v>45343</v>
      </c>
      <c r="B374" s="41"/>
      <c r="C374" s="58" t="s">
        <v>255</v>
      </c>
      <c r="D374" s="61"/>
      <c r="E374" s="62"/>
      <c r="F374" s="77">
        <f t="shared" si="8"/>
        <v>45343</v>
      </c>
      <c r="G374" s="78" t="str">
        <f>IF(AND(A374&gt;='주간 2p_테이블(왼)'!$A$13-1,A374&lt;='주간 2p_테이블(왼)'!$A$19),RANK(A374,A$2:A$1088,1),"")</f>
        <v/>
      </c>
      <c r="H374" s="78" t="str">
        <f>IFERROR(RANK(G374,G:G,1)+COUNTIF($G$1:G373,G374),"")</f>
        <v/>
      </c>
      <c r="I374" s="155" t="str">
        <f>IF(AND(A374&gt;='주간 2p_테이블(왼)'!$A$13,A374&lt;='주간 2p_테이블(왼)'!$A$19),RANK(A374,A$2:A$1074,1),"")</f>
        <v/>
      </c>
      <c r="K374" s="1" t="s">
        <v>1115</v>
      </c>
    </row>
    <row r="375" spans="1:11">
      <c r="A375" s="57">
        <v>45343</v>
      </c>
      <c r="B375" s="41"/>
      <c r="C375" s="58" t="s">
        <v>255</v>
      </c>
      <c r="D375" s="61"/>
      <c r="E375" s="62"/>
      <c r="F375" s="77">
        <f t="shared" si="8"/>
        <v>45343</v>
      </c>
      <c r="G375" s="78" t="str">
        <f>IF(AND(A375&gt;='주간 2p_테이블(왼)'!$A$13-1,A375&lt;='주간 2p_테이블(왼)'!$A$19),RANK(A375,A$2:A$1088,1),"")</f>
        <v/>
      </c>
      <c r="H375" s="78" t="str">
        <f>IFERROR(RANK(G375,G:G,1)+COUNTIF($G$1:G374,G375),"")</f>
        <v/>
      </c>
      <c r="I375" s="155" t="str">
        <f>IF(AND(A375&gt;='주간 2p_테이블(왼)'!$A$13,A375&lt;='주간 2p_테이블(왼)'!$A$19),RANK(A375,A$2:A$1074,1),"")</f>
        <v/>
      </c>
      <c r="K375" s="1" t="s">
        <v>1115</v>
      </c>
    </row>
    <row r="376" spans="1:11">
      <c r="A376" s="57">
        <v>45343</v>
      </c>
      <c r="B376" s="41"/>
      <c r="C376" s="58" t="s">
        <v>255</v>
      </c>
      <c r="D376" s="61"/>
      <c r="E376" s="62"/>
      <c r="F376" s="77">
        <f t="shared" si="8"/>
        <v>45343</v>
      </c>
      <c r="G376" s="78" t="str">
        <f>IF(AND(A376&gt;='주간 2p_테이블(왼)'!$A$13-1,A376&lt;='주간 2p_테이블(왼)'!$A$19),RANK(A376,A$2:A$1088,1),"")</f>
        <v/>
      </c>
      <c r="H376" s="78" t="str">
        <f>IFERROR(RANK(G376,G:G,1)+COUNTIF($G$1:G375,G376),"")</f>
        <v/>
      </c>
      <c r="I376" s="155" t="str">
        <f>IF(AND(A376&gt;='주간 2p_테이블(왼)'!$A$13,A376&lt;='주간 2p_테이블(왼)'!$A$19),RANK(A376,A$2:A$1074,1),"")</f>
        <v/>
      </c>
      <c r="K376" s="1" t="s">
        <v>1115</v>
      </c>
    </row>
    <row r="377" spans="1:11">
      <c r="A377" s="57">
        <v>45343</v>
      </c>
      <c r="B377" s="41"/>
      <c r="C377" s="58" t="s">
        <v>255</v>
      </c>
      <c r="D377" s="61"/>
      <c r="E377" s="62"/>
      <c r="F377" s="77">
        <f t="shared" si="8"/>
        <v>45343</v>
      </c>
      <c r="G377" s="78" t="str">
        <f>IF(AND(A377&gt;='주간 2p_테이블(왼)'!$A$13-1,A377&lt;='주간 2p_테이블(왼)'!$A$19),RANK(A377,A$2:A$1088,1),"")</f>
        <v/>
      </c>
      <c r="H377" s="78" t="str">
        <f>IFERROR(RANK(G377,G:G,1)+COUNTIF($G$1:G376,G377),"")</f>
        <v/>
      </c>
      <c r="I377" s="155" t="str">
        <f>IF(AND(A377&gt;='주간 2p_테이블(왼)'!$A$13,A377&lt;='주간 2p_테이블(왼)'!$A$19),RANK(A377,A$2:A$1074,1),"")</f>
        <v/>
      </c>
      <c r="K377" s="1" t="s">
        <v>1115</v>
      </c>
    </row>
    <row r="378" spans="1:11">
      <c r="A378" s="57">
        <v>45343</v>
      </c>
      <c r="B378" s="41"/>
      <c r="C378" s="58" t="s">
        <v>255</v>
      </c>
      <c r="D378" s="61"/>
      <c r="E378" s="62"/>
      <c r="F378" s="77">
        <f t="shared" si="8"/>
        <v>45343</v>
      </c>
      <c r="G378" s="78" t="str">
        <f>IF(AND(A378&gt;='주간 2p_테이블(왼)'!$A$13-1,A378&lt;='주간 2p_테이블(왼)'!$A$19),RANK(A378,A$2:A$1088,1),"")</f>
        <v/>
      </c>
      <c r="H378" s="78" t="str">
        <f>IFERROR(RANK(G378,G:G,1)+COUNTIF($G$1:G377,G378),"")</f>
        <v/>
      </c>
      <c r="I378" s="155" t="str">
        <f>IF(AND(A378&gt;='주간 2p_테이블(왼)'!$A$13,A378&lt;='주간 2p_테이블(왼)'!$A$19),RANK(A378,A$2:A$1074,1),"")</f>
        <v/>
      </c>
      <c r="K378" s="1" t="s">
        <v>1115</v>
      </c>
    </row>
    <row r="379" spans="1:11">
      <c r="A379" s="57">
        <v>45343</v>
      </c>
      <c r="B379" s="41"/>
      <c r="C379" s="58" t="s">
        <v>255</v>
      </c>
      <c r="D379" s="61"/>
      <c r="E379" s="62"/>
      <c r="F379" s="77">
        <f t="shared" si="8"/>
        <v>45343</v>
      </c>
      <c r="G379" s="78" t="str">
        <f>IF(AND(A379&gt;='주간 2p_테이블(왼)'!$A$13-1,A379&lt;='주간 2p_테이블(왼)'!$A$19),RANK(A379,A$2:A$1088,1),"")</f>
        <v/>
      </c>
      <c r="H379" s="78" t="str">
        <f>IFERROR(RANK(G379,G:G,1)+COUNTIF($G$1:G378,G379),"")</f>
        <v/>
      </c>
      <c r="I379" s="155" t="str">
        <f>IF(AND(A379&gt;='주간 2p_테이블(왼)'!$A$13,A379&lt;='주간 2p_테이블(왼)'!$A$19),RANK(A379,A$2:A$1074,1),"")</f>
        <v/>
      </c>
      <c r="K379" s="1" t="s">
        <v>1115</v>
      </c>
    </row>
    <row r="380" spans="1:11">
      <c r="A380" s="57">
        <v>45343</v>
      </c>
      <c r="B380" s="41"/>
      <c r="C380" s="58" t="s">
        <v>255</v>
      </c>
      <c r="D380" s="61"/>
      <c r="E380" s="62"/>
      <c r="F380" s="77">
        <f t="shared" si="8"/>
        <v>45343</v>
      </c>
      <c r="G380" s="78" t="str">
        <f>IF(AND(A380&gt;='주간 2p_테이블(왼)'!$A$13-1,A380&lt;='주간 2p_테이블(왼)'!$A$19),RANK(A380,A$2:A$1088,1),"")</f>
        <v/>
      </c>
      <c r="H380" s="78" t="str">
        <f>IFERROR(RANK(G380,G:G,1)+COUNTIF($G$1:G379,G380),"")</f>
        <v/>
      </c>
      <c r="I380" s="155" t="str">
        <f>IF(AND(A380&gt;='주간 2p_테이블(왼)'!$A$13,A380&lt;='주간 2p_테이블(왼)'!$A$19),RANK(A380,A$2:A$1074,1),"")</f>
        <v/>
      </c>
      <c r="K380" s="1" t="s">
        <v>1115</v>
      </c>
    </row>
    <row r="381" spans="1:11">
      <c r="A381" s="57">
        <v>45343</v>
      </c>
      <c r="B381" s="41"/>
      <c r="C381" s="58" t="s">
        <v>255</v>
      </c>
      <c r="D381" s="61"/>
      <c r="E381" s="62"/>
      <c r="F381" s="77">
        <f t="shared" si="8"/>
        <v>45343</v>
      </c>
      <c r="G381" s="78" t="str">
        <f>IF(AND(A381&gt;='주간 2p_테이블(왼)'!$A$13-1,A381&lt;='주간 2p_테이블(왼)'!$A$19),RANK(A381,A$2:A$1088,1),"")</f>
        <v/>
      </c>
      <c r="H381" s="78" t="str">
        <f>IFERROR(RANK(G381,G:G,1)+COUNTIF($G$1:G380,G381),"")</f>
        <v/>
      </c>
      <c r="I381" s="155" t="str">
        <f>IF(AND(A381&gt;='주간 2p_테이블(왼)'!$A$13,A381&lt;='주간 2p_테이블(왼)'!$A$19),RANK(A381,A$2:A$1074,1),"")</f>
        <v/>
      </c>
      <c r="K381" s="1" t="s">
        <v>1115</v>
      </c>
    </row>
    <row r="382" spans="1:11">
      <c r="A382" s="57">
        <v>45343</v>
      </c>
      <c r="B382" s="41"/>
      <c r="C382" s="58" t="s">
        <v>255</v>
      </c>
      <c r="D382" s="61"/>
      <c r="E382" s="62"/>
      <c r="F382" s="77">
        <f t="shared" si="8"/>
        <v>45343</v>
      </c>
      <c r="G382" s="78" t="str">
        <f>IF(AND(A382&gt;='주간 2p_테이블(왼)'!$A$13-1,A382&lt;='주간 2p_테이블(왼)'!$A$19),RANK(A382,A$2:A$1088,1),"")</f>
        <v/>
      </c>
      <c r="H382" s="78" t="str">
        <f>IFERROR(RANK(G382,G:G,1)+COUNTIF($G$1:G381,G382),"")</f>
        <v/>
      </c>
      <c r="I382" s="155" t="str">
        <f>IF(AND(A382&gt;='주간 2p_테이블(왼)'!$A$13,A382&lt;='주간 2p_테이블(왼)'!$A$19),RANK(A382,A$2:A$1074,1),"")</f>
        <v/>
      </c>
      <c r="K382" s="1" t="s">
        <v>1115</v>
      </c>
    </row>
    <row r="383" spans="1:11">
      <c r="A383" s="57">
        <v>45343</v>
      </c>
      <c r="B383" s="41"/>
      <c r="C383" s="58" t="s">
        <v>255</v>
      </c>
      <c r="D383" s="61"/>
      <c r="E383" s="62"/>
      <c r="F383" s="77">
        <f t="shared" si="8"/>
        <v>45343</v>
      </c>
      <c r="G383" s="78" t="str">
        <f>IF(AND(A383&gt;='주간 2p_테이블(왼)'!$A$13-1,A383&lt;='주간 2p_테이블(왼)'!$A$19),RANK(A383,A$2:A$1088,1),"")</f>
        <v/>
      </c>
      <c r="H383" s="78" t="str">
        <f>IFERROR(RANK(G383,G:G,1)+COUNTIF($G$1:G382,G383),"")</f>
        <v/>
      </c>
      <c r="I383" s="155" t="str">
        <f>IF(AND(A383&gt;='주간 2p_테이블(왼)'!$A$13,A383&lt;='주간 2p_테이블(왼)'!$A$19),RANK(A383,A$2:A$1074,1),"")</f>
        <v/>
      </c>
      <c r="K383" s="1" t="s">
        <v>1115</v>
      </c>
    </row>
    <row r="384" spans="1:11">
      <c r="A384" s="57">
        <v>45343</v>
      </c>
      <c r="B384" s="41"/>
      <c r="C384" s="58" t="s">
        <v>255</v>
      </c>
      <c r="D384" s="61"/>
      <c r="E384" s="62"/>
      <c r="F384" s="77">
        <f t="shared" si="8"/>
        <v>45343</v>
      </c>
      <c r="G384" s="78" t="str">
        <f>IF(AND(A384&gt;='주간 2p_테이블(왼)'!$A$13-1,A384&lt;='주간 2p_테이블(왼)'!$A$19),RANK(A384,A$2:A$1088,1),"")</f>
        <v/>
      </c>
      <c r="H384" s="78" t="str">
        <f>IFERROR(RANK(G384,G:G,1)+COUNTIF($G$1:G383,G384),"")</f>
        <v/>
      </c>
      <c r="I384" s="155" t="str">
        <f>IF(AND(A384&gt;='주간 2p_테이블(왼)'!$A$13,A384&lt;='주간 2p_테이블(왼)'!$A$19),RANK(A384,A$2:A$1074,1),"")</f>
        <v/>
      </c>
      <c r="K384" s="1" t="s">
        <v>1115</v>
      </c>
    </row>
    <row r="385" spans="1:11">
      <c r="A385" s="57">
        <v>45343</v>
      </c>
      <c r="B385" s="41"/>
      <c r="C385" s="58" t="s">
        <v>255</v>
      </c>
      <c r="D385" s="61"/>
      <c r="E385" s="62"/>
      <c r="F385" s="77">
        <f t="shared" si="8"/>
        <v>45343</v>
      </c>
      <c r="G385" s="78" t="str">
        <f>IF(AND(A385&gt;='주간 2p_테이블(왼)'!$A$13-1,A385&lt;='주간 2p_테이블(왼)'!$A$19),RANK(A385,A$2:A$1088,1),"")</f>
        <v/>
      </c>
      <c r="H385" s="78" t="str">
        <f>IFERROR(RANK(G385,G:G,1)+COUNTIF($G$1:G384,G385),"")</f>
        <v/>
      </c>
      <c r="I385" s="155" t="str">
        <f>IF(AND(A385&gt;='주간 2p_테이블(왼)'!$A$13,A385&lt;='주간 2p_테이블(왼)'!$A$19),RANK(A385,A$2:A$1074,1),"")</f>
        <v/>
      </c>
      <c r="K385" s="1" t="s">
        <v>1115</v>
      </c>
    </row>
    <row r="386" spans="1:11">
      <c r="A386" s="57">
        <v>45343</v>
      </c>
      <c r="B386" s="41"/>
      <c r="C386" s="58" t="s">
        <v>255</v>
      </c>
      <c r="D386" s="61"/>
      <c r="E386" s="62"/>
      <c r="F386" s="77">
        <f t="shared" si="8"/>
        <v>45343</v>
      </c>
      <c r="G386" s="78" t="str">
        <f>IF(AND(A386&gt;='주간 2p_테이블(왼)'!$A$13-1,A386&lt;='주간 2p_테이블(왼)'!$A$19),RANK(A386,A$2:A$1088,1),"")</f>
        <v/>
      </c>
      <c r="H386" s="78" t="str">
        <f>IFERROR(RANK(G386,G:G,1)+COUNTIF($G$1:G385,G386),"")</f>
        <v/>
      </c>
      <c r="I386" s="155" t="str">
        <f>IF(AND(A386&gt;='주간 2p_테이블(왼)'!$A$13,A386&lt;='주간 2p_테이블(왼)'!$A$19),RANK(A386,A$2:A$1074,1),"")</f>
        <v/>
      </c>
      <c r="K386" s="1" t="s">
        <v>1115</v>
      </c>
    </row>
    <row r="387" spans="1:11">
      <c r="A387" s="57">
        <v>45343</v>
      </c>
      <c r="B387" s="41"/>
      <c r="C387" s="58" t="s">
        <v>255</v>
      </c>
      <c r="D387" s="61"/>
      <c r="E387" s="62"/>
      <c r="F387" s="77">
        <f t="shared" si="8"/>
        <v>45343</v>
      </c>
      <c r="G387" s="78" t="str">
        <f>IF(AND(A387&gt;='주간 2p_테이블(왼)'!$A$13-1,A387&lt;='주간 2p_테이블(왼)'!$A$19),RANK(A387,A$2:A$1088,1),"")</f>
        <v/>
      </c>
      <c r="H387" s="78" t="str">
        <f>IFERROR(RANK(G387,G:G,1)+COUNTIF($G$1:G386,G387),"")</f>
        <v/>
      </c>
      <c r="I387" s="155" t="str">
        <f>IF(AND(A387&gt;='주간 2p_테이블(왼)'!$A$13,A387&lt;='주간 2p_테이블(왼)'!$A$19),RANK(A387,A$2:A$1074,1),"")</f>
        <v/>
      </c>
      <c r="K387" s="1" t="s">
        <v>1115</v>
      </c>
    </row>
    <row r="388" spans="1:11">
      <c r="A388" s="57">
        <v>45343</v>
      </c>
      <c r="B388" s="41"/>
      <c r="C388" s="58" t="s">
        <v>255</v>
      </c>
      <c r="D388" s="61"/>
      <c r="E388" s="62"/>
      <c r="F388" s="77">
        <f t="shared" si="8"/>
        <v>45343</v>
      </c>
      <c r="G388" s="78" t="str">
        <f>IF(AND(A388&gt;='주간 2p_테이블(왼)'!$A$13-1,A388&lt;='주간 2p_테이블(왼)'!$A$19),RANK(A388,A$2:A$1088,1),"")</f>
        <v/>
      </c>
      <c r="H388" s="78" t="str">
        <f>IFERROR(RANK(G388,G:G,1)+COUNTIF($G$1:G387,G388),"")</f>
        <v/>
      </c>
      <c r="I388" s="155" t="str">
        <f>IF(AND(A388&gt;='주간 2p_테이블(왼)'!$A$13,A388&lt;='주간 2p_테이블(왼)'!$A$19),RANK(A388,A$2:A$1074,1),"")</f>
        <v/>
      </c>
      <c r="K388" s="1" t="s">
        <v>1115</v>
      </c>
    </row>
    <row r="389" spans="1:11">
      <c r="A389" s="57">
        <v>45343</v>
      </c>
      <c r="B389" s="41"/>
      <c r="C389" s="58" t="s">
        <v>255</v>
      </c>
      <c r="D389" s="61"/>
      <c r="E389" s="62"/>
      <c r="F389" s="77">
        <f t="shared" si="8"/>
        <v>45343</v>
      </c>
      <c r="G389" s="78" t="str">
        <f>IF(AND(A389&gt;='주간 2p_테이블(왼)'!$A$13-1,A389&lt;='주간 2p_테이블(왼)'!$A$19),RANK(A389,A$2:A$1088,1),"")</f>
        <v/>
      </c>
      <c r="H389" s="78" t="str">
        <f>IFERROR(RANK(G389,G:G,1)+COUNTIF($G$1:G388,G389),"")</f>
        <v/>
      </c>
      <c r="I389" s="155" t="str">
        <f>IF(AND(A389&gt;='주간 2p_테이블(왼)'!$A$13,A389&lt;='주간 2p_테이블(왼)'!$A$19),RANK(A389,A$2:A$1074,1),"")</f>
        <v/>
      </c>
      <c r="K389" s="1" t="s">
        <v>1115</v>
      </c>
    </row>
    <row r="390" spans="1:11">
      <c r="A390" s="57">
        <v>45343</v>
      </c>
      <c r="B390" s="41"/>
      <c r="C390" s="58" t="s">
        <v>255</v>
      </c>
      <c r="D390" s="61"/>
      <c r="E390" s="62"/>
      <c r="F390" s="77">
        <f t="shared" si="8"/>
        <v>45343</v>
      </c>
      <c r="G390" s="78" t="str">
        <f>IF(AND(A390&gt;='주간 2p_테이블(왼)'!$A$13-1,A390&lt;='주간 2p_테이블(왼)'!$A$19),RANK(A390,A$2:A$1088,1),"")</f>
        <v/>
      </c>
      <c r="H390" s="78" t="str">
        <f>IFERROR(RANK(G390,G:G,1)+COUNTIF($G$1:G389,G390),"")</f>
        <v/>
      </c>
      <c r="I390" s="155" t="str">
        <f>IF(AND(A390&gt;='주간 2p_테이블(왼)'!$A$13,A390&lt;='주간 2p_테이블(왼)'!$A$19),RANK(A390,A$2:A$1074,1),"")</f>
        <v/>
      </c>
      <c r="K390" s="1" t="s">
        <v>1115</v>
      </c>
    </row>
    <row r="391" spans="1:11">
      <c r="A391" s="57">
        <v>45343</v>
      </c>
      <c r="B391" s="41"/>
      <c r="C391" s="58" t="s">
        <v>255</v>
      </c>
      <c r="D391" s="61"/>
      <c r="E391" s="62"/>
      <c r="F391" s="77">
        <f t="shared" si="8"/>
        <v>45343</v>
      </c>
      <c r="G391" s="78" t="str">
        <f>IF(AND(A391&gt;='주간 2p_테이블(왼)'!$A$13-1,A391&lt;='주간 2p_테이블(왼)'!$A$19),RANK(A391,A$2:A$1088,1),"")</f>
        <v/>
      </c>
      <c r="H391" s="78" t="str">
        <f>IFERROR(RANK(G391,G:G,1)+COUNTIF($G$1:G390,G391),"")</f>
        <v/>
      </c>
      <c r="I391" s="155" t="str">
        <f>IF(AND(A391&gt;='주간 2p_테이블(왼)'!$A$13,A391&lt;='주간 2p_테이블(왼)'!$A$19),RANK(A391,A$2:A$1074,1),"")</f>
        <v/>
      </c>
      <c r="K391" s="1" t="s">
        <v>1115</v>
      </c>
    </row>
    <row r="392" spans="1:11">
      <c r="A392" s="57">
        <v>45343</v>
      </c>
      <c r="B392" s="41"/>
      <c r="C392" s="58" t="s">
        <v>255</v>
      </c>
      <c r="D392" s="61"/>
      <c r="E392" s="62"/>
      <c r="F392" s="77">
        <f t="shared" si="8"/>
        <v>45343</v>
      </c>
      <c r="G392" s="78" t="str">
        <f>IF(AND(A392&gt;='주간 2p_테이블(왼)'!$A$13-1,A392&lt;='주간 2p_테이블(왼)'!$A$19),RANK(A392,A$2:A$1088,1),"")</f>
        <v/>
      </c>
      <c r="H392" s="78" t="str">
        <f>IFERROR(RANK(G392,G:G,1)+COUNTIF($G$1:G391,G392),"")</f>
        <v/>
      </c>
      <c r="I392" s="155" t="str">
        <f>IF(AND(A392&gt;='주간 2p_테이블(왼)'!$A$13,A392&lt;='주간 2p_테이블(왼)'!$A$19),RANK(A392,A$2:A$1074,1),"")</f>
        <v/>
      </c>
      <c r="K392" s="1" t="s">
        <v>1115</v>
      </c>
    </row>
    <row r="393" spans="1:11">
      <c r="A393" s="57">
        <v>45343</v>
      </c>
      <c r="B393" s="41"/>
      <c r="C393" s="58" t="s">
        <v>255</v>
      </c>
      <c r="D393" s="61"/>
      <c r="E393" s="62"/>
      <c r="F393" s="77">
        <f t="shared" si="8"/>
        <v>45343</v>
      </c>
      <c r="G393" s="78" t="str">
        <f>IF(AND(A393&gt;='주간 2p_테이블(왼)'!$A$13-1,A393&lt;='주간 2p_테이블(왼)'!$A$19),RANK(A393,A$2:A$1088,1),"")</f>
        <v/>
      </c>
      <c r="H393" s="78" t="str">
        <f>IFERROR(RANK(G393,G:G,1)+COUNTIF($G$1:G392,G393),"")</f>
        <v/>
      </c>
      <c r="I393" s="155" t="str">
        <f>IF(AND(A393&gt;='주간 2p_테이블(왼)'!$A$13,A393&lt;='주간 2p_테이블(왼)'!$A$19),RANK(A393,A$2:A$1074,1),"")</f>
        <v/>
      </c>
      <c r="K393" s="1" t="s">
        <v>1115</v>
      </c>
    </row>
    <row r="394" spans="1:11">
      <c r="A394" s="57">
        <v>45343</v>
      </c>
      <c r="B394" s="41"/>
      <c r="C394" s="58" t="s">
        <v>255</v>
      </c>
      <c r="D394" s="61"/>
      <c r="E394" s="62"/>
      <c r="F394" s="77">
        <f t="shared" si="8"/>
        <v>45343</v>
      </c>
      <c r="G394" s="78" t="str">
        <f>IF(AND(A394&gt;='주간 2p_테이블(왼)'!$A$13-1,A394&lt;='주간 2p_테이블(왼)'!$A$19),RANK(A394,A$2:A$1088,1),"")</f>
        <v/>
      </c>
      <c r="H394" s="78" t="str">
        <f>IFERROR(RANK(G394,G:G,1)+COUNTIF($G$1:G393,G394),"")</f>
        <v/>
      </c>
      <c r="I394" s="155" t="str">
        <f>IF(AND(A394&gt;='주간 2p_테이블(왼)'!$A$13,A394&lt;='주간 2p_테이블(왼)'!$A$19),RANK(A394,A$2:A$1074,1),"")</f>
        <v/>
      </c>
      <c r="K394" s="1" t="s">
        <v>1115</v>
      </c>
    </row>
    <row r="395" spans="1:11">
      <c r="A395" s="57">
        <v>45343</v>
      </c>
      <c r="B395" s="41"/>
      <c r="C395" s="58" t="s">
        <v>255</v>
      </c>
      <c r="D395" s="61"/>
      <c r="E395" s="62"/>
      <c r="F395" s="77">
        <f t="shared" si="8"/>
        <v>45343</v>
      </c>
      <c r="G395" s="78" t="str">
        <f>IF(AND(A395&gt;='주간 2p_테이블(왼)'!$A$13-1,A395&lt;='주간 2p_테이블(왼)'!$A$19),RANK(A395,A$2:A$1088,1),"")</f>
        <v/>
      </c>
      <c r="H395" s="78" t="str">
        <f>IFERROR(RANK(G395,G:G,1)+COUNTIF($G$1:G394,G395),"")</f>
        <v/>
      </c>
      <c r="I395" s="155" t="str">
        <f>IF(AND(A395&gt;='주간 2p_테이블(왼)'!$A$13,A395&lt;='주간 2p_테이블(왼)'!$A$19),RANK(A395,A$2:A$1074,1),"")</f>
        <v/>
      </c>
      <c r="K395" s="1" t="s">
        <v>1115</v>
      </c>
    </row>
    <row r="396" spans="1:11">
      <c r="A396" s="57">
        <v>45343</v>
      </c>
      <c r="B396" s="41"/>
      <c r="C396" s="58" t="s">
        <v>255</v>
      </c>
      <c r="D396" s="61"/>
      <c r="E396" s="62"/>
      <c r="F396" s="77">
        <f t="shared" si="8"/>
        <v>45343</v>
      </c>
      <c r="G396" s="78" t="str">
        <f>IF(AND(A396&gt;='주간 2p_테이블(왼)'!$A$13-1,A396&lt;='주간 2p_테이블(왼)'!$A$19),RANK(A396,A$2:A$1088,1),"")</f>
        <v/>
      </c>
      <c r="H396" s="78" t="str">
        <f>IFERROR(RANK(G396,G:G,1)+COUNTIF($G$1:G395,G396),"")</f>
        <v/>
      </c>
      <c r="I396" s="155" t="str">
        <f>IF(AND(A396&gt;='주간 2p_테이블(왼)'!$A$13,A396&lt;='주간 2p_테이블(왼)'!$A$19),RANK(A396,A$2:A$1074,1),"")</f>
        <v/>
      </c>
      <c r="K396" s="1" t="s">
        <v>1115</v>
      </c>
    </row>
    <row r="397" spans="1:11">
      <c r="A397" s="57">
        <v>45343</v>
      </c>
      <c r="B397" s="41"/>
      <c r="C397" s="58" t="s">
        <v>255</v>
      </c>
      <c r="D397" s="61"/>
      <c r="E397" s="62"/>
      <c r="F397" s="77">
        <f t="shared" si="8"/>
        <v>45343</v>
      </c>
      <c r="G397" s="78" t="str">
        <f>IF(AND(A397&gt;='주간 2p_테이블(왼)'!$A$13-1,A397&lt;='주간 2p_테이블(왼)'!$A$19),RANK(A397,A$2:A$1088,1),"")</f>
        <v/>
      </c>
      <c r="H397" s="78" t="str">
        <f>IFERROR(RANK(G397,G:G,1)+COUNTIF($G$1:G396,G397),"")</f>
        <v/>
      </c>
      <c r="I397" s="155" t="str">
        <f>IF(AND(A397&gt;='주간 2p_테이블(왼)'!$A$13,A397&lt;='주간 2p_테이블(왼)'!$A$19),RANK(A397,A$2:A$1074,1),"")</f>
        <v/>
      </c>
      <c r="K397" s="1" t="s">
        <v>1115</v>
      </c>
    </row>
    <row r="398" spans="1:11">
      <c r="A398" s="57">
        <v>45343</v>
      </c>
      <c r="B398" s="41"/>
      <c r="C398" s="58" t="s">
        <v>255</v>
      </c>
      <c r="D398" s="61"/>
      <c r="E398" s="62"/>
      <c r="F398" s="77">
        <f t="shared" si="8"/>
        <v>45343</v>
      </c>
      <c r="G398" s="78" t="str">
        <f>IF(AND(A398&gt;='주간 2p_테이블(왼)'!$A$13-1,A398&lt;='주간 2p_테이블(왼)'!$A$19),RANK(A398,A$2:A$1088,1),"")</f>
        <v/>
      </c>
      <c r="H398" s="78" t="str">
        <f>IFERROR(RANK(G398,G:G,1)+COUNTIF($G$1:G397,G398),"")</f>
        <v/>
      </c>
      <c r="I398" s="155" t="str">
        <f>IF(AND(A398&gt;='주간 2p_테이블(왼)'!$A$13,A398&lt;='주간 2p_테이블(왼)'!$A$19),RANK(A398,A$2:A$1074,1),"")</f>
        <v/>
      </c>
      <c r="K398" s="1" t="s">
        <v>1115</v>
      </c>
    </row>
    <row r="399" spans="1:11">
      <c r="A399" s="57">
        <v>45343</v>
      </c>
      <c r="B399" s="41"/>
      <c r="C399" s="58" t="s">
        <v>255</v>
      </c>
      <c r="D399" s="61"/>
      <c r="E399" s="62"/>
      <c r="F399" s="77">
        <f t="shared" si="8"/>
        <v>45343</v>
      </c>
      <c r="G399" s="78" t="str">
        <f>IF(AND(A399&gt;='주간 2p_테이블(왼)'!$A$13-1,A399&lt;='주간 2p_테이블(왼)'!$A$19),RANK(A399,A$2:A$1088,1),"")</f>
        <v/>
      </c>
      <c r="H399" s="78" t="str">
        <f>IFERROR(RANK(G399,G:G,1)+COUNTIF($G$1:G398,G399),"")</f>
        <v/>
      </c>
      <c r="I399" s="155" t="str">
        <f>IF(AND(A399&gt;='주간 2p_테이블(왼)'!$A$13,A399&lt;='주간 2p_테이블(왼)'!$A$19),RANK(A399,A$2:A$1074,1),"")</f>
        <v/>
      </c>
      <c r="K399" s="1" t="s">
        <v>1115</v>
      </c>
    </row>
    <row r="400" spans="1:11">
      <c r="A400" s="57">
        <v>45343</v>
      </c>
      <c r="B400" s="41"/>
      <c r="C400" s="58" t="s">
        <v>255</v>
      </c>
      <c r="D400" s="61"/>
      <c r="E400" s="62"/>
      <c r="F400" s="77">
        <f t="shared" si="8"/>
        <v>45343</v>
      </c>
      <c r="G400" s="78" t="str">
        <f>IF(AND(A400&gt;='주간 2p_테이블(왼)'!$A$13-1,A400&lt;='주간 2p_테이블(왼)'!$A$19),RANK(A400,A$2:A$1088,1),"")</f>
        <v/>
      </c>
      <c r="H400" s="78" t="str">
        <f>IFERROR(RANK(G400,G:G,1)+COUNTIF($G$1:G399,G400),"")</f>
        <v/>
      </c>
      <c r="I400" s="155" t="str">
        <f>IF(AND(A400&gt;='주간 2p_테이블(왼)'!$A$13,A400&lt;='주간 2p_테이블(왼)'!$A$19),RANK(A400,A$2:A$1074,1),"")</f>
        <v/>
      </c>
      <c r="K400" s="1" t="s">
        <v>1115</v>
      </c>
    </row>
    <row r="401" spans="1:11">
      <c r="A401" s="57">
        <v>45343</v>
      </c>
      <c r="B401" s="41"/>
      <c r="C401" s="58" t="s">
        <v>255</v>
      </c>
      <c r="D401" s="61"/>
      <c r="E401" s="62"/>
      <c r="F401" s="77">
        <f t="shared" si="8"/>
        <v>45343</v>
      </c>
      <c r="G401" s="78" t="str">
        <f>IF(AND(A401&gt;='주간 2p_테이블(왼)'!$A$13-1,A401&lt;='주간 2p_테이블(왼)'!$A$19),RANK(A401,A$2:A$1088,1),"")</f>
        <v/>
      </c>
      <c r="H401" s="78" t="str">
        <f>IFERROR(RANK(G401,G:G,1)+COUNTIF($G$1:G400,G401),"")</f>
        <v/>
      </c>
      <c r="I401" s="155" t="str">
        <f>IF(AND(A401&gt;='주간 2p_테이블(왼)'!$A$13,A401&lt;='주간 2p_테이블(왼)'!$A$19),RANK(A401,A$2:A$1074,1),"")</f>
        <v/>
      </c>
      <c r="K401" s="1" t="s">
        <v>1115</v>
      </c>
    </row>
    <row r="402" spans="1:11">
      <c r="A402" s="57">
        <v>45343</v>
      </c>
      <c r="B402" s="41"/>
      <c r="C402" s="58" t="s">
        <v>255</v>
      </c>
      <c r="D402" s="61"/>
      <c r="E402" s="62"/>
      <c r="F402" s="77">
        <f t="shared" si="8"/>
        <v>45343</v>
      </c>
      <c r="G402" s="78" t="str">
        <f>IF(AND(A402&gt;='주간 2p_테이블(왼)'!$A$13-1,A402&lt;='주간 2p_테이블(왼)'!$A$19),RANK(A402,A$2:A$1088,1),"")</f>
        <v/>
      </c>
      <c r="H402" s="78" t="str">
        <f>IFERROR(RANK(G402,G:G,1)+COUNTIF($G$1:G401,G402),"")</f>
        <v/>
      </c>
      <c r="I402" s="155" t="str">
        <f>IF(AND(A402&gt;='주간 2p_테이블(왼)'!$A$13,A402&lt;='주간 2p_테이블(왼)'!$A$19),RANK(A402,A$2:A$1074,1),"")</f>
        <v/>
      </c>
      <c r="K402" s="1" t="s">
        <v>1115</v>
      </c>
    </row>
    <row r="403" spans="1:11">
      <c r="A403" s="57">
        <v>45343</v>
      </c>
      <c r="B403" s="41"/>
      <c r="C403" s="58" t="s">
        <v>255</v>
      </c>
      <c r="D403" s="61"/>
      <c r="E403" s="62"/>
      <c r="F403" s="77">
        <f t="shared" si="8"/>
        <v>45343</v>
      </c>
      <c r="G403" s="78" t="str">
        <f>IF(AND(A403&gt;='주간 2p_테이블(왼)'!$A$13-1,A403&lt;='주간 2p_테이블(왼)'!$A$19),RANK(A403,A$2:A$1088,1),"")</f>
        <v/>
      </c>
      <c r="H403" s="78" t="str">
        <f>IFERROR(RANK(G403,G:G,1)+COUNTIF($G$1:G402,G403),"")</f>
        <v/>
      </c>
      <c r="I403" s="155" t="str">
        <f>IF(AND(A403&gt;='주간 2p_테이블(왼)'!$A$13,A403&lt;='주간 2p_테이블(왼)'!$A$19),RANK(A403,A$2:A$1074,1),"")</f>
        <v/>
      </c>
      <c r="K403" s="1" t="s">
        <v>1115</v>
      </c>
    </row>
    <row r="404" spans="1:11">
      <c r="A404" s="57">
        <v>45343</v>
      </c>
      <c r="B404" s="41"/>
      <c r="C404" s="58" t="s">
        <v>255</v>
      </c>
      <c r="D404" s="61"/>
      <c r="E404" s="62"/>
      <c r="F404" s="77">
        <f t="shared" si="8"/>
        <v>45343</v>
      </c>
      <c r="G404" s="78" t="str">
        <f>IF(AND(A404&gt;='주간 2p_테이블(왼)'!$A$13-1,A404&lt;='주간 2p_테이블(왼)'!$A$19),RANK(A404,A$2:A$1088,1),"")</f>
        <v/>
      </c>
      <c r="H404" s="78" t="str">
        <f>IFERROR(RANK(G404,G:G,1)+COUNTIF($G$1:G403,G404),"")</f>
        <v/>
      </c>
      <c r="I404" s="155" t="str">
        <f>IF(AND(A404&gt;='주간 2p_테이블(왼)'!$A$13,A404&lt;='주간 2p_테이블(왼)'!$A$19),RANK(A404,A$2:A$1074,1),"")</f>
        <v/>
      </c>
      <c r="K404" s="1" t="s">
        <v>1115</v>
      </c>
    </row>
    <row r="405" spans="1:11">
      <c r="A405" s="57">
        <v>45343</v>
      </c>
      <c r="B405" s="41"/>
      <c r="C405" s="58" t="s">
        <v>255</v>
      </c>
      <c r="D405" s="61"/>
      <c r="E405" s="62"/>
      <c r="F405" s="77">
        <f t="shared" si="8"/>
        <v>45343</v>
      </c>
      <c r="G405" s="78" t="str">
        <f>IF(AND(A405&gt;='주간 2p_테이블(왼)'!$A$13-1,A405&lt;='주간 2p_테이블(왼)'!$A$19),RANK(A405,A$2:A$1088,1),"")</f>
        <v/>
      </c>
      <c r="H405" s="78" t="str">
        <f>IFERROR(RANK(G405,G:G,1)+COUNTIF($G$1:G404,G405),"")</f>
        <v/>
      </c>
      <c r="I405" s="155" t="str">
        <f>IF(AND(A405&gt;='주간 2p_테이블(왼)'!$A$13,A405&lt;='주간 2p_테이블(왼)'!$A$19),RANK(A405,A$2:A$1074,1),"")</f>
        <v/>
      </c>
      <c r="K405" s="1" t="s">
        <v>1115</v>
      </c>
    </row>
    <row r="406" spans="1:11">
      <c r="A406" s="57">
        <v>45343</v>
      </c>
      <c r="B406" s="41"/>
      <c r="C406" s="58" t="s">
        <v>255</v>
      </c>
      <c r="D406" s="61"/>
      <c r="E406" s="62"/>
      <c r="F406" s="77">
        <f t="shared" si="8"/>
        <v>45343</v>
      </c>
      <c r="G406" s="78" t="str">
        <f>IF(AND(A406&gt;='주간 2p_테이블(왼)'!$A$13-1,A406&lt;='주간 2p_테이블(왼)'!$A$19),RANK(A406,A$2:A$1088,1),"")</f>
        <v/>
      </c>
      <c r="H406" s="78" t="str">
        <f>IFERROR(RANK(G406,G:G,1)+COUNTIF($G$1:G405,G406),"")</f>
        <v/>
      </c>
      <c r="I406" s="155" t="str">
        <f>IF(AND(A406&gt;='주간 2p_테이블(왼)'!$A$13,A406&lt;='주간 2p_테이블(왼)'!$A$19),RANK(A406,A$2:A$1074,1),"")</f>
        <v/>
      </c>
      <c r="K406" s="1" t="s">
        <v>1115</v>
      </c>
    </row>
    <row r="407" spans="1:11">
      <c r="A407" s="57">
        <v>45343</v>
      </c>
      <c r="B407" s="41"/>
      <c r="C407" s="58" t="s">
        <v>255</v>
      </c>
      <c r="D407" s="61"/>
      <c r="E407" s="62"/>
      <c r="F407" s="77">
        <f t="shared" si="8"/>
        <v>45343</v>
      </c>
      <c r="G407" s="78" t="str">
        <f>IF(AND(A407&gt;='주간 2p_테이블(왼)'!$A$13-1,A407&lt;='주간 2p_테이블(왼)'!$A$19),RANK(A407,A$2:A$1088,1),"")</f>
        <v/>
      </c>
      <c r="H407" s="78" t="str">
        <f>IFERROR(RANK(G407,G:G,1)+COUNTIF($G$1:G406,G407),"")</f>
        <v/>
      </c>
      <c r="I407" s="155" t="str">
        <f>IF(AND(A407&gt;='주간 2p_테이블(왼)'!$A$13,A407&lt;='주간 2p_테이블(왼)'!$A$19),RANK(A407,A$2:A$1074,1),"")</f>
        <v/>
      </c>
      <c r="K407" s="1" t="s">
        <v>1115</v>
      </c>
    </row>
    <row r="408" spans="1:11">
      <c r="A408" s="57">
        <v>45343</v>
      </c>
      <c r="B408" s="41"/>
      <c r="C408" s="58" t="s">
        <v>255</v>
      </c>
      <c r="D408" s="61"/>
      <c r="E408" s="62"/>
      <c r="F408" s="77">
        <f t="shared" si="8"/>
        <v>45343</v>
      </c>
      <c r="G408" s="78" t="str">
        <f>IF(AND(A408&gt;='주간 2p_테이블(왼)'!$A$13-1,A408&lt;='주간 2p_테이블(왼)'!$A$19),RANK(A408,A$2:A$1088,1),"")</f>
        <v/>
      </c>
      <c r="H408" s="78" t="str">
        <f>IFERROR(RANK(G408,G:G,1)+COUNTIF($G$1:G407,G408),"")</f>
        <v/>
      </c>
      <c r="I408" s="155" t="str">
        <f>IF(AND(A408&gt;='주간 2p_테이블(왼)'!$A$13,A408&lt;='주간 2p_테이블(왼)'!$A$19),RANK(A408,A$2:A$1074,1),"")</f>
        <v/>
      </c>
      <c r="K408" s="1" t="s">
        <v>1115</v>
      </c>
    </row>
    <row r="409" spans="1:11">
      <c r="A409" s="57">
        <v>45343</v>
      </c>
      <c r="B409" s="41"/>
      <c r="C409" s="58" t="s">
        <v>255</v>
      </c>
      <c r="D409" s="61"/>
      <c r="E409" s="62"/>
      <c r="F409" s="77">
        <f t="shared" si="8"/>
        <v>45343</v>
      </c>
      <c r="G409" s="78" t="str">
        <f>IF(AND(A409&gt;='주간 2p_테이블(왼)'!$A$13-1,A409&lt;='주간 2p_테이블(왼)'!$A$19),RANK(A409,A$2:A$1088,1),"")</f>
        <v/>
      </c>
      <c r="H409" s="78" t="str">
        <f>IFERROR(RANK(G409,G:G,1)+COUNTIF($G$1:G408,G409),"")</f>
        <v/>
      </c>
      <c r="I409" s="155" t="str">
        <f>IF(AND(A409&gt;='주간 2p_테이블(왼)'!$A$13,A409&lt;='주간 2p_테이블(왼)'!$A$19),RANK(A409,A$2:A$1074,1),"")</f>
        <v/>
      </c>
      <c r="K409" s="1" t="s">
        <v>1115</v>
      </c>
    </row>
    <row r="410" spans="1:11">
      <c r="A410" s="57">
        <v>45343</v>
      </c>
      <c r="B410" s="41"/>
      <c r="C410" s="58" t="s">
        <v>255</v>
      </c>
      <c r="D410" s="61"/>
      <c r="E410" s="62"/>
      <c r="F410" s="77">
        <f t="shared" si="8"/>
        <v>45343</v>
      </c>
      <c r="G410" s="78" t="str">
        <f>IF(AND(A410&gt;='주간 2p_테이블(왼)'!$A$13-1,A410&lt;='주간 2p_테이블(왼)'!$A$19),RANK(A410,A$2:A$1088,1),"")</f>
        <v/>
      </c>
      <c r="H410" s="78" t="str">
        <f>IFERROR(RANK(G410,G:G,1)+COUNTIF($G$1:G409,G410),"")</f>
        <v/>
      </c>
      <c r="I410" s="155" t="str">
        <f>IF(AND(A410&gt;='주간 2p_테이블(왼)'!$A$13,A410&lt;='주간 2p_테이블(왼)'!$A$19),RANK(A410,A$2:A$1074,1),"")</f>
        <v/>
      </c>
      <c r="K410" s="1" t="s">
        <v>1115</v>
      </c>
    </row>
    <row r="411" spans="1:11">
      <c r="A411" s="57">
        <v>45343</v>
      </c>
      <c r="B411" s="41"/>
      <c r="C411" s="58" t="s">
        <v>255</v>
      </c>
      <c r="D411" s="61"/>
      <c r="E411" s="62"/>
      <c r="F411" s="77">
        <f t="shared" si="8"/>
        <v>45343</v>
      </c>
      <c r="G411" s="78" t="str">
        <f>IF(AND(A411&gt;='주간 2p_테이블(왼)'!$A$13-1,A411&lt;='주간 2p_테이블(왼)'!$A$19),RANK(A411,A$2:A$1088,1),"")</f>
        <v/>
      </c>
      <c r="H411" s="78" t="str">
        <f>IFERROR(RANK(G411,G:G,1)+COUNTIF($G$1:G410,G411),"")</f>
        <v/>
      </c>
      <c r="I411" s="155" t="str">
        <f>IF(AND(A411&gt;='주간 2p_테이블(왼)'!$A$13,A411&lt;='주간 2p_테이블(왼)'!$A$19),RANK(A411,A$2:A$1074,1),"")</f>
        <v/>
      </c>
      <c r="K411" s="1" t="s">
        <v>1115</v>
      </c>
    </row>
    <row r="412" spans="1:11">
      <c r="A412" s="57">
        <v>45343</v>
      </c>
      <c r="B412" s="41"/>
      <c r="C412" s="58" t="s">
        <v>255</v>
      </c>
      <c r="D412" s="61"/>
      <c r="E412" s="62"/>
      <c r="F412" s="77">
        <f t="shared" si="8"/>
        <v>45343</v>
      </c>
      <c r="G412" s="78" t="str">
        <f>IF(AND(A412&gt;='주간 2p_테이블(왼)'!$A$13-1,A412&lt;='주간 2p_테이블(왼)'!$A$19),RANK(A412,A$2:A$1088,1),"")</f>
        <v/>
      </c>
      <c r="H412" s="78" t="str">
        <f>IFERROR(RANK(G412,G:G,1)+COUNTIF($G$1:G411,G412),"")</f>
        <v/>
      </c>
      <c r="I412" s="155" t="str">
        <f>IF(AND(A412&gt;='주간 2p_테이블(왼)'!$A$13,A412&lt;='주간 2p_테이블(왼)'!$A$19),RANK(A412,A$2:A$1074,1),"")</f>
        <v/>
      </c>
      <c r="K412" s="1" t="s">
        <v>1115</v>
      </c>
    </row>
    <row r="413" spans="1:11">
      <c r="A413" s="57">
        <v>45343</v>
      </c>
      <c r="B413" s="41"/>
      <c r="C413" s="58" t="s">
        <v>255</v>
      </c>
      <c r="D413" s="61"/>
      <c r="E413" s="62"/>
      <c r="F413" s="77">
        <f t="shared" ref="F413:F476" si="9">A413</f>
        <v>45343</v>
      </c>
      <c r="G413" s="78" t="str">
        <f>IF(AND(A413&gt;='주간 2p_테이블(왼)'!$A$13-1,A413&lt;='주간 2p_테이블(왼)'!$A$19),RANK(A413,A$2:A$1088,1),"")</f>
        <v/>
      </c>
      <c r="H413" s="78" t="str">
        <f>IFERROR(RANK(G413,G:G,1)+COUNTIF($G$1:G412,G413),"")</f>
        <v/>
      </c>
      <c r="I413" s="155" t="str">
        <f>IF(AND(A413&gt;='주간 2p_테이블(왼)'!$A$13,A413&lt;='주간 2p_테이블(왼)'!$A$19),RANK(A413,A$2:A$1074,1),"")</f>
        <v/>
      </c>
      <c r="K413" s="1" t="s">
        <v>1115</v>
      </c>
    </row>
    <row r="414" spans="1:11">
      <c r="A414" s="57">
        <v>45343</v>
      </c>
      <c r="B414" s="41"/>
      <c r="C414" s="58" t="s">
        <v>255</v>
      </c>
      <c r="D414" s="61"/>
      <c r="E414" s="62"/>
      <c r="F414" s="77">
        <f t="shared" si="9"/>
        <v>45343</v>
      </c>
      <c r="G414" s="78" t="str">
        <f>IF(AND(A414&gt;='주간 2p_테이블(왼)'!$A$13-1,A414&lt;='주간 2p_테이블(왼)'!$A$19),RANK(A414,A$2:A$1088,1),"")</f>
        <v/>
      </c>
      <c r="H414" s="78" t="str">
        <f>IFERROR(RANK(G414,G:G,1)+COUNTIF($G$1:G413,G414),"")</f>
        <v/>
      </c>
      <c r="I414" s="155" t="str">
        <f>IF(AND(A414&gt;='주간 2p_테이블(왼)'!$A$13,A414&lt;='주간 2p_테이블(왼)'!$A$19),RANK(A414,A$2:A$1074,1),"")</f>
        <v/>
      </c>
      <c r="K414" s="1" t="s">
        <v>1115</v>
      </c>
    </row>
    <row r="415" spans="1:11">
      <c r="A415" s="57">
        <v>45343</v>
      </c>
      <c r="B415" s="41"/>
      <c r="C415" s="58" t="s">
        <v>255</v>
      </c>
      <c r="D415" s="61"/>
      <c r="E415" s="62"/>
      <c r="F415" s="77">
        <f t="shared" si="9"/>
        <v>45343</v>
      </c>
      <c r="G415" s="78" t="str">
        <f>IF(AND(A415&gt;='주간 2p_테이블(왼)'!$A$13-1,A415&lt;='주간 2p_테이블(왼)'!$A$19),RANK(A415,A$2:A$1088,1),"")</f>
        <v/>
      </c>
      <c r="H415" s="78" t="str">
        <f>IFERROR(RANK(G415,G:G,1)+COUNTIF($G$1:G414,G415),"")</f>
        <v/>
      </c>
      <c r="I415" s="155" t="str">
        <f>IF(AND(A415&gt;='주간 2p_테이블(왼)'!$A$13,A415&lt;='주간 2p_테이블(왼)'!$A$19),RANK(A415,A$2:A$1074,1),"")</f>
        <v/>
      </c>
      <c r="K415" s="1" t="s">
        <v>1115</v>
      </c>
    </row>
    <row r="416" spans="1:11">
      <c r="A416" s="57">
        <v>45343</v>
      </c>
      <c r="B416" s="41"/>
      <c r="C416" s="58" t="s">
        <v>255</v>
      </c>
      <c r="D416" s="61"/>
      <c r="E416" s="62"/>
      <c r="F416" s="77">
        <f t="shared" si="9"/>
        <v>45343</v>
      </c>
      <c r="G416" s="78" t="str">
        <f>IF(AND(A416&gt;='주간 2p_테이블(왼)'!$A$13-1,A416&lt;='주간 2p_테이블(왼)'!$A$19),RANK(A416,A$2:A$1088,1),"")</f>
        <v/>
      </c>
      <c r="H416" s="78" t="str">
        <f>IFERROR(RANK(G416,G:G,1)+COUNTIF($G$1:G415,G416),"")</f>
        <v/>
      </c>
      <c r="I416" s="155" t="str">
        <f>IF(AND(A416&gt;='주간 2p_테이블(왼)'!$A$13,A416&lt;='주간 2p_테이블(왼)'!$A$19),RANK(A416,A$2:A$1074,1),"")</f>
        <v/>
      </c>
      <c r="K416" s="1" t="s">
        <v>1115</v>
      </c>
    </row>
    <row r="417" spans="1:11">
      <c r="A417" s="57">
        <v>45343</v>
      </c>
      <c r="B417" s="41"/>
      <c r="C417" s="58" t="s">
        <v>255</v>
      </c>
      <c r="D417" s="61"/>
      <c r="E417" s="62"/>
      <c r="F417" s="77">
        <f t="shared" si="9"/>
        <v>45343</v>
      </c>
      <c r="G417" s="78" t="str">
        <f>IF(AND(A417&gt;='주간 2p_테이블(왼)'!$A$13-1,A417&lt;='주간 2p_테이블(왼)'!$A$19),RANK(A417,A$2:A$1088,1),"")</f>
        <v/>
      </c>
      <c r="H417" s="78" t="str">
        <f>IFERROR(RANK(G417,G:G,1)+COUNTIF($G$1:G416,G417),"")</f>
        <v/>
      </c>
      <c r="I417" s="155" t="str">
        <f>IF(AND(A417&gt;='주간 2p_테이블(왼)'!$A$13,A417&lt;='주간 2p_테이블(왼)'!$A$19),RANK(A417,A$2:A$1074,1),"")</f>
        <v/>
      </c>
      <c r="K417" s="1" t="s">
        <v>1115</v>
      </c>
    </row>
    <row r="418" spans="1:11">
      <c r="A418" s="57">
        <v>45343</v>
      </c>
      <c r="B418" s="41"/>
      <c r="C418" s="58" t="s">
        <v>255</v>
      </c>
      <c r="D418" s="61"/>
      <c r="E418" s="62"/>
      <c r="F418" s="77">
        <f t="shared" si="9"/>
        <v>45343</v>
      </c>
      <c r="G418" s="78" t="str">
        <f>IF(AND(A418&gt;='주간 2p_테이블(왼)'!$A$13-1,A418&lt;='주간 2p_테이블(왼)'!$A$19),RANK(A418,A$2:A$1088,1),"")</f>
        <v/>
      </c>
      <c r="H418" s="78" t="str">
        <f>IFERROR(RANK(G418,G:G,1)+COUNTIF($G$1:G417,G418),"")</f>
        <v/>
      </c>
      <c r="I418" s="155" t="str">
        <f>IF(AND(A418&gt;='주간 2p_테이블(왼)'!$A$13,A418&lt;='주간 2p_테이블(왼)'!$A$19),RANK(A418,A$2:A$1074,1),"")</f>
        <v/>
      </c>
      <c r="K418" s="1" t="s">
        <v>1115</v>
      </c>
    </row>
    <row r="419" spans="1:11">
      <c r="A419" s="57">
        <v>45343</v>
      </c>
      <c r="B419" s="41"/>
      <c r="C419" s="58" t="s">
        <v>255</v>
      </c>
      <c r="D419" s="61"/>
      <c r="E419" s="62"/>
      <c r="F419" s="77">
        <f t="shared" si="9"/>
        <v>45343</v>
      </c>
      <c r="G419" s="78" t="str">
        <f>IF(AND(A419&gt;='주간 2p_테이블(왼)'!$A$13-1,A419&lt;='주간 2p_테이블(왼)'!$A$19),RANK(A419,A$2:A$1088,1),"")</f>
        <v/>
      </c>
      <c r="H419" s="78" t="str">
        <f>IFERROR(RANK(G419,G:G,1)+COUNTIF($G$1:G418,G419),"")</f>
        <v/>
      </c>
      <c r="I419" s="155" t="str">
        <f>IF(AND(A419&gt;='주간 2p_테이블(왼)'!$A$13,A419&lt;='주간 2p_테이블(왼)'!$A$19),RANK(A419,A$2:A$1074,1),"")</f>
        <v/>
      </c>
      <c r="K419" s="1" t="s">
        <v>1115</v>
      </c>
    </row>
    <row r="420" spans="1:11">
      <c r="A420" s="57">
        <v>45343</v>
      </c>
      <c r="B420" s="41"/>
      <c r="C420" s="58" t="s">
        <v>255</v>
      </c>
      <c r="D420" s="61"/>
      <c r="E420" s="62"/>
      <c r="F420" s="77">
        <f t="shared" si="9"/>
        <v>45343</v>
      </c>
      <c r="G420" s="78" t="str">
        <f>IF(AND(A420&gt;='주간 2p_테이블(왼)'!$A$13-1,A420&lt;='주간 2p_테이블(왼)'!$A$19),RANK(A420,A$2:A$1088,1),"")</f>
        <v/>
      </c>
      <c r="H420" s="78" t="str">
        <f>IFERROR(RANK(G420,G:G,1)+COUNTIF($G$1:G419,G420),"")</f>
        <v/>
      </c>
      <c r="I420" s="155" t="str">
        <f>IF(AND(A420&gt;='주간 2p_테이블(왼)'!$A$13,A420&lt;='주간 2p_테이블(왼)'!$A$19),RANK(A420,A$2:A$1074,1),"")</f>
        <v/>
      </c>
      <c r="K420" s="1" t="s">
        <v>1115</v>
      </c>
    </row>
    <row r="421" spans="1:11">
      <c r="A421" s="57">
        <v>45343</v>
      </c>
      <c r="B421" s="41"/>
      <c r="C421" s="58" t="s">
        <v>255</v>
      </c>
      <c r="D421" s="61"/>
      <c r="E421" s="62"/>
      <c r="F421" s="77">
        <f t="shared" si="9"/>
        <v>45343</v>
      </c>
      <c r="G421" s="78" t="str">
        <f>IF(AND(A421&gt;='주간 2p_테이블(왼)'!$A$13-1,A421&lt;='주간 2p_테이블(왼)'!$A$19),RANK(A421,A$2:A$1088,1),"")</f>
        <v/>
      </c>
      <c r="H421" s="78" t="str">
        <f>IFERROR(RANK(G421,G:G,1)+COUNTIF($G$1:G420,G421),"")</f>
        <v/>
      </c>
      <c r="I421" s="155" t="str">
        <f>IF(AND(A421&gt;='주간 2p_테이블(왼)'!$A$13,A421&lt;='주간 2p_테이블(왼)'!$A$19),RANK(A421,A$2:A$1074,1),"")</f>
        <v/>
      </c>
      <c r="K421" s="1" t="s">
        <v>1115</v>
      </c>
    </row>
    <row r="422" spans="1:11">
      <c r="A422" s="57">
        <v>45343</v>
      </c>
      <c r="B422" s="41"/>
      <c r="C422" s="58" t="s">
        <v>255</v>
      </c>
      <c r="D422" s="61"/>
      <c r="E422" s="62"/>
      <c r="F422" s="77">
        <f t="shared" si="9"/>
        <v>45343</v>
      </c>
      <c r="G422" s="78" t="str">
        <f>IF(AND(A422&gt;='주간 2p_테이블(왼)'!$A$13-1,A422&lt;='주간 2p_테이블(왼)'!$A$19),RANK(A422,A$2:A$1088,1),"")</f>
        <v/>
      </c>
      <c r="H422" s="78" t="str">
        <f>IFERROR(RANK(G422,G:G,1)+COUNTIF($G$1:G421,G422),"")</f>
        <v/>
      </c>
      <c r="I422" s="155" t="str">
        <f>IF(AND(A422&gt;='주간 2p_테이블(왼)'!$A$13,A422&lt;='주간 2p_테이블(왼)'!$A$19),RANK(A422,A$2:A$1074,1),"")</f>
        <v/>
      </c>
      <c r="K422" s="1" t="s">
        <v>1115</v>
      </c>
    </row>
    <row r="423" spans="1:11">
      <c r="A423" s="57">
        <v>45343</v>
      </c>
      <c r="B423" s="41"/>
      <c r="C423" s="58" t="s">
        <v>255</v>
      </c>
      <c r="D423" s="61"/>
      <c r="E423" s="62"/>
      <c r="F423" s="77">
        <f t="shared" si="9"/>
        <v>45343</v>
      </c>
      <c r="G423" s="78" t="str">
        <f>IF(AND(A423&gt;='주간 2p_테이블(왼)'!$A$13-1,A423&lt;='주간 2p_테이블(왼)'!$A$19),RANK(A423,A$2:A$1088,1),"")</f>
        <v/>
      </c>
      <c r="H423" s="78" t="str">
        <f>IFERROR(RANK(G423,G:G,1)+COUNTIF($G$1:G422,G423),"")</f>
        <v/>
      </c>
      <c r="I423" s="155" t="str">
        <f>IF(AND(A423&gt;='주간 2p_테이블(왼)'!$A$13,A423&lt;='주간 2p_테이블(왼)'!$A$19),RANK(A423,A$2:A$1074,1),"")</f>
        <v/>
      </c>
      <c r="K423" s="1" t="s">
        <v>1115</v>
      </c>
    </row>
    <row r="424" spans="1:11">
      <c r="A424" s="57">
        <v>45343</v>
      </c>
      <c r="B424" s="41"/>
      <c r="C424" s="58" t="s">
        <v>255</v>
      </c>
      <c r="D424" s="61"/>
      <c r="E424" s="62"/>
      <c r="F424" s="77">
        <f t="shared" si="9"/>
        <v>45343</v>
      </c>
      <c r="G424" s="78" t="str">
        <f>IF(AND(A424&gt;='주간 2p_테이블(왼)'!$A$13-1,A424&lt;='주간 2p_테이블(왼)'!$A$19),RANK(A424,A$2:A$1088,1),"")</f>
        <v/>
      </c>
      <c r="H424" s="78" t="str">
        <f>IFERROR(RANK(G424,G:G,1)+COUNTIF($G$1:G423,G424),"")</f>
        <v/>
      </c>
      <c r="I424" s="155" t="str">
        <f>IF(AND(A424&gt;='주간 2p_테이블(왼)'!$A$13,A424&lt;='주간 2p_테이블(왼)'!$A$19),RANK(A424,A$2:A$1074,1),"")</f>
        <v/>
      </c>
      <c r="K424" s="1" t="s">
        <v>1115</v>
      </c>
    </row>
    <row r="425" spans="1:11">
      <c r="A425" s="57">
        <v>45343</v>
      </c>
      <c r="B425" s="41"/>
      <c r="C425" s="58" t="s">
        <v>255</v>
      </c>
      <c r="D425" s="61"/>
      <c r="E425" s="62"/>
      <c r="F425" s="77">
        <f t="shared" si="9"/>
        <v>45343</v>
      </c>
      <c r="G425" s="78" t="str">
        <f>IF(AND(A425&gt;='주간 2p_테이블(왼)'!$A$13-1,A425&lt;='주간 2p_테이블(왼)'!$A$19),RANK(A425,A$2:A$1088,1),"")</f>
        <v/>
      </c>
      <c r="H425" s="78" t="str">
        <f>IFERROR(RANK(G425,G:G,1)+COUNTIF($G$1:G424,G425),"")</f>
        <v/>
      </c>
      <c r="I425" s="155" t="str">
        <f>IF(AND(A425&gt;='주간 2p_테이블(왼)'!$A$13,A425&lt;='주간 2p_테이블(왼)'!$A$19),RANK(A425,A$2:A$1074,1),"")</f>
        <v/>
      </c>
      <c r="K425" s="1" t="s">
        <v>1115</v>
      </c>
    </row>
    <row r="426" spans="1:11">
      <c r="A426" s="57">
        <v>45343</v>
      </c>
      <c r="B426" s="41"/>
      <c r="C426" s="58" t="s">
        <v>255</v>
      </c>
      <c r="D426" s="61"/>
      <c r="E426" s="62"/>
      <c r="F426" s="77">
        <f t="shared" si="9"/>
        <v>45343</v>
      </c>
      <c r="G426" s="78" t="str">
        <f>IF(AND(A426&gt;='주간 2p_테이블(왼)'!$A$13-1,A426&lt;='주간 2p_테이블(왼)'!$A$19),RANK(A426,A$2:A$1088,1),"")</f>
        <v/>
      </c>
      <c r="H426" s="78" t="str">
        <f>IFERROR(RANK(G426,G:G,1)+COUNTIF($G$1:G425,G426),"")</f>
        <v/>
      </c>
      <c r="I426" s="155" t="str">
        <f>IF(AND(A426&gt;='주간 2p_테이블(왼)'!$A$13,A426&lt;='주간 2p_테이블(왼)'!$A$19),RANK(A426,A$2:A$1074,1),"")</f>
        <v/>
      </c>
      <c r="K426" s="1" t="s">
        <v>1115</v>
      </c>
    </row>
    <row r="427" spans="1:11">
      <c r="A427" s="57">
        <v>45343</v>
      </c>
      <c r="B427" s="41"/>
      <c r="C427" s="58" t="s">
        <v>255</v>
      </c>
      <c r="D427" s="61"/>
      <c r="E427" s="62"/>
      <c r="F427" s="77">
        <f t="shared" si="9"/>
        <v>45343</v>
      </c>
      <c r="G427" s="78" t="str">
        <f>IF(AND(A427&gt;='주간 2p_테이블(왼)'!$A$13-1,A427&lt;='주간 2p_테이블(왼)'!$A$19),RANK(A427,A$2:A$1088,1),"")</f>
        <v/>
      </c>
      <c r="H427" s="78" t="str">
        <f>IFERROR(RANK(G427,G:G,1)+COUNTIF($G$1:G426,G427),"")</f>
        <v/>
      </c>
      <c r="I427" s="155" t="str">
        <f>IF(AND(A427&gt;='주간 2p_테이블(왼)'!$A$13,A427&lt;='주간 2p_테이블(왼)'!$A$19),RANK(A427,A$2:A$1074,1),"")</f>
        <v/>
      </c>
      <c r="K427" s="1" t="s">
        <v>1115</v>
      </c>
    </row>
    <row r="428" spans="1:11">
      <c r="A428" s="57">
        <v>45343</v>
      </c>
      <c r="B428" s="41"/>
      <c r="C428" s="58" t="s">
        <v>255</v>
      </c>
      <c r="D428" s="61"/>
      <c r="E428" s="62"/>
      <c r="F428" s="77">
        <f t="shared" si="9"/>
        <v>45343</v>
      </c>
      <c r="G428" s="78" t="str">
        <f>IF(AND(A428&gt;='주간 2p_테이블(왼)'!$A$13-1,A428&lt;='주간 2p_테이블(왼)'!$A$19),RANK(A428,A$2:A$1088,1),"")</f>
        <v/>
      </c>
      <c r="H428" s="78" t="str">
        <f>IFERROR(RANK(G428,G:G,1)+COUNTIF($G$1:G427,G428),"")</f>
        <v/>
      </c>
      <c r="I428" s="155" t="str">
        <f>IF(AND(A428&gt;='주간 2p_테이블(왼)'!$A$13,A428&lt;='주간 2p_테이블(왼)'!$A$19),RANK(A428,A$2:A$1074,1),"")</f>
        <v/>
      </c>
      <c r="K428" s="1" t="s">
        <v>1115</v>
      </c>
    </row>
    <row r="429" spans="1:11">
      <c r="A429" s="57">
        <v>45343</v>
      </c>
      <c r="B429" s="41"/>
      <c r="C429" s="58" t="s">
        <v>255</v>
      </c>
      <c r="D429" s="61"/>
      <c r="E429" s="62"/>
      <c r="F429" s="77">
        <f t="shared" si="9"/>
        <v>45343</v>
      </c>
      <c r="G429" s="78" t="str">
        <f>IF(AND(A429&gt;='주간 2p_테이블(왼)'!$A$13-1,A429&lt;='주간 2p_테이블(왼)'!$A$19),RANK(A429,A$2:A$1088,1),"")</f>
        <v/>
      </c>
      <c r="H429" s="78" t="str">
        <f>IFERROR(RANK(G429,G:G,1)+COUNTIF($G$1:G428,G429),"")</f>
        <v/>
      </c>
      <c r="I429" s="155" t="str">
        <f>IF(AND(A429&gt;='주간 2p_테이블(왼)'!$A$13,A429&lt;='주간 2p_테이블(왼)'!$A$19),RANK(A429,A$2:A$1074,1),"")</f>
        <v/>
      </c>
      <c r="K429" s="1" t="s">
        <v>1115</v>
      </c>
    </row>
    <row r="430" spans="1:11">
      <c r="A430" s="57">
        <v>45343</v>
      </c>
      <c r="B430" s="41"/>
      <c r="C430" s="58" t="s">
        <v>255</v>
      </c>
      <c r="D430" s="61"/>
      <c r="E430" s="62"/>
      <c r="F430" s="77">
        <f t="shared" si="9"/>
        <v>45343</v>
      </c>
      <c r="G430" s="78" t="str">
        <f>IF(AND(A430&gt;='주간 2p_테이블(왼)'!$A$13-1,A430&lt;='주간 2p_테이블(왼)'!$A$19),RANK(A430,A$2:A$1088,1),"")</f>
        <v/>
      </c>
      <c r="H430" s="78" t="str">
        <f>IFERROR(RANK(G430,G:G,1)+COUNTIF($G$1:G429,G430),"")</f>
        <v/>
      </c>
      <c r="I430" s="155" t="str">
        <f>IF(AND(A430&gt;='주간 2p_테이블(왼)'!$A$13,A430&lt;='주간 2p_테이블(왼)'!$A$19),RANK(A430,A$2:A$1074,1),"")</f>
        <v/>
      </c>
      <c r="K430" s="1" t="s">
        <v>1115</v>
      </c>
    </row>
    <row r="431" spans="1:11">
      <c r="A431" s="57">
        <v>45343</v>
      </c>
      <c r="B431" s="41"/>
      <c r="C431" s="58" t="s">
        <v>255</v>
      </c>
      <c r="D431" s="61"/>
      <c r="E431" s="62"/>
      <c r="F431" s="77">
        <f t="shared" si="9"/>
        <v>45343</v>
      </c>
      <c r="G431" s="78" t="str">
        <f>IF(AND(A431&gt;='주간 2p_테이블(왼)'!$A$13-1,A431&lt;='주간 2p_테이블(왼)'!$A$19),RANK(A431,A$2:A$1088,1),"")</f>
        <v/>
      </c>
      <c r="H431" s="78" t="str">
        <f>IFERROR(RANK(G431,G:G,1)+COUNTIF($G$1:G430,G431),"")</f>
        <v/>
      </c>
      <c r="I431" s="155" t="str">
        <f>IF(AND(A431&gt;='주간 2p_테이블(왼)'!$A$13,A431&lt;='주간 2p_테이블(왼)'!$A$19),RANK(A431,A$2:A$1074,1),"")</f>
        <v/>
      </c>
      <c r="K431" s="1" t="s">
        <v>1115</v>
      </c>
    </row>
    <row r="432" spans="1:11">
      <c r="A432" s="57">
        <v>45343</v>
      </c>
      <c r="B432" s="41"/>
      <c r="C432" s="58" t="s">
        <v>255</v>
      </c>
      <c r="D432" s="61"/>
      <c r="E432" s="62"/>
      <c r="F432" s="77">
        <f t="shared" si="9"/>
        <v>45343</v>
      </c>
      <c r="G432" s="78" t="str">
        <f>IF(AND(A432&gt;='주간 2p_테이블(왼)'!$A$13-1,A432&lt;='주간 2p_테이블(왼)'!$A$19),RANK(A432,A$2:A$1088,1),"")</f>
        <v/>
      </c>
      <c r="H432" s="78" t="str">
        <f>IFERROR(RANK(G432,G:G,1)+COUNTIF($G$1:G431,G432),"")</f>
        <v/>
      </c>
      <c r="I432" s="155" t="str">
        <f>IF(AND(A432&gt;='주간 2p_테이블(왼)'!$A$13,A432&lt;='주간 2p_테이블(왼)'!$A$19),RANK(A432,A$2:A$1074,1),"")</f>
        <v/>
      </c>
      <c r="K432" s="1" t="s">
        <v>1115</v>
      </c>
    </row>
    <row r="433" spans="1:11">
      <c r="A433" s="57">
        <v>45343</v>
      </c>
      <c r="B433" s="41"/>
      <c r="C433" s="58" t="s">
        <v>255</v>
      </c>
      <c r="D433" s="61"/>
      <c r="E433" s="62"/>
      <c r="F433" s="77">
        <f t="shared" si="9"/>
        <v>45343</v>
      </c>
      <c r="G433" s="78" t="str">
        <f>IF(AND(A433&gt;='주간 2p_테이블(왼)'!$A$13-1,A433&lt;='주간 2p_테이블(왼)'!$A$19),RANK(A433,A$2:A$1088,1),"")</f>
        <v/>
      </c>
      <c r="H433" s="78" t="str">
        <f>IFERROR(RANK(G433,G:G,1)+COUNTIF($G$1:G432,G433),"")</f>
        <v/>
      </c>
      <c r="I433" s="155" t="str">
        <f>IF(AND(A433&gt;='주간 2p_테이블(왼)'!$A$13,A433&lt;='주간 2p_테이블(왼)'!$A$19),RANK(A433,A$2:A$1074,1),"")</f>
        <v/>
      </c>
      <c r="K433" s="1" t="s">
        <v>1115</v>
      </c>
    </row>
    <row r="434" spans="1:11">
      <c r="A434" s="57">
        <v>45343</v>
      </c>
      <c r="B434" s="41"/>
      <c r="C434" s="58" t="s">
        <v>255</v>
      </c>
      <c r="D434" s="61"/>
      <c r="E434" s="62"/>
      <c r="F434" s="77">
        <f t="shared" si="9"/>
        <v>45343</v>
      </c>
      <c r="G434" s="78" t="str">
        <f>IF(AND(A434&gt;='주간 2p_테이블(왼)'!$A$13-1,A434&lt;='주간 2p_테이블(왼)'!$A$19),RANK(A434,A$2:A$1088,1),"")</f>
        <v/>
      </c>
      <c r="H434" s="78" t="str">
        <f>IFERROR(RANK(G434,G:G,1)+COUNTIF($G$1:G433,G434),"")</f>
        <v/>
      </c>
      <c r="I434" s="155" t="str">
        <f>IF(AND(A434&gt;='주간 2p_테이블(왼)'!$A$13,A434&lt;='주간 2p_테이블(왼)'!$A$19),RANK(A434,A$2:A$1074,1),"")</f>
        <v/>
      </c>
      <c r="K434" s="1" t="s">
        <v>1115</v>
      </c>
    </row>
    <row r="435" spans="1:11">
      <c r="A435" s="57">
        <v>45343</v>
      </c>
      <c r="B435" s="41"/>
      <c r="C435" s="58" t="s">
        <v>255</v>
      </c>
      <c r="D435" s="61"/>
      <c r="E435" s="62"/>
      <c r="F435" s="77">
        <f t="shared" si="9"/>
        <v>45343</v>
      </c>
      <c r="G435" s="78" t="str">
        <f>IF(AND(A435&gt;='주간 2p_테이블(왼)'!$A$13-1,A435&lt;='주간 2p_테이블(왼)'!$A$19),RANK(A435,A$2:A$1088,1),"")</f>
        <v/>
      </c>
      <c r="H435" s="78" t="str">
        <f>IFERROR(RANK(G435,G:G,1)+COUNTIF($G$1:G434,G435),"")</f>
        <v/>
      </c>
      <c r="I435" s="155" t="str">
        <f>IF(AND(A435&gt;='주간 2p_테이블(왼)'!$A$13,A435&lt;='주간 2p_테이블(왼)'!$A$19),RANK(A435,A$2:A$1074,1),"")</f>
        <v/>
      </c>
      <c r="K435" s="1" t="s">
        <v>1115</v>
      </c>
    </row>
    <row r="436" spans="1:11">
      <c r="A436" s="57">
        <v>45343</v>
      </c>
      <c r="B436" s="41"/>
      <c r="C436" s="58" t="s">
        <v>255</v>
      </c>
      <c r="D436" s="61"/>
      <c r="E436" s="62"/>
      <c r="F436" s="77">
        <f t="shared" si="9"/>
        <v>45343</v>
      </c>
      <c r="G436" s="78" t="str">
        <f>IF(AND(A436&gt;='주간 2p_테이블(왼)'!$A$13-1,A436&lt;='주간 2p_테이블(왼)'!$A$19),RANK(A436,A$2:A$1088,1),"")</f>
        <v/>
      </c>
      <c r="H436" s="78" t="str">
        <f>IFERROR(RANK(G436,G:G,1)+COUNTIF($G$1:G435,G436),"")</f>
        <v/>
      </c>
      <c r="I436" s="155" t="str">
        <f>IF(AND(A436&gt;='주간 2p_테이블(왼)'!$A$13,A436&lt;='주간 2p_테이블(왼)'!$A$19),RANK(A436,A$2:A$1074,1),"")</f>
        <v/>
      </c>
      <c r="K436" s="1" t="s">
        <v>1115</v>
      </c>
    </row>
    <row r="437" spans="1:11">
      <c r="A437" s="57">
        <v>45343</v>
      </c>
      <c r="B437" s="41"/>
      <c r="C437" s="58" t="s">
        <v>255</v>
      </c>
      <c r="D437" s="61"/>
      <c r="E437" s="62"/>
      <c r="F437" s="77">
        <f t="shared" si="9"/>
        <v>45343</v>
      </c>
      <c r="G437" s="78" t="str">
        <f>IF(AND(A437&gt;='주간 2p_테이블(왼)'!$A$13-1,A437&lt;='주간 2p_테이블(왼)'!$A$19),RANK(A437,A$2:A$1088,1),"")</f>
        <v/>
      </c>
      <c r="H437" s="78" t="str">
        <f>IFERROR(RANK(G437,G:G,1)+COUNTIF($G$1:G436,G437),"")</f>
        <v/>
      </c>
      <c r="I437" s="155" t="str">
        <f>IF(AND(A437&gt;='주간 2p_테이블(왼)'!$A$13,A437&lt;='주간 2p_테이블(왼)'!$A$19),RANK(A437,A$2:A$1074,1),"")</f>
        <v/>
      </c>
      <c r="K437" s="1" t="s">
        <v>1115</v>
      </c>
    </row>
    <row r="438" spans="1:11">
      <c r="A438" s="57">
        <v>45343</v>
      </c>
      <c r="B438" s="41"/>
      <c r="C438" s="58" t="s">
        <v>255</v>
      </c>
      <c r="D438" s="61"/>
      <c r="E438" s="62"/>
      <c r="F438" s="77">
        <f t="shared" si="9"/>
        <v>45343</v>
      </c>
      <c r="G438" s="78" t="str">
        <f>IF(AND(A438&gt;='주간 2p_테이블(왼)'!$A$13-1,A438&lt;='주간 2p_테이블(왼)'!$A$19),RANK(A438,A$2:A$1088,1),"")</f>
        <v/>
      </c>
      <c r="H438" s="78" t="str">
        <f>IFERROR(RANK(G438,G:G,1)+COUNTIF($G$1:G437,G438),"")</f>
        <v/>
      </c>
      <c r="I438" s="155" t="str">
        <f>IF(AND(A438&gt;='주간 2p_테이블(왼)'!$A$13,A438&lt;='주간 2p_테이블(왼)'!$A$19),RANK(A438,A$2:A$1074,1),"")</f>
        <v/>
      </c>
      <c r="K438" s="1" t="s">
        <v>1115</v>
      </c>
    </row>
    <row r="439" spans="1:11">
      <c r="A439" s="57">
        <v>45343</v>
      </c>
      <c r="B439" s="41"/>
      <c r="C439" s="58" t="s">
        <v>255</v>
      </c>
      <c r="D439" s="61"/>
      <c r="E439" s="62"/>
      <c r="F439" s="77">
        <f t="shared" si="9"/>
        <v>45343</v>
      </c>
      <c r="G439" s="78" t="str">
        <f>IF(AND(A439&gt;='주간 2p_테이블(왼)'!$A$13-1,A439&lt;='주간 2p_테이블(왼)'!$A$19),RANK(A439,A$2:A$1088,1),"")</f>
        <v/>
      </c>
      <c r="H439" s="78" t="str">
        <f>IFERROR(RANK(G439,G:G,1)+COUNTIF($G$1:G438,G439),"")</f>
        <v/>
      </c>
      <c r="I439" s="155" t="str">
        <f>IF(AND(A439&gt;='주간 2p_테이블(왼)'!$A$13,A439&lt;='주간 2p_테이블(왼)'!$A$19),RANK(A439,A$2:A$1074,1),"")</f>
        <v/>
      </c>
      <c r="K439" s="1" t="s">
        <v>1115</v>
      </c>
    </row>
    <row r="440" spans="1:11">
      <c r="A440" s="57">
        <v>45343</v>
      </c>
      <c r="B440" s="41"/>
      <c r="C440" s="58" t="s">
        <v>255</v>
      </c>
      <c r="D440" s="61"/>
      <c r="E440" s="62"/>
      <c r="F440" s="77">
        <f t="shared" si="9"/>
        <v>45343</v>
      </c>
      <c r="G440" s="78" t="str">
        <f>IF(AND(A440&gt;='주간 2p_테이블(왼)'!$A$13-1,A440&lt;='주간 2p_테이블(왼)'!$A$19),RANK(A440,A$2:A$1088,1),"")</f>
        <v/>
      </c>
      <c r="H440" s="78" t="str">
        <f>IFERROR(RANK(G440,G:G,1)+COUNTIF($G$1:G439,G440),"")</f>
        <v/>
      </c>
      <c r="I440" s="155" t="str">
        <f>IF(AND(A440&gt;='주간 2p_테이블(왼)'!$A$13,A440&lt;='주간 2p_테이블(왼)'!$A$19),RANK(A440,A$2:A$1074,1),"")</f>
        <v/>
      </c>
      <c r="K440" s="1" t="s">
        <v>1115</v>
      </c>
    </row>
    <row r="441" spans="1:11">
      <c r="A441" s="57">
        <v>45343</v>
      </c>
      <c r="B441" s="41"/>
      <c r="C441" s="58" t="s">
        <v>255</v>
      </c>
      <c r="D441" s="61"/>
      <c r="E441" s="62"/>
      <c r="F441" s="77">
        <f t="shared" si="9"/>
        <v>45343</v>
      </c>
      <c r="G441" s="78" t="str">
        <f>IF(AND(A441&gt;='주간 2p_테이블(왼)'!$A$13-1,A441&lt;='주간 2p_테이블(왼)'!$A$19),RANK(A441,A$2:A$1088,1),"")</f>
        <v/>
      </c>
      <c r="H441" s="78" t="str">
        <f>IFERROR(RANK(G441,G:G,1)+COUNTIF($G$1:G440,G441),"")</f>
        <v/>
      </c>
      <c r="I441" s="155" t="str">
        <f>IF(AND(A441&gt;='주간 2p_테이블(왼)'!$A$13,A441&lt;='주간 2p_테이블(왼)'!$A$19),RANK(A441,A$2:A$1074,1),"")</f>
        <v/>
      </c>
      <c r="K441" s="1" t="s">
        <v>1115</v>
      </c>
    </row>
    <row r="442" spans="1:11">
      <c r="A442" s="57">
        <v>45343</v>
      </c>
      <c r="B442" s="41"/>
      <c r="C442" s="58" t="s">
        <v>255</v>
      </c>
      <c r="D442" s="61"/>
      <c r="E442" s="62"/>
      <c r="F442" s="77">
        <f t="shared" si="9"/>
        <v>45343</v>
      </c>
      <c r="G442" s="78" t="str">
        <f>IF(AND(A442&gt;='주간 2p_테이블(왼)'!$A$13-1,A442&lt;='주간 2p_테이블(왼)'!$A$19),RANK(A442,A$2:A$1088,1),"")</f>
        <v/>
      </c>
      <c r="H442" s="78" t="str">
        <f>IFERROR(RANK(G442,G:G,1)+COUNTIF($G$1:G441,G442),"")</f>
        <v/>
      </c>
      <c r="I442" s="155" t="str">
        <f>IF(AND(A442&gt;='주간 2p_테이블(왼)'!$A$13,A442&lt;='주간 2p_테이블(왼)'!$A$19),RANK(A442,A$2:A$1074,1),"")</f>
        <v/>
      </c>
      <c r="K442" s="1" t="s">
        <v>1115</v>
      </c>
    </row>
    <row r="443" spans="1:11">
      <c r="A443" s="57">
        <v>45343</v>
      </c>
      <c r="B443" s="41"/>
      <c r="C443" s="58" t="s">
        <v>255</v>
      </c>
      <c r="D443" s="61"/>
      <c r="E443" s="62"/>
      <c r="F443" s="77">
        <f t="shared" si="9"/>
        <v>45343</v>
      </c>
      <c r="G443" s="78" t="str">
        <f>IF(AND(A443&gt;='주간 2p_테이블(왼)'!$A$13-1,A443&lt;='주간 2p_테이블(왼)'!$A$19),RANK(A443,A$2:A$1088,1),"")</f>
        <v/>
      </c>
      <c r="H443" s="78" t="str">
        <f>IFERROR(RANK(G443,G:G,1)+COUNTIF($G$1:G442,G443),"")</f>
        <v/>
      </c>
      <c r="I443" s="155" t="str">
        <f>IF(AND(A443&gt;='주간 2p_테이블(왼)'!$A$13,A443&lt;='주간 2p_테이블(왼)'!$A$19),RANK(A443,A$2:A$1074,1),"")</f>
        <v/>
      </c>
      <c r="K443" s="1" t="s">
        <v>1115</v>
      </c>
    </row>
    <row r="444" spans="1:11">
      <c r="A444" s="57">
        <v>45343</v>
      </c>
      <c r="B444" s="41"/>
      <c r="C444" s="58" t="s">
        <v>255</v>
      </c>
      <c r="D444" s="61"/>
      <c r="E444" s="62"/>
      <c r="F444" s="77">
        <f t="shared" si="9"/>
        <v>45343</v>
      </c>
      <c r="G444" s="78" t="str">
        <f>IF(AND(A444&gt;='주간 2p_테이블(왼)'!$A$13-1,A444&lt;='주간 2p_테이블(왼)'!$A$19),RANK(A444,A$2:A$1088,1),"")</f>
        <v/>
      </c>
      <c r="H444" s="78" t="str">
        <f>IFERROR(RANK(G444,G:G,1)+COUNTIF($G$1:G443,G444),"")</f>
        <v/>
      </c>
      <c r="I444" s="155" t="str">
        <f>IF(AND(A444&gt;='주간 2p_테이블(왼)'!$A$13,A444&lt;='주간 2p_테이블(왼)'!$A$19),RANK(A444,A$2:A$1074,1),"")</f>
        <v/>
      </c>
      <c r="K444" s="1" t="s">
        <v>1115</v>
      </c>
    </row>
    <row r="445" spans="1:11">
      <c r="A445" s="57">
        <v>45343</v>
      </c>
      <c r="B445" s="41"/>
      <c r="C445" s="58" t="s">
        <v>255</v>
      </c>
      <c r="D445" s="61"/>
      <c r="E445" s="62"/>
      <c r="F445" s="77">
        <f t="shared" si="9"/>
        <v>45343</v>
      </c>
      <c r="G445" s="78" t="str">
        <f>IF(AND(A445&gt;='주간 2p_테이블(왼)'!$A$13-1,A445&lt;='주간 2p_테이블(왼)'!$A$19),RANK(A445,A$2:A$1088,1),"")</f>
        <v/>
      </c>
      <c r="H445" s="78" t="str">
        <f>IFERROR(RANK(G445,G:G,1)+COUNTIF($G$1:G444,G445),"")</f>
        <v/>
      </c>
      <c r="I445" s="155" t="str">
        <f>IF(AND(A445&gt;='주간 2p_테이블(왼)'!$A$13,A445&lt;='주간 2p_테이블(왼)'!$A$19),RANK(A445,A$2:A$1074,1),"")</f>
        <v/>
      </c>
      <c r="K445" s="1" t="s">
        <v>1115</v>
      </c>
    </row>
    <row r="446" spans="1:11">
      <c r="A446" s="57">
        <v>45343</v>
      </c>
      <c r="B446" s="41"/>
      <c r="C446" s="58" t="s">
        <v>255</v>
      </c>
      <c r="D446" s="61"/>
      <c r="E446" s="62"/>
      <c r="F446" s="77">
        <f t="shared" si="9"/>
        <v>45343</v>
      </c>
      <c r="G446" s="78" t="str">
        <f>IF(AND(A446&gt;='주간 2p_테이블(왼)'!$A$13-1,A446&lt;='주간 2p_테이블(왼)'!$A$19),RANK(A446,A$2:A$1088,1),"")</f>
        <v/>
      </c>
      <c r="H446" s="78" t="str">
        <f>IFERROR(RANK(G446,G:G,1)+COUNTIF($G$1:G445,G446),"")</f>
        <v/>
      </c>
      <c r="I446" s="155" t="str">
        <f>IF(AND(A446&gt;='주간 2p_테이블(왼)'!$A$13,A446&lt;='주간 2p_테이블(왼)'!$A$19),RANK(A446,A$2:A$1074,1),"")</f>
        <v/>
      </c>
      <c r="K446" s="1" t="s">
        <v>1115</v>
      </c>
    </row>
    <row r="447" spans="1:11">
      <c r="A447" s="57">
        <v>45343</v>
      </c>
      <c r="B447" s="41"/>
      <c r="C447" s="58" t="s">
        <v>255</v>
      </c>
      <c r="D447" s="61"/>
      <c r="E447" s="62"/>
      <c r="F447" s="77">
        <f t="shared" si="9"/>
        <v>45343</v>
      </c>
      <c r="G447" s="78" t="str">
        <f>IF(AND(A447&gt;='주간 2p_테이블(왼)'!$A$13-1,A447&lt;='주간 2p_테이블(왼)'!$A$19),RANK(A447,A$2:A$1088,1),"")</f>
        <v/>
      </c>
      <c r="H447" s="78" t="str">
        <f>IFERROR(RANK(G447,G:G,1)+COUNTIF($G$1:G446,G447),"")</f>
        <v/>
      </c>
      <c r="I447" s="155" t="str">
        <f>IF(AND(A447&gt;='주간 2p_테이블(왼)'!$A$13,A447&lt;='주간 2p_테이블(왼)'!$A$19),RANK(A447,A$2:A$1074,1),"")</f>
        <v/>
      </c>
      <c r="K447" s="1" t="s">
        <v>1115</v>
      </c>
    </row>
    <row r="448" spans="1:11">
      <c r="A448" s="57">
        <v>45343</v>
      </c>
      <c r="B448" s="41"/>
      <c r="C448" s="58" t="s">
        <v>255</v>
      </c>
      <c r="D448" s="61"/>
      <c r="E448" s="62"/>
      <c r="F448" s="77">
        <f t="shared" si="9"/>
        <v>45343</v>
      </c>
      <c r="G448" s="78" t="str">
        <f>IF(AND(A448&gt;='주간 2p_테이블(왼)'!$A$13-1,A448&lt;='주간 2p_테이블(왼)'!$A$19),RANK(A448,A$2:A$1088,1),"")</f>
        <v/>
      </c>
      <c r="H448" s="78" t="str">
        <f>IFERROR(RANK(G448,G:G,1)+COUNTIF($G$1:G447,G448),"")</f>
        <v/>
      </c>
      <c r="I448" s="155" t="str">
        <f>IF(AND(A448&gt;='주간 2p_테이블(왼)'!$A$13,A448&lt;='주간 2p_테이블(왼)'!$A$19),RANK(A448,A$2:A$1074,1),"")</f>
        <v/>
      </c>
      <c r="K448" s="1" t="s">
        <v>1115</v>
      </c>
    </row>
    <row r="449" spans="1:11">
      <c r="A449" s="57">
        <v>45343</v>
      </c>
      <c r="B449" s="41"/>
      <c r="C449" s="58" t="s">
        <v>255</v>
      </c>
      <c r="D449" s="61"/>
      <c r="E449" s="62"/>
      <c r="F449" s="77">
        <f t="shared" si="9"/>
        <v>45343</v>
      </c>
      <c r="G449" s="78" t="str">
        <f>IF(AND(A449&gt;='주간 2p_테이블(왼)'!$A$13-1,A449&lt;='주간 2p_테이블(왼)'!$A$19),RANK(A449,A$2:A$1088,1),"")</f>
        <v/>
      </c>
      <c r="H449" s="78" t="str">
        <f>IFERROR(RANK(G449,G:G,1)+COUNTIF($G$1:G448,G449),"")</f>
        <v/>
      </c>
      <c r="I449" s="155" t="str">
        <f>IF(AND(A449&gt;='주간 2p_테이블(왼)'!$A$13,A449&lt;='주간 2p_테이블(왼)'!$A$19),RANK(A449,A$2:A$1074,1),"")</f>
        <v/>
      </c>
      <c r="K449" s="1" t="s">
        <v>1115</v>
      </c>
    </row>
    <row r="450" spans="1:11">
      <c r="A450" s="57">
        <v>45343</v>
      </c>
      <c r="B450" s="41"/>
      <c r="C450" s="58" t="s">
        <v>255</v>
      </c>
      <c r="D450" s="61"/>
      <c r="E450" s="62"/>
      <c r="F450" s="77">
        <f t="shared" si="9"/>
        <v>45343</v>
      </c>
      <c r="G450" s="78" t="str">
        <f>IF(AND(A450&gt;='주간 2p_테이블(왼)'!$A$13-1,A450&lt;='주간 2p_테이블(왼)'!$A$19),RANK(A450,A$2:A$1088,1),"")</f>
        <v/>
      </c>
      <c r="H450" s="78" t="str">
        <f>IFERROR(RANK(G450,G:G,1)+COUNTIF($G$1:G449,G450),"")</f>
        <v/>
      </c>
      <c r="I450" s="155" t="str">
        <f>IF(AND(A450&gt;='주간 2p_테이블(왼)'!$A$13,A450&lt;='주간 2p_테이블(왼)'!$A$19),RANK(A450,A$2:A$1074,1),"")</f>
        <v/>
      </c>
      <c r="K450" s="1" t="s">
        <v>1115</v>
      </c>
    </row>
    <row r="451" spans="1:11">
      <c r="A451" s="57">
        <v>45343</v>
      </c>
      <c r="B451" s="41"/>
      <c r="C451" s="58" t="s">
        <v>255</v>
      </c>
      <c r="D451" s="61"/>
      <c r="E451" s="62"/>
      <c r="F451" s="77">
        <f t="shared" si="9"/>
        <v>45343</v>
      </c>
      <c r="G451" s="78" t="str">
        <f>IF(AND(A451&gt;='주간 2p_테이블(왼)'!$A$13-1,A451&lt;='주간 2p_테이블(왼)'!$A$19),RANK(A451,A$2:A$1088,1),"")</f>
        <v/>
      </c>
      <c r="H451" s="78" t="str">
        <f>IFERROR(RANK(G451,G:G,1)+COUNTIF($G$1:G450,G451),"")</f>
        <v/>
      </c>
      <c r="I451" s="155" t="str">
        <f>IF(AND(A451&gt;='주간 2p_테이블(왼)'!$A$13,A451&lt;='주간 2p_테이블(왼)'!$A$19),RANK(A451,A$2:A$1074,1),"")</f>
        <v/>
      </c>
      <c r="K451" s="1" t="s">
        <v>1115</v>
      </c>
    </row>
    <row r="452" spans="1:11">
      <c r="A452" s="57">
        <v>45343</v>
      </c>
      <c r="B452" s="41"/>
      <c r="C452" s="58" t="s">
        <v>255</v>
      </c>
      <c r="D452" s="61"/>
      <c r="E452" s="62"/>
      <c r="F452" s="77">
        <f t="shared" si="9"/>
        <v>45343</v>
      </c>
      <c r="G452" s="78" t="str">
        <f>IF(AND(A452&gt;='주간 2p_테이블(왼)'!$A$13-1,A452&lt;='주간 2p_테이블(왼)'!$A$19),RANK(A452,A$2:A$1088,1),"")</f>
        <v/>
      </c>
      <c r="H452" s="78" t="str">
        <f>IFERROR(RANK(G452,G:G,1)+COUNTIF($G$1:G451,G452),"")</f>
        <v/>
      </c>
      <c r="I452" s="155" t="str">
        <f>IF(AND(A452&gt;='주간 2p_테이블(왼)'!$A$13,A452&lt;='주간 2p_테이블(왼)'!$A$19),RANK(A452,A$2:A$1074,1),"")</f>
        <v/>
      </c>
      <c r="K452" s="1" t="s">
        <v>1115</v>
      </c>
    </row>
    <row r="453" spans="1:11">
      <c r="A453" s="57">
        <v>45343</v>
      </c>
      <c r="B453" s="41"/>
      <c r="C453" s="58" t="s">
        <v>255</v>
      </c>
      <c r="D453" s="61"/>
      <c r="E453" s="62"/>
      <c r="F453" s="77">
        <f t="shared" si="9"/>
        <v>45343</v>
      </c>
      <c r="G453" s="78" t="str">
        <f>IF(AND(A453&gt;='주간 2p_테이블(왼)'!$A$13-1,A453&lt;='주간 2p_테이블(왼)'!$A$19),RANK(A453,A$2:A$1088,1),"")</f>
        <v/>
      </c>
      <c r="H453" s="78" t="str">
        <f>IFERROR(RANK(G453,G:G,1)+COUNTIF($G$1:G452,G453),"")</f>
        <v/>
      </c>
      <c r="I453" s="155" t="str">
        <f>IF(AND(A453&gt;='주간 2p_테이블(왼)'!$A$13,A453&lt;='주간 2p_테이블(왼)'!$A$19),RANK(A453,A$2:A$1074,1),"")</f>
        <v/>
      </c>
      <c r="K453" s="1" t="s">
        <v>1115</v>
      </c>
    </row>
    <row r="454" spans="1:11">
      <c r="A454" s="57">
        <v>45343</v>
      </c>
      <c r="B454" s="41"/>
      <c r="C454" s="58" t="s">
        <v>255</v>
      </c>
      <c r="D454" s="61"/>
      <c r="E454" s="62"/>
      <c r="F454" s="77">
        <f t="shared" si="9"/>
        <v>45343</v>
      </c>
      <c r="G454" s="78" t="str">
        <f>IF(AND(A454&gt;='주간 2p_테이블(왼)'!$A$13-1,A454&lt;='주간 2p_테이블(왼)'!$A$19),RANK(A454,A$2:A$1088,1),"")</f>
        <v/>
      </c>
      <c r="H454" s="78" t="str">
        <f>IFERROR(RANK(G454,G:G,1)+COUNTIF($G$1:G453,G454),"")</f>
        <v/>
      </c>
      <c r="I454" s="155" t="str">
        <f>IF(AND(A454&gt;='주간 2p_테이블(왼)'!$A$13,A454&lt;='주간 2p_테이블(왼)'!$A$19),RANK(A454,A$2:A$1074,1),"")</f>
        <v/>
      </c>
      <c r="K454" s="1" t="s">
        <v>1115</v>
      </c>
    </row>
    <row r="455" spans="1:11">
      <c r="A455" s="57">
        <v>45343</v>
      </c>
      <c r="B455" s="41"/>
      <c r="C455" s="58" t="s">
        <v>255</v>
      </c>
      <c r="D455" s="61"/>
      <c r="E455" s="62"/>
      <c r="F455" s="77">
        <f t="shared" si="9"/>
        <v>45343</v>
      </c>
      <c r="G455" s="78" t="str">
        <f>IF(AND(A455&gt;='주간 2p_테이블(왼)'!$A$13-1,A455&lt;='주간 2p_테이블(왼)'!$A$19),RANK(A455,A$2:A$1088,1),"")</f>
        <v/>
      </c>
      <c r="H455" s="78" t="str">
        <f>IFERROR(RANK(G455,G:G,1)+COUNTIF($G$1:G454,G455),"")</f>
        <v/>
      </c>
      <c r="I455" s="155" t="str">
        <f>IF(AND(A455&gt;='주간 2p_테이블(왼)'!$A$13,A455&lt;='주간 2p_테이블(왼)'!$A$19),RANK(A455,A$2:A$1074,1),"")</f>
        <v/>
      </c>
      <c r="K455" s="1" t="s">
        <v>1115</v>
      </c>
    </row>
    <row r="456" spans="1:11">
      <c r="A456" s="57">
        <v>45343</v>
      </c>
      <c r="B456" s="41"/>
      <c r="C456" s="58" t="s">
        <v>255</v>
      </c>
      <c r="D456" s="61"/>
      <c r="E456" s="62"/>
      <c r="F456" s="77">
        <f t="shared" si="9"/>
        <v>45343</v>
      </c>
      <c r="G456" s="78" t="str">
        <f>IF(AND(A456&gt;='주간 2p_테이블(왼)'!$A$13-1,A456&lt;='주간 2p_테이블(왼)'!$A$19),RANK(A456,A$2:A$1088,1),"")</f>
        <v/>
      </c>
      <c r="H456" s="78" t="str">
        <f>IFERROR(RANK(G456,G:G,1)+COUNTIF($G$1:G455,G456),"")</f>
        <v/>
      </c>
      <c r="I456" s="155" t="str">
        <f>IF(AND(A456&gt;='주간 2p_테이블(왼)'!$A$13,A456&lt;='주간 2p_테이블(왼)'!$A$19),RANK(A456,A$2:A$1074,1),"")</f>
        <v/>
      </c>
      <c r="K456" s="1" t="s">
        <v>1115</v>
      </c>
    </row>
    <row r="457" spans="1:11">
      <c r="A457" s="57">
        <v>45343</v>
      </c>
      <c r="B457" s="41"/>
      <c r="C457" s="58" t="s">
        <v>255</v>
      </c>
      <c r="D457" s="61"/>
      <c r="E457" s="62"/>
      <c r="F457" s="77">
        <f t="shared" si="9"/>
        <v>45343</v>
      </c>
      <c r="G457" s="78" t="str">
        <f>IF(AND(A457&gt;='주간 2p_테이블(왼)'!$A$13-1,A457&lt;='주간 2p_테이블(왼)'!$A$19),RANK(A457,A$2:A$1088,1),"")</f>
        <v/>
      </c>
      <c r="H457" s="78" t="str">
        <f>IFERROR(RANK(G457,G:G,1)+COUNTIF($G$1:G456,G457),"")</f>
        <v/>
      </c>
      <c r="I457" s="155" t="str">
        <f>IF(AND(A457&gt;='주간 2p_테이블(왼)'!$A$13,A457&lt;='주간 2p_테이블(왼)'!$A$19),RANK(A457,A$2:A$1074,1),"")</f>
        <v/>
      </c>
      <c r="K457" s="1" t="s">
        <v>1115</v>
      </c>
    </row>
    <row r="458" spans="1:11">
      <c r="A458" s="57">
        <v>45343</v>
      </c>
      <c r="B458" s="41"/>
      <c r="C458" s="58" t="s">
        <v>255</v>
      </c>
      <c r="D458" s="61"/>
      <c r="E458" s="62"/>
      <c r="F458" s="77">
        <f t="shared" si="9"/>
        <v>45343</v>
      </c>
      <c r="G458" s="78" t="str">
        <f>IF(AND(A458&gt;='주간 2p_테이블(왼)'!$A$13-1,A458&lt;='주간 2p_테이블(왼)'!$A$19),RANK(A458,A$2:A$1088,1),"")</f>
        <v/>
      </c>
      <c r="H458" s="78" t="str">
        <f>IFERROR(RANK(G458,G:G,1)+COUNTIF($G$1:G457,G458),"")</f>
        <v/>
      </c>
      <c r="I458" s="155" t="str">
        <f>IF(AND(A458&gt;='주간 2p_테이블(왼)'!$A$13,A458&lt;='주간 2p_테이블(왼)'!$A$19),RANK(A458,A$2:A$1074,1),"")</f>
        <v/>
      </c>
      <c r="K458" s="1" t="s">
        <v>1115</v>
      </c>
    </row>
    <row r="459" spans="1:11">
      <c r="A459" s="57">
        <v>45343</v>
      </c>
      <c r="B459" s="41"/>
      <c r="C459" s="58" t="s">
        <v>255</v>
      </c>
      <c r="D459" s="61"/>
      <c r="E459" s="62"/>
      <c r="F459" s="77">
        <f t="shared" si="9"/>
        <v>45343</v>
      </c>
      <c r="G459" s="78" t="str">
        <f>IF(AND(A459&gt;='주간 2p_테이블(왼)'!$A$13-1,A459&lt;='주간 2p_테이블(왼)'!$A$19),RANK(A459,A$2:A$1088,1),"")</f>
        <v/>
      </c>
      <c r="H459" s="78" t="str">
        <f>IFERROR(RANK(G459,G:G,1)+COUNTIF($G$1:G458,G459),"")</f>
        <v/>
      </c>
      <c r="I459" s="155" t="str">
        <f>IF(AND(A459&gt;='주간 2p_테이블(왼)'!$A$13,A459&lt;='주간 2p_테이블(왼)'!$A$19),RANK(A459,A$2:A$1074,1),"")</f>
        <v/>
      </c>
      <c r="K459" s="1" t="s">
        <v>1115</v>
      </c>
    </row>
    <row r="460" spans="1:11">
      <c r="A460" s="57">
        <v>45343</v>
      </c>
      <c r="B460" s="41"/>
      <c r="C460" s="58" t="s">
        <v>255</v>
      </c>
      <c r="D460" s="61"/>
      <c r="E460" s="62"/>
      <c r="F460" s="77">
        <f t="shared" si="9"/>
        <v>45343</v>
      </c>
      <c r="G460" s="78" t="str">
        <f>IF(AND(A460&gt;='주간 2p_테이블(왼)'!$A$13-1,A460&lt;='주간 2p_테이블(왼)'!$A$19),RANK(A460,A$2:A$1088,1),"")</f>
        <v/>
      </c>
      <c r="H460" s="78" t="str">
        <f>IFERROR(RANK(G460,G:G,1)+COUNTIF($G$1:G459,G460),"")</f>
        <v/>
      </c>
      <c r="I460" s="155" t="str">
        <f>IF(AND(A460&gt;='주간 2p_테이블(왼)'!$A$13,A460&lt;='주간 2p_테이블(왼)'!$A$19),RANK(A460,A$2:A$1074,1),"")</f>
        <v/>
      </c>
      <c r="K460" s="1" t="s">
        <v>1115</v>
      </c>
    </row>
    <row r="461" spans="1:11">
      <c r="A461" s="57">
        <v>45343</v>
      </c>
      <c r="B461" s="41"/>
      <c r="C461" s="58" t="s">
        <v>255</v>
      </c>
      <c r="D461" s="61"/>
      <c r="E461" s="62"/>
      <c r="F461" s="77">
        <f t="shared" si="9"/>
        <v>45343</v>
      </c>
      <c r="G461" s="78" t="str">
        <f>IF(AND(A461&gt;='주간 2p_테이블(왼)'!$A$13-1,A461&lt;='주간 2p_테이블(왼)'!$A$19),RANK(A461,A$2:A$1088,1),"")</f>
        <v/>
      </c>
      <c r="H461" s="78" t="str">
        <f>IFERROR(RANK(G461,G:G,1)+COUNTIF($G$1:G460,G461),"")</f>
        <v/>
      </c>
      <c r="I461" s="155" t="str">
        <f>IF(AND(A461&gt;='주간 2p_테이블(왼)'!$A$13,A461&lt;='주간 2p_테이블(왼)'!$A$19),RANK(A461,A$2:A$1074,1),"")</f>
        <v/>
      </c>
      <c r="K461" s="1" t="s">
        <v>1115</v>
      </c>
    </row>
    <row r="462" spans="1:11">
      <c r="A462" s="57">
        <v>45343</v>
      </c>
      <c r="B462" s="41"/>
      <c r="C462" s="58" t="s">
        <v>255</v>
      </c>
      <c r="D462" s="61"/>
      <c r="E462" s="62"/>
      <c r="F462" s="77">
        <f t="shared" si="9"/>
        <v>45343</v>
      </c>
      <c r="G462" s="78" t="str">
        <f>IF(AND(A462&gt;='주간 2p_테이블(왼)'!$A$13-1,A462&lt;='주간 2p_테이블(왼)'!$A$19),RANK(A462,A$2:A$1088,1),"")</f>
        <v/>
      </c>
      <c r="H462" s="78" t="str">
        <f>IFERROR(RANK(G462,G:G,1)+COUNTIF($G$1:G461,G462),"")</f>
        <v/>
      </c>
      <c r="I462" s="155" t="str">
        <f>IF(AND(A462&gt;='주간 2p_테이블(왼)'!$A$13,A462&lt;='주간 2p_테이블(왼)'!$A$19),RANK(A462,A$2:A$1074,1),"")</f>
        <v/>
      </c>
      <c r="K462" s="1" t="s">
        <v>1115</v>
      </c>
    </row>
    <row r="463" spans="1:11">
      <c r="A463" s="57">
        <v>45343</v>
      </c>
      <c r="B463" s="41"/>
      <c r="C463" s="58" t="s">
        <v>255</v>
      </c>
      <c r="D463" s="61"/>
      <c r="E463" s="62"/>
      <c r="F463" s="77">
        <f t="shared" si="9"/>
        <v>45343</v>
      </c>
      <c r="G463" s="78" t="str">
        <f>IF(AND(A463&gt;='주간 2p_테이블(왼)'!$A$13-1,A463&lt;='주간 2p_테이블(왼)'!$A$19),RANK(A463,A$2:A$1088,1),"")</f>
        <v/>
      </c>
      <c r="H463" s="78" t="str">
        <f>IFERROR(RANK(G463,G:G,1)+COUNTIF($G$1:G462,G463),"")</f>
        <v/>
      </c>
      <c r="I463" s="155" t="str">
        <f>IF(AND(A463&gt;='주간 2p_테이블(왼)'!$A$13,A463&lt;='주간 2p_테이블(왼)'!$A$19),RANK(A463,A$2:A$1074,1),"")</f>
        <v/>
      </c>
      <c r="K463" s="1" t="s">
        <v>1115</v>
      </c>
    </row>
    <row r="464" spans="1:11">
      <c r="A464" s="57">
        <v>45343</v>
      </c>
      <c r="B464" s="41"/>
      <c r="C464" s="58" t="s">
        <v>255</v>
      </c>
      <c r="D464" s="61"/>
      <c r="E464" s="62"/>
      <c r="F464" s="77">
        <f t="shared" si="9"/>
        <v>45343</v>
      </c>
      <c r="G464" s="78" t="str">
        <f>IF(AND(A464&gt;='주간 2p_테이블(왼)'!$A$13-1,A464&lt;='주간 2p_테이블(왼)'!$A$19),RANK(A464,A$2:A$1088,1),"")</f>
        <v/>
      </c>
      <c r="H464" s="78" t="str">
        <f>IFERROR(RANK(G464,G:G,1)+COUNTIF($G$1:G463,G464),"")</f>
        <v/>
      </c>
      <c r="I464" s="155" t="str">
        <f>IF(AND(A464&gt;='주간 2p_테이블(왼)'!$A$13,A464&lt;='주간 2p_테이블(왼)'!$A$19),RANK(A464,A$2:A$1074,1),"")</f>
        <v/>
      </c>
      <c r="K464" s="1" t="s">
        <v>1115</v>
      </c>
    </row>
    <row r="465" spans="1:11">
      <c r="A465" s="57">
        <v>45343</v>
      </c>
      <c r="B465" s="41"/>
      <c r="C465" s="58" t="s">
        <v>255</v>
      </c>
      <c r="D465" s="61"/>
      <c r="E465" s="62"/>
      <c r="F465" s="77">
        <f t="shared" si="9"/>
        <v>45343</v>
      </c>
      <c r="G465" s="78" t="str">
        <f>IF(AND(A465&gt;='주간 2p_테이블(왼)'!$A$13-1,A465&lt;='주간 2p_테이블(왼)'!$A$19),RANK(A465,A$2:A$1088,1),"")</f>
        <v/>
      </c>
      <c r="H465" s="78" t="str">
        <f>IFERROR(RANK(G465,G:G,1)+COUNTIF($G$1:G464,G465),"")</f>
        <v/>
      </c>
      <c r="I465" s="155" t="str">
        <f>IF(AND(A465&gt;='주간 2p_테이블(왼)'!$A$13,A465&lt;='주간 2p_테이블(왼)'!$A$19),RANK(A465,A$2:A$1074,1),"")</f>
        <v/>
      </c>
      <c r="K465" s="1" t="s">
        <v>1115</v>
      </c>
    </row>
    <row r="466" spans="1:11">
      <c r="A466" s="57">
        <v>45343</v>
      </c>
      <c r="B466" s="41"/>
      <c r="C466" s="58" t="s">
        <v>255</v>
      </c>
      <c r="D466" s="61"/>
      <c r="E466" s="62"/>
      <c r="F466" s="77">
        <f t="shared" si="9"/>
        <v>45343</v>
      </c>
      <c r="G466" s="78" t="str">
        <f>IF(AND(A466&gt;='주간 2p_테이블(왼)'!$A$13-1,A466&lt;='주간 2p_테이블(왼)'!$A$19),RANK(A466,A$2:A$1088,1),"")</f>
        <v/>
      </c>
      <c r="H466" s="78" t="str">
        <f>IFERROR(RANK(G466,G:G,1)+COUNTIF($G$1:G465,G466),"")</f>
        <v/>
      </c>
      <c r="I466" s="155" t="str">
        <f>IF(AND(A466&gt;='주간 2p_테이블(왼)'!$A$13,A466&lt;='주간 2p_테이블(왼)'!$A$19),RANK(A466,A$2:A$1074,1),"")</f>
        <v/>
      </c>
      <c r="K466" s="1" t="s">
        <v>1115</v>
      </c>
    </row>
    <row r="467" spans="1:11">
      <c r="A467" s="57">
        <v>45343</v>
      </c>
      <c r="B467" s="41"/>
      <c r="C467" s="58" t="s">
        <v>255</v>
      </c>
      <c r="D467" s="61"/>
      <c r="E467" s="62"/>
      <c r="F467" s="77">
        <f t="shared" si="9"/>
        <v>45343</v>
      </c>
      <c r="G467" s="78" t="str">
        <f>IF(AND(A467&gt;='주간 2p_테이블(왼)'!$A$13-1,A467&lt;='주간 2p_테이블(왼)'!$A$19),RANK(A467,A$2:A$1088,1),"")</f>
        <v/>
      </c>
      <c r="H467" s="78" t="str">
        <f>IFERROR(RANK(G467,G:G,1)+COUNTIF($G$1:G466,G467),"")</f>
        <v/>
      </c>
      <c r="I467" s="155" t="str">
        <f>IF(AND(A467&gt;='주간 2p_테이블(왼)'!$A$13,A467&lt;='주간 2p_테이블(왼)'!$A$19),RANK(A467,A$2:A$1074,1),"")</f>
        <v/>
      </c>
      <c r="K467" s="1" t="s">
        <v>1115</v>
      </c>
    </row>
    <row r="468" spans="1:11">
      <c r="A468" s="57">
        <v>45343</v>
      </c>
      <c r="B468" s="41"/>
      <c r="C468" s="58" t="s">
        <v>255</v>
      </c>
      <c r="D468" s="61"/>
      <c r="E468" s="62"/>
      <c r="F468" s="77">
        <f t="shared" si="9"/>
        <v>45343</v>
      </c>
      <c r="G468" s="78" t="str">
        <f>IF(AND(A468&gt;='주간 2p_테이블(왼)'!$A$13-1,A468&lt;='주간 2p_테이블(왼)'!$A$19),RANK(A468,A$2:A$1088,1),"")</f>
        <v/>
      </c>
      <c r="H468" s="78" t="str">
        <f>IFERROR(RANK(G468,G:G,1)+COUNTIF($G$1:G467,G468),"")</f>
        <v/>
      </c>
      <c r="I468" s="155" t="str">
        <f>IF(AND(A468&gt;='주간 2p_테이블(왼)'!$A$13,A468&lt;='주간 2p_테이블(왼)'!$A$19),RANK(A468,A$2:A$1074,1),"")</f>
        <v/>
      </c>
      <c r="K468" s="1" t="s">
        <v>1115</v>
      </c>
    </row>
    <row r="469" spans="1:11">
      <c r="A469" s="57">
        <v>45343</v>
      </c>
      <c r="B469" s="41"/>
      <c r="C469" s="58" t="s">
        <v>255</v>
      </c>
      <c r="D469" s="61"/>
      <c r="E469" s="62"/>
      <c r="F469" s="77">
        <f t="shared" si="9"/>
        <v>45343</v>
      </c>
      <c r="G469" s="78" t="str">
        <f>IF(AND(A469&gt;='주간 2p_테이블(왼)'!$A$13-1,A469&lt;='주간 2p_테이블(왼)'!$A$19),RANK(A469,A$2:A$1088,1),"")</f>
        <v/>
      </c>
      <c r="H469" s="78" t="str">
        <f>IFERROR(RANK(G469,G:G,1)+COUNTIF($G$1:G468,G469),"")</f>
        <v/>
      </c>
      <c r="I469" s="155" t="str">
        <f>IF(AND(A469&gt;='주간 2p_테이블(왼)'!$A$13,A469&lt;='주간 2p_테이블(왼)'!$A$19),RANK(A469,A$2:A$1074,1),"")</f>
        <v/>
      </c>
      <c r="K469" s="1" t="s">
        <v>1115</v>
      </c>
    </row>
    <row r="470" spans="1:11">
      <c r="A470" s="57">
        <v>45343</v>
      </c>
      <c r="B470" s="41"/>
      <c r="C470" s="58" t="s">
        <v>255</v>
      </c>
      <c r="D470" s="61"/>
      <c r="E470" s="62"/>
      <c r="F470" s="77">
        <f t="shared" si="9"/>
        <v>45343</v>
      </c>
      <c r="G470" s="78" t="str">
        <f>IF(AND(A470&gt;='주간 2p_테이블(왼)'!$A$13-1,A470&lt;='주간 2p_테이블(왼)'!$A$19),RANK(A470,A$2:A$1088,1),"")</f>
        <v/>
      </c>
      <c r="H470" s="78" t="str">
        <f>IFERROR(RANK(G470,G:G,1)+COUNTIF($G$1:G469,G470),"")</f>
        <v/>
      </c>
      <c r="I470" s="155" t="str">
        <f>IF(AND(A470&gt;='주간 2p_테이블(왼)'!$A$13,A470&lt;='주간 2p_테이블(왼)'!$A$19),RANK(A470,A$2:A$1074,1),"")</f>
        <v/>
      </c>
      <c r="K470" s="1" t="s">
        <v>1115</v>
      </c>
    </row>
    <row r="471" spans="1:11">
      <c r="A471" s="57">
        <v>45343</v>
      </c>
      <c r="B471" s="41"/>
      <c r="C471" s="58" t="s">
        <v>255</v>
      </c>
      <c r="D471" s="61"/>
      <c r="E471" s="62"/>
      <c r="F471" s="77">
        <f t="shared" si="9"/>
        <v>45343</v>
      </c>
      <c r="G471" s="78" t="str">
        <f>IF(AND(A471&gt;='주간 2p_테이블(왼)'!$A$13-1,A471&lt;='주간 2p_테이블(왼)'!$A$19),RANK(A471,A$2:A$1088,1),"")</f>
        <v/>
      </c>
      <c r="H471" s="78" t="str">
        <f>IFERROR(RANK(G471,G:G,1)+COUNTIF($G$1:G470,G471),"")</f>
        <v/>
      </c>
      <c r="I471" s="155" t="str">
        <f>IF(AND(A471&gt;='주간 2p_테이블(왼)'!$A$13,A471&lt;='주간 2p_테이블(왼)'!$A$19),RANK(A471,A$2:A$1074,1),"")</f>
        <v/>
      </c>
      <c r="K471" s="1" t="s">
        <v>1115</v>
      </c>
    </row>
    <row r="472" spans="1:11">
      <c r="A472" s="57">
        <v>45343</v>
      </c>
      <c r="B472" s="41"/>
      <c r="C472" s="58" t="s">
        <v>255</v>
      </c>
      <c r="D472" s="61"/>
      <c r="E472" s="62"/>
      <c r="F472" s="77">
        <f t="shared" si="9"/>
        <v>45343</v>
      </c>
      <c r="G472" s="78" t="str">
        <f>IF(AND(A472&gt;='주간 2p_테이블(왼)'!$A$13-1,A472&lt;='주간 2p_테이블(왼)'!$A$19),RANK(A472,A$2:A$1088,1),"")</f>
        <v/>
      </c>
      <c r="H472" s="78" t="str">
        <f>IFERROR(RANK(G472,G:G,1)+COUNTIF($G$1:G471,G472),"")</f>
        <v/>
      </c>
      <c r="I472" s="155" t="str">
        <f>IF(AND(A472&gt;='주간 2p_테이블(왼)'!$A$13,A472&lt;='주간 2p_테이블(왼)'!$A$19),RANK(A472,A$2:A$1074,1),"")</f>
        <v/>
      </c>
      <c r="K472" s="1" t="s">
        <v>1115</v>
      </c>
    </row>
    <row r="473" spans="1:11">
      <c r="A473" s="57">
        <v>45343</v>
      </c>
      <c r="B473" s="41"/>
      <c r="C473" s="58" t="s">
        <v>255</v>
      </c>
      <c r="D473" s="61"/>
      <c r="E473" s="62"/>
      <c r="F473" s="77">
        <f t="shared" si="9"/>
        <v>45343</v>
      </c>
      <c r="G473" s="78" t="str">
        <f>IF(AND(A473&gt;='주간 2p_테이블(왼)'!$A$13-1,A473&lt;='주간 2p_테이블(왼)'!$A$19),RANK(A473,A$2:A$1088,1),"")</f>
        <v/>
      </c>
      <c r="H473" s="78" t="str">
        <f>IFERROR(RANK(G473,G:G,1)+COUNTIF($G$1:G472,G473),"")</f>
        <v/>
      </c>
      <c r="I473" s="155" t="str">
        <f>IF(AND(A473&gt;='주간 2p_테이블(왼)'!$A$13,A473&lt;='주간 2p_테이블(왼)'!$A$19),RANK(A473,A$2:A$1074,1),"")</f>
        <v/>
      </c>
      <c r="K473" s="1" t="s">
        <v>1115</v>
      </c>
    </row>
    <row r="474" spans="1:11">
      <c r="A474" s="57">
        <v>45343</v>
      </c>
      <c r="B474" s="41"/>
      <c r="C474" s="58" t="s">
        <v>255</v>
      </c>
      <c r="D474" s="61"/>
      <c r="E474" s="62"/>
      <c r="F474" s="77">
        <f t="shared" si="9"/>
        <v>45343</v>
      </c>
      <c r="G474" s="78" t="str">
        <f>IF(AND(A474&gt;='주간 2p_테이블(왼)'!$A$13-1,A474&lt;='주간 2p_테이블(왼)'!$A$19),RANK(A474,A$2:A$1088,1),"")</f>
        <v/>
      </c>
      <c r="H474" s="78" t="str">
        <f>IFERROR(RANK(G474,G:G,1)+COUNTIF($G$1:G473,G474),"")</f>
        <v/>
      </c>
      <c r="I474" s="155" t="str">
        <f>IF(AND(A474&gt;='주간 2p_테이블(왼)'!$A$13,A474&lt;='주간 2p_테이블(왼)'!$A$19),RANK(A474,A$2:A$1074,1),"")</f>
        <v/>
      </c>
      <c r="K474" s="1" t="s">
        <v>1115</v>
      </c>
    </row>
    <row r="475" spans="1:11">
      <c r="A475" s="57">
        <v>45343</v>
      </c>
      <c r="B475" s="41"/>
      <c r="C475" s="58" t="s">
        <v>255</v>
      </c>
      <c r="D475" s="61"/>
      <c r="E475" s="62"/>
      <c r="F475" s="77">
        <f t="shared" si="9"/>
        <v>45343</v>
      </c>
      <c r="G475" s="78" t="str">
        <f>IF(AND(A475&gt;='주간 2p_테이블(왼)'!$A$13-1,A475&lt;='주간 2p_테이블(왼)'!$A$19),RANK(A475,A$2:A$1088,1),"")</f>
        <v/>
      </c>
      <c r="H475" s="78" t="str">
        <f>IFERROR(RANK(G475,G:G,1)+COUNTIF($G$1:G474,G475),"")</f>
        <v/>
      </c>
      <c r="I475" s="155" t="str">
        <f>IF(AND(A475&gt;='주간 2p_테이블(왼)'!$A$13,A475&lt;='주간 2p_테이블(왼)'!$A$19),RANK(A475,A$2:A$1074,1),"")</f>
        <v/>
      </c>
      <c r="K475" s="1" t="s">
        <v>1115</v>
      </c>
    </row>
    <row r="476" spans="1:11">
      <c r="A476" s="57">
        <v>45343</v>
      </c>
      <c r="B476" s="41"/>
      <c r="C476" s="58" t="s">
        <v>255</v>
      </c>
      <c r="D476" s="61"/>
      <c r="E476" s="62"/>
      <c r="F476" s="77">
        <f t="shared" si="9"/>
        <v>45343</v>
      </c>
      <c r="G476" s="78" t="str">
        <f>IF(AND(A476&gt;='주간 2p_테이블(왼)'!$A$13-1,A476&lt;='주간 2p_테이블(왼)'!$A$19),RANK(A476,A$2:A$1088,1),"")</f>
        <v/>
      </c>
      <c r="H476" s="78" t="str">
        <f>IFERROR(RANK(G476,G:G,1)+COUNTIF($G$1:G475,G476),"")</f>
        <v/>
      </c>
      <c r="I476" s="155" t="str">
        <f>IF(AND(A476&gt;='주간 2p_테이블(왼)'!$A$13,A476&lt;='주간 2p_테이블(왼)'!$A$19),RANK(A476,A$2:A$1074,1),"")</f>
        <v/>
      </c>
      <c r="K476" s="1" t="s">
        <v>1115</v>
      </c>
    </row>
    <row r="477" spans="1:11">
      <c r="A477" s="57">
        <v>45343</v>
      </c>
      <c r="B477" s="41"/>
      <c r="C477" s="58" t="s">
        <v>255</v>
      </c>
      <c r="D477" s="61"/>
      <c r="E477" s="62"/>
      <c r="F477" s="77">
        <f t="shared" ref="F477:F540" si="10">A477</f>
        <v>45343</v>
      </c>
      <c r="G477" s="78" t="str">
        <f>IF(AND(A477&gt;='주간 2p_테이블(왼)'!$A$13-1,A477&lt;='주간 2p_테이블(왼)'!$A$19),RANK(A477,A$2:A$1088,1),"")</f>
        <v/>
      </c>
      <c r="H477" s="78" t="str">
        <f>IFERROR(RANK(G477,G:G,1)+COUNTIF($G$1:G476,G477),"")</f>
        <v/>
      </c>
      <c r="I477" s="155" t="str">
        <f>IF(AND(A477&gt;='주간 2p_테이블(왼)'!$A$13,A477&lt;='주간 2p_테이블(왼)'!$A$19),RANK(A477,A$2:A$1074,1),"")</f>
        <v/>
      </c>
      <c r="K477" s="1" t="s">
        <v>1115</v>
      </c>
    </row>
    <row r="478" spans="1:11">
      <c r="A478" s="57">
        <v>45343</v>
      </c>
      <c r="B478" s="41"/>
      <c r="C478" s="58" t="s">
        <v>255</v>
      </c>
      <c r="D478" s="61"/>
      <c r="E478" s="62"/>
      <c r="F478" s="77">
        <f t="shared" si="10"/>
        <v>45343</v>
      </c>
      <c r="G478" s="78" t="str">
        <f>IF(AND(A478&gt;='주간 2p_테이블(왼)'!$A$13-1,A478&lt;='주간 2p_테이블(왼)'!$A$19),RANK(A478,A$2:A$1088,1),"")</f>
        <v/>
      </c>
      <c r="H478" s="78" t="str">
        <f>IFERROR(RANK(G478,G:G,1)+COUNTIF($G$1:G477,G478),"")</f>
        <v/>
      </c>
      <c r="I478" s="155" t="str">
        <f>IF(AND(A478&gt;='주간 2p_테이블(왼)'!$A$13,A478&lt;='주간 2p_테이블(왼)'!$A$19),RANK(A478,A$2:A$1074,1),"")</f>
        <v/>
      </c>
      <c r="K478" s="1" t="s">
        <v>1115</v>
      </c>
    </row>
    <row r="479" spans="1:11">
      <c r="A479" s="57">
        <v>45343</v>
      </c>
      <c r="B479" s="41"/>
      <c r="C479" s="58" t="s">
        <v>255</v>
      </c>
      <c r="D479" s="61"/>
      <c r="E479" s="62"/>
      <c r="F479" s="77">
        <f t="shared" si="10"/>
        <v>45343</v>
      </c>
      <c r="G479" s="78" t="str">
        <f>IF(AND(A479&gt;='주간 2p_테이블(왼)'!$A$13-1,A479&lt;='주간 2p_테이블(왼)'!$A$19),RANK(A479,A$2:A$1088,1),"")</f>
        <v/>
      </c>
      <c r="H479" s="78" t="str">
        <f>IFERROR(RANK(G479,G:G,1)+COUNTIF($G$1:G478,G479),"")</f>
        <v/>
      </c>
      <c r="I479" s="155" t="str">
        <f>IF(AND(A479&gt;='주간 2p_테이블(왼)'!$A$13,A479&lt;='주간 2p_테이블(왼)'!$A$19),RANK(A479,A$2:A$1074,1),"")</f>
        <v/>
      </c>
      <c r="K479" s="1" t="s">
        <v>1115</v>
      </c>
    </row>
    <row r="480" spans="1:11">
      <c r="A480" s="57">
        <v>45343</v>
      </c>
      <c r="B480" s="41"/>
      <c r="C480" s="58" t="s">
        <v>255</v>
      </c>
      <c r="D480" s="61"/>
      <c r="E480" s="62"/>
      <c r="F480" s="77">
        <f t="shared" si="10"/>
        <v>45343</v>
      </c>
      <c r="G480" s="78" t="str">
        <f>IF(AND(A480&gt;='주간 2p_테이블(왼)'!$A$13-1,A480&lt;='주간 2p_테이블(왼)'!$A$19),RANK(A480,A$2:A$1088,1),"")</f>
        <v/>
      </c>
      <c r="H480" s="78" t="str">
        <f>IFERROR(RANK(G480,G:G,1)+COUNTIF($G$1:G479,G480),"")</f>
        <v/>
      </c>
      <c r="I480" s="155" t="str">
        <f>IF(AND(A480&gt;='주간 2p_테이블(왼)'!$A$13,A480&lt;='주간 2p_테이블(왼)'!$A$19),RANK(A480,A$2:A$1074,1),"")</f>
        <v/>
      </c>
      <c r="K480" s="1" t="s">
        <v>1115</v>
      </c>
    </row>
    <row r="481" spans="1:11">
      <c r="A481" s="57">
        <v>45343</v>
      </c>
      <c r="B481" s="41"/>
      <c r="C481" s="58" t="s">
        <v>255</v>
      </c>
      <c r="D481" s="61"/>
      <c r="E481" s="62"/>
      <c r="F481" s="77">
        <f t="shared" si="10"/>
        <v>45343</v>
      </c>
      <c r="G481" s="78" t="str">
        <f>IF(AND(A481&gt;='주간 2p_테이블(왼)'!$A$13-1,A481&lt;='주간 2p_테이블(왼)'!$A$19),RANK(A481,A$2:A$1088,1),"")</f>
        <v/>
      </c>
      <c r="H481" s="78" t="str">
        <f>IFERROR(RANK(G481,G:G,1)+COUNTIF($G$1:G480,G481),"")</f>
        <v/>
      </c>
      <c r="I481" s="155" t="str">
        <f>IF(AND(A481&gt;='주간 2p_테이블(왼)'!$A$13,A481&lt;='주간 2p_테이블(왼)'!$A$19),RANK(A481,A$2:A$1074,1),"")</f>
        <v/>
      </c>
      <c r="K481" s="1" t="s">
        <v>1115</v>
      </c>
    </row>
    <row r="482" spans="1:11">
      <c r="A482" s="57">
        <v>45343</v>
      </c>
      <c r="B482" s="41"/>
      <c r="C482" s="58" t="s">
        <v>255</v>
      </c>
      <c r="D482" s="61"/>
      <c r="E482" s="62"/>
      <c r="F482" s="77">
        <f t="shared" si="10"/>
        <v>45343</v>
      </c>
      <c r="G482" s="78" t="str">
        <f>IF(AND(A482&gt;='주간 2p_테이블(왼)'!$A$13-1,A482&lt;='주간 2p_테이블(왼)'!$A$19),RANK(A482,A$2:A$1088,1),"")</f>
        <v/>
      </c>
      <c r="H482" s="78" t="str">
        <f>IFERROR(RANK(G482,G:G,1)+COUNTIF($G$1:G481,G482),"")</f>
        <v/>
      </c>
      <c r="I482" s="155" t="str">
        <f>IF(AND(A482&gt;='주간 2p_테이블(왼)'!$A$13,A482&lt;='주간 2p_테이블(왼)'!$A$19),RANK(A482,A$2:A$1074,1),"")</f>
        <v/>
      </c>
      <c r="K482" s="1" t="s">
        <v>1115</v>
      </c>
    </row>
    <row r="483" spans="1:11">
      <c r="A483" s="57">
        <v>45343</v>
      </c>
      <c r="B483" s="41"/>
      <c r="C483" s="58" t="s">
        <v>255</v>
      </c>
      <c r="D483" s="61"/>
      <c r="E483" s="62"/>
      <c r="F483" s="77">
        <f t="shared" si="10"/>
        <v>45343</v>
      </c>
      <c r="G483" s="78" t="str">
        <f>IF(AND(A483&gt;='주간 2p_테이블(왼)'!$A$13-1,A483&lt;='주간 2p_테이블(왼)'!$A$19),RANK(A483,A$2:A$1088,1),"")</f>
        <v/>
      </c>
      <c r="H483" s="78" t="str">
        <f>IFERROR(RANK(G483,G:G,1)+COUNTIF($G$1:G482,G483),"")</f>
        <v/>
      </c>
      <c r="I483" s="155" t="str">
        <f>IF(AND(A483&gt;='주간 2p_테이블(왼)'!$A$13,A483&lt;='주간 2p_테이블(왼)'!$A$19),RANK(A483,A$2:A$1074,1),"")</f>
        <v/>
      </c>
      <c r="K483" s="1" t="s">
        <v>1115</v>
      </c>
    </row>
    <row r="484" spans="1:11">
      <c r="A484" s="57">
        <v>45343</v>
      </c>
      <c r="B484" s="41"/>
      <c r="C484" s="58" t="s">
        <v>255</v>
      </c>
      <c r="D484" s="61"/>
      <c r="E484" s="62"/>
      <c r="F484" s="77">
        <f t="shared" si="10"/>
        <v>45343</v>
      </c>
      <c r="G484" s="78" t="str">
        <f>IF(AND(A484&gt;='주간 2p_테이블(왼)'!$A$13-1,A484&lt;='주간 2p_테이블(왼)'!$A$19),RANK(A484,A$2:A$1088,1),"")</f>
        <v/>
      </c>
      <c r="H484" s="78" t="str">
        <f>IFERROR(RANK(G484,G:G,1)+COUNTIF($G$1:G483,G484),"")</f>
        <v/>
      </c>
      <c r="I484" s="155" t="str">
        <f>IF(AND(A484&gt;='주간 2p_테이블(왼)'!$A$13,A484&lt;='주간 2p_테이블(왼)'!$A$19),RANK(A484,A$2:A$1074,1),"")</f>
        <v/>
      </c>
      <c r="K484" s="1" t="s">
        <v>1115</v>
      </c>
    </row>
    <row r="485" spans="1:11">
      <c r="A485" s="57">
        <v>45343</v>
      </c>
      <c r="B485" s="41"/>
      <c r="C485" s="58" t="s">
        <v>255</v>
      </c>
      <c r="D485" s="61"/>
      <c r="E485" s="62"/>
      <c r="F485" s="77">
        <f t="shared" si="10"/>
        <v>45343</v>
      </c>
      <c r="G485" s="78" t="str">
        <f>IF(AND(A485&gt;='주간 2p_테이블(왼)'!$A$13-1,A485&lt;='주간 2p_테이블(왼)'!$A$19),RANK(A485,A$2:A$1088,1),"")</f>
        <v/>
      </c>
      <c r="H485" s="78" t="str">
        <f>IFERROR(RANK(G485,G:G,1)+COUNTIF($G$1:G484,G485),"")</f>
        <v/>
      </c>
      <c r="I485" s="155" t="str">
        <f>IF(AND(A485&gt;='주간 2p_테이블(왼)'!$A$13,A485&lt;='주간 2p_테이블(왼)'!$A$19),RANK(A485,A$2:A$1074,1),"")</f>
        <v/>
      </c>
      <c r="K485" s="1" t="s">
        <v>1115</v>
      </c>
    </row>
    <row r="486" spans="1:11">
      <c r="A486" s="57">
        <v>45343</v>
      </c>
      <c r="B486" s="41"/>
      <c r="C486" s="58" t="s">
        <v>255</v>
      </c>
      <c r="D486" s="61"/>
      <c r="E486" s="62"/>
      <c r="F486" s="77">
        <f t="shared" si="10"/>
        <v>45343</v>
      </c>
      <c r="G486" s="78" t="str">
        <f>IF(AND(A486&gt;='주간 2p_테이블(왼)'!$A$13-1,A486&lt;='주간 2p_테이블(왼)'!$A$19),RANK(A486,A$2:A$1088,1),"")</f>
        <v/>
      </c>
      <c r="H486" s="78" t="str">
        <f>IFERROR(RANK(G486,G:G,1)+COUNTIF($G$1:G485,G486),"")</f>
        <v/>
      </c>
      <c r="I486" s="155" t="str">
        <f>IF(AND(A486&gt;='주간 2p_테이블(왼)'!$A$13,A486&lt;='주간 2p_테이블(왼)'!$A$19),RANK(A486,A$2:A$1074,1),"")</f>
        <v/>
      </c>
      <c r="K486" s="1" t="s">
        <v>1115</v>
      </c>
    </row>
    <row r="487" spans="1:11">
      <c r="A487" s="57">
        <v>45343</v>
      </c>
      <c r="B487" s="41"/>
      <c r="C487" s="58" t="s">
        <v>255</v>
      </c>
      <c r="D487" s="61"/>
      <c r="E487" s="62"/>
      <c r="F487" s="77">
        <f t="shared" si="10"/>
        <v>45343</v>
      </c>
      <c r="G487" s="78" t="str">
        <f>IF(AND(A487&gt;='주간 2p_테이블(왼)'!$A$13-1,A487&lt;='주간 2p_테이블(왼)'!$A$19),RANK(A487,A$2:A$1088,1),"")</f>
        <v/>
      </c>
      <c r="H487" s="78" t="str">
        <f>IFERROR(RANK(G487,G:G,1)+COUNTIF($G$1:G486,G487),"")</f>
        <v/>
      </c>
      <c r="I487" s="155" t="str">
        <f>IF(AND(A487&gt;='주간 2p_테이블(왼)'!$A$13,A487&lt;='주간 2p_테이블(왼)'!$A$19),RANK(A487,A$2:A$1074,1),"")</f>
        <v/>
      </c>
      <c r="K487" s="1" t="s">
        <v>1115</v>
      </c>
    </row>
    <row r="488" spans="1:11">
      <c r="A488" s="57">
        <v>45343</v>
      </c>
      <c r="B488" s="41"/>
      <c r="C488" s="58" t="s">
        <v>255</v>
      </c>
      <c r="D488" s="61"/>
      <c r="E488" s="62"/>
      <c r="F488" s="77">
        <f t="shared" si="10"/>
        <v>45343</v>
      </c>
      <c r="G488" s="78" t="str">
        <f>IF(AND(A488&gt;='주간 2p_테이블(왼)'!$A$13-1,A488&lt;='주간 2p_테이블(왼)'!$A$19),RANK(A488,A$2:A$1088,1),"")</f>
        <v/>
      </c>
      <c r="H488" s="78" t="str">
        <f>IFERROR(RANK(G488,G:G,1)+COUNTIF($G$1:G487,G488),"")</f>
        <v/>
      </c>
      <c r="I488" s="155" t="str">
        <f>IF(AND(A488&gt;='주간 2p_테이블(왼)'!$A$13,A488&lt;='주간 2p_테이블(왼)'!$A$19),RANK(A488,A$2:A$1074,1),"")</f>
        <v/>
      </c>
      <c r="K488" s="1" t="s">
        <v>1115</v>
      </c>
    </row>
    <row r="489" spans="1:11">
      <c r="A489" s="57">
        <v>45343</v>
      </c>
      <c r="B489" s="41"/>
      <c r="C489" s="58" t="s">
        <v>255</v>
      </c>
      <c r="D489" s="61"/>
      <c r="E489" s="62"/>
      <c r="F489" s="77">
        <f t="shared" si="10"/>
        <v>45343</v>
      </c>
      <c r="G489" s="78" t="str">
        <f>IF(AND(A489&gt;='주간 2p_테이블(왼)'!$A$13-1,A489&lt;='주간 2p_테이블(왼)'!$A$19),RANK(A489,A$2:A$1088,1),"")</f>
        <v/>
      </c>
      <c r="H489" s="78" t="str">
        <f>IFERROR(RANK(G489,G:G,1)+COUNTIF($G$1:G488,G489),"")</f>
        <v/>
      </c>
      <c r="I489" s="155" t="str">
        <f>IF(AND(A489&gt;='주간 2p_테이블(왼)'!$A$13,A489&lt;='주간 2p_테이블(왼)'!$A$19),RANK(A489,A$2:A$1074,1),"")</f>
        <v/>
      </c>
      <c r="K489" s="1" t="s">
        <v>1115</v>
      </c>
    </row>
    <row r="490" spans="1:11">
      <c r="A490" s="57">
        <v>45343</v>
      </c>
      <c r="B490" s="41"/>
      <c r="C490" s="58" t="s">
        <v>255</v>
      </c>
      <c r="D490" s="61"/>
      <c r="E490" s="62"/>
      <c r="F490" s="77">
        <f t="shared" si="10"/>
        <v>45343</v>
      </c>
      <c r="G490" s="78" t="str">
        <f>IF(AND(A490&gt;='주간 2p_테이블(왼)'!$A$13-1,A490&lt;='주간 2p_테이블(왼)'!$A$19),RANK(A490,A$2:A$1088,1),"")</f>
        <v/>
      </c>
      <c r="H490" s="78" t="str">
        <f>IFERROR(RANK(G490,G:G,1)+COUNTIF($G$1:G489,G490),"")</f>
        <v/>
      </c>
      <c r="I490" s="155" t="str">
        <f>IF(AND(A490&gt;='주간 2p_테이블(왼)'!$A$13,A490&lt;='주간 2p_테이블(왼)'!$A$19),RANK(A490,A$2:A$1074,1),"")</f>
        <v/>
      </c>
      <c r="K490" s="1" t="s">
        <v>1115</v>
      </c>
    </row>
    <row r="491" spans="1:11">
      <c r="A491" s="57">
        <v>45343</v>
      </c>
      <c r="B491" s="41"/>
      <c r="C491" s="58" t="s">
        <v>255</v>
      </c>
      <c r="D491" s="61"/>
      <c r="E491" s="62"/>
      <c r="F491" s="77">
        <f t="shared" si="10"/>
        <v>45343</v>
      </c>
      <c r="G491" s="78" t="str">
        <f>IF(AND(A491&gt;='주간 2p_테이블(왼)'!$A$13-1,A491&lt;='주간 2p_테이블(왼)'!$A$19),RANK(A491,A$2:A$1088,1),"")</f>
        <v/>
      </c>
      <c r="H491" s="78" t="str">
        <f>IFERROR(RANK(G491,G:G,1)+COUNTIF($G$1:G490,G491),"")</f>
        <v/>
      </c>
      <c r="I491" s="155" t="str">
        <f>IF(AND(A491&gt;='주간 2p_테이블(왼)'!$A$13,A491&lt;='주간 2p_테이블(왼)'!$A$19),RANK(A491,A$2:A$1074,1),"")</f>
        <v/>
      </c>
      <c r="K491" s="1" t="s">
        <v>1115</v>
      </c>
    </row>
    <row r="492" spans="1:11">
      <c r="A492" s="57">
        <v>45343</v>
      </c>
      <c r="B492" s="41"/>
      <c r="C492" s="58" t="s">
        <v>255</v>
      </c>
      <c r="D492" s="61"/>
      <c r="E492" s="62"/>
      <c r="F492" s="77">
        <f t="shared" si="10"/>
        <v>45343</v>
      </c>
      <c r="G492" s="78" t="str">
        <f>IF(AND(A492&gt;='주간 2p_테이블(왼)'!$A$13-1,A492&lt;='주간 2p_테이블(왼)'!$A$19),RANK(A492,A$2:A$1088,1),"")</f>
        <v/>
      </c>
      <c r="H492" s="78" t="str">
        <f>IFERROR(RANK(G492,G:G,1)+COUNTIF($G$1:G491,G492),"")</f>
        <v/>
      </c>
      <c r="I492" s="155" t="str">
        <f>IF(AND(A492&gt;='주간 2p_테이블(왼)'!$A$13,A492&lt;='주간 2p_테이블(왼)'!$A$19),RANK(A492,A$2:A$1074,1),"")</f>
        <v/>
      </c>
      <c r="K492" s="1" t="s">
        <v>1115</v>
      </c>
    </row>
    <row r="493" spans="1:11">
      <c r="A493" s="57">
        <v>45343</v>
      </c>
      <c r="B493" s="41"/>
      <c r="C493" s="58" t="s">
        <v>255</v>
      </c>
      <c r="D493" s="61"/>
      <c r="E493" s="62"/>
      <c r="F493" s="77">
        <f t="shared" si="10"/>
        <v>45343</v>
      </c>
      <c r="G493" s="78" t="str">
        <f>IF(AND(A493&gt;='주간 2p_테이블(왼)'!$A$13-1,A493&lt;='주간 2p_테이블(왼)'!$A$19),RANK(A493,A$2:A$1088,1),"")</f>
        <v/>
      </c>
      <c r="H493" s="78" t="str">
        <f>IFERROR(RANK(G493,G:G,1)+COUNTIF($G$1:G492,G493),"")</f>
        <v/>
      </c>
      <c r="I493" s="155" t="str">
        <f>IF(AND(A493&gt;='주간 2p_테이블(왼)'!$A$13,A493&lt;='주간 2p_테이블(왼)'!$A$19),RANK(A493,A$2:A$1074,1),"")</f>
        <v/>
      </c>
      <c r="K493" s="1" t="s">
        <v>1115</v>
      </c>
    </row>
    <row r="494" spans="1:11">
      <c r="A494" s="57">
        <v>45343</v>
      </c>
      <c r="B494" s="41"/>
      <c r="C494" s="58" t="s">
        <v>255</v>
      </c>
      <c r="D494" s="61"/>
      <c r="E494" s="62"/>
      <c r="F494" s="77">
        <f t="shared" si="10"/>
        <v>45343</v>
      </c>
      <c r="G494" s="78" t="str">
        <f>IF(AND(A494&gt;='주간 2p_테이블(왼)'!$A$13-1,A494&lt;='주간 2p_테이블(왼)'!$A$19),RANK(A494,A$2:A$1088,1),"")</f>
        <v/>
      </c>
      <c r="H494" s="78" t="str">
        <f>IFERROR(RANK(G494,G:G,1)+COUNTIF($G$1:G493,G494),"")</f>
        <v/>
      </c>
      <c r="I494" s="155" t="str">
        <f>IF(AND(A494&gt;='주간 2p_테이블(왼)'!$A$13,A494&lt;='주간 2p_테이블(왼)'!$A$19),RANK(A494,A$2:A$1074,1),"")</f>
        <v/>
      </c>
      <c r="K494" s="1" t="s">
        <v>1115</v>
      </c>
    </row>
    <row r="495" spans="1:11">
      <c r="A495" s="57">
        <v>45343</v>
      </c>
      <c r="B495" s="41"/>
      <c r="C495" s="58" t="s">
        <v>255</v>
      </c>
      <c r="D495" s="61"/>
      <c r="E495" s="62"/>
      <c r="F495" s="77">
        <f t="shared" si="10"/>
        <v>45343</v>
      </c>
      <c r="G495" s="78" t="str">
        <f>IF(AND(A495&gt;='주간 2p_테이블(왼)'!$A$13-1,A495&lt;='주간 2p_테이블(왼)'!$A$19),RANK(A495,A$2:A$1088,1),"")</f>
        <v/>
      </c>
      <c r="H495" s="78" t="str">
        <f>IFERROR(RANK(G495,G:G,1)+COUNTIF($G$1:G494,G495),"")</f>
        <v/>
      </c>
      <c r="I495" s="155" t="str">
        <f>IF(AND(A495&gt;='주간 2p_테이블(왼)'!$A$13,A495&lt;='주간 2p_테이블(왼)'!$A$19),RANK(A495,A$2:A$1074,1),"")</f>
        <v/>
      </c>
      <c r="K495" s="1" t="s">
        <v>1115</v>
      </c>
    </row>
    <row r="496" spans="1:11">
      <c r="A496" s="57">
        <v>45343</v>
      </c>
      <c r="B496" s="41"/>
      <c r="C496" s="58" t="s">
        <v>255</v>
      </c>
      <c r="D496" s="61"/>
      <c r="E496" s="62"/>
      <c r="F496" s="77">
        <f t="shared" si="10"/>
        <v>45343</v>
      </c>
      <c r="G496" s="78" t="str">
        <f>IF(AND(A496&gt;='주간 2p_테이블(왼)'!$A$13-1,A496&lt;='주간 2p_테이블(왼)'!$A$19),RANK(A496,A$2:A$1088,1),"")</f>
        <v/>
      </c>
      <c r="H496" s="78" t="str">
        <f>IFERROR(RANK(G496,G:G,1)+COUNTIF($G$1:G495,G496),"")</f>
        <v/>
      </c>
      <c r="I496" s="155" t="str">
        <f>IF(AND(A496&gt;='주간 2p_테이블(왼)'!$A$13,A496&lt;='주간 2p_테이블(왼)'!$A$19),RANK(A496,A$2:A$1074,1),"")</f>
        <v/>
      </c>
      <c r="K496" s="1" t="s">
        <v>1115</v>
      </c>
    </row>
    <row r="497" spans="1:11">
      <c r="A497" s="57">
        <v>45343</v>
      </c>
      <c r="B497" s="41"/>
      <c r="C497" s="58" t="s">
        <v>255</v>
      </c>
      <c r="D497" s="61"/>
      <c r="E497" s="62"/>
      <c r="F497" s="77">
        <f t="shared" si="10"/>
        <v>45343</v>
      </c>
      <c r="G497" s="78" t="str">
        <f>IF(AND(A497&gt;='주간 2p_테이블(왼)'!$A$13-1,A497&lt;='주간 2p_테이블(왼)'!$A$19),RANK(A497,A$2:A$1088,1),"")</f>
        <v/>
      </c>
      <c r="H497" s="78" t="str">
        <f>IFERROR(RANK(G497,G:G,1)+COUNTIF($G$1:G496,G497),"")</f>
        <v/>
      </c>
      <c r="I497" s="155" t="str">
        <f>IF(AND(A497&gt;='주간 2p_테이블(왼)'!$A$13,A497&lt;='주간 2p_테이블(왼)'!$A$19),RANK(A497,A$2:A$1074,1),"")</f>
        <v/>
      </c>
      <c r="K497" s="1" t="s">
        <v>1115</v>
      </c>
    </row>
    <row r="498" spans="1:11">
      <c r="A498" s="57">
        <v>45343</v>
      </c>
      <c r="B498" s="41"/>
      <c r="C498" s="58" t="s">
        <v>255</v>
      </c>
      <c r="D498" s="61"/>
      <c r="E498" s="62"/>
      <c r="F498" s="77">
        <f t="shared" si="10"/>
        <v>45343</v>
      </c>
      <c r="G498" s="78" t="str">
        <f>IF(AND(A498&gt;='주간 2p_테이블(왼)'!$A$13-1,A498&lt;='주간 2p_테이블(왼)'!$A$19),RANK(A498,A$2:A$1088,1),"")</f>
        <v/>
      </c>
      <c r="H498" s="78" t="str">
        <f>IFERROR(RANK(G498,G:G,1)+COUNTIF($G$1:G497,G498),"")</f>
        <v/>
      </c>
      <c r="I498" s="155" t="str">
        <f>IF(AND(A498&gt;='주간 2p_테이블(왼)'!$A$13,A498&lt;='주간 2p_테이블(왼)'!$A$19),RANK(A498,A$2:A$1074,1),"")</f>
        <v/>
      </c>
      <c r="K498" s="1" t="s">
        <v>1115</v>
      </c>
    </row>
    <row r="499" spans="1:11">
      <c r="A499" s="57">
        <v>45343</v>
      </c>
      <c r="B499" s="41"/>
      <c r="C499" s="58" t="s">
        <v>255</v>
      </c>
      <c r="D499" s="61"/>
      <c r="E499" s="62"/>
      <c r="F499" s="77">
        <f t="shared" si="10"/>
        <v>45343</v>
      </c>
      <c r="G499" s="78" t="str">
        <f>IF(AND(A499&gt;='주간 2p_테이블(왼)'!$A$13-1,A499&lt;='주간 2p_테이블(왼)'!$A$19),RANK(A499,A$2:A$1088,1),"")</f>
        <v/>
      </c>
      <c r="H499" s="78" t="str">
        <f>IFERROR(RANK(G499,G:G,1)+COUNTIF($G$1:G498,G499),"")</f>
        <v/>
      </c>
      <c r="I499" s="155" t="str">
        <f>IF(AND(A499&gt;='주간 2p_테이블(왼)'!$A$13,A499&lt;='주간 2p_테이블(왼)'!$A$19),RANK(A499,A$2:A$1074,1),"")</f>
        <v/>
      </c>
      <c r="K499" s="1" t="s">
        <v>1115</v>
      </c>
    </row>
    <row r="500" spans="1:11">
      <c r="A500" s="57">
        <v>45343</v>
      </c>
      <c r="B500" s="41"/>
      <c r="C500" s="58" t="s">
        <v>255</v>
      </c>
      <c r="D500" s="61"/>
      <c r="E500" s="62"/>
      <c r="F500" s="77">
        <f t="shared" si="10"/>
        <v>45343</v>
      </c>
      <c r="G500" s="78" t="str">
        <f>IF(AND(A500&gt;='주간 2p_테이블(왼)'!$A$13-1,A500&lt;='주간 2p_테이블(왼)'!$A$19),RANK(A500,A$2:A$1088,1),"")</f>
        <v/>
      </c>
      <c r="H500" s="78" t="str">
        <f>IFERROR(RANK(G500,G:G,1)+COUNTIF($G$1:G499,G500),"")</f>
        <v/>
      </c>
      <c r="I500" s="155" t="str">
        <f>IF(AND(A500&gt;='주간 2p_테이블(왼)'!$A$13,A500&lt;='주간 2p_테이블(왼)'!$A$19),RANK(A500,A$2:A$1074,1),"")</f>
        <v/>
      </c>
      <c r="K500" s="1" t="s">
        <v>1115</v>
      </c>
    </row>
    <row r="501" spans="1:11">
      <c r="A501" s="57">
        <v>45343</v>
      </c>
      <c r="B501" s="41"/>
      <c r="C501" s="58" t="s">
        <v>255</v>
      </c>
      <c r="D501" s="61"/>
      <c r="E501" s="62"/>
      <c r="F501" s="77">
        <f t="shared" si="10"/>
        <v>45343</v>
      </c>
      <c r="G501" s="78" t="str">
        <f>IF(AND(A501&gt;='주간 2p_테이블(왼)'!$A$13-1,A501&lt;='주간 2p_테이블(왼)'!$A$19),RANK(A501,A$2:A$1088,1),"")</f>
        <v/>
      </c>
      <c r="H501" s="78" t="str">
        <f>IFERROR(RANK(G501,G:G,1)+COUNTIF($G$1:G500,G501),"")</f>
        <v/>
      </c>
      <c r="I501" s="155" t="str">
        <f>IF(AND(A501&gt;='주간 2p_테이블(왼)'!$A$13,A501&lt;='주간 2p_테이블(왼)'!$A$19),RANK(A501,A$2:A$1074,1),"")</f>
        <v/>
      </c>
      <c r="K501" s="1" t="s">
        <v>1115</v>
      </c>
    </row>
    <row r="502" spans="1:11">
      <c r="A502" s="57">
        <v>45343</v>
      </c>
      <c r="B502" s="41"/>
      <c r="C502" s="58" t="s">
        <v>255</v>
      </c>
      <c r="D502" s="61"/>
      <c r="E502" s="62"/>
      <c r="F502" s="77">
        <f t="shared" si="10"/>
        <v>45343</v>
      </c>
      <c r="G502" s="78" t="str">
        <f>IF(AND(A502&gt;='주간 2p_테이블(왼)'!$A$13-1,A502&lt;='주간 2p_테이블(왼)'!$A$19),RANK(A502,A$2:A$1088,1),"")</f>
        <v/>
      </c>
      <c r="H502" s="78" t="str">
        <f>IFERROR(RANK(G502,G:G,1)+COUNTIF($G$1:G501,G502),"")</f>
        <v/>
      </c>
      <c r="I502" s="155" t="str">
        <f>IF(AND(A502&gt;='주간 2p_테이블(왼)'!$A$13,A502&lt;='주간 2p_테이블(왼)'!$A$19),RANK(A502,A$2:A$1074,1),"")</f>
        <v/>
      </c>
      <c r="K502" s="1" t="s">
        <v>1115</v>
      </c>
    </row>
    <row r="503" spans="1:11">
      <c r="A503" s="57">
        <v>45343</v>
      </c>
      <c r="B503" s="41"/>
      <c r="C503" s="58" t="s">
        <v>255</v>
      </c>
      <c r="D503" s="61"/>
      <c r="E503" s="62"/>
      <c r="F503" s="77">
        <f t="shared" si="10"/>
        <v>45343</v>
      </c>
      <c r="G503" s="78" t="str">
        <f>IF(AND(A503&gt;='주간 2p_테이블(왼)'!$A$13-1,A503&lt;='주간 2p_테이블(왼)'!$A$19),RANK(A503,A$2:A$1088,1),"")</f>
        <v/>
      </c>
      <c r="H503" s="78" t="str">
        <f>IFERROR(RANK(G503,G:G,1)+COUNTIF($G$1:G502,G503),"")</f>
        <v/>
      </c>
      <c r="I503" s="155" t="str">
        <f>IF(AND(A503&gt;='주간 2p_테이블(왼)'!$A$13,A503&lt;='주간 2p_테이블(왼)'!$A$19),RANK(A503,A$2:A$1074,1),"")</f>
        <v/>
      </c>
      <c r="K503" s="1" t="s">
        <v>1115</v>
      </c>
    </row>
    <row r="504" spans="1:11">
      <c r="A504" s="57">
        <v>45343</v>
      </c>
      <c r="B504" s="41"/>
      <c r="C504" s="58" t="s">
        <v>255</v>
      </c>
      <c r="D504" s="61"/>
      <c r="E504" s="62"/>
      <c r="F504" s="77">
        <f t="shared" si="10"/>
        <v>45343</v>
      </c>
      <c r="G504" s="78" t="str">
        <f>IF(AND(A504&gt;='주간 2p_테이블(왼)'!$A$13-1,A504&lt;='주간 2p_테이블(왼)'!$A$19),RANK(A504,A$2:A$1088,1),"")</f>
        <v/>
      </c>
      <c r="H504" s="78" t="str">
        <f>IFERROR(RANK(G504,G:G,1)+COUNTIF($G$1:G503,G504),"")</f>
        <v/>
      </c>
      <c r="I504" s="155" t="str">
        <f>IF(AND(A504&gt;='주간 2p_테이블(왼)'!$A$13,A504&lt;='주간 2p_테이블(왼)'!$A$19),RANK(A504,A$2:A$1074,1),"")</f>
        <v/>
      </c>
      <c r="K504" s="1" t="s">
        <v>1115</v>
      </c>
    </row>
    <row r="505" spans="1:11">
      <c r="A505" s="57">
        <v>45343</v>
      </c>
      <c r="B505" s="41"/>
      <c r="C505" s="58" t="s">
        <v>255</v>
      </c>
      <c r="D505" s="61"/>
      <c r="E505" s="62"/>
      <c r="F505" s="77">
        <f t="shared" si="10"/>
        <v>45343</v>
      </c>
      <c r="G505" s="78" t="str">
        <f>IF(AND(A505&gt;='주간 2p_테이블(왼)'!$A$13-1,A505&lt;='주간 2p_테이블(왼)'!$A$19),RANK(A505,A$2:A$1088,1),"")</f>
        <v/>
      </c>
      <c r="H505" s="78" t="str">
        <f>IFERROR(RANK(G505,G:G,1)+COUNTIF($G$1:G504,G505),"")</f>
        <v/>
      </c>
      <c r="I505" s="155" t="str">
        <f>IF(AND(A505&gt;='주간 2p_테이블(왼)'!$A$13,A505&lt;='주간 2p_테이블(왼)'!$A$19),RANK(A505,A$2:A$1074,1),"")</f>
        <v/>
      </c>
      <c r="K505" s="1" t="s">
        <v>1115</v>
      </c>
    </row>
    <row r="506" spans="1:11">
      <c r="A506" s="57">
        <v>45343</v>
      </c>
      <c r="B506" s="41"/>
      <c r="C506" s="58" t="s">
        <v>255</v>
      </c>
      <c r="D506" s="61"/>
      <c r="E506" s="62"/>
      <c r="F506" s="77">
        <f t="shared" si="10"/>
        <v>45343</v>
      </c>
      <c r="G506" s="78" t="str">
        <f>IF(AND(A506&gt;='주간 2p_테이블(왼)'!$A$13-1,A506&lt;='주간 2p_테이블(왼)'!$A$19),RANK(A506,A$2:A$1088,1),"")</f>
        <v/>
      </c>
      <c r="H506" s="78" t="str">
        <f>IFERROR(RANK(G506,G:G,1)+COUNTIF($G$1:G505,G506),"")</f>
        <v/>
      </c>
      <c r="I506" s="155" t="str">
        <f>IF(AND(A506&gt;='주간 2p_테이블(왼)'!$A$13,A506&lt;='주간 2p_테이블(왼)'!$A$19),RANK(A506,A$2:A$1074,1),"")</f>
        <v/>
      </c>
      <c r="K506" s="1" t="s">
        <v>1115</v>
      </c>
    </row>
    <row r="507" spans="1:11">
      <c r="A507" s="57">
        <v>45343</v>
      </c>
      <c r="B507" s="41"/>
      <c r="C507" s="58" t="s">
        <v>255</v>
      </c>
      <c r="D507" s="61"/>
      <c r="E507" s="62"/>
      <c r="F507" s="77">
        <f t="shared" si="10"/>
        <v>45343</v>
      </c>
      <c r="G507" s="78" t="str">
        <f>IF(AND(A507&gt;='주간 2p_테이블(왼)'!$A$13-1,A507&lt;='주간 2p_테이블(왼)'!$A$19),RANK(A507,A$2:A$1088,1),"")</f>
        <v/>
      </c>
      <c r="H507" s="78" t="str">
        <f>IFERROR(RANK(G507,G:G,1)+COUNTIF($G$1:G506,G507),"")</f>
        <v/>
      </c>
      <c r="I507" s="155" t="str">
        <f>IF(AND(A507&gt;='주간 2p_테이블(왼)'!$A$13,A507&lt;='주간 2p_테이블(왼)'!$A$19),RANK(A507,A$2:A$1074,1),"")</f>
        <v/>
      </c>
      <c r="K507" s="1" t="s">
        <v>1115</v>
      </c>
    </row>
    <row r="508" spans="1:11">
      <c r="A508" s="57">
        <v>45343</v>
      </c>
      <c r="B508" s="41"/>
      <c r="C508" s="58" t="s">
        <v>255</v>
      </c>
      <c r="D508" s="61"/>
      <c r="E508" s="62"/>
      <c r="F508" s="77">
        <f t="shared" si="10"/>
        <v>45343</v>
      </c>
      <c r="G508" s="78" t="str">
        <f>IF(AND(A508&gt;='주간 2p_테이블(왼)'!$A$13-1,A508&lt;='주간 2p_테이블(왼)'!$A$19),RANK(A508,A$2:A$1088,1),"")</f>
        <v/>
      </c>
      <c r="H508" s="78" t="str">
        <f>IFERROR(RANK(G508,G:G,1)+COUNTIF($G$1:G507,G508),"")</f>
        <v/>
      </c>
      <c r="I508" s="155" t="str">
        <f>IF(AND(A508&gt;='주간 2p_테이블(왼)'!$A$13,A508&lt;='주간 2p_테이블(왼)'!$A$19),RANK(A508,A$2:A$1074,1),"")</f>
        <v/>
      </c>
      <c r="K508" s="1" t="s">
        <v>1115</v>
      </c>
    </row>
    <row r="509" spans="1:11">
      <c r="A509" s="57">
        <v>45343</v>
      </c>
      <c r="B509" s="41"/>
      <c r="C509" s="58" t="s">
        <v>255</v>
      </c>
      <c r="D509" s="61"/>
      <c r="E509" s="62"/>
      <c r="F509" s="77">
        <f t="shared" si="10"/>
        <v>45343</v>
      </c>
      <c r="G509" s="78" t="str">
        <f>IF(AND(A509&gt;='주간 2p_테이블(왼)'!$A$13-1,A509&lt;='주간 2p_테이블(왼)'!$A$19),RANK(A509,A$2:A$1088,1),"")</f>
        <v/>
      </c>
      <c r="H509" s="78" t="str">
        <f>IFERROR(RANK(G509,G:G,1)+COUNTIF($G$1:G508,G509),"")</f>
        <v/>
      </c>
      <c r="I509" s="155" t="str">
        <f>IF(AND(A509&gt;='주간 2p_테이블(왼)'!$A$13,A509&lt;='주간 2p_테이블(왼)'!$A$19),RANK(A509,A$2:A$1074,1),"")</f>
        <v/>
      </c>
      <c r="K509" s="1" t="s">
        <v>1115</v>
      </c>
    </row>
    <row r="510" spans="1:11">
      <c r="A510" s="57">
        <v>45343</v>
      </c>
      <c r="B510" s="41"/>
      <c r="C510" s="58" t="s">
        <v>255</v>
      </c>
      <c r="D510" s="61"/>
      <c r="E510" s="62"/>
      <c r="F510" s="77">
        <f t="shared" si="10"/>
        <v>45343</v>
      </c>
      <c r="G510" s="78" t="str">
        <f>IF(AND(A510&gt;='주간 2p_테이블(왼)'!$A$13-1,A510&lt;='주간 2p_테이블(왼)'!$A$19),RANK(A510,A$2:A$1088,1),"")</f>
        <v/>
      </c>
      <c r="H510" s="78" t="str">
        <f>IFERROR(RANK(G510,G:G,1)+COUNTIF($G$1:G509,G510),"")</f>
        <v/>
      </c>
      <c r="I510" s="155" t="str">
        <f>IF(AND(A510&gt;='주간 2p_테이블(왼)'!$A$13,A510&lt;='주간 2p_테이블(왼)'!$A$19),RANK(A510,A$2:A$1074,1),"")</f>
        <v/>
      </c>
      <c r="K510" s="1" t="s">
        <v>1115</v>
      </c>
    </row>
    <row r="511" spans="1:11">
      <c r="A511" s="57">
        <v>45343</v>
      </c>
      <c r="B511" s="41"/>
      <c r="C511" s="58" t="s">
        <v>255</v>
      </c>
      <c r="D511" s="61"/>
      <c r="E511" s="62"/>
      <c r="F511" s="77">
        <f t="shared" si="10"/>
        <v>45343</v>
      </c>
      <c r="G511" s="78" t="str">
        <f>IF(AND(A511&gt;='주간 2p_테이블(왼)'!$A$13-1,A511&lt;='주간 2p_테이블(왼)'!$A$19),RANK(A511,A$2:A$1088,1),"")</f>
        <v/>
      </c>
      <c r="H511" s="78" t="str">
        <f>IFERROR(RANK(G511,G:G,1)+COUNTIF($G$1:G510,G511),"")</f>
        <v/>
      </c>
      <c r="I511" s="155" t="str">
        <f>IF(AND(A511&gt;='주간 2p_테이블(왼)'!$A$13,A511&lt;='주간 2p_테이블(왼)'!$A$19),RANK(A511,A$2:A$1074,1),"")</f>
        <v/>
      </c>
      <c r="K511" s="1" t="s">
        <v>1115</v>
      </c>
    </row>
    <row r="512" spans="1:11">
      <c r="A512" s="57">
        <v>45343</v>
      </c>
      <c r="B512" s="41"/>
      <c r="C512" s="58" t="s">
        <v>255</v>
      </c>
      <c r="D512" s="61"/>
      <c r="E512" s="62"/>
      <c r="F512" s="77">
        <f t="shared" si="10"/>
        <v>45343</v>
      </c>
      <c r="G512" s="78" t="str">
        <f>IF(AND(A512&gt;='주간 2p_테이블(왼)'!$A$13-1,A512&lt;='주간 2p_테이블(왼)'!$A$19),RANK(A512,A$2:A$1088,1),"")</f>
        <v/>
      </c>
      <c r="H512" s="78" t="str">
        <f>IFERROR(RANK(G512,G:G,1)+COUNTIF($G$1:G511,G512),"")</f>
        <v/>
      </c>
      <c r="I512" s="155" t="str">
        <f>IF(AND(A512&gt;='주간 2p_테이블(왼)'!$A$13,A512&lt;='주간 2p_테이블(왼)'!$A$19),RANK(A512,A$2:A$1074,1),"")</f>
        <v/>
      </c>
      <c r="K512" s="1" t="s">
        <v>1115</v>
      </c>
    </row>
    <row r="513" spans="1:11">
      <c r="A513" s="57">
        <v>45343</v>
      </c>
      <c r="B513" s="41"/>
      <c r="C513" s="58" t="s">
        <v>255</v>
      </c>
      <c r="D513" s="61"/>
      <c r="E513" s="62"/>
      <c r="F513" s="77">
        <f t="shared" si="10"/>
        <v>45343</v>
      </c>
      <c r="G513" s="78" t="str">
        <f>IF(AND(A513&gt;='주간 2p_테이블(왼)'!$A$13-1,A513&lt;='주간 2p_테이블(왼)'!$A$19),RANK(A513,A$2:A$1088,1),"")</f>
        <v/>
      </c>
      <c r="H513" s="78" t="str">
        <f>IFERROR(RANK(G513,G:G,1)+COUNTIF($G$1:G512,G513),"")</f>
        <v/>
      </c>
      <c r="I513" s="155" t="str">
        <f>IF(AND(A513&gt;='주간 2p_테이블(왼)'!$A$13,A513&lt;='주간 2p_테이블(왼)'!$A$19),RANK(A513,A$2:A$1074,1),"")</f>
        <v/>
      </c>
      <c r="K513" s="1" t="s">
        <v>1115</v>
      </c>
    </row>
    <row r="514" spans="1:11">
      <c r="A514" s="57">
        <v>45343</v>
      </c>
      <c r="B514" s="41"/>
      <c r="C514" s="58" t="s">
        <v>255</v>
      </c>
      <c r="D514" s="61"/>
      <c r="E514" s="62"/>
      <c r="F514" s="77">
        <f t="shared" si="10"/>
        <v>45343</v>
      </c>
      <c r="G514" s="78" t="str">
        <f>IF(AND(A514&gt;='주간 2p_테이블(왼)'!$A$13-1,A514&lt;='주간 2p_테이블(왼)'!$A$19),RANK(A514,A$2:A$1088,1),"")</f>
        <v/>
      </c>
      <c r="H514" s="78" t="str">
        <f>IFERROR(RANK(G514,G:G,1)+COUNTIF($G$1:G513,G514),"")</f>
        <v/>
      </c>
      <c r="I514" s="155" t="str">
        <f>IF(AND(A514&gt;='주간 2p_테이블(왼)'!$A$13,A514&lt;='주간 2p_테이블(왼)'!$A$19),RANK(A514,A$2:A$1074,1),"")</f>
        <v/>
      </c>
      <c r="K514" s="1" t="s">
        <v>1115</v>
      </c>
    </row>
    <row r="515" spans="1:11">
      <c r="A515" s="57">
        <v>45343</v>
      </c>
      <c r="B515" s="41"/>
      <c r="C515" s="58" t="s">
        <v>255</v>
      </c>
      <c r="D515" s="61"/>
      <c r="E515" s="62"/>
      <c r="F515" s="77">
        <f t="shared" si="10"/>
        <v>45343</v>
      </c>
      <c r="G515" s="78" t="str">
        <f>IF(AND(A515&gt;='주간 2p_테이블(왼)'!$A$13-1,A515&lt;='주간 2p_테이블(왼)'!$A$19),RANK(A515,A$2:A$1088,1),"")</f>
        <v/>
      </c>
      <c r="H515" s="78" t="str">
        <f>IFERROR(RANK(G515,G:G,1)+COUNTIF($G$1:G514,G515),"")</f>
        <v/>
      </c>
      <c r="I515" s="155" t="str">
        <f>IF(AND(A515&gt;='주간 2p_테이블(왼)'!$A$13,A515&lt;='주간 2p_테이블(왼)'!$A$19),RANK(A515,A$2:A$1074,1),"")</f>
        <v/>
      </c>
      <c r="K515" s="1" t="s">
        <v>1115</v>
      </c>
    </row>
    <row r="516" spans="1:11">
      <c r="A516" s="57">
        <v>45343</v>
      </c>
      <c r="B516" s="41"/>
      <c r="C516" s="58" t="s">
        <v>255</v>
      </c>
      <c r="D516" s="61"/>
      <c r="E516" s="62"/>
      <c r="F516" s="77">
        <f t="shared" si="10"/>
        <v>45343</v>
      </c>
      <c r="G516" s="78" t="str">
        <f>IF(AND(A516&gt;='주간 2p_테이블(왼)'!$A$13-1,A516&lt;='주간 2p_테이블(왼)'!$A$19),RANK(A516,A$2:A$1088,1),"")</f>
        <v/>
      </c>
      <c r="H516" s="78" t="str">
        <f>IFERROR(RANK(G516,G:G,1)+COUNTIF($G$1:G515,G516),"")</f>
        <v/>
      </c>
      <c r="I516" s="155" t="str">
        <f>IF(AND(A516&gt;='주간 2p_테이블(왼)'!$A$13,A516&lt;='주간 2p_테이블(왼)'!$A$19),RANK(A516,A$2:A$1074,1),"")</f>
        <v/>
      </c>
      <c r="K516" s="1" t="s">
        <v>1115</v>
      </c>
    </row>
    <row r="517" spans="1:11">
      <c r="A517" s="57">
        <v>45343</v>
      </c>
      <c r="B517" s="41"/>
      <c r="C517" s="58" t="s">
        <v>255</v>
      </c>
      <c r="D517" s="61"/>
      <c r="E517" s="62"/>
      <c r="F517" s="77">
        <f t="shared" si="10"/>
        <v>45343</v>
      </c>
      <c r="G517" s="78" t="str">
        <f>IF(AND(A517&gt;='주간 2p_테이블(왼)'!$A$13-1,A517&lt;='주간 2p_테이블(왼)'!$A$19),RANK(A517,A$2:A$1088,1),"")</f>
        <v/>
      </c>
      <c r="H517" s="78" t="str">
        <f>IFERROR(RANK(G517,G:G,1)+COUNTIF($G$1:G516,G517),"")</f>
        <v/>
      </c>
      <c r="I517" s="155" t="str">
        <f>IF(AND(A517&gt;='주간 2p_테이블(왼)'!$A$13,A517&lt;='주간 2p_테이블(왼)'!$A$19),RANK(A517,A$2:A$1074,1),"")</f>
        <v/>
      </c>
      <c r="K517" s="1" t="s">
        <v>1115</v>
      </c>
    </row>
    <row r="518" spans="1:11">
      <c r="A518" s="57">
        <v>45343</v>
      </c>
      <c r="B518" s="41"/>
      <c r="C518" s="58" t="s">
        <v>255</v>
      </c>
      <c r="D518" s="61"/>
      <c r="E518" s="62"/>
      <c r="F518" s="77">
        <f t="shared" si="10"/>
        <v>45343</v>
      </c>
      <c r="G518" s="78" t="str">
        <f>IF(AND(A518&gt;='주간 2p_테이블(왼)'!$A$13-1,A518&lt;='주간 2p_테이블(왼)'!$A$19),RANK(A518,A$2:A$1088,1),"")</f>
        <v/>
      </c>
      <c r="H518" s="78" t="str">
        <f>IFERROR(RANK(G518,G:G,1)+COUNTIF($G$1:G517,G518),"")</f>
        <v/>
      </c>
      <c r="I518" s="155" t="str">
        <f>IF(AND(A518&gt;='주간 2p_테이블(왼)'!$A$13,A518&lt;='주간 2p_테이블(왼)'!$A$19),RANK(A518,A$2:A$1074,1),"")</f>
        <v/>
      </c>
      <c r="K518" s="1" t="s">
        <v>1115</v>
      </c>
    </row>
    <row r="519" spans="1:11">
      <c r="A519" s="57">
        <v>45343</v>
      </c>
      <c r="B519" s="41"/>
      <c r="C519" s="58" t="s">
        <v>255</v>
      </c>
      <c r="D519" s="61"/>
      <c r="E519" s="62"/>
      <c r="F519" s="77">
        <f t="shared" si="10"/>
        <v>45343</v>
      </c>
      <c r="G519" s="78" t="str">
        <f>IF(AND(A519&gt;='주간 2p_테이블(왼)'!$A$13-1,A519&lt;='주간 2p_테이블(왼)'!$A$19),RANK(A519,A$2:A$1088,1),"")</f>
        <v/>
      </c>
      <c r="H519" s="78" t="str">
        <f>IFERROR(RANK(G519,G:G,1)+COUNTIF($G$1:G518,G519),"")</f>
        <v/>
      </c>
      <c r="I519" s="155" t="str">
        <f>IF(AND(A519&gt;='주간 2p_테이블(왼)'!$A$13,A519&lt;='주간 2p_테이블(왼)'!$A$19),RANK(A519,A$2:A$1074,1),"")</f>
        <v/>
      </c>
      <c r="K519" s="1" t="s">
        <v>1115</v>
      </c>
    </row>
    <row r="520" spans="1:11">
      <c r="A520" s="57">
        <v>45343</v>
      </c>
      <c r="B520" s="41"/>
      <c r="C520" s="58" t="s">
        <v>255</v>
      </c>
      <c r="D520" s="61"/>
      <c r="E520" s="62"/>
      <c r="F520" s="77">
        <f t="shared" si="10"/>
        <v>45343</v>
      </c>
      <c r="G520" s="78" t="str">
        <f>IF(AND(A520&gt;='주간 2p_테이블(왼)'!$A$13-1,A520&lt;='주간 2p_테이블(왼)'!$A$19),RANK(A520,A$2:A$1088,1),"")</f>
        <v/>
      </c>
      <c r="H520" s="78" t="str">
        <f>IFERROR(RANK(G520,G:G,1)+COUNTIF($G$1:G519,G520),"")</f>
        <v/>
      </c>
      <c r="I520" s="155" t="str">
        <f>IF(AND(A520&gt;='주간 2p_테이블(왼)'!$A$13,A520&lt;='주간 2p_테이블(왼)'!$A$19),RANK(A520,A$2:A$1074,1),"")</f>
        <v/>
      </c>
      <c r="K520" s="1" t="s">
        <v>1115</v>
      </c>
    </row>
    <row r="521" spans="1:11">
      <c r="A521" s="57">
        <v>45343</v>
      </c>
      <c r="B521" s="41"/>
      <c r="C521" s="58" t="s">
        <v>255</v>
      </c>
      <c r="D521" s="61"/>
      <c r="E521" s="62"/>
      <c r="F521" s="77">
        <f t="shared" si="10"/>
        <v>45343</v>
      </c>
      <c r="G521" s="78" t="str">
        <f>IF(AND(A521&gt;='주간 2p_테이블(왼)'!$A$13-1,A521&lt;='주간 2p_테이블(왼)'!$A$19),RANK(A521,A$2:A$1088,1),"")</f>
        <v/>
      </c>
      <c r="H521" s="78" t="str">
        <f>IFERROR(RANK(G521,G:G,1)+COUNTIF($G$1:G520,G521),"")</f>
        <v/>
      </c>
      <c r="I521" s="155" t="str">
        <f>IF(AND(A521&gt;='주간 2p_테이블(왼)'!$A$13,A521&lt;='주간 2p_테이블(왼)'!$A$19),RANK(A521,A$2:A$1074,1),"")</f>
        <v/>
      </c>
      <c r="K521" s="1" t="s">
        <v>1115</v>
      </c>
    </row>
    <row r="522" spans="1:11">
      <c r="A522" s="57">
        <v>45343</v>
      </c>
      <c r="B522" s="41"/>
      <c r="C522" s="58" t="s">
        <v>255</v>
      </c>
      <c r="D522" s="61"/>
      <c r="E522" s="62"/>
      <c r="F522" s="77">
        <f t="shared" si="10"/>
        <v>45343</v>
      </c>
      <c r="G522" s="78" t="str">
        <f>IF(AND(A522&gt;='주간 2p_테이블(왼)'!$A$13-1,A522&lt;='주간 2p_테이블(왼)'!$A$19),RANK(A522,A$2:A$1088,1),"")</f>
        <v/>
      </c>
      <c r="H522" s="78" t="str">
        <f>IFERROR(RANK(G522,G:G,1)+COUNTIF($G$1:G521,G522),"")</f>
        <v/>
      </c>
      <c r="I522" s="155" t="str">
        <f>IF(AND(A522&gt;='주간 2p_테이블(왼)'!$A$13,A522&lt;='주간 2p_테이블(왼)'!$A$19),RANK(A522,A$2:A$1074,1),"")</f>
        <v/>
      </c>
      <c r="K522" s="1" t="s">
        <v>1115</v>
      </c>
    </row>
    <row r="523" spans="1:11">
      <c r="A523" s="57">
        <v>45343</v>
      </c>
      <c r="B523" s="41"/>
      <c r="C523" s="58" t="s">
        <v>255</v>
      </c>
      <c r="D523" s="61"/>
      <c r="E523" s="62"/>
      <c r="F523" s="77">
        <f t="shared" si="10"/>
        <v>45343</v>
      </c>
      <c r="G523" s="78" t="str">
        <f>IF(AND(A523&gt;='주간 2p_테이블(왼)'!$A$13-1,A523&lt;='주간 2p_테이블(왼)'!$A$19),RANK(A523,A$2:A$1088,1),"")</f>
        <v/>
      </c>
      <c r="H523" s="78" t="str">
        <f>IFERROR(RANK(G523,G:G,1)+COUNTIF($G$1:G522,G523),"")</f>
        <v/>
      </c>
      <c r="I523" s="155" t="str">
        <f>IF(AND(A523&gt;='주간 2p_테이블(왼)'!$A$13,A523&lt;='주간 2p_테이블(왼)'!$A$19),RANK(A523,A$2:A$1074,1),"")</f>
        <v/>
      </c>
      <c r="K523" s="1" t="s">
        <v>1115</v>
      </c>
    </row>
    <row r="524" spans="1:11">
      <c r="A524" s="57">
        <v>45343</v>
      </c>
      <c r="B524" s="41"/>
      <c r="C524" s="58" t="s">
        <v>255</v>
      </c>
      <c r="D524" s="61"/>
      <c r="E524" s="62"/>
      <c r="F524" s="77">
        <f t="shared" si="10"/>
        <v>45343</v>
      </c>
      <c r="G524" s="78" t="str">
        <f>IF(AND(A524&gt;='주간 2p_테이블(왼)'!$A$13-1,A524&lt;='주간 2p_테이블(왼)'!$A$19),RANK(A524,A$2:A$1088,1),"")</f>
        <v/>
      </c>
      <c r="H524" s="78" t="str">
        <f>IFERROR(RANK(G524,G:G,1)+COUNTIF($G$1:G523,G524),"")</f>
        <v/>
      </c>
      <c r="I524" s="155" t="str">
        <f>IF(AND(A524&gt;='주간 2p_테이블(왼)'!$A$13,A524&lt;='주간 2p_테이블(왼)'!$A$19),RANK(A524,A$2:A$1074,1),"")</f>
        <v/>
      </c>
      <c r="K524" s="1" t="s">
        <v>1115</v>
      </c>
    </row>
    <row r="525" spans="1:11">
      <c r="A525" s="57">
        <v>45343</v>
      </c>
      <c r="B525" s="41"/>
      <c r="C525" s="58" t="s">
        <v>255</v>
      </c>
      <c r="D525" s="61"/>
      <c r="E525" s="62"/>
      <c r="F525" s="77">
        <f t="shared" si="10"/>
        <v>45343</v>
      </c>
      <c r="G525" s="78" t="str">
        <f>IF(AND(A525&gt;='주간 2p_테이블(왼)'!$A$13-1,A525&lt;='주간 2p_테이블(왼)'!$A$19),RANK(A525,A$2:A$1088,1),"")</f>
        <v/>
      </c>
      <c r="H525" s="78" t="str">
        <f>IFERROR(RANK(G525,G:G,1)+COUNTIF($G$1:G524,G525),"")</f>
        <v/>
      </c>
      <c r="I525" s="155" t="str">
        <f>IF(AND(A525&gt;='주간 2p_테이블(왼)'!$A$13,A525&lt;='주간 2p_테이블(왼)'!$A$19),RANK(A525,A$2:A$1074,1),"")</f>
        <v/>
      </c>
      <c r="K525" s="1" t="s">
        <v>1115</v>
      </c>
    </row>
    <row r="526" spans="1:11">
      <c r="A526" s="57">
        <v>45343</v>
      </c>
      <c r="B526" s="41"/>
      <c r="C526" s="58" t="s">
        <v>255</v>
      </c>
      <c r="D526" s="61"/>
      <c r="E526" s="62"/>
      <c r="F526" s="77">
        <f t="shared" si="10"/>
        <v>45343</v>
      </c>
      <c r="G526" s="78" t="str">
        <f>IF(AND(A526&gt;='주간 2p_테이블(왼)'!$A$13-1,A526&lt;='주간 2p_테이블(왼)'!$A$19),RANK(A526,A$2:A$1088,1),"")</f>
        <v/>
      </c>
      <c r="H526" s="78" t="str">
        <f>IFERROR(RANK(G526,G:G,1)+COUNTIF($G$1:G525,G526),"")</f>
        <v/>
      </c>
      <c r="I526" s="155" t="str">
        <f>IF(AND(A526&gt;='주간 2p_테이블(왼)'!$A$13,A526&lt;='주간 2p_테이블(왼)'!$A$19),RANK(A526,A$2:A$1074,1),"")</f>
        <v/>
      </c>
      <c r="K526" s="1" t="s">
        <v>1115</v>
      </c>
    </row>
    <row r="527" spans="1:11">
      <c r="A527" s="57">
        <v>45343</v>
      </c>
      <c r="B527" s="41"/>
      <c r="C527" s="58" t="s">
        <v>255</v>
      </c>
      <c r="D527" s="61"/>
      <c r="E527" s="62"/>
      <c r="F527" s="77">
        <f t="shared" si="10"/>
        <v>45343</v>
      </c>
      <c r="G527" s="78" t="str">
        <f>IF(AND(A527&gt;='주간 2p_테이블(왼)'!$A$13-1,A527&lt;='주간 2p_테이블(왼)'!$A$19),RANK(A527,A$2:A$1088,1),"")</f>
        <v/>
      </c>
      <c r="H527" s="78" t="str">
        <f>IFERROR(RANK(G527,G:G,1)+COUNTIF($G$1:G526,G527),"")</f>
        <v/>
      </c>
      <c r="I527" s="155" t="str">
        <f>IF(AND(A527&gt;='주간 2p_테이블(왼)'!$A$13,A527&lt;='주간 2p_테이블(왼)'!$A$19),RANK(A527,A$2:A$1074,1),"")</f>
        <v/>
      </c>
      <c r="K527" s="1" t="s">
        <v>1115</v>
      </c>
    </row>
    <row r="528" spans="1:11">
      <c r="A528" s="57">
        <v>45343</v>
      </c>
      <c r="B528" s="41"/>
      <c r="C528" s="58" t="s">
        <v>255</v>
      </c>
      <c r="D528" s="61"/>
      <c r="E528" s="62"/>
      <c r="F528" s="77">
        <f t="shared" si="10"/>
        <v>45343</v>
      </c>
      <c r="G528" s="78" t="str">
        <f>IF(AND(A528&gt;='주간 2p_테이블(왼)'!$A$13-1,A528&lt;='주간 2p_테이블(왼)'!$A$19),RANK(A528,A$2:A$1088,1),"")</f>
        <v/>
      </c>
      <c r="H528" s="78" t="str">
        <f>IFERROR(RANK(G528,G:G,1)+COUNTIF($G$1:G527,G528),"")</f>
        <v/>
      </c>
      <c r="I528" s="155" t="str">
        <f>IF(AND(A528&gt;='주간 2p_테이블(왼)'!$A$13,A528&lt;='주간 2p_테이블(왼)'!$A$19),RANK(A528,A$2:A$1074,1),"")</f>
        <v/>
      </c>
      <c r="K528" s="1" t="s">
        <v>1115</v>
      </c>
    </row>
    <row r="529" spans="1:11">
      <c r="A529" s="57">
        <v>45343</v>
      </c>
      <c r="B529" s="41"/>
      <c r="C529" s="58" t="s">
        <v>255</v>
      </c>
      <c r="D529" s="61"/>
      <c r="E529" s="62"/>
      <c r="F529" s="77">
        <f t="shared" si="10"/>
        <v>45343</v>
      </c>
      <c r="G529" s="78" t="str">
        <f>IF(AND(A529&gt;='주간 2p_테이블(왼)'!$A$13-1,A529&lt;='주간 2p_테이블(왼)'!$A$19),RANK(A529,A$2:A$1088,1),"")</f>
        <v/>
      </c>
      <c r="H529" s="78" t="str">
        <f>IFERROR(RANK(G529,G:G,1)+COUNTIF($G$1:G528,G529),"")</f>
        <v/>
      </c>
      <c r="I529" s="155" t="str">
        <f>IF(AND(A529&gt;='주간 2p_테이블(왼)'!$A$13,A529&lt;='주간 2p_테이블(왼)'!$A$19),RANK(A529,A$2:A$1074,1),"")</f>
        <v/>
      </c>
      <c r="K529" s="1" t="s">
        <v>1115</v>
      </c>
    </row>
    <row r="530" spans="1:11">
      <c r="A530" s="57">
        <v>45343</v>
      </c>
      <c r="B530" s="41"/>
      <c r="C530" s="58" t="s">
        <v>255</v>
      </c>
      <c r="D530" s="61"/>
      <c r="E530" s="62"/>
      <c r="F530" s="77">
        <f t="shared" si="10"/>
        <v>45343</v>
      </c>
      <c r="G530" s="78" t="str">
        <f>IF(AND(A530&gt;='주간 2p_테이블(왼)'!$A$13-1,A530&lt;='주간 2p_테이블(왼)'!$A$19),RANK(A530,A$2:A$1088,1),"")</f>
        <v/>
      </c>
      <c r="H530" s="78" t="str">
        <f>IFERROR(RANK(G530,G:G,1)+COUNTIF($G$1:G529,G530),"")</f>
        <v/>
      </c>
      <c r="I530" s="155" t="str">
        <f>IF(AND(A530&gt;='주간 2p_테이블(왼)'!$A$13,A530&lt;='주간 2p_테이블(왼)'!$A$19),RANK(A530,A$2:A$1074,1),"")</f>
        <v/>
      </c>
      <c r="K530" s="1" t="s">
        <v>1115</v>
      </c>
    </row>
    <row r="531" spans="1:11">
      <c r="A531" s="57">
        <v>45343</v>
      </c>
      <c r="B531" s="41"/>
      <c r="C531" s="58" t="s">
        <v>255</v>
      </c>
      <c r="D531" s="61"/>
      <c r="E531" s="62"/>
      <c r="F531" s="77">
        <f t="shared" si="10"/>
        <v>45343</v>
      </c>
      <c r="G531" s="78" t="str">
        <f>IF(AND(A531&gt;='주간 2p_테이블(왼)'!$A$13-1,A531&lt;='주간 2p_테이블(왼)'!$A$19),RANK(A531,A$2:A$1088,1),"")</f>
        <v/>
      </c>
      <c r="H531" s="78" t="str">
        <f>IFERROR(RANK(G531,G:G,1)+COUNTIF($G$1:G530,G531),"")</f>
        <v/>
      </c>
      <c r="I531" s="155" t="str">
        <f>IF(AND(A531&gt;='주간 2p_테이블(왼)'!$A$13,A531&lt;='주간 2p_테이블(왼)'!$A$19),RANK(A531,A$2:A$1074,1),"")</f>
        <v/>
      </c>
      <c r="K531" s="1" t="s">
        <v>1115</v>
      </c>
    </row>
    <row r="532" spans="1:11">
      <c r="A532" s="57">
        <v>45343</v>
      </c>
      <c r="B532" s="41"/>
      <c r="C532" s="58" t="s">
        <v>255</v>
      </c>
      <c r="D532" s="61"/>
      <c r="E532" s="62"/>
      <c r="F532" s="77">
        <f t="shared" si="10"/>
        <v>45343</v>
      </c>
      <c r="G532" s="78" t="str">
        <f>IF(AND(A532&gt;='주간 2p_테이블(왼)'!$A$13-1,A532&lt;='주간 2p_테이블(왼)'!$A$19),RANK(A532,A$2:A$1088,1),"")</f>
        <v/>
      </c>
      <c r="H532" s="78" t="str">
        <f>IFERROR(RANK(G532,G:G,1)+COUNTIF($G$1:G531,G532),"")</f>
        <v/>
      </c>
      <c r="I532" s="155" t="str">
        <f>IF(AND(A532&gt;='주간 2p_테이블(왼)'!$A$13,A532&lt;='주간 2p_테이블(왼)'!$A$19),RANK(A532,A$2:A$1074,1),"")</f>
        <v/>
      </c>
      <c r="K532" s="1" t="s">
        <v>1115</v>
      </c>
    </row>
    <row r="533" spans="1:11">
      <c r="A533" s="57">
        <v>45343</v>
      </c>
      <c r="B533" s="41"/>
      <c r="C533" s="58" t="s">
        <v>255</v>
      </c>
      <c r="D533" s="61"/>
      <c r="E533" s="62"/>
      <c r="F533" s="77">
        <f t="shared" si="10"/>
        <v>45343</v>
      </c>
      <c r="G533" s="78" t="str">
        <f>IF(AND(A533&gt;='주간 2p_테이블(왼)'!$A$13-1,A533&lt;='주간 2p_테이블(왼)'!$A$19),RANK(A533,A$2:A$1088,1),"")</f>
        <v/>
      </c>
      <c r="H533" s="78" t="str">
        <f>IFERROR(RANK(G533,G:G,1)+COUNTIF($G$1:G532,G533),"")</f>
        <v/>
      </c>
      <c r="I533" s="155" t="str">
        <f>IF(AND(A533&gt;='주간 2p_테이블(왼)'!$A$13,A533&lt;='주간 2p_테이블(왼)'!$A$19),RANK(A533,A$2:A$1074,1),"")</f>
        <v/>
      </c>
      <c r="K533" s="1" t="s">
        <v>1115</v>
      </c>
    </row>
    <row r="534" spans="1:11">
      <c r="A534" s="57">
        <v>45343</v>
      </c>
      <c r="B534" s="41"/>
      <c r="C534" s="58" t="s">
        <v>255</v>
      </c>
      <c r="D534" s="61"/>
      <c r="E534" s="62"/>
      <c r="F534" s="77">
        <f t="shared" si="10"/>
        <v>45343</v>
      </c>
      <c r="G534" s="78" t="str">
        <f>IF(AND(A534&gt;='주간 2p_테이블(왼)'!$A$13-1,A534&lt;='주간 2p_테이블(왼)'!$A$19),RANK(A534,A$2:A$1088,1),"")</f>
        <v/>
      </c>
      <c r="H534" s="78" t="str">
        <f>IFERROR(RANK(G534,G:G,1)+COUNTIF($G$1:G533,G534),"")</f>
        <v/>
      </c>
      <c r="I534" s="155" t="str">
        <f>IF(AND(A534&gt;='주간 2p_테이블(왼)'!$A$13,A534&lt;='주간 2p_테이블(왼)'!$A$19),RANK(A534,A$2:A$1074,1),"")</f>
        <v/>
      </c>
      <c r="K534" s="1" t="s">
        <v>1115</v>
      </c>
    </row>
    <row r="535" spans="1:11">
      <c r="A535" s="57">
        <v>45343</v>
      </c>
      <c r="B535" s="41"/>
      <c r="C535" s="58" t="s">
        <v>255</v>
      </c>
      <c r="D535" s="61"/>
      <c r="E535" s="62"/>
      <c r="F535" s="77">
        <f t="shared" si="10"/>
        <v>45343</v>
      </c>
      <c r="G535" s="78" t="str">
        <f>IF(AND(A535&gt;='주간 2p_테이블(왼)'!$A$13-1,A535&lt;='주간 2p_테이블(왼)'!$A$19),RANK(A535,A$2:A$1088,1),"")</f>
        <v/>
      </c>
      <c r="H535" s="78" t="str">
        <f>IFERROR(RANK(G535,G:G,1)+COUNTIF($G$1:G534,G535),"")</f>
        <v/>
      </c>
      <c r="I535" s="155" t="str">
        <f>IF(AND(A535&gt;='주간 2p_테이블(왼)'!$A$13,A535&lt;='주간 2p_테이블(왼)'!$A$19),RANK(A535,A$2:A$1074,1),"")</f>
        <v/>
      </c>
      <c r="K535" s="1" t="s">
        <v>1115</v>
      </c>
    </row>
    <row r="536" spans="1:11">
      <c r="A536" s="57">
        <v>45343</v>
      </c>
      <c r="B536" s="41"/>
      <c r="C536" s="58" t="s">
        <v>255</v>
      </c>
      <c r="D536" s="61"/>
      <c r="E536" s="62"/>
      <c r="F536" s="77">
        <f t="shared" si="10"/>
        <v>45343</v>
      </c>
      <c r="G536" s="78" t="str">
        <f>IF(AND(A536&gt;='주간 2p_테이블(왼)'!$A$13-1,A536&lt;='주간 2p_테이블(왼)'!$A$19),RANK(A536,A$2:A$1088,1),"")</f>
        <v/>
      </c>
      <c r="H536" s="78" t="str">
        <f>IFERROR(RANK(G536,G:G,1)+COUNTIF($G$1:G535,G536),"")</f>
        <v/>
      </c>
      <c r="I536" s="155" t="str">
        <f>IF(AND(A536&gt;='주간 2p_테이블(왼)'!$A$13,A536&lt;='주간 2p_테이블(왼)'!$A$19),RANK(A536,A$2:A$1074,1),"")</f>
        <v/>
      </c>
      <c r="K536" s="1" t="s">
        <v>1115</v>
      </c>
    </row>
    <row r="537" spans="1:11">
      <c r="A537" s="57">
        <v>45343</v>
      </c>
      <c r="B537" s="41"/>
      <c r="C537" s="58" t="s">
        <v>255</v>
      </c>
      <c r="D537" s="61"/>
      <c r="E537" s="62"/>
      <c r="F537" s="77">
        <f t="shared" si="10"/>
        <v>45343</v>
      </c>
      <c r="G537" s="78" t="str">
        <f>IF(AND(A537&gt;='주간 2p_테이블(왼)'!$A$13-1,A537&lt;='주간 2p_테이블(왼)'!$A$19),RANK(A537,A$2:A$1088,1),"")</f>
        <v/>
      </c>
      <c r="H537" s="78" t="str">
        <f>IFERROR(RANK(G537,G:G,1)+COUNTIF($G$1:G536,G537),"")</f>
        <v/>
      </c>
      <c r="I537" s="155" t="str">
        <f>IF(AND(A537&gt;='주간 2p_테이블(왼)'!$A$13,A537&lt;='주간 2p_테이블(왼)'!$A$19),RANK(A537,A$2:A$1074,1),"")</f>
        <v/>
      </c>
      <c r="K537" s="1" t="s">
        <v>1115</v>
      </c>
    </row>
    <row r="538" spans="1:11">
      <c r="A538" s="57">
        <v>45343</v>
      </c>
      <c r="B538" s="41"/>
      <c r="C538" s="58" t="s">
        <v>255</v>
      </c>
      <c r="D538" s="61"/>
      <c r="E538" s="62"/>
      <c r="F538" s="77">
        <f t="shared" si="10"/>
        <v>45343</v>
      </c>
      <c r="G538" s="78" t="str">
        <f>IF(AND(A538&gt;='주간 2p_테이블(왼)'!$A$13-1,A538&lt;='주간 2p_테이블(왼)'!$A$19),RANK(A538,A$2:A$1088,1),"")</f>
        <v/>
      </c>
      <c r="H538" s="78" t="str">
        <f>IFERROR(RANK(G538,G:G,1)+COUNTIF($G$1:G537,G538),"")</f>
        <v/>
      </c>
      <c r="I538" s="155" t="str">
        <f>IF(AND(A538&gt;='주간 2p_테이블(왼)'!$A$13,A538&lt;='주간 2p_테이블(왼)'!$A$19),RANK(A538,A$2:A$1074,1),"")</f>
        <v/>
      </c>
      <c r="K538" s="1" t="s">
        <v>1115</v>
      </c>
    </row>
    <row r="539" spans="1:11">
      <c r="A539" s="57">
        <v>45343</v>
      </c>
      <c r="B539" s="41"/>
      <c r="C539" s="58" t="s">
        <v>255</v>
      </c>
      <c r="D539" s="61"/>
      <c r="E539" s="62"/>
      <c r="F539" s="77">
        <f t="shared" si="10"/>
        <v>45343</v>
      </c>
      <c r="G539" s="78" t="str">
        <f>IF(AND(A539&gt;='주간 2p_테이블(왼)'!$A$13-1,A539&lt;='주간 2p_테이블(왼)'!$A$19),RANK(A539,A$2:A$1088,1),"")</f>
        <v/>
      </c>
      <c r="H539" s="78" t="str">
        <f>IFERROR(RANK(G539,G:G,1)+COUNTIF($G$1:G538,G539),"")</f>
        <v/>
      </c>
      <c r="I539" s="155" t="str">
        <f>IF(AND(A539&gt;='주간 2p_테이블(왼)'!$A$13,A539&lt;='주간 2p_테이블(왼)'!$A$19),RANK(A539,A$2:A$1074,1),"")</f>
        <v/>
      </c>
      <c r="K539" s="1" t="s">
        <v>1115</v>
      </c>
    </row>
    <row r="540" spans="1:11">
      <c r="A540" s="57">
        <v>45343</v>
      </c>
      <c r="B540" s="41"/>
      <c r="C540" s="58" t="s">
        <v>255</v>
      </c>
      <c r="D540" s="61"/>
      <c r="E540" s="62"/>
      <c r="F540" s="77">
        <f t="shared" si="10"/>
        <v>45343</v>
      </c>
      <c r="G540" s="78" t="str">
        <f>IF(AND(A540&gt;='주간 2p_테이블(왼)'!$A$13-1,A540&lt;='주간 2p_테이블(왼)'!$A$19),RANK(A540,A$2:A$1088,1),"")</f>
        <v/>
      </c>
      <c r="H540" s="78" t="str">
        <f>IFERROR(RANK(G540,G:G,1)+COUNTIF($G$1:G539,G540),"")</f>
        <v/>
      </c>
      <c r="I540" s="155" t="str">
        <f>IF(AND(A540&gt;='주간 2p_테이블(왼)'!$A$13,A540&lt;='주간 2p_테이블(왼)'!$A$19),RANK(A540,A$2:A$1074,1),"")</f>
        <v/>
      </c>
      <c r="K540" s="1" t="s">
        <v>1115</v>
      </c>
    </row>
    <row r="541" spans="1:11">
      <c r="A541" s="57">
        <v>45343</v>
      </c>
      <c r="B541" s="41"/>
      <c r="C541" s="58" t="s">
        <v>255</v>
      </c>
      <c r="D541" s="61"/>
      <c r="E541" s="62"/>
      <c r="F541" s="77">
        <f t="shared" ref="F541:F604" si="11">A541</f>
        <v>45343</v>
      </c>
      <c r="G541" s="78" t="str">
        <f>IF(AND(A541&gt;='주간 2p_테이블(왼)'!$A$13-1,A541&lt;='주간 2p_테이블(왼)'!$A$19),RANK(A541,A$2:A$1088,1),"")</f>
        <v/>
      </c>
      <c r="H541" s="78" t="str">
        <f>IFERROR(RANK(G541,G:G,1)+COUNTIF($G$1:G540,G541),"")</f>
        <v/>
      </c>
      <c r="I541" s="155" t="str">
        <f>IF(AND(A541&gt;='주간 2p_테이블(왼)'!$A$13,A541&lt;='주간 2p_테이블(왼)'!$A$19),RANK(A541,A$2:A$1074,1),"")</f>
        <v/>
      </c>
      <c r="K541" s="1" t="s">
        <v>1115</v>
      </c>
    </row>
    <row r="542" spans="1:11">
      <c r="A542" s="57">
        <v>45343</v>
      </c>
      <c r="B542" s="41"/>
      <c r="C542" s="58" t="s">
        <v>255</v>
      </c>
      <c r="D542" s="61"/>
      <c r="E542" s="62"/>
      <c r="F542" s="77">
        <f t="shared" si="11"/>
        <v>45343</v>
      </c>
      <c r="G542" s="78" t="str">
        <f>IF(AND(A542&gt;='주간 2p_테이블(왼)'!$A$13-1,A542&lt;='주간 2p_테이블(왼)'!$A$19),RANK(A542,A$2:A$1088,1),"")</f>
        <v/>
      </c>
      <c r="H542" s="78" t="str">
        <f>IFERROR(RANK(G542,G:G,1)+COUNTIF($G$1:G541,G542),"")</f>
        <v/>
      </c>
      <c r="I542" s="155" t="str">
        <f>IF(AND(A542&gt;='주간 2p_테이블(왼)'!$A$13,A542&lt;='주간 2p_테이블(왼)'!$A$19),RANK(A542,A$2:A$1074,1),"")</f>
        <v/>
      </c>
      <c r="K542" s="1" t="s">
        <v>1115</v>
      </c>
    </row>
    <row r="543" spans="1:11">
      <c r="A543" s="57">
        <v>45343</v>
      </c>
      <c r="B543" s="41"/>
      <c r="C543" s="58" t="s">
        <v>255</v>
      </c>
      <c r="D543" s="61"/>
      <c r="E543" s="62"/>
      <c r="F543" s="77">
        <f t="shared" si="11"/>
        <v>45343</v>
      </c>
      <c r="G543" s="78" t="str">
        <f>IF(AND(A543&gt;='주간 2p_테이블(왼)'!$A$13-1,A543&lt;='주간 2p_테이블(왼)'!$A$19),RANK(A543,A$2:A$1088,1),"")</f>
        <v/>
      </c>
      <c r="H543" s="78" t="str">
        <f>IFERROR(RANK(G543,G:G,1)+COUNTIF($G$1:G542,G543),"")</f>
        <v/>
      </c>
      <c r="I543" s="155" t="str">
        <f>IF(AND(A543&gt;='주간 2p_테이블(왼)'!$A$13,A543&lt;='주간 2p_테이블(왼)'!$A$19),RANK(A543,A$2:A$1074,1),"")</f>
        <v/>
      </c>
      <c r="K543" s="1" t="s">
        <v>1115</v>
      </c>
    </row>
    <row r="544" spans="1:11">
      <c r="A544" s="57">
        <v>45343</v>
      </c>
      <c r="B544" s="41"/>
      <c r="C544" s="58" t="s">
        <v>255</v>
      </c>
      <c r="D544" s="61"/>
      <c r="E544" s="62"/>
      <c r="F544" s="77">
        <f t="shared" si="11"/>
        <v>45343</v>
      </c>
      <c r="G544" s="78" t="str">
        <f>IF(AND(A544&gt;='주간 2p_테이블(왼)'!$A$13-1,A544&lt;='주간 2p_테이블(왼)'!$A$19),RANK(A544,A$2:A$1088,1),"")</f>
        <v/>
      </c>
      <c r="H544" s="78" t="str">
        <f>IFERROR(RANK(G544,G:G,1)+COUNTIF($G$1:G543,G544),"")</f>
        <v/>
      </c>
      <c r="I544" s="155" t="str">
        <f>IF(AND(A544&gt;='주간 2p_테이블(왼)'!$A$13,A544&lt;='주간 2p_테이블(왼)'!$A$19),RANK(A544,A$2:A$1074,1),"")</f>
        <v/>
      </c>
      <c r="K544" s="1" t="s">
        <v>1115</v>
      </c>
    </row>
    <row r="545" spans="1:11">
      <c r="A545" s="57">
        <v>45343</v>
      </c>
      <c r="B545" s="41"/>
      <c r="C545" s="58" t="s">
        <v>255</v>
      </c>
      <c r="D545" s="61"/>
      <c r="E545" s="62"/>
      <c r="F545" s="77">
        <f t="shared" si="11"/>
        <v>45343</v>
      </c>
      <c r="G545" s="78" t="str">
        <f>IF(AND(A545&gt;='주간 2p_테이블(왼)'!$A$13-1,A545&lt;='주간 2p_테이블(왼)'!$A$19),RANK(A545,A$2:A$1088,1),"")</f>
        <v/>
      </c>
      <c r="H545" s="78" t="str">
        <f>IFERROR(RANK(G545,G:G,1)+COUNTIF($G$1:G544,G545),"")</f>
        <v/>
      </c>
      <c r="I545" s="155" t="str">
        <f>IF(AND(A545&gt;='주간 2p_테이블(왼)'!$A$13,A545&lt;='주간 2p_테이블(왼)'!$A$19),RANK(A545,A$2:A$1074,1),"")</f>
        <v/>
      </c>
      <c r="K545" s="1" t="s">
        <v>1115</v>
      </c>
    </row>
    <row r="546" spans="1:11">
      <c r="A546" s="57">
        <v>45343</v>
      </c>
      <c r="B546" s="41"/>
      <c r="C546" s="58" t="s">
        <v>255</v>
      </c>
      <c r="D546" s="61"/>
      <c r="E546" s="62"/>
      <c r="F546" s="77">
        <f t="shared" si="11"/>
        <v>45343</v>
      </c>
      <c r="G546" s="78" t="str">
        <f>IF(AND(A546&gt;='주간 2p_테이블(왼)'!$A$13-1,A546&lt;='주간 2p_테이블(왼)'!$A$19),RANK(A546,A$2:A$1088,1),"")</f>
        <v/>
      </c>
      <c r="H546" s="78" t="str">
        <f>IFERROR(RANK(G546,G:G,1)+COUNTIF($G$1:G545,G546),"")</f>
        <v/>
      </c>
      <c r="I546" s="155" t="str">
        <f>IF(AND(A546&gt;='주간 2p_테이블(왼)'!$A$13,A546&lt;='주간 2p_테이블(왼)'!$A$19),RANK(A546,A$2:A$1074,1),"")</f>
        <v/>
      </c>
      <c r="K546" s="1" t="s">
        <v>1115</v>
      </c>
    </row>
    <row r="547" spans="1:11">
      <c r="A547" s="57">
        <v>45343</v>
      </c>
      <c r="B547" s="41"/>
      <c r="C547" s="58" t="s">
        <v>255</v>
      </c>
      <c r="D547" s="61"/>
      <c r="E547" s="62"/>
      <c r="F547" s="77">
        <f t="shared" si="11"/>
        <v>45343</v>
      </c>
      <c r="G547" s="78" t="str">
        <f>IF(AND(A547&gt;='주간 2p_테이블(왼)'!$A$13-1,A547&lt;='주간 2p_테이블(왼)'!$A$19),RANK(A547,A$2:A$1088,1),"")</f>
        <v/>
      </c>
      <c r="H547" s="78" t="str">
        <f>IFERROR(RANK(G547,G:G,1)+COUNTIF($G$1:G546,G547),"")</f>
        <v/>
      </c>
      <c r="I547" s="155" t="str">
        <f>IF(AND(A547&gt;='주간 2p_테이블(왼)'!$A$13,A547&lt;='주간 2p_테이블(왼)'!$A$19),RANK(A547,A$2:A$1074,1),"")</f>
        <v/>
      </c>
      <c r="K547" s="1" t="s">
        <v>1115</v>
      </c>
    </row>
    <row r="548" spans="1:11">
      <c r="A548" s="57">
        <v>45343</v>
      </c>
      <c r="B548" s="41"/>
      <c r="C548" s="58" t="s">
        <v>255</v>
      </c>
      <c r="D548" s="61"/>
      <c r="E548" s="62"/>
      <c r="F548" s="77">
        <f t="shared" si="11"/>
        <v>45343</v>
      </c>
      <c r="G548" s="78" t="str">
        <f>IF(AND(A548&gt;='주간 2p_테이블(왼)'!$A$13-1,A548&lt;='주간 2p_테이블(왼)'!$A$19),RANK(A548,A$2:A$1088,1),"")</f>
        <v/>
      </c>
      <c r="H548" s="78" t="str">
        <f>IFERROR(RANK(G548,G:G,1)+COUNTIF($G$1:G547,G548),"")</f>
        <v/>
      </c>
      <c r="I548" s="155" t="str">
        <f>IF(AND(A548&gt;='주간 2p_테이블(왼)'!$A$13,A548&lt;='주간 2p_테이블(왼)'!$A$19),RANK(A548,A$2:A$1074,1),"")</f>
        <v/>
      </c>
      <c r="K548" s="1" t="s">
        <v>1115</v>
      </c>
    </row>
    <row r="549" spans="1:11">
      <c r="A549" s="57">
        <v>45343</v>
      </c>
      <c r="B549" s="41"/>
      <c r="C549" s="58" t="s">
        <v>255</v>
      </c>
      <c r="D549" s="61"/>
      <c r="E549" s="62"/>
      <c r="F549" s="77">
        <f t="shared" si="11"/>
        <v>45343</v>
      </c>
      <c r="G549" s="78" t="str">
        <f>IF(AND(A549&gt;='주간 2p_테이블(왼)'!$A$13-1,A549&lt;='주간 2p_테이블(왼)'!$A$19),RANK(A549,A$2:A$1088,1),"")</f>
        <v/>
      </c>
      <c r="H549" s="78" t="str">
        <f>IFERROR(RANK(G549,G:G,1)+COUNTIF($G$1:G548,G549),"")</f>
        <v/>
      </c>
      <c r="I549" s="155" t="str">
        <f>IF(AND(A549&gt;='주간 2p_테이블(왼)'!$A$13,A549&lt;='주간 2p_테이블(왼)'!$A$19),RANK(A549,A$2:A$1074,1),"")</f>
        <v/>
      </c>
      <c r="K549" s="1" t="s">
        <v>1115</v>
      </c>
    </row>
    <row r="550" spans="1:11">
      <c r="A550" s="57">
        <v>45343</v>
      </c>
      <c r="B550" s="41"/>
      <c r="C550" s="58" t="s">
        <v>255</v>
      </c>
      <c r="D550" s="61"/>
      <c r="E550" s="62"/>
      <c r="F550" s="77">
        <f t="shared" si="11"/>
        <v>45343</v>
      </c>
      <c r="G550" s="78" t="str">
        <f>IF(AND(A550&gt;='주간 2p_테이블(왼)'!$A$13-1,A550&lt;='주간 2p_테이블(왼)'!$A$19),RANK(A550,A$2:A$1088,1),"")</f>
        <v/>
      </c>
      <c r="H550" s="78" t="str">
        <f>IFERROR(RANK(G550,G:G,1)+COUNTIF($G$1:G549,G550),"")</f>
        <v/>
      </c>
      <c r="I550" s="155" t="str">
        <f>IF(AND(A550&gt;='주간 2p_테이블(왼)'!$A$13,A550&lt;='주간 2p_테이블(왼)'!$A$19),RANK(A550,A$2:A$1074,1),"")</f>
        <v/>
      </c>
      <c r="K550" s="1" t="s">
        <v>1115</v>
      </c>
    </row>
    <row r="551" spans="1:11">
      <c r="A551" s="57">
        <v>45343</v>
      </c>
      <c r="B551" s="41"/>
      <c r="C551" s="58" t="s">
        <v>255</v>
      </c>
      <c r="D551" s="61"/>
      <c r="E551" s="62"/>
      <c r="F551" s="77">
        <f t="shared" si="11"/>
        <v>45343</v>
      </c>
      <c r="G551" s="78" t="str">
        <f>IF(AND(A551&gt;='주간 2p_테이블(왼)'!$A$13-1,A551&lt;='주간 2p_테이블(왼)'!$A$19),RANK(A551,A$2:A$1088,1),"")</f>
        <v/>
      </c>
      <c r="H551" s="78" t="str">
        <f>IFERROR(RANK(G551,G:G,1)+COUNTIF($G$1:G550,G551),"")</f>
        <v/>
      </c>
      <c r="I551" s="155" t="str">
        <f>IF(AND(A551&gt;='주간 2p_테이블(왼)'!$A$13,A551&lt;='주간 2p_테이블(왼)'!$A$19),RANK(A551,A$2:A$1074,1),"")</f>
        <v/>
      </c>
      <c r="K551" s="1" t="s">
        <v>1115</v>
      </c>
    </row>
    <row r="552" spans="1:11">
      <c r="A552" s="57">
        <v>45343</v>
      </c>
      <c r="B552" s="41"/>
      <c r="C552" s="58" t="s">
        <v>255</v>
      </c>
      <c r="D552" s="61"/>
      <c r="E552" s="62"/>
      <c r="F552" s="77">
        <f t="shared" si="11"/>
        <v>45343</v>
      </c>
      <c r="G552" s="78" t="str">
        <f>IF(AND(A552&gt;='주간 2p_테이블(왼)'!$A$13-1,A552&lt;='주간 2p_테이블(왼)'!$A$19),RANK(A552,A$2:A$1088,1),"")</f>
        <v/>
      </c>
      <c r="H552" s="78" t="str">
        <f>IFERROR(RANK(G552,G:G,1)+COUNTIF($G$1:G551,G552),"")</f>
        <v/>
      </c>
      <c r="I552" s="155" t="str">
        <f>IF(AND(A552&gt;='주간 2p_테이블(왼)'!$A$13,A552&lt;='주간 2p_테이블(왼)'!$A$19),RANK(A552,A$2:A$1074,1),"")</f>
        <v/>
      </c>
      <c r="K552" s="1" t="s">
        <v>1115</v>
      </c>
    </row>
    <row r="553" spans="1:11">
      <c r="A553" s="57">
        <v>45343</v>
      </c>
      <c r="B553" s="41"/>
      <c r="C553" s="58" t="s">
        <v>255</v>
      </c>
      <c r="D553" s="61"/>
      <c r="E553" s="62"/>
      <c r="F553" s="77">
        <f t="shared" si="11"/>
        <v>45343</v>
      </c>
      <c r="G553" s="78" t="str">
        <f>IF(AND(A553&gt;='주간 2p_테이블(왼)'!$A$13-1,A553&lt;='주간 2p_테이블(왼)'!$A$19),RANK(A553,A$2:A$1088,1),"")</f>
        <v/>
      </c>
      <c r="H553" s="78" t="str">
        <f>IFERROR(RANK(G553,G:G,1)+COUNTIF($G$1:G552,G553),"")</f>
        <v/>
      </c>
      <c r="I553" s="155" t="str">
        <f>IF(AND(A553&gt;='주간 2p_테이블(왼)'!$A$13,A553&lt;='주간 2p_테이블(왼)'!$A$19),RANK(A553,A$2:A$1074,1),"")</f>
        <v/>
      </c>
      <c r="K553" s="1" t="s">
        <v>1115</v>
      </c>
    </row>
    <row r="554" spans="1:11">
      <c r="A554" s="57">
        <v>45343</v>
      </c>
      <c r="B554" s="41"/>
      <c r="C554" s="58" t="s">
        <v>255</v>
      </c>
      <c r="D554" s="61"/>
      <c r="E554" s="62"/>
      <c r="F554" s="77">
        <f t="shared" si="11"/>
        <v>45343</v>
      </c>
      <c r="G554" s="78" t="str">
        <f>IF(AND(A554&gt;='주간 2p_테이블(왼)'!$A$13-1,A554&lt;='주간 2p_테이블(왼)'!$A$19),RANK(A554,A$2:A$1088,1),"")</f>
        <v/>
      </c>
      <c r="H554" s="78" t="str">
        <f>IFERROR(RANK(G554,G:G,1)+COUNTIF($G$1:G553,G554),"")</f>
        <v/>
      </c>
      <c r="I554" s="155" t="str">
        <f>IF(AND(A554&gt;='주간 2p_테이블(왼)'!$A$13,A554&lt;='주간 2p_테이블(왼)'!$A$19),RANK(A554,A$2:A$1074,1),"")</f>
        <v/>
      </c>
      <c r="K554" s="1" t="s">
        <v>1115</v>
      </c>
    </row>
    <row r="555" spans="1:11">
      <c r="A555" s="57">
        <v>45343</v>
      </c>
      <c r="B555" s="41"/>
      <c r="C555" s="58" t="s">
        <v>255</v>
      </c>
      <c r="D555" s="61"/>
      <c r="E555" s="62"/>
      <c r="F555" s="77">
        <f t="shared" si="11"/>
        <v>45343</v>
      </c>
      <c r="G555" s="78" t="str">
        <f>IF(AND(A555&gt;='주간 2p_테이블(왼)'!$A$13-1,A555&lt;='주간 2p_테이블(왼)'!$A$19),RANK(A555,A$2:A$1088,1),"")</f>
        <v/>
      </c>
      <c r="H555" s="78" t="str">
        <f>IFERROR(RANK(G555,G:G,1)+COUNTIF($G$1:G554,G555),"")</f>
        <v/>
      </c>
      <c r="I555" s="155" t="str">
        <f>IF(AND(A555&gt;='주간 2p_테이블(왼)'!$A$13,A555&lt;='주간 2p_테이블(왼)'!$A$19),RANK(A555,A$2:A$1074,1),"")</f>
        <v/>
      </c>
      <c r="K555" s="1" t="s">
        <v>1115</v>
      </c>
    </row>
    <row r="556" spans="1:11">
      <c r="A556" s="57">
        <v>45343</v>
      </c>
      <c r="B556" s="41"/>
      <c r="C556" s="58" t="s">
        <v>255</v>
      </c>
      <c r="D556" s="61"/>
      <c r="E556" s="62"/>
      <c r="F556" s="77">
        <f t="shared" si="11"/>
        <v>45343</v>
      </c>
      <c r="G556" s="78" t="str">
        <f>IF(AND(A556&gt;='주간 2p_테이블(왼)'!$A$13-1,A556&lt;='주간 2p_테이블(왼)'!$A$19),RANK(A556,A$2:A$1088,1),"")</f>
        <v/>
      </c>
      <c r="H556" s="78" t="str">
        <f>IFERROR(RANK(G556,G:G,1)+COUNTIF($G$1:G555,G556),"")</f>
        <v/>
      </c>
      <c r="I556" s="155" t="str">
        <f>IF(AND(A556&gt;='주간 2p_테이블(왼)'!$A$13,A556&lt;='주간 2p_테이블(왼)'!$A$19),RANK(A556,A$2:A$1074,1),"")</f>
        <v/>
      </c>
      <c r="K556" s="1" t="s">
        <v>1115</v>
      </c>
    </row>
    <row r="557" spans="1:11">
      <c r="A557" s="57">
        <v>45343</v>
      </c>
      <c r="B557" s="41"/>
      <c r="C557" s="58" t="s">
        <v>255</v>
      </c>
      <c r="D557" s="61"/>
      <c r="E557" s="62"/>
      <c r="F557" s="77">
        <f t="shared" si="11"/>
        <v>45343</v>
      </c>
      <c r="G557" s="78" t="str">
        <f>IF(AND(A557&gt;='주간 2p_테이블(왼)'!$A$13-1,A557&lt;='주간 2p_테이블(왼)'!$A$19),RANK(A557,A$2:A$1088,1),"")</f>
        <v/>
      </c>
      <c r="H557" s="78" t="str">
        <f>IFERROR(RANK(G557,G:G,1)+COUNTIF($G$1:G556,G557),"")</f>
        <v/>
      </c>
      <c r="I557" s="155" t="str">
        <f>IF(AND(A557&gt;='주간 2p_테이블(왼)'!$A$13,A557&lt;='주간 2p_테이블(왼)'!$A$19),RANK(A557,A$2:A$1074,1),"")</f>
        <v/>
      </c>
      <c r="K557" s="1" t="s">
        <v>1115</v>
      </c>
    </row>
    <row r="558" spans="1:11">
      <c r="A558" s="57">
        <v>45343</v>
      </c>
      <c r="B558" s="41"/>
      <c r="C558" s="58" t="s">
        <v>255</v>
      </c>
      <c r="D558" s="61"/>
      <c r="E558" s="62"/>
      <c r="F558" s="77">
        <f t="shared" si="11"/>
        <v>45343</v>
      </c>
      <c r="G558" s="78" t="str">
        <f>IF(AND(A558&gt;='주간 2p_테이블(왼)'!$A$13-1,A558&lt;='주간 2p_테이블(왼)'!$A$19),RANK(A558,A$2:A$1088,1),"")</f>
        <v/>
      </c>
      <c r="H558" s="78" t="str">
        <f>IFERROR(RANK(G558,G:G,1)+COUNTIF($G$1:G557,G558),"")</f>
        <v/>
      </c>
      <c r="I558" s="155" t="str">
        <f>IF(AND(A558&gt;='주간 2p_테이블(왼)'!$A$13,A558&lt;='주간 2p_테이블(왼)'!$A$19),RANK(A558,A$2:A$1074,1),"")</f>
        <v/>
      </c>
      <c r="K558" s="1" t="s">
        <v>1115</v>
      </c>
    </row>
    <row r="559" spans="1:11">
      <c r="A559" s="57">
        <v>45343</v>
      </c>
      <c r="B559" s="41"/>
      <c r="C559" s="58" t="s">
        <v>255</v>
      </c>
      <c r="D559" s="61"/>
      <c r="E559" s="62"/>
      <c r="F559" s="77">
        <f t="shared" si="11"/>
        <v>45343</v>
      </c>
      <c r="G559" s="78" t="str">
        <f>IF(AND(A559&gt;='주간 2p_테이블(왼)'!$A$13-1,A559&lt;='주간 2p_테이블(왼)'!$A$19),RANK(A559,A$2:A$1088,1),"")</f>
        <v/>
      </c>
      <c r="H559" s="78" t="str">
        <f>IFERROR(RANK(G559,G:G,1)+COUNTIF($G$1:G558,G559),"")</f>
        <v/>
      </c>
      <c r="I559" s="155" t="str">
        <f>IF(AND(A559&gt;='주간 2p_테이블(왼)'!$A$13,A559&lt;='주간 2p_테이블(왼)'!$A$19),RANK(A559,A$2:A$1074,1),"")</f>
        <v/>
      </c>
      <c r="K559" s="1" t="s">
        <v>1115</v>
      </c>
    </row>
    <row r="560" spans="1:11">
      <c r="A560" s="57">
        <v>45343</v>
      </c>
      <c r="B560" s="41"/>
      <c r="C560" s="58" t="s">
        <v>255</v>
      </c>
      <c r="D560" s="61"/>
      <c r="E560" s="62"/>
      <c r="F560" s="77">
        <f t="shared" si="11"/>
        <v>45343</v>
      </c>
      <c r="G560" s="78" t="str">
        <f>IF(AND(A560&gt;='주간 2p_테이블(왼)'!$A$13-1,A560&lt;='주간 2p_테이블(왼)'!$A$19),RANK(A560,A$2:A$1088,1),"")</f>
        <v/>
      </c>
      <c r="H560" s="78" t="str">
        <f>IFERROR(RANK(G560,G:G,1)+COUNTIF($G$1:G559,G560),"")</f>
        <v/>
      </c>
      <c r="I560" s="155" t="str">
        <f>IF(AND(A560&gt;='주간 2p_테이블(왼)'!$A$13,A560&lt;='주간 2p_테이블(왼)'!$A$19),RANK(A560,A$2:A$1074,1),"")</f>
        <v/>
      </c>
      <c r="K560" s="1" t="s">
        <v>1115</v>
      </c>
    </row>
    <row r="561" spans="1:11">
      <c r="A561" s="57">
        <v>45343</v>
      </c>
      <c r="B561" s="41"/>
      <c r="C561" s="58" t="s">
        <v>255</v>
      </c>
      <c r="D561" s="61"/>
      <c r="E561" s="62"/>
      <c r="F561" s="77">
        <f t="shared" si="11"/>
        <v>45343</v>
      </c>
      <c r="G561" s="78" t="str">
        <f>IF(AND(A561&gt;='주간 2p_테이블(왼)'!$A$13-1,A561&lt;='주간 2p_테이블(왼)'!$A$19),RANK(A561,A$2:A$1088,1),"")</f>
        <v/>
      </c>
      <c r="H561" s="78" t="str">
        <f>IFERROR(RANK(G561,G:G,1)+COUNTIF($G$1:G560,G561),"")</f>
        <v/>
      </c>
      <c r="I561" s="155" t="str">
        <f>IF(AND(A561&gt;='주간 2p_테이블(왼)'!$A$13,A561&lt;='주간 2p_테이블(왼)'!$A$19),RANK(A561,A$2:A$1074,1),"")</f>
        <v/>
      </c>
      <c r="K561" s="1" t="s">
        <v>1115</v>
      </c>
    </row>
    <row r="562" spans="1:11">
      <c r="A562" s="57">
        <v>45343</v>
      </c>
      <c r="B562" s="41"/>
      <c r="C562" s="58" t="s">
        <v>255</v>
      </c>
      <c r="D562" s="61"/>
      <c r="E562" s="62"/>
      <c r="F562" s="77">
        <f t="shared" si="11"/>
        <v>45343</v>
      </c>
      <c r="G562" s="78" t="str">
        <f>IF(AND(A562&gt;='주간 2p_테이블(왼)'!$A$13-1,A562&lt;='주간 2p_테이블(왼)'!$A$19),RANK(A562,A$2:A$1088,1),"")</f>
        <v/>
      </c>
      <c r="H562" s="78" t="str">
        <f>IFERROR(RANK(G562,G:G,1)+COUNTIF($G$1:G561,G562),"")</f>
        <v/>
      </c>
      <c r="I562" s="155" t="str">
        <f>IF(AND(A562&gt;='주간 2p_테이블(왼)'!$A$13,A562&lt;='주간 2p_테이블(왼)'!$A$19),RANK(A562,A$2:A$1074,1),"")</f>
        <v/>
      </c>
      <c r="K562" s="1" t="s">
        <v>1115</v>
      </c>
    </row>
    <row r="563" spans="1:11">
      <c r="A563" s="57">
        <v>45343</v>
      </c>
      <c r="B563" s="41"/>
      <c r="C563" s="58" t="s">
        <v>255</v>
      </c>
      <c r="D563" s="61"/>
      <c r="E563" s="62"/>
      <c r="F563" s="77">
        <f t="shared" si="11"/>
        <v>45343</v>
      </c>
      <c r="G563" s="78" t="str">
        <f>IF(AND(A563&gt;='주간 2p_테이블(왼)'!$A$13-1,A563&lt;='주간 2p_테이블(왼)'!$A$19),RANK(A563,A$2:A$1088,1),"")</f>
        <v/>
      </c>
      <c r="H563" s="78" t="str">
        <f>IFERROR(RANK(G563,G:G,1)+COUNTIF($G$1:G562,G563),"")</f>
        <v/>
      </c>
      <c r="I563" s="155" t="str">
        <f>IF(AND(A563&gt;='주간 2p_테이블(왼)'!$A$13,A563&lt;='주간 2p_테이블(왼)'!$A$19),RANK(A563,A$2:A$1074,1),"")</f>
        <v/>
      </c>
      <c r="K563" s="1" t="s">
        <v>1115</v>
      </c>
    </row>
    <row r="564" spans="1:11">
      <c r="A564" s="57">
        <v>45343</v>
      </c>
      <c r="B564" s="41"/>
      <c r="C564" s="58" t="s">
        <v>255</v>
      </c>
      <c r="D564" s="61"/>
      <c r="E564" s="62"/>
      <c r="F564" s="77">
        <f t="shared" si="11"/>
        <v>45343</v>
      </c>
      <c r="G564" s="78" t="str">
        <f>IF(AND(A564&gt;='주간 2p_테이블(왼)'!$A$13-1,A564&lt;='주간 2p_테이블(왼)'!$A$19),RANK(A564,A$2:A$1088,1),"")</f>
        <v/>
      </c>
      <c r="H564" s="78" t="str">
        <f>IFERROR(RANK(G564,G:G,1)+COUNTIF($G$1:G563,G564),"")</f>
        <v/>
      </c>
      <c r="I564" s="155" t="str">
        <f>IF(AND(A564&gt;='주간 2p_테이블(왼)'!$A$13,A564&lt;='주간 2p_테이블(왼)'!$A$19),RANK(A564,A$2:A$1074,1),"")</f>
        <v/>
      </c>
      <c r="K564" s="1" t="s">
        <v>1115</v>
      </c>
    </row>
    <row r="565" spans="1:11">
      <c r="A565" s="57">
        <v>45343</v>
      </c>
      <c r="B565" s="41"/>
      <c r="C565" s="58" t="s">
        <v>255</v>
      </c>
      <c r="D565" s="61"/>
      <c r="E565" s="62"/>
      <c r="F565" s="77">
        <f t="shared" si="11"/>
        <v>45343</v>
      </c>
      <c r="G565" s="78" t="str">
        <f>IF(AND(A565&gt;='주간 2p_테이블(왼)'!$A$13-1,A565&lt;='주간 2p_테이블(왼)'!$A$19),RANK(A565,A$2:A$1088,1),"")</f>
        <v/>
      </c>
      <c r="H565" s="78" t="str">
        <f>IFERROR(RANK(G565,G:G,1)+COUNTIF($G$1:G564,G565),"")</f>
        <v/>
      </c>
      <c r="I565" s="155" t="str">
        <f>IF(AND(A565&gt;='주간 2p_테이블(왼)'!$A$13,A565&lt;='주간 2p_테이블(왼)'!$A$19),RANK(A565,A$2:A$1074,1),"")</f>
        <v/>
      </c>
      <c r="K565" s="1" t="s">
        <v>1115</v>
      </c>
    </row>
    <row r="566" spans="1:11">
      <c r="A566" s="57">
        <v>45343</v>
      </c>
      <c r="B566" s="41"/>
      <c r="C566" s="58" t="s">
        <v>255</v>
      </c>
      <c r="D566" s="61"/>
      <c r="E566" s="62"/>
      <c r="F566" s="77">
        <f t="shared" si="11"/>
        <v>45343</v>
      </c>
      <c r="G566" s="78" t="str">
        <f>IF(AND(A566&gt;='주간 2p_테이블(왼)'!$A$13-1,A566&lt;='주간 2p_테이블(왼)'!$A$19),RANK(A566,A$2:A$1088,1),"")</f>
        <v/>
      </c>
      <c r="H566" s="78" t="str">
        <f>IFERROR(RANK(G566,G:G,1)+COUNTIF($G$1:G565,G566),"")</f>
        <v/>
      </c>
      <c r="I566" s="155" t="str">
        <f>IF(AND(A566&gt;='주간 2p_테이블(왼)'!$A$13,A566&lt;='주간 2p_테이블(왼)'!$A$19),RANK(A566,A$2:A$1074,1),"")</f>
        <v/>
      </c>
      <c r="K566" s="1" t="s">
        <v>1115</v>
      </c>
    </row>
    <row r="567" spans="1:11">
      <c r="A567" s="57">
        <v>45343</v>
      </c>
      <c r="B567" s="41"/>
      <c r="C567" s="58" t="s">
        <v>255</v>
      </c>
      <c r="D567" s="61"/>
      <c r="E567" s="62"/>
      <c r="F567" s="77">
        <f t="shared" si="11"/>
        <v>45343</v>
      </c>
      <c r="G567" s="78" t="str">
        <f>IF(AND(A567&gt;='주간 2p_테이블(왼)'!$A$13-1,A567&lt;='주간 2p_테이블(왼)'!$A$19),RANK(A567,A$2:A$1088,1),"")</f>
        <v/>
      </c>
      <c r="H567" s="78" t="str">
        <f>IFERROR(RANK(G567,G:G,1)+COUNTIF($G$1:G566,G567),"")</f>
        <v/>
      </c>
      <c r="I567" s="155" t="str">
        <f>IF(AND(A567&gt;='주간 2p_테이블(왼)'!$A$13,A567&lt;='주간 2p_테이블(왼)'!$A$19),RANK(A567,A$2:A$1074,1),"")</f>
        <v/>
      </c>
      <c r="K567" s="1" t="s">
        <v>1115</v>
      </c>
    </row>
    <row r="568" spans="1:11">
      <c r="A568" s="57">
        <v>45343</v>
      </c>
      <c r="B568" s="41"/>
      <c r="C568" s="58" t="s">
        <v>255</v>
      </c>
      <c r="D568" s="61"/>
      <c r="E568" s="62"/>
      <c r="F568" s="77">
        <f t="shared" si="11"/>
        <v>45343</v>
      </c>
      <c r="G568" s="78" t="str">
        <f>IF(AND(A568&gt;='주간 2p_테이블(왼)'!$A$13-1,A568&lt;='주간 2p_테이블(왼)'!$A$19),RANK(A568,A$2:A$1088,1),"")</f>
        <v/>
      </c>
      <c r="H568" s="78" t="str">
        <f>IFERROR(RANK(G568,G:G,1)+COUNTIF($G$1:G567,G568),"")</f>
        <v/>
      </c>
      <c r="I568" s="155" t="str">
        <f>IF(AND(A568&gt;='주간 2p_테이블(왼)'!$A$13,A568&lt;='주간 2p_테이블(왼)'!$A$19),RANK(A568,A$2:A$1074,1),"")</f>
        <v/>
      </c>
      <c r="K568" s="1" t="s">
        <v>1115</v>
      </c>
    </row>
    <row r="569" spans="1:11">
      <c r="A569" s="57">
        <v>45343</v>
      </c>
      <c r="B569" s="41"/>
      <c r="C569" s="58" t="s">
        <v>255</v>
      </c>
      <c r="D569" s="61"/>
      <c r="E569" s="62"/>
      <c r="F569" s="77">
        <f t="shared" si="11"/>
        <v>45343</v>
      </c>
      <c r="G569" s="78" t="str">
        <f>IF(AND(A569&gt;='주간 2p_테이블(왼)'!$A$13-1,A569&lt;='주간 2p_테이블(왼)'!$A$19),RANK(A569,A$2:A$1088,1),"")</f>
        <v/>
      </c>
      <c r="H569" s="78" t="str">
        <f>IFERROR(RANK(G569,G:G,1)+COUNTIF($G$1:G568,G569),"")</f>
        <v/>
      </c>
      <c r="I569" s="155" t="str">
        <f>IF(AND(A569&gt;='주간 2p_테이블(왼)'!$A$13,A569&lt;='주간 2p_테이블(왼)'!$A$19),RANK(A569,A$2:A$1074,1),"")</f>
        <v/>
      </c>
      <c r="K569" s="1" t="s">
        <v>1115</v>
      </c>
    </row>
    <row r="570" spans="1:11">
      <c r="A570" s="57">
        <v>45343</v>
      </c>
      <c r="B570" s="41"/>
      <c r="C570" s="58" t="s">
        <v>255</v>
      </c>
      <c r="D570" s="61"/>
      <c r="E570" s="62"/>
      <c r="F570" s="77">
        <f t="shared" si="11"/>
        <v>45343</v>
      </c>
      <c r="G570" s="78" t="str">
        <f>IF(AND(A570&gt;='주간 2p_테이블(왼)'!$A$13-1,A570&lt;='주간 2p_테이블(왼)'!$A$19),RANK(A570,A$2:A$1088,1),"")</f>
        <v/>
      </c>
      <c r="H570" s="78" t="str">
        <f>IFERROR(RANK(G570,G:G,1)+COUNTIF($G$1:G569,G570),"")</f>
        <v/>
      </c>
      <c r="I570" s="155" t="str">
        <f>IF(AND(A570&gt;='주간 2p_테이블(왼)'!$A$13,A570&lt;='주간 2p_테이블(왼)'!$A$19),RANK(A570,A$2:A$1074,1),"")</f>
        <v/>
      </c>
      <c r="K570" s="1" t="s">
        <v>1115</v>
      </c>
    </row>
    <row r="571" spans="1:11">
      <c r="A571" s="57">
        <v>45343</v>
      </c>
      <c r="B571" s="41"/>
      <c r="C571" s="58" t="s">
        <v>255</v>
      </c>
      <c r="D571" s="61"/>
      <c r="E571" s="62"/>
      <c r="F571" s="77">
        <f t="shared" si="11"/>
        <v>45343</v>
      </c>
      <c r="G571" s="78" t="str">
        <f>IF(AND(A571&gt;='주간 2p_테이블(왼)'!$A$13-1,A571&lt;='주간 2p_테이블(왼)'!$A$19),RANK(A571,A$2:A$1088,1),"")</f>
        <v/>
      </c>
      <c r="H571" s="78" t="str">
        <f>IFERROR(RANK(G571,G:G,1)+COUNTIF($G$1:G570,G571),"")</f>
        <v/>
      </c>
      <c r="I571" s="155" t="str">
        <f>IF(AND(A571&gt;='주간 2p_테이블(왼)'!$A$13,A571&lt;='주간 2p_테이블(왼)'!$A$19),RANK(A571,A$2:A$1074,1),"")</f>
        <v/>
      </c>
      <c r="K571" s="1" t="s">
        <v>1115</v>
      </c>
    </row>
    <row r="572" spans="1:11">
      <c r="A572" s="57">
        <v>45343</v>
      </c>
      <c r="B572" s="41"/>
      <c r="C572" s="58" t="s">
        <v>255</v>
      </c>
      <c r="D572" s="61"/>
      <c r="E572" s="62"/>
      <c r="F572" s="77">
        <f t="shared" si="11"/>
        <v>45343</v>
      </c>
      <c r="G572" s="78" t="str">
        <f>IF(AND(A572&gt;='주간 2p_테이블(왼)'!$A$13-1,A572&lt;='주간 2p_테이블(왼)'!$A$19),RANK(A572,A$2:A$1088,1),"")</f>
        <v/>
      </c>
      <c r="H572" s="78" t="str">
        <f>IFERROR(RANK(G572,G:G,1)+COUNTIF($G$1:G571,G572),"")</f>
        <v/>
      </c>
      <c r="I572" s="155" t="str">
        <f>IF(AND(A572&gt;='주간 2p_테이블(왼)'!$A$13,A572&lt;='주간 2p_테이블(왼)'!$A$19),RANK(A572,A$2:A$1074,1),"")</f>
        <v/>
      </c>
      <c r="K572" s="1" t="s">
        <v>1115</v>
      </c>
    </row>
    <row r="573" spans="1:11">
      <c r="A573" s="57">
        <v>45343</v>
      </c>
      <c r="B573" s="41"/>
      <c r="C573" s="58" t="s">
        <v>255</v>
      </c>
      <c r="D573" s="61"/>
      <c r="E573" s="62"/>
      <c r="F573" s="77">
        <f t="shared" si="11"/>
        <v>45343</v>
      </c>
      <c r="G573" s="78" t="str">
        <f>IF(AND(A573&gt;='주간 2p_테이블(왼)'!$A$13-1,A573&lt;='주간 2p_테이블(왼)'!$A$19),RANK(A573,A$2:A$1088,1),"")</f>
        <v/>
      </c>
      <c r="H573" s="78" t="str">
        <f>IFERROR(RANK(G573,G:G,1)+COUNTIF($G$1:G572,G573),"")</f>
        <v/>
      </c>
      <c r="I573" s="155" t="str">
        <f>IF(AND(A573&gt;='주간 2p_테이블(왼)'!$A$13,A573&lt;='주간 2p_테이블(왼)'!$A$19),RANK(A573,A$2:A$1074,1),"")</f>
        <v/>
      </c>
      <c r="K573" s="1" t="s">
        <v>1115</v>
      </c>
    </row>
    <row r="574" spans="1:11">
      <c r="A574" s="57">
        <v>45343</v>
      </c>
      <c r="B574" s="41"/>
      <c r="C574" s="58" t="s">
        <v>255</v>
      </c>
      <c r="D574" s="61"/>
      <c r="E574" s="62"/>
      <c r="F574" s="77">
        <f t="shared" si="11"/>
        <v>45343</v>
      </c>
      <c r="G574" s="78" t="str">
        <f>IF(AND(A574&gt;='주간 2p_테이블(왼)'!$A$13-1,A574&lt;='주간 2p_테이블(왼)'!$A$19),RANK(A574,A$2:A$1088,1),"")</f>
        <v/>
      </c>
      <c r="H574" s="78" t="str">
        <f>IFERROR(RANK(G574,G:G,1)+COUNTIF($G$1:G573,G574),"")</f>
        <v/>
      </c>
      <c r="I574" s="155" t="str">
        <f>IF(AND(A574&gt;='주간 2p_테이블(왼)'!$A$13,A574&lt;='주간 2p_테이블(왼)'!$A$19),RANK(A574,A$2:A$1074,1),"")</f>
        <v/>
      </c>
      <c r="K574" s="1" t="s">
        <v>1115</v>
      </c>
    </row>
    <row r="575" spans="1:11">
      <c r="A575" s="57">
        <v>45343</v>
      </c>
      <c r="B575" s="41"/>
      <c r="C575" s="58" t="s">
        <v>255</v>
      </c>
      <c r="D575" s="61"/>
      <c r="E575" s="62"/>
      <c r="F575" s="77">
        <f t="shared" si="11"/>
        <v>45343</v>
      </c>
      <c r="G575" s="78" t="str">
        <f>IF(AND(A575&gt;='주간 2p_테이블(왼)'!$A$13-1,A575&lt;='주간 2p_테이블(왼)'!$A$19),RANK(A575,A$2:A$1088,1),"")</f>
        <v/>
      </c>
      <c r="H575" s="78" t="str">
        <f>IFERROR(RANK(G575,G:G,1)+COUNTIF($G$1:G574,G575),"")</f>
        <v/>
      </c>
      <c r="I575" s="155" t="str">
        <f>IF(AND(A575&gt;='주간 2p_테이블(왼)'!$A$13,A575&lt;='주간 2p_테이블(왼)'!$A$19),RANK(A575,A$2:A$1074,1),"")</f>
        <v/>
      </c>
      <c r="K575" s="1" t="s">
        <v>1115</v>
      </c>
    </row>
    <row r="576" spans="1:11">
      <c r="A576" s="57">
        <v>45343</v>
      </c>
      <c r="B576" s="41"/>
      <c r="C576" s="58" t="s">
        <v>255</v>
      </c>
      <c r="D576" s="61"/>
      <c r="E576" s="62"/>
      <c r="F576" s="77">
        <f t="shared" si="11"/>
        <v>45343</v>
      </c>
      <c r="G576" s="78" t="str">
        <f>IF(AND(A576&gt;='주간 2p_테이블(왼)'!$A$13-1,A576&lt;='주간 2p_테이블(왼)'!$A$19),RANK(A576,A$2:A$1088,1),"")</f>
        <v/>
      </c>
      <c r="H576" s="78" t="str">
        <f>IFERROR(RANK(G576,G:G,1)+COUNTIF($G$1:G575,G576),"")</f>
        <v/>
      </c>
      <c r="I576" s="155" t="str">
        <f>IF(AND(A576&gt;='주간 2p_테이블(왼)'!$A$13,A576&lt;='주간 2p_테이블(왼)'!$A$19),RANK(A576,A$2:A$1074,1),"")</f>
        <v/>
      </c>
      <c r="K576" s="1" t="s">
        <v>1115</v>
      </c>
    </row>
    <row r="577" spans="1:11">
      <c r="A577" s="57">
        <v>45343</v>
      </c>
      <c r="B577" s="41"/>
      <c r="C577" s="58" t="s">
        <v>255</v>
      </c>
      <c r="D577" s="61"/>
      <c r="E577" s="62"/>
      <c r="F577" s="77">
        <f t="shared" si="11"/>
        <v>45343</v>
      </c>
      <c r="G577" s="78" t="str">
        <f>IF(AND(A577&gt;='주간 2p_테이블(왼)'!$A$13-1,A577&lt;='주간 2p_테이블(왼)'!$A$19),RANK(A577,A$2:A$1088,1),"")</f>
        <v/>
      </c>
      <c r="H577" s="78" t="str">
        <f>IFERROR(RANK(G577,G:G,1)+COUNTIF($G$1:G576,G577),"")</f>
        <v/>
      </c>
      <c r="I577" s="155" t="str">
        <f>IF(AND(A577&gt;='주간 2p_테이블(왼)'!$A$13,A577&lt;='주간 2p_테이블(왼)'!$A$19),RANK(A577,A$2:A$1074,1),"")</f>
        <v/>
      </c>
      <c r="K577" s="1" t="s">
        <v>1115</v>
      </c>
    </row>
    <row r="578" spans="1:11">
      <c r="A578" s="57">
        <v>45343</v>
      </c>
      <c r="B578" s="41"/>
      <c r="C578" s="58" t="s">
        <v>255</v>
      </c>
      <c r="D578" s="61"/>
      <c r="E578" s="62"/>
      <c r="F578" s="77">
        <f t="shared" si="11"/>
        <v>45343</v>
      </c>
      <c r="G578" s="78" t="str">
        <f>IF(AND(A578&gt;='주간 2p_테이블(왼)'!$A$13-1,A578&lt;='주간 2p_테이블(왼)'!$A$19),RANK(A578,A$2:A$1088,1),"")</f>
        <v/>
      </c>
      <c r="H578" s="78" t="str">
        <f>IFERROR(RANK(G578,G:G,1)+COUNTIF($G$1:G577,G578),"")</f>
        <v/>
      </c>
      <c r="I578" s="155" t="str">
        <f>IF(AND(A578&gt;='주간 2p_테이블(왼)'!$A$13,A578&lt;='주간 2p_테이블(왼)'!$A$19),RANK(A578,A$2:A$1074,1),"")</f>
        <v/>
      </c>
      <c r="K578" s="1" t="s">
        <v>1115</v>
      </c>
    </row>
    <row r="579" spans="1:11">
      <c r="A579" s="57">
        <v>45343</v>
      </c>
      <c r="B579" s="41"/>
      <c r="C579" s="58" t="s">
        <v>255</v>
      </c>
      <c r="D579" s="61"/>
      <c r="E579" s="62"/>
      <c r="F579" s="77">
        <f t="shared" si="11"/>
        <v>45343</v>
      </c>
      <c r="G579" s="78" t="str">
        <f>IF(AND(A579&gt;='주간 2p_테이블(왼)'!$A$13-1,A579&lt;='주간 2p_테이블(왼)'!$A$19),RANK(A579,A$2:A$1088,1),"")</f>
        <v/>
      </c>
      <c r="H579" s="78" t="str">
        <f>IFERROR(RANK(G579,G:G,1)+COUNTIF($G$1:G578,G579),"")</f>
        <v/>
      </c>
      <c r="I579" s="155" t="str">
        <f>IF(AND(A579&gt;='주간 2p_테이블(왼)'!$A$13,A579&lt;='주간 2p_테이블(왼)'!$A$19),RANK(A579,A$2:A$1074,1),"")</f>
        <v/>
      </c>
      <c r="K579" s="1" t="s">
        <v>1115</v>
      </c>
    </row>
    <row r="580" spans="1:11">
      <c r="A580" s="57">
        <v>45343</v>
      </c>
      <c r="B580" s="41"/>
      <c r="C580" s="58" t="s">
        <v>255</v>
      </c>
      <c r="D580" s="61"/>
      <c r="E580" s="62"/>
      <c r="F580" s="77">
        <f t="shared" si="11"/>
        <v>45343</v>
      </c>
      <c r="G580" s="78" t="str">
        <f>IF(AND(A580&gt;='주간 2p_테이블(왼)'!$A$13-1,A580&lt;='주간 2p_테이블(왼)'!$A$19),RANK(A580,A$2:A$1088,1),"")</f>
        <v/>
      </c>
      <c r="H580" s="78" t="str">
        <f>IFERROR(RANK(G580,G:G,1)+COUNTIF($G$1:G579,G580),"")</f>
        <v/>
      </c>
      <c r="I580" s="155" t="str">
        <f>IF(AND(A580&gt;='주간 2p_테이블(왼)'!$A$13,A580&lt;='주간 2p_테이블(왼)'!$A$19),RANK(A580,A$2:A$1074,1),"")</f>
        <v/>
      </c>
      <c r="K580" s="1" t="s">
        <v>1115</v>
      </c>
    </row>
    <row r="581" spans="1:11">
      <c r="A581" s="57">
        <v>45343</v>
      </c>
      <c r="B581" s="41"/>
      <c r="C581" s="58" t="s">
        <v>255</v>
      </c>
      <c r="D581" s="61"/>
      <c r="E581" s="62"/>
      <c r="F581" s="77">
        <f t="shared" si="11"/>
        <v>45343</v>
      </c>
      <c r="G581" s="78" t="str">
        <f>IF(AND(A581&gt;='주간 2p_테이블(왼)'!$A$13-1,A581&lt;='주간 2p_테이블(왼)'!$A$19),RANK(A581,A$2:A$1088,1),"")</f>
        <v/>
      </c>
      <c r="H581" s="78" t="str">
        <f>IFERROR(RANK(G581,G:G,1)+COUNTIF($G$1:G580,G581),"")</f>
        <v/>
      </c>
      <c r="I581" s="155" t="str">
        <f>IF(AND(A581&gt;='주간 2p_테이블(왼)'!$A$13,A581&lt;='주간 2p_테이블(왼)'!$A$19),RANK(A581,A$2:A$1074,1),"")</f>
        <v/>
      </c>
      <c r="K581" s="1" t="s">
        <v>1115</v>
      </c>
    </row>
    <row r="582" spans="1:11">
      <c r="A582" s="57">
        <v>45343</v>
      </c>
      <c r="B582" s="41"/>
      <c r="C582" s="58" t="s">
        <v>255</v>
      </c>
      <c r="D582" s="61"/>
      <c r="E582" s="62"/>
      <c r="F582" s="77">
        <f t="shared" si="11"/>
        <v>45343</v>
      </c>
      <c r="G582" s="78" t="str">
        <f>IF(AND(A582&gt;='주간 2p_테이블(왼)'!$A$13-1,A582&lt;='주간 2p_테이블(왼)'!$A$19),RANK(A582,A$2:A$1088,1),"")</f>
        <v/>
      </c>
      <c r="H582" s="78" t="str">
        <f>IFERROR(RANK(G582,G:G,1)+COUNTIF($G$1:G581,G582),"")</f>
        <v/>
      </c>
      <c r="I582" s="155" t="str">
        <f>IF(AND(A582&gt;='주간 2p_테이블(왼)'!$A$13,A582&lt;='주간 2p_테이블(왼)'!$A$19),RANK(A582,A$2:A$1074,1),"")</f>
        <v/>
      </c>
      <c r="K582" s="1" t="s">
        <v>1115</v>
      </c>
    </row>
    <row r="583" spans="1:11">
      <c r="A583" s="57">
        <v>45343</v>
      </c>
      <c r="B583" s="41"/>
      <c r="C583" s="58" t="s">
        <v>255</v>
      </c>
      <c r="D583" s="61"/>
      <c r="E583" s="62"/>
      <c r="F583" s="77">
        <f t="shared" si="11"/>
        <v>45343</v>
      </c>
      <c r="G583" s="78" t="str">
        <f>IF(AND(A583&gt;='주간 2p_테이블(왼)'!$A$13-1,A583&lt;='주간 2p_테이블(왼)'!$A$19),RANK(A583,A$2:A$1088,1),"")</f>
        <v/>
      </c>
      <c r="H583" s="78" t="str">
        <f>IFERROR(RANK(G583,G:G,1)+COUNTIF($G$1:G582,G583),"")</f>
        <v/>
      </c>
      <c r="I583" s="155" t="str">
        <f>IF(AND(A583&gt;='주간 2p_테이블(왼)'!$A$13,A583&lt;='주간 2p_테이블(왼)'!$A$19),RANK(A583,A$2:A$1074,1),"")</f>
        <v/>
      </c>
      <c r="K583" s="1" t="s">
        <v>1115</v>
      </c>
    </row>
    <row r="584" spans="1:11">
      <c r="A584" s="57">
        <v>45343</v>
      </c>
      <c r="B584" s="41"/>
      <c r="C584" s="58" t="s">
        <v>255</v>
      </c>
      <c r="D584" s="61"/>
      <c r="E584" s="62"/>
      <c r="F584" s="77">
        <f t="shared" si="11"/>
        <v>45343</v>
      </c>
      <c r="G584" s="78" t="str">
        <f>IF(AND(A584&gt;='주간 2p_테이블(왼)'!$A$13-1,A584&lt;='주간 2p_테이블(왼)'!$A$19),RANK(A584,A$2:A$1088,1),"")</f>
        <v/>
      </c>
      <c r="H584" s="78" t="str">
        <f>IFERROR(RANK(G584,G:G,1)+COUNTIF($G$1:G583,G584),"")</f>
        <v/>
      </c>
      <c r="I584" s="155" t="str">
        <f>IF(AND(A584&gt;='주간 2p_테이블(왼)'!$A$13,A584&lt;='주간 2p_테이블(왼)'!$A$19),RANK(A584,A$2:A$1074,1),"")</f>
        <v/>
      </c>
      <c r="K584" s="1" t="s">
        <v>1115</v>
      </c>
    </row>
    <row r="585" spans="1:11">
      <c r="A585" s="57">
        <v>45343</v>
      </c>
      <c r="B585" s="41"/>
      <c r="C585" s="58" t="s">
        <v>255</v>
      </c>
      <c r="D585" s="61"/>
      <c r="E585" s="62"/>
      <c r="F585" s="77">
        <f t="shared" si="11"/>
        <v>45343</v>
      </c>
      <c r="G585" s="78" t="str">
        <f>IF(AND(A585&gt;='주간 2p_테이블(왼)'!$A$13-1,A585&lt;='주간 2p_테이블(왼)'!$A$19),RANK(A585,A$2:A$1088,1),"")</f>
        <v/>
      </c>
      <c r="H585" s="78" t="str">
        <f>IFERROR(RANK(G585,G:G,1)+COUNTIF($G$1:G584,G585),"")</f>
        <v/>
      </c>
      <c r="I585" s="155" t="str">
        <f>IF(AND(A585&gt;='주간 2p_테이블(왼)'!$A$13,A585&lt;='주간 2p_테이블(왼)'!$A$19),RANK(A585,A$2:A$1074,1),"")</f>
        <v/>
      </c>
      <c r="K585" s="1" t="s">
        <v>1115</v>
      </c>
    </row>
    <row r="586" spans="1:11">
      <c r="A586" s="57">
        <v>45343</v>
      </c>
      <c r="B586" s="41"/>
      <c r="C586" s="58" t="s">
        <v>255</v>
      </c>
      <c r="D586" s="61"/>
      <c r="E586" s="62"/>
      <c r="F586" s="77">
        <f t="shared" si="11"/>
        <v>45343</v>
      </c>
      <c r="G586" s="78" t="str">
        <f>IF(AND(A586&gt;='주간 2p_테이블(왼)'!$A$13-1,A586&lt;='주간 2p_테이블(왼)'!$A$19),RANK(A586,A$2:A$1088,1),"")</f>
        <v/>
      </c>
      <c r="H586" s="78" t="str">
        <f>IFERROR(RANK(G586,G:G,1)+COUNTIF($G$1:G585,G586),"")</f>
        <v/>
      </c>
      <c r="I586" s="155" t="str">
        <f>IF(AND(A586&gt;='주간 2p_테이블(왼)'!$A$13,A586&lt;='주간 2p_테이블(왼)'!$A$19),RANK(A586,A$2:A$1074,1),"")</f>
        <v/>
      </c>
      <c r="K586" s="1" t="s">
        <v>1115</v>
      </c>
    </row>
    <row r="587" spans="1:11">
      <c r="A587" s="57">
        <v>45343</v>
      </c>
      <c r="B587" s="41"/>
      <c r="C587" s="58" t="s">
        <v>255</v>
      </c>
      <c r="D587" s="61"/>
      <c r="E587" s="62"/>
      <c r="F587" s="77">
        <f t="shared" si="11"/>
        <v>45343</v>
      </c>
      <c r="G587" s="78" t="str">
        <f>IF(AND(A587&gt;='주간 2p_테이블(왼)'!$A$13-1,A587&lt;='주간 2p_테이블(왼)'!$A$19),RANK(A587,A$2:A$1088,1),"")</f>
        <v/>
      </c>
      <c r="H587" s="78" t="str">
        <f>IFERROR(RANK(G587,G:G,1)+COUNTIF($G$1:G586,G587),"")</f>
        <v/>
      </c>
      <c r="I587" s="155" t="str">
        <f>IF(AND(A587&gt;='주간 2p_테이블(왼)'!$A$13,A587&lt;='주간 2p_테이블(왼)'!$A$19),RANK(A587,A$2:A$1074,1),"")</f>
        <v/>
      </c>
      <c r="K587" s="1" t="s">
        <v>1115</v>
      </c>
    </row>
    <row r="588" spans="1:11">
      <c r="A588" s="57">
        <v>45343</v>
      </c>
      <c r="B588" s="41"/>
      <c r="C588" s="58" t="s">
        <v>255</v>
      </c>
      <c r="D588" s="61"/>
      <c r="E588" s="62"/>
      <c r="F588" s="77">
        <f t="shared" si="11"/>
        <v>45343</v>
      </c>
      <c r="G588" s="78" t="str">
        <f>IF(AND(A588&gt;='주간 2p_테이블(왼)'!$A$13-1,A588&lt;='주간 2p_테이블(왼)'!$A$19),RANK(A588,A$2:A$1088,1),"")</f>
        <v/>
      </c>
      <c r="H588" s="78" t="str">
        <f>IFERROR(RANK(G588,G:G,1)+COUNTIF($G$1:G587,G588),"")</f>
        <v/>
      </c>
      <c r="I588" s="155" t="str">
        <f>IF(AND(A588&gt;='주간 2p_테이블(왼)'!$A$13,A588&lt;='주간 2p_테이블(왼)'!$A$19),RANK(A588,A$2:A$1074,1),"")</f>
        <v/>
      </c>
      <c r="K588" s="1" t="s">
        <v>1115</v>
      </c>
    </row>
    <row r="589" spans="1:11">
      <c r="A589" s="57">
        <v>45343</v>
      </c>
      <c r="B589" s="41"/>
      <c r="C589" s="58" t="s">
        <v>255</v>
      </c>
      <c r="D589" s="61"/>
      <c r="E589" s="62"/>
      <c r="F589" s="77">
        <f t="shared" si="11"/>
        <v>45343</v>
      </c>
      <c r="G589" s="78" t="str">
        <f>IF(AND(A589&gt;='주간 2p_테이블(왼)'!$A$13-1,A589&lt;='주간 2p_테이블(왼)'!$A$19),RANK(A589,A$2:A$1088,1),"")</f>
        <v/>
      </c>
      <c r="H589" s="78" t="str">
        <f>IFERROR(RANK(G589,G:G,1)+COUNTIF($G$1:G588,G589),"")</f>
        <v/>
      </c>
      <c r="I589" s="155" t="str">
        <f>IF(AND(A589&gt;='주간 2p_테이블(왼)'!$A$13,A589&lt;='주간 2p_테이블(왼)'!$A$19),RANK(A589,A$2:A$1074,1),"")</f>
        <v/>
      </c>
      <c r="K589" s="1" t="s">
        <v>1115</v>
      </c>
    </row>
    <row r="590" spans="1:11">
      <c r="A590" s="57">
        <v>45343</v>
      </c>
      <c r="B590" s="41"/>
      <c r="C590" s="58" t="s">
        <v>255</v>
      </c>
      <c r="D590" s="61"/>
      <c r="E590" s="62"/>
      <c r="F590" s="77">
        <f t="shared" si="11"/>
        <v>45343</v>
      </c>
      <c r="G590" s="78" t="str">
        <f>IF(AND(A590&gt;='주간 2p_테이블(왼)'!$A$13-1,A590&lt;='주간 2p_테이블(왼)'!$A$19),RANK(A590,A$2:A$1088,1),"")</f>
        <v/>
      </c>
      <c r="H590" s="78" t="str">
        <f>IFERROR(RANK(G590,G:G,1)+COUNTIF($G$1:G589,G590),"")</f>
        <v/>
      </c>
      <c r="I590" s="155" t="str">
        <f>IF(AND(A590&gt;='주간 2p_테이블(왼)'!$A$13,A590&lt;='주간 2p_테이블(왼)'!$A$19),RANK(A590,A$2:A$1074,1),"")</f>
        <v/>
      </c>
      <c r="K590" s="1" t="s">
        <v>1115</v>
      </c>
    </row>
    <row r="591" spans="1:11">
      <c r="A591" s="57">
        <v>45343</v>
      </c>
      <c r="B591" s="41"/>
      <c r="C591" s="58" t="s">
        <v>255</v>
      </c>
      <c r="D591" s="61"/>
      <c r="E591" s="62"/>
      <c r="F591" s="77">
        <f t="shared" si="11"/>
        <v>45343</v>
      </c>
      <c r="G591" s="78" t="str">
        <f>IF(AND(A591&gt;='주간 2p_테이블(왼)'!$A$13-1,A591&lt;='주간 2p_테이블(왼)'!$A$19),RANK(A591,A$2:A$1088,1),"")</f>
        <v/>
      </c>
      <c r="H591" s="78" t="str">
        <f>IFERROR(RANK(G591,G:G,1)+COUNTIF($G$1:G590,G591),"")</f>
        <v/>
      </c>
      <c r="I591" s="155" t="str">
        <f>IF(AND(A591&gt;='주간 2p_테이블(왼)'!$A$13,A591&lt;='주간 2p_테이블(왼)'!$A$19),RANK(A591,A$2:A$1074,1),"")</f>
        <v/>
      </c>
      <c r="K591" s="1" t="s">
        <v>1115</v>
      </c>
    </row>
    <row r="592" spans="1:11">
      <c r="A592" s="57">
        <v>45343</v>
      </c>
      <c r="B592" s="41"/>
      <c r="C592" s="58" t="s">
        <v>255</v>
      </c>
      <c r="D592" s="61"/>
      <c r="E592" s="62"/>
      <c r="F592" s="77">
        <f t="shared" si="11"/>
        <v>45343</v>
      </c>
      <c r="G592" s="78" t="str">
        <f>IF(AND(A592&gt;='주간 2p_테이블(왼)'!$A$13-1,A592&lt;='주간 2p_테이블(왼)'!$A$19),RANK(A592,A$2:A$1088,1),"")</f>
        <v/>
      </c>
      <c r="H592" s="78" t="str">
        <f>IFERROR(RANK(G592,G:G,1)+COUNTIF($G$1:G591,G592),"")</f>
        <v/>
      </c>
      <c r="I592" s="155" t="str">
        <f>IF(AND(A592&gt;='주간 2p_테이블(왼)'!$A$13,A592&lt;='주간 2p_테이블(왼)'!$A$19),RANK(A592,A$2:A$1074,1),"")</f>
        <v/>
      </c>
      <c r="K592" s="1" t="s">
        <v>1115</v>
      </c>
    </row>
    <row r="593" spans="1:11">
      <c r="A593" s="57">
        <v>45343</v>
      </c>
      <c r="B593" s="41"/>
      <c r="C593" s="58" t="s">
        <v>255</v>
      </c>
      <c r="D593" s="61"/>
      <c r="E593" s="62"/>
      <c r="F593" s="77">
        <f t="shared" si="11"/>
        <v>45343</v>
      </c>
      <c r="G593" s="78" t="str">
        <f>IF(AND(A593&gt;='주간 2p_테이블(왼)'!$A$13-1,A593&lt;='주간 2p_테이블(왼)'!$A$19),RANK(A593,A$2:A$1088,1),"")</f>
        <v/>
      </c>
      <c r="H593" s="78" t="str">
        <f>IFERROR(RANK(G593,G:G,1)+COUNTIF($G$1:G592,G593),"")</f>
        <v/>
      </c>
      <c r="I593" s="155" t="str">
        <f>IF(AND(A593&gt;='주간 2p_테이블(왼)'!$A$13,A593&lt;='주간 2p_테이블(왼)'!$A$19),RANK(A593,A$2:A$1074,1),"")</f>
        <v/>
      </c>
      <c r="K593" s="1" t="s">
        <v>1115</v>
      </c>
    </row>
    <row r="594" spans="1:11">
      <c r="A594" s="57">
        <v>45343</v>
      </c>
      <c r="B594" s="41"/>
      <c r="C594" s="58" t="s">
        <v>255</v>
      </c>
      <c r="D594" s="61"/>
      <c r="E594" s="62"/>
      <c r="F594" s="77">
        <f t="shared" si="11"/>
        <v>45343</v>
      </c>
      <c r="G594" s="78" t="str">
        <f>IF(AND(A594&gt;='주간 2p_테이블(왼)'!$A$13-1,A594&lt;='주간 2p_테이블(왼)'!$A$19),RANK(A594,A$2:A$1088,1),"")</f>
        <v/>
      </c>
      <c r="H594" s="78" t="str">
        <f>IFERROR(RANK(G594,G:G,1)+COUNTIF($G$1:G593,G594),"")</f>
        <v/>
      </c>
      <c r="I594" s="155" t="str">
        <f>IF(AND(A594&gt;='주간 2p_테이블(왼)'!$A$13,A594&lt;='주간 2p_테이블(왼)'!$A$19),RANK(A594,A$2:A$1074,1),"")</f>
        <v/>
      </c>
      <c r="K594" s="1" t="s">
        <v>1115</v>
      </c>
    </row>
    <row r="595" spans="1:11">
      <c r="A595" s="57">
        <v>45343</v>
      </c>
      <c r="B595" s="41"/>
      <c r="C595" s="58" t="s">
        <v>255</v>
      </c>
      <c r="D595" s="61"/>
      <c r="E595" s="62"/>
      <c r="F595" s="77">
        <f t="shared" si="11"/>
        <v>45343</v>
      </c>
      <c r="G595" s="78" t="str">
        <f>IF(AND(A595&gt;='주간 2p_테이블(왼)'!$A$13-1,A595&lt;='주간 2p_테이블(왼)'!$A$19),RANK(A595,A$2:A$1088,1),"")</f>
        <v/>
      </c>
      <c r="H595" s="78" t="str">
        <f>IFERROR(RANK(G595,G:G,1)+COUNTIF($G$1:G594,G595),"")</f>
        <v/>
      </c>
      <c r="I595" s="155" t="str">
        <f>IF(AND(A595&gt;='주간 2p_테이블(왼)'!$A$13,A595&lt;='주간 2p_테이블(왼)'!$A$19),RANK(A595,A$2:A$1074,1),"")</f>
        <v/>
      </c>
      <c r="K595" s="1" t="s">
        <v>1115</v>
      </c>
    </row>
    <row r="596" spans="1:11">
      <c r="A596" s="57">
        <v>45343</v>
      </c>
      <c r="B596" s="41"/>
      <c r="C596" s="58" t="s">
        <v>255</v>
      </c>
      <c r="D596" s="61"/>
      <c r="E596" s="62"/>
      <c r="F596" s="77">
        <f t="shared" si="11"/>
        <v>45343</v>
      </c>
      <c r="G596" s="78" t="str">
        <f>IF(AND(A596&gt;='주간 2p_테이블(왼)'!$A$13-1,A596&lt;='주간 2p_테이블(왼)'!$A$19),RANK(A596,A$2:A$1088,1),"")</f>
        <v/>
      </c>
      <c r="H596" s="78" t="str">
        <f>IFERROR(RANK(G596,G:G,1)+COUNTIF($G$1:G595,G596),"")</f>
        <v/>
      </c>
      <c r="I596" s="155" t="str">
        <f>IF(AND(A596&gt;='주간 2p_테이블(왼)'!$A$13,A596&lt;='주간 2p_테이블(왼)'!$A$19),RANK(A596,A$2:A$1074,1),"")</f>
        <v/>
      </c>
      <c r="K596" s="1" t="s">
        <v>1115</v>
      </c>
    </row>
    <row r="597" spans="1:11">
      <c r="A597" s="57">
        <v>45343</v>
      </c>
      <c r="B597" s="41"/>
      <c r="C597" s="58" t="s">
        <v>255</v>
      </c>
      <c r="D597" s="61"/>
      <c r="E597" s="62"/>
      <c r="F597" s="77">
        <f t="shared" si="11"/>
        <v>45343</v>
      </c>
      <c r="G597" s="78" t="str">
        <f>IF(AND(A597&gt;='주간 2p_테이블(왼)'!$A$13-1,A597&lt;='주간 2p_테이블(왼)'!$A$19),RANK(A597,A$2:A$1088,1),"")</f>
        <v/>
      </c>
      <c r="H597" s="78" t="str">
        <f>IFERROR(RANK(G597,G:G,1)+COUNTIF($G$1:G596,G597),"")</f>
        <v/>
      </c>
      <c r="I597" s="155" t="str">
        <f>IF(AND(A597&gt;='주간 2p_테이블(왼)'!$A$13,A597&lt;='주간 2p_테이블(왼)'!$A$19),RANK(A597,A$2:A$1074,1),"")</f>
        <v/>
      </c>
      <c r="K597" s="1" t="s">
        <v>1115</v>
      </c>
    </row>
    <row r="598" spans="1:11">
      <c r="A598" s="57">
        <v>45343</v>
      </c>
      <c r="B598" s="41"/>
      <c r="C598" s="58" t="s">
        <v>255</v>
      </c>
      <c r="D598" s="61"/>
      <c r="E598" s="62"/>
      <c r="F598" s="77">
        <f t="shared" si="11"/>
        <v>45343</v>
      </c>
      <c r="G598" s="78" t="str">
        <f>IF(AND(A598&gt;='주간 2p_테이블(왼)'!$A$13-1,A598&lt;='주간 2p_테이블(왼)'!$A$19),RANK(A598,A$2:A$1088,1),"")</f>
        <v/>
      </c>
      <c r="H598" s="78" t="str">
        <f>IFERROR(RANK(G598,G:G,1)+COUNTIF($G$1:G597,G598),"")</f>
        <v/>
      </c>
      <c r="I598" s="155" t="str">
        <f>IF(AND(A598&gt;='주간 2p_테이블(왼)'!$A$13,A598&lt;='주간 2p_테이블(왼)'!$A$19),RANK(A598,A$2:A$1074,1),"")</f>
        <v/>
      </c>
      <c r="K598" s="1" t="s">
        <v>1115</v>
      </c>
    </row>
    <row r="599" spans="1:11">
      <c r="A599" s="57">
        <v>45343</v>
      </c>
      <c r="B599" s="41"/>
      <c r="C599" s="58" t="s">
        <v>255</v>
      </c>
      <c r="D599" s="61"/>
      <c r="E599" s="62"/>
      <c r="F599" s="77">
        <f t="shared" si="11"/>
        <v>45343</v>
      </c>
      <c r="G599" s="78" t="str">
        <f>IF(AND(A599&gt;='주간 2p_테이블(왼)'!$A$13-1,A599&lt;='주간 2p_테이블(왼)'!$A$19),RANK(A599,A$2:A$1088,1),"")</f>
        <v/>
      </c>
      <c r="H599" s="78" t="str">
        <f>IFERROR(RANK(G599,G:G,1)+COUNTIF($G$1:G598,G599),"")</f>
        <v/>
      </c>
      <c r="I599" s="155" t="str">
        <f>IF(AND(A599&gt;='주간 2p_테이블(왼)'!$A$13,A599&lt;='주간 2p_테이블(왼)'!$A$19),RANK(A599,A$2:A$1074,1),"")</f>
        <v/>
      </c>
      <c r="K599" s="1" t="s">
        <v>1115</v>
      </c>
    </row>
    <row r="600" spans="1:11">
      <c r="A600" s="57">
        <v>45343</v>
      </c>
      <c r="B600" s="41"/>
      <c r="C600" s="58" t="s">
        <v>255</v>
      </c>
      <c r="D600" s="61"/>
      <c r="E600" s="62"/>
      <c r="F600" s="77">
        <f t="shared" si="11"/>
        <v>45343</v>
      </c>
      <c r="G600" s="78" t="str">
        <f>IF(AND(A600&gt;='주간 2p_테이블(왼)'!$A$13-1,A600&lt;='주간 2p_테이블(왼)'!$A$19),RANK(A600,A$2:A$1088,1),"")</f>
        <v/>
      </c>
      <c r="H600" s="78" t="str">
        <f>IFERROR(RANK(G600,G:G,1)+COUNTIF($G$1:G599,G600),"")</f>
        <v/>
      </c>
      <c r="I600" s="155" t="str">
        <f>IF(AND(A600&gt;='주간 2p_테이블(왼)'!$A$13,A600&lt;='주간 2p_테이블(왼)'!$A$19),RANK(A600,A$2:A$1074,1),"")</f>
        <v/>
      </c>
      <c r="K600" s="1" t="s">
        <v>1115</v>
      </c>
    </row>
    <row r="601" spans="1:11">
      <c r="A601" s="57">
        <v>45343</v>
      </c>
      <c r="B601" s="41"/>
      <c r="C601" s="58" t="s">
        <v>255</v>
      </c>
      <c r="D601" s="61"/>
      <c r="E601" s="62"/>
      <c r="F601" s="77">
        <f t="shared" si="11"/>
        <v>45343</v>
      </c>
      <c r="G601" s="78" t="str">
        <f>IF(AND(A601&gt;='주간 2p_테이블(왼)'!$A$13-1,A601&lt;='주간 2p_테이블(왼)'!$A$19),RANK(A601,A$2:A$1088,1),"")</f>
        <v/>
      </c>
      <c r="H601" s="78" t="str">
        <f>IFERROR(RANK(G601,G:G,1)+COUNTIF($G$1:G600,G601),"")</f>
        <v/>
      </c>
      <c r="I601" s="155" t="str">
        <f>IF(AND(A601&gt;='주간 2p_테이블(왼)'!$A$13,A601&lt;='주간 2p_테이블(왼)'!$A$19),RANK(A601,A$2:A$1074,1),"")</f>
        <v/>
      </c>
      <c r="K601" s="1" t="s">
        <v>1115</v>
      </c>
    </row>
    <row r="602" spans="1:11">
      <c r="A602" s="57">
        <v>45343</v>
      </c>
      <c r="B602" s="41"/>
      <c r="C602" s="58" t="s">
        <v>255</v>
      </c>
      <c r="D602" s="61"/>
      <c r="E602" s="62"/>
      <c r="F602" s="77">
        <f t="shared" si="11"/>
        <v>45343</v>
      </c>
      <c r="G602" s="78" t="str">
        <f>IF(AND(A602&gt;='주간 2p_테이블(왼)'!$A$13-1,A602&lt;='주간 2p_테이블(왼)'!$A$19),RANK(A602,A$2:A$1088,1),"")</f>
        <v/>
      </c>
      <c r="H602" s="78" t="str">
        <f>IFERROR(RANK(G602,G:G,1)+COUNTIF($G$1:G601,G602),"")</f>
        <v/>
      </c>
      <c r="I602" s="155" t="str">
        <f>IF(AND(A602&gt;='주간 2p_테이블(왼)'!$A$13,A602&lt;='주간 2p_테이블(왼)'!$A$19),RANK(A602,A$2:A$1074,1),"")</f>
        <v/>
      </c>
      <c r="K602" s="1" t="s">
        <v>1115</v>
      </c>
    </row>
    <row r="603" spans="1:11">
      <c r="A603" s="57">
        <v>45343</v>
      </c>
      <c r="B603" s="41"/>
      <c r="C603" s="58" t="s">
        <v>255</v>
      </c>
      <c r="D603" s="61"/>
      <c r="E603" s="62"/>
      <c r="F603" s="77">
        <f t="shared" si="11"/>
        <v>45343</v>
      </c>
      <c r="G603" s="78" t="str">
        <f>IF(AND(A603&gt;='주간 2p_테이블(왼)'!$A$13-1,A603&lt;='주간 2p_테이블(왼)'!$A$19),RANK(A603,A$2:A$1088,1),"")</f>
        <v/>
      </c>
      <c r="H603" s="78" t="str">
        <f>IFERROR(RANK(G603,G:G,1)+COUNTIF($G$1:G602,G603),"")</f>
        <v/>
      </c>
      <c r="I603" s="155" t="str">
        <f>IF(AND(A603&gt;='주간 2p_테이블(왼)'!$A$13,A603&lt;='주간 2p_테이블(왼)'!$A$19),RANK(A603,A$2:A$1074,1),"")</f>
        <v/>
      </c>
      <c r="K603" s="1" t="s">
        <v>1115</v>
      </c>
    </row>
    <row r="604" spans="1:11">
      <c r="A604" s="57">
        <v>45343</v>
      </c>
      <c r="B604" s="41"/>
      <c r="C604" s="58" t="s">
        <v>255</v>
      </c>
      <c r="D604" s="61"/>
      <c r="E604" s="62"/>
      <c r="F604" s="77">
        <f t="shared" si="11"/>
        <v>45343</v>
      </c>
      <c r="G604" s="78" t="str">
        <f>IF(AND(A604&gt;='주간 2p_테이블(왼)'!$A$13-1,A604&lt;='주간 2p_테이블(왼)'!$A$19),RANK(A604,A$2:A$1088,1),"")</f>
        <v/>
      </c>
      <c r="H604" s="78" t="str">
        <f>IFERROR(RANK(G604,G:G,1)+COUNTIF($G$1:G603,G604),"")</f>
        <v/>
      </c>
      <c r="I604" s="155" t="str">
        <f>IF(AND(A604&gt;='주간 2p_테이블(왼)'!$A$13,A604&lt;='주간 2p_테이블(왼)'!$A$19),RANK(A604,A$2:A$1074,1),"")</f>
        <v/>
      </c>
      <c r="K604" s="1" t="s">
        <v>1115</v>
      </c>
    </row>
    <row r="605" spans="1:11">
      <c r="A605" s="57">
        <v>45343</v>
      </c>
      <c r="B605" s="41"/>
      <c r="C605" s="58" t="s">
        <v>255</v>
      </c>
      <c r="D605" s="61"/>
      <c r="E605" s="62"/>
      <c r="F605" s="77">
        <f t="shared" ref="F605:F668" si="12">A605</f>
        <v>45343</v>
      </c>
      <c r="G605" s="78" t="str">
        <f>IF(AND(A605&gt;='주간 2p_테이블(왼)'!$A$13-1,A605&lt;='주간 2p_테이블(왼)'!$A$19),RANK(A605,A$2:A$1088,1),"")</f>
        <v/>
      </c>
      <c r="H605" s="78" t="str">
        <f>IFERROR(RANK(G605,G:G,1)+COUNTIF($G$1:G604,G605),"")</f>
        <v/>
      </c>
      <c r="I605" s="155" t="str">
        <f>IF(AND(A605&gt;='주간 2p_테이블(왼)'!$A$13,A605&lt;='주간 2p_테이블(왼)'!$A$19),RANK(A605,A$2:A$1074,1),"")</f>
        <v/>
      </c>
      <c r="K605" s="1" t="s">
        <v>1115</v>
      </c>
    </row>
    <row r="606" spans="1:11">
      <c r="A606" s="57">
        <v>45343</v>
      </c>
      <c r="B606" s="41"/>
      <c r="C606" s="58" t="s">
        <v>255</v>
      </c>
      <c r="D606" s="61"/>
      <c r="E606" s="62"/>
      <c r="F606" s="77">
        <f t="shared" si="12"/>
        <v>45343</v>
      </c>
      <c r="G606" s="78" t="str">
        <f>IF(AND(A606&gt;='주간 2p_테이블(왼)'!$A$13-1,A606&lt;='주간 2p_테이블(왼)'!$A$19),RANK(A606,A$2:A$1088,1),"")</f>
        <v/>
      </c>
      <c r="H606" s="78" t="str">
        <f>IFERROR(RANK(G606,G:G,1)+COUNTIF($G$1:G605,G606),"")</f>
        <v/>
      </c>
      <c r="I606" s="155" t="str">
        <f>IF(AND(A606&gt;='주간 2p_테이블(왼)'!$A$13,A606&lt;='주간 2p_테이블(왼)'!$A$19),RANK(A606,A$2:A$1074,1),"")</f>
        <v/>
      </c>
      <c r="K606" s="1" t="s">
        <v>1115</v>
      </c>
    </row>
    <row r="607" spans="1:11">
      <c r="A607" s="57">
        <v>45343</v>
      </c>
      <c r="B607" s="41"/>
      <c r="C607" s="58" t="s">
        <v>255</v>
      </c>
      <c r="D607" s="61"/>
      <c r="E607" s="62"/>
      <c r="F607" s="77">
        <f t="shared" si="12"/>
        <v>45343</v>
      </c>
      <c r="G607" s="78" t="str">
        <f>IF(AND(A607&gt;='주간 2p_테이블(왼)'!$A$13-1,A607&lt;='주간 2p_테이블(왼)'!$A$19),RANK(A607,A$2:A$1088,1),"")</f>
        <v/>
      </c>
      <c r="H607" s="78" t="str">
        <f>IFERROR(RANK(G607,G:G,1)+COUNTIF($G$1:G606,G607),"")</f>
        <v/>
      </c>
      <c r="I607" s="155" t="str">
        <f>IF(AND(A607&gt;='주간 2p_테이블(왼)'!$A$13,A607&lt;='주간 2p_테이블(왼)'!$A$19),RANK(A607,A$2:A$1074,1),"")</f>
        <v/>
      </c>
      <c r="K607" s="1" t="s">
        <v>1115</v>
      </c>
    </row>
    <row r="608" spans="1:11">
      <c r="A608" s="57">
        <v>45343</v>
      </c>
      <c r="B608" s="41"/>
      <c r="C608" s="58" t="s">
        <v>255</v>
      </c>
      <c r="D608" s="61"/>
      <c r="E608" s="62"/>
      <c r="F608" s="77">
        <f t="shared" si="12"/>
        <v>45343</v>
      </c>
      <c r="G608" s="78" t="str">
        <f>IF(AND(A608&gt;='주간 2p_테이블(왼)'!$A$13-1,A608&lt;='주간 2p_테이블(왼)'!$A$19),RANK(A608,A$2:A$1088,1),"")</f>
        <v/>
      </c>
      <c r="H608" s="78" t="str">
        <f>IFERROR(RANK(G608,G:G,1)+COUNTIF($G$1:G607,G608),"")</f>
        <v/>
      </c>
      <c r="I608" s="155" t="str">
        <f>IF(AND(A608&gt;='주간 2p_테이블(왼)'!$A$13,A608&lt;='주간 2p_테이블(왼)'!$A$19),RANK(A608,A$2:A$1074,1),"")</f>
        <v/>
      </c>
      <c r="K608" s="1" t="s">
        <v>1115</v>
      </c>
    </row>
    <row r="609" spans="1:11">
      <c r="A609" s="57">
        <v>45343</v>
      </c>
      <c r="B609" s="41"/>
      <c r="C609" s="58" t="s">
        <v>255</v>
      </c>
      <c r="D609" s="61"/>
      <c r="E609" s="62"/>
      <c r="F609" s="77">
        <f t="shared" si="12"/>
        <v>45343</v>
      </c>
      <c r="G609" s="78" t="str">
        <f>IF(AND(A609&gt;='주간 2p_테이블(왼)'!$A$13-1,A609&lt;='주간 2p_테이블(왼)'!$A$19),RANK(A609,A$2:A$1088,1),"")</f>
        <v/>
      </c>
      <c r="H609" s="78" t="str">
        <f>IFERROR(RANK(G609,G:G,1)+COUNTIF($G$1:G608,G609),"")</f>
        <v/>
      </c>
      <c r="I609" s="155" t="str">
        <f>IF(AND(A609&gt;='주간 2p_테이블(왼)'!$A$13,A609&lt;='주간 2p_테이블(왼)'!$A$19),RANK(A609,A$2:A$1074,1),"")</f>
        <v/>
      </c>
      <c r="K609" s="1" t="s">
        <v>1115</v>
      </c>
    </row>
    <row r="610" spans="1:11">
      <c r="A610" s="57">
        <v>45343</v>
      </c>
      <c r="B610" s="41"/>
      <c r="C610" s="58" t="s">
        <v>255</v>
      </c>
      <c r="D610" s="61"/>
      <c r="E610" s="62"/>
      <c r="F610" s="77">
        <f t="shared" si="12"/>
        <v>45343</v>
      </c>
      <c r="G610" s="78" t="str">
        <f>IF(AND(A610&gt;='주간 2p_테이블(왼)'!$A$13-1,A610&lt;='주간 2p_테이블(왼)'!$A$19),RANK(A610,A$2:A$1088,1),"")</f>
        <v/>
      </c>
      <c r="H610" s="78" t="str">
        <f>IFERROR(RANK(G610,G:G,1)+COUNTIF($G$1:G609,G610),"")</f>
        <v/>
      </c>
      <c r="I610" s="155" t="str">
        <f>IF(AND(A610&gt;='주간 2p_테이블(왼)'!$A$13,A610&lt;='주간 2p_테이블(왼)'!$A$19),RANK(A610,A$2:A$1074,1),"")</f>
        <v/>
      </c>
      <c r="K610" s="1" t="s">
        <v>1115</v>
      </c>
    </row>
    <row r="611" spans="1:11">
      <c r="A611" s="57">
        <v>45343</v>
      </c>
      <c r="B611" s="41"/>
      <c r="C611" s="58" t="s">
        <v>255</v>
      </c>
      <c r="D611" s="61"/>
      <c r="E611" s="62"/>
      <c r="F611" s="77">
        <f t="shared" si="12"/>
        <v>45343</v>
      </c>
      <c r="G611" s="78" t="str">
        <f>IF(AND(A611&gt;='주간 2p_테이블(왼)'!$A$13-1,A611&lt;='주간 2p_테이블(왼)'!$A$19),RANK(A611,A$2:A$1088,1),"")</f>
        <v/>
      </c>
      <c r="H611" s="78" t="str">
        <f>IFERROR(RANK(G611,G:G,1)+COUNTIF($G$1:G610,G611),"")</f>
        <v/>
      </c>
      <c r="I611" s="155" t="str">
        <f>IF(AND(A611&gt;='주간 2p_테이블(왼)'!$A$13,A611&lt;='주간 2p_테이블(왼)'!$A$19),RANK(A611,A$2:A$1074,1),"")</f>
        <v/>
      </c>
      <c r="K611" s="1" t="s">
        <v>1115</v>
      </c>
    </row>
    <row r="612" spans="1:11">
      <c r="A612" s="57">
        <v>45343</v>
      </c>
      <c r="B612" s="41"/>
      <c r="C612" s="58" t="s">
        <v>255</v>
      </c>
      <c r="D612" s="61"/>
      <c r="E612" s="62"/>
      <c r="F612" s="77">
        <f t="shared" si="12"/>
        <v>45343</v>
      </c>
      <c r="G612" s="78" t="str">
        <f>IF(AND(A612&gt;='주간 2p_테이블(왼)'!$A$13-1,A612&lt;='주간 2p_테이블(왼)'!$A$19),RANK(A612,A$2:A$1088,1),"")</f>
        <v/>
      </c>
      <c r="H612" s="78" t="str">
        <f>IFERROR(RANK(G612,G:G,1)+COUNTIF($G$1:G611,G612),"")</f>
        <v/>
      </c>
      <c r="I612" s="155" t="str">
        <f>IF(AND(A612&gt;='주간 2p_테이블(왼)'!$A$13,A612&lt;='주간 2p_테이블(왼)'!$A$19),RANK(A612,A$2:A$1074,1),"")</f>
        <v/>
      </c>
      <c r="K612" s="1" t="s">
        <v>1115</v>
      </c>
    </row>
    <row r="613" spans="1:11">
      <c r="A613" s="57">
        <v>45343</v>
      </c>
      <c r="B613" s="41"/>
      <c r="C613" s="58" t="s">
        <v>255</v>
      </c>
      <c r="D613" s="61"/>
      <c r="E613" s="62"/>
      <c r="F613" s="77">
        <f t="shared" si="12"/>
        <v>45343</v>
      </c>
      <c r="G613" s="78" t="str">
        <f>IF(AND(A613&gt;='주간 2p_테이블(왼)'!$A$13-1,A613&lt;='주간 2p_테이블(왼)'!$A$19),RANK(A613,A$2:A$1088,1),"")</f>
        <v/>
      </c>
      <c r="H613" s="78" t="str">
        <f>IFERROR(RANK(G613,G:G,1)+COUNTIF($G$1:G612,G613),"")</f>
        <v/>
      </c>
      <c r="I613" s="155" t="str">
        <f>IF(AND(A613&gt;='주간 2p_테이블(왼)'!$A$13,A613&lt;='주간 2p_테이블(왼)'!$A$19),RANK(A613,A$2:A$1074,1),"")</f>
        <v/>
      </c>
      <c r="K613" s="1" t="s">
        <v>1115</v>
      </c>
    </row>
    <row r="614" spans="1:11">
      <c r="A614" s="57">
        <v>45343</v>
      </c>
      <c r="B614" s="41"/>
      <c r="C614" s="58" t="s">
        <v>255</v>
      </c>
      <c r="D614" s="61"/>
      <c r="E614" s="62"/>
      <c r="F614" s="77">
        <f t="shared" si="12"/>
        <v>45343</v>
      </c>
      <c r="G614" s="78" t="str">
        <f>IF(AND(A614&gt;='주간 2p_테이블(왼)'!$A$13-1,A614&lt;='주간 2p_테이블(왼)'!$A$19),RANK(A614,A$2:A$1088,1),"")</f>
        <v/>
      </c>
      <c r="H614" s="78" t="str">
        <f>IFERROR(RANK(G614,G:G,1)+COUNTIF($G$1:G613,G614),"")</f>
        <v/>
      </c>
      <c r="I614" s="155" t="str">
        <f>IF(AND(A614&gt;='주간 2p_테이블(왼)'!$A$13,A614&lt;='주간 2p_테이블(왼)'!$A$19),RANK(A614,A$2:A$1074,1),"")</f>
        <v/>
      </c>
      <c r="K614" s="1" t="s">
        <v>1115</v>
      </c>
    </row>
    <row r="615" spans="1:11">
      <c r="A615" s="57">
        <v>45343</v>
      </c>
      <c r="B615" s="41"/>
      <c r="C615" s="58" t="s">
        <v>255</v>
      </c>
      <c r="D615" s="61"/>
      <c r="E615" s="62"/>
      <c r="F615" s="77">
        <f t="shared" si="12"/>
        <v>45343</v>
      </c>
      <c r="G615" s="78" t="str">
        <f>IF(AND(A615&gt;='주간 2p_테이블(왼)'!$A$13-1,A615&lt;='주간 2p_테이블(왼)'!$A$19),RANK(A615,A$2:A$1088,1),"")</f>
        <v/>
      </c>
      <c r="H615" s="78" t="str">
        <f>IFERROR(RANK(G615,G:G,1)+COUNTIF($G$1:G614,G615),"")</f>
        <v/>
      </c>
      <c r="I615" s="155" t="str">
        <f>IF(AND(A615&gt;='주간 2p_테이블(왼)'!$A$13,A615&lt;='주간 2p_테이블(왼)'!$A$19),RANK(A615,A$2:A$1074,1),"")</f>
        <v/>
      </c>
      <c r="K615" s="1" t="s">
        <v>1115</v>
      </c>
    </row>
    <row r="616" spans="1:11">
      <c r="A616" s="57">
        <v>45343</v>
      </c>
      <c r="B616" s="41"/>
      <c r="C616" s="58" t="s">
        <v>255</v>
      </c>
      <c r="D616" s="61"/>
      <c r="E616" s="62"/>
      <c r="F616" s="77">
        <f t="shared" si="12"/>
        <v>45343</v>
      </c>
      <c r="G616" s="78" t="str">
        <f>IF(AND(A616&gt;='주간 2p_테이블(왼)'!$A$13-1,A616&lt;='주간 2p_테이블(왼)'!$A$19),RANK(A616,A$2:A$1088,1),"")</f>
        <v/>
      </c>
      <c r="H616" s="78" t="str">
        <f>IFERROR(RANK(G616,G:G,1)+COUNTIF($G$1:G615,G616),"")</f>
        <v/>
      </c>
      <c r="I616" s="155" t="str">
        <f>IF(AND(A616&gt;='주간 2p_테이블(왼)'!$A$13,A616&lt;='주간 2p_테이블(왼)'!$A$19),RANK(A616,A$2:A$1074,1),"")</f>
        <v/>
      </c>
      <c r="K616" s="1" t="s">
        <v>1115</v>
      </c>
    </row>
    <row r="617" spans="1:11">
      <c r="A617" s="57">
        <v>45343</v>
      </c>
      <c r="B617" s="41"/>
      <c r="C617" s="58" t="s">
        <v>255</v>
      </c>
      <c r="D617" s="61"/>
      <c r="E617" s="62"/>
      <c r="F617" s="77">
        <f t="shared" si="12"/>
        <v>45343</v>
      </c>
      <c r="G617" s="78" t="str">
        <f>IF(AND(A617&gt;='주간 2p_테이블(왼)'!$A$13-1,A617&lt;='주간 2p_테이블(왼)'!$A$19),RANK(A617,A$2:A$1088,1),"")</f>
        <v/>
      </c>
      <c r="H617" s="78" t="str">
        <f>IFERROR(RANK(G617,G:G,1)+COUNTIF($G$1:G616,G617),"")</f>
        <v/>
      </c>
      <c r="I617" s="155" t="str">
        <f>IF(AND(A617&gt;='주간 2p_테이블(왼)'!$A$13,A617&lt;='주간 2p_테이블(왼)'!$A$19),RANK(A617,A$2:A$1074,1),"")</f>
        <v/>
      </c>
      <c r="K617" s="1" t="s">
        <v>1115</v>
      </c>
    </row>
    <row r="618" spans="1:11">
      <c r="A618" s="57">
        <v>45343</v>
      </c>
      <c r="B618" s="41"/>
      <c r="C618" s="58" t="s">
        <v>255</v>
      </c>
      <c r="D618" s="61"/>
      <c r="E618" s="62"/>
      <c r="F618" s="77">
        <f t="shared" si="12"/>
        <v>45343</v>
      </c>
      <c r="G618" s="78" t="str">
        <f>IF(AND(A618&gt;='주간 2p_테이블(왼)'!$A$13-1,A618&lt;='주간 2p_테이블(왼)'!$A$19),RANK(A618,A$2:A$1088,1),"")</f>
        <v/>
      </c>
      <c r="H618" s="78" t="str">
        <f>IFERROR(RANK(G618,G:G,1)+COUNTIF($G$1:G617,G618),"")</f>
        <v/>
      </c>
      <c r="I618" s="155" t="str">
        <f>IF(AND(A618&gt;='주간 2p_테이블(왼)'!$A$13,A618&lt;='주간 2p_테이블(왼)'!$A$19),RANK(A618,A$2:A$1074,1),"")</f>
        <v/>
      </c>
      <c r="K618" s="1" t="s">
        <v>1115</v>
      </c>
    </row>
    <row r="619" spans="1:11">
      <c r="A619" s="57">
        <v>45343</v>
      </c>
      <c r="B619" s="41"/>
      <c r="C619" s="58" t="s">
        <v>255</v>
      </c>
      <c r="D619" s="61"/>
      <c r="E619" s="62"/>
      <c r="F619" s="77">
        <f t="shared" si="12"/>
        <v>45343</v>
      </c>
      <c r="G619" s="78" t="str">
        <f>IF(AND(A619&gt;='주간 2p_테이블(왼)'!$A$13-1,A619&lt;='주간 2p_테이블(왼)'!$A$19),RANK(A619,A$2:A$1088,1),"")</f>
        <v/>
      </c>
      <c r="H619" s="78" t="str">
        <f>IFERROR(RANK(G619,G:G,1)+COUNTIF($G$1:G618,G619),"")</f>
        <v/>
      </c>
      <c r="I619" s="155" t="str">
        <f>IF(AND(A619&gt;='주간 2p_테이블(왼)'!$A$13,A619&lt;='주간 2p_테이블(왼)'!$A$19),RANK(A619,A$2:A$1074,1),"")</f>
        <v/>
      </c>
      <c r="K619" s="1" t="s">
        <v>1115</v>
      </c>
    </row>
    <row r="620" spans="1:11">
      <c r="A620" s="57">
        <v>45343</v>
      </c>
      <c r="B620" s="41"/>
      <c r="C620" s="58" t="s">
        <v>255</v>
      </c>
      <c r="D620" s="61"/>
      <c r="E620" s="62"/>
      <c r="F620" s="77">
        <f t="shared" si="12"/>
        <v>45343</v>
      </c>
      <c r="G620" s="78" t="str">
        <f>IF(AND(A620&gt;='주간 2p_테이블(왼)'!$A$13-1,A620&lt;='주간 2p_테이블(왼)'!$A$19),RANK(A620,A$2:A$1088,1),"")</f>
        <v/>
      </c>
      <c r="H620" s="78" t="str">
        <f>IFERROR(RANK(G620,G:G,1)+COUNTIF($G$1:G619,G620),"")</f>
        <v/>
      </c>
      <c r="I620" s="155" t="str">
        <f>IF(AND(A620&gt;='주간 2p_테이블(왼)'!$A$13,A620&lt;='주간 2p_테이블(왼)'!$A$19),RANK(A620,A$2:A$1074,1),"")</f>
        <v/>
      </c>
      <c r="K620" s="1" t="s">
        <v>1115</v>
      </c>
    </row>
    <row r="621" spans="1:11">
      <c r="A621" s="57">
        <v>45343</v>
      </c>
      <c r="B621" s="41"/>
      <c r="C621" s="58" t="s">
        <v>255</v>
      </c>
      <c r="D621" s="61"/>
      <c r="E621" s="62"/>
      <c r="F621" s="77">
        <f t="shared" si="12"/>
        <v>45343</v>
      </c>
      <c r="G621" s="78" t="str">
        <f>IF(AND(A621&gt;='주간 2p_테이블(왼)'!$A$13-1,A621&lt;='주간 2p_테이블(왼)'!$A$19),RANK(A621,A$2:A$1088,1),"")</f>
        <v/>
      </c>
      <c r="H621" s="78" t="str">
        <f>IFERROR(RANK(G621,G:G,1)+COUNTIF($G$1:G620,G621),"")</f>
        <v/>
      </c>
      <c r="I621" s="155" t="str">
        <f>IF(AND(A621&gt;='주간 2p_테이블(왼)'!$A$13,A621&lt;='주간 2p_테이블(왼)'!$A$19),RANK(A621,A$2:A$1074,1),"")</f>
        <v/>
      </c>
      <c r="K621" s="1" t="s">
        <v>1115</v>
      </c>
    </row>
    <row r="622" spans="1:11">
      <c r="A622" s="57">
        <v>45343</v>
      </c>
      <c r="B622" s="41"/>
      <c r="C622" s="58" t="s">
        <v>255</v>
      </c>
      <c r="D622" s="61"/>
      <c r="E622" s="62"/>
      <c r="F622" s="77">
        <f t="shared" si="12"/>
        <v>45343</v>
      </c>
      <c r="G622" s="78" t="str">
        <f>IF(AND(A622&gt;='주간 2p_테이블(왼)'!$A$13-1,A622&lt;='주간 2p_테이블(왼)'!$A$19),RANK(A622,A$2:A$1088,1),"")</f>
        <v/>
      </c>
      <c r="H622" s="78" t="str">
        <f>IFERROR(RANK(G622,G:G,1)+COUNTIF($G$1:G621,G622),"")</f>
        <v/>
      </c>
      <c r="I622" s="155" t="str">
        <f>IF(AND(A622&gt;='주간 2p_테이블(왼)'!$A$13,A622&lt;='주간 2p_테이블(왼)'!$A$19),RANK(A622,A$2:A$1074,1),"")</f>
        <v/>
      </c>
      <c r="K622" s="1" t="s">
        <v>1115</v>
      </c>
    </row>
    <row r="623" spans="1:11">
      <c r="A623" s="57">
        <v>45343</v>
      </c>
      <c r="B623" s="41"/>
      <c r="C623" s="58" t="s">
        <v>255</v>
      </c>
      <c r="D623" s="61"/>
      <c r="E623" s="62"/>
      <c r="F623" s="77">
        <f t="shared" si="12"/>
        <v>45343</v>
      </c>
      <c r="G623" s="78" t="str">
        <f>IF(AND(A623&gt;='주간 2p_테이블(왼)'!$A$13-1,A623&lt;='주간 2p_테이블(왼)'!$A$19),RANK(A623,A$2:A$1088,1),"")</f>
        <v/>
      </c>
      <c r="H623" s="78" t="str">
        <f>IFERROR(RANK(G623,G:G,1)+COUNTIF($G$1:G622,G623),"")</f>
        <v/>
      </c>
      <c r="I623" s="155" t="str">
        <f>IF(AND(A623&gt;='주간 2p_테이블(왼)'!$A$13,A623&lt;='주간 2p_테이블(왼)'!$A$19),RANK(A623,A$2:A$1074,1),"")</f>
        <v/>
      </c>
      <c r="K623" s="1" t="s">
        <v>1115</v>
      </c>
    </row>
    <row r="624" spans="1:11">
      <c r="A624" s="57">
        <v>45343</v>
      </c>
      <c r="B624" s="41"/>
      <c r="C624" s="58" t="s">
        <v>255</v>
      </c>
      <c r="D624" s="61"/>
      <c r="E624" s="62"/>
      <c r="F624" s="77">
        <f t="shared" si="12"/>
        <v>45343</v>
      </c>
      <c r="G624" s="78" t="str">
        <f>IF(AND(A624&gt;='주간 2p_테이블(왼)'!$A$13-1,A624&lt;='주간 2p_테이블(왼)'!$A$19),RANK(A624,A$2:A$1088,1),"")</f>
        <v/>
      </c>
      <c r="H624" s="78" t="str">
        <f>IFERROR(RANK(G624,G:G,1)+COUNTIF($G$1:G623,G624),"")</f>
        <v/>
      </c>
      <c r="I624" s="155" t="str">
        <f>IF(AND(A624&gt;='주간 2p_테이블(왼)'!$A$13,A624&lt;='주간 2p_테이블(왼)'!$A$19),RANK(A624,A$2:A$1074,1),"")</f>
        <v/>
      </c>
      <c r="K624" s="1" t="s">
        <v>1115</v>
      </c>
    </row>
    <row r="625" spans="1:11">
      <c r="A625" s="57">
        <v>45343</v>
      </c>
      <c r="B625" s="41"/>
      <c r="C625" s="58" t="s">
        <v>255</v>
      </c>
      <c r="D625" s="61"/>
      <c r="E625" s="62"/>
      <c r="F625" s="77">
        <f t="shared" si="12"/>
        <v>45343</v>
      </c>
      <c r="G625" s="78" t="str">
        <f>IF(AND(A625&gt;='주간 2p_테이블(왼)'!$A$13-1,A625&lt;='주간 2p_테이블(왼)'!$A$19),RANK(A625,A$2:A$1088,1),"")</f>
        <v/>
      </c>
      <c r="H625" s="78" t="str">
        <f>IFERROR(RANK(G625,G:G,1)+COUNTIF($G$1:G624,G625),"")</f>
        <v/>
      </c>
      <c r="I625" s="155" t="str">
        <f>IF(AND(A625&gt;='주간 2p_테이블(왼)'!$A$13,A625&lt;='주간 2p_테이블(왼)'!$A$19),RANK(A625,A$2:A$1074,1),"")</f>
        <v/>
      </c>
      <c r="K625" s="1" t="s">
        <v>1115</v>
      </c>
    </row>
    <row r="626" spans="1:11">
      <c r="A626" s="57">
        <v>45343</v>
      </c>
      <c r="B626" s="41"/>
      <c r="C626" s="58" t="s">
        <v>255</v>
      </c>
      <c r="D626" s="61"/>
      <c r="E626" s="62"/>
      <c r="F626" s="77">
        <f t="shared" si="12"/>
        <v>45343</v>
      </c>
      <c r="G626" s="78" t="str">
        <f>IF(AND(A626&gt;='주간 2p_테이블(왼)'!$A$13-1,A626&lt;='주간 2p_테이블(왼)'!$A$19),RANK(A626,A$2:A$1088,1),"")</f>
        <v/>
      </c>
      <c r="H626" s="78" t="str">
        <f>IFERROR(RANK(G626,G:G,1)+COUNTIF($G$1:G625,G626),"")</f>
        <v/>
      </c>
      <c r="I626" s="155" t="str">
        <f>IF(AND(A626&gt;='주간 2p_테이블(왼)'!$A$13,A626&lt;='주간 2p_테이블(왼)'!$A$19),RANK(A626,A$2:A$1074,1),"")</f>
        <v/>
      </c>
      <c r="K626" s="1" t="s">
        <v>1115</v>
      </c>
    </row>
    <row r="627" spans="1:11">
      <c r="A627" s="57">
        <v>45343</v>
      </c>
      <c r="B627" s="41"/>
      <c r="C627" s="58" t="s">
        <v>255</v>
      </c>
      <c r="D627" s="61"/>
      <c r="E627" s="62"/>
      <c r="F627" s="77">
        <f t="shared" si="12"/>
        <v>45343</v>
      </c>
      <c r="G627" s="78" t="str">
        <f>IF(AND(A627&gt;='주간 2p_테이블(왼)'!$A$13-1,A627&lt;='주간 2p_테이블(왼)'!$A$19),RANK(A627,A$2:A$1088,1),"")</f>
        <v/>
      </c>
      <c r="H627" s="78" t="str">
        <f>IFERROR(RANK(G627,G:G,1)+COUNTIF($G$1:G626,G627),"")</f>
        <v/>
      </c>
      <c r="I627" s="155" t="str">
        <f>IF(AND(A627&gt;='주간 2p_테이블(왼)'!$A$13,A627&lt;='주간 2p_테이블(왼)'!$A$19),RANK(A627,A$2:A$1074,1),"")</f>
        <v/>
      </c>
      <c r="K627" s="1" t="s">
        <v>1115</v>
      </c>
    </row>
    <row r="628" spans="1:11">
      <c r="A628" s="57">
        <v>45343</v>
      </c>
      <c r="B628" s="41"/>
      <c r="C628" s="58" t="s">
        <v>255</v>
      </c>
      <c r="D628" s="61"/>
      <c r="E628" s="62"/>
      <c r="F628" s="77">
        <f t="shared" si="12"/>
        <v>45343</v>
      </c>
      <c r="G628" s="78" t="str">
        <f>IF(AND(A628&gt;='주간 2p_테이블(왼)'!$A$13-1,A628&lt;='주간 2p_테이블(왼)'!$A$19),RANK(A628,A$2:A$1088,1),"")</f>
        <v/>
      </c>
      <c r="H628" s="78" t="str">
        <f>IFERROR(RANK(G628,G:G,1)+COUNTIF($G$1:G627,G628),"")</f>
        <v/>
      </c>
      <c r="I628" s="155" t="str">
        <f>IF(AND(A628&gt;='주간 2p_테이블(왼)'!$A$13,A628&lt;='주간 2p_테이블(왼)'!$A$19),RANK(A628,A$2:A$1074,1),"")</f>
        <v/>
      </c>
      <c r="K628" s="1" t="s">
        <v>1115</v>
      </c>
    </row>
    <row r="629" spans="1:11">
      <c r="A629" s="57">
        <v>45343</v>
      </c>
      <c r="B629" s="41"/>
      <c r="C629" s="58" t="s">
        <v>255</v>
      </c>
      <c r="D629" s="61"/>
      <c r="E629" s="62"/>
      <c r="F629" s="77">
        <f t="shared" si="12"/>
        <v>45343</v>
      </c>
      <c r="G629" s="78" t="str">
        <f>IF(AND(A629&gt;='주간 2p_테이블(왼)'!$A$13-1,A629&lt;='주간 2p_테이블(왼)'!$A$19),RANK(A629,A$2:A$1088,1),"")</f>
        <v/>
      </c>
      <c r="H629" s="78" t="str">
        <f>IFERROR(RANK(G629,G:G,1)+COUNTIF($G$1:G628,G629),"")</f>
        <v/>
      </c>
      <c r="I629" s="155" t="str">
        <f>IF(AND(A629&gt;='주간 2p_테이블(왼)'!$A$13,A629&lt;='주간 2p_테이블(왼)'!$A$19),RANK(A629,A$2:A$1074,1),"")</f>
        <v/>
      </c>
      <c r="K629" s="1" t="s">
        <v>1115</v>
      </c>
    </row>
    <row r="630" spans="1:11">
      <c r="A630" s="57">
        <v>45343</v>
      </c>
      <c r="B630" s="41"/>
      <c r="C630" s="58" t="s">
        <v>255</v>
      </c>
      <c r="D630" s="61"/>
      <c r="E630" s="62"/>
      <c r="F630" s="77">
        <f t="shared" si="12"/>
        <v>45343</v>
      </c>
      <c r="G630" s="78" t="str">
        <f>IF(AND(A630&gt;='주간 2p_테이블(왼)'!$A$13-1,A630&lt;='주간 2p_테이블(왼)'!$A$19),RANK(A630,A$2:A$1088,1),"")</f>
        <v/>
      </c>
      <c r="H630" s="78" t="str">
        <f>IFERROR(RANK(G630,G:G,1)+COUNTIF($G$1:G629,G630),"")</f>
        <v/>
      </c>
      <c r="I630" s="155" t="str">
        <f>IF(AND(A630&gt;='주간 2p_테이블(왼)'!$A$13,A630&lt;='주간 2p_테이블(왼)'!$A$19),RANK(A630,A$2:A$1074,1),"")</f>
        <v/>
      </c>
      <c r="K630" s="1" t="s">
        <v>1115</v>
      </c>
    </row>
    <row r="631" spans="1:11">
      <c r="A631" s="57">
        <v>45343</v>
      </c>
      <c r="B631" s="41"/>
      <c r="C631" s="58" t="s">
        <v>255</v>
      </c>
      <c r="D631" s="61"/>
      <c r="E631" s="62"/>
      <c r="F631" s="77">
        <f t="shared" si="12"/>
        <v>45343</v>
      </c>
      <c r="G631" s="78" t="str">
        <f>IF(AND(A631&gt;='주간 2p_테이블(왼)'!$A$13-1,A631&lt;='주간 2p_테이블(왼)'!$A$19),RANK(A631,A$2:A$1088,1),"")</f>
        <v/>
      </c>
      <c r="H631" s="78" t="str">
        <f>IFERROR(RANK(G631,G:G,1)+COUNTIF($G$1:G630,G631),"")</f>
        <v/>
      </c>
      <c r="I631" s="155" t="str">
        <f>IF(AND(A631&gt;='주간 2p_테이블(왼)'!$A$13,A631&lt;='주간 2p_테이블(왼)'!$A$19),RANK(A631,A$2:A$1074,1),"")</f>
        <v/>
      </c>
      <c r="K631" s="1" t="s">
        <v>1115</v>
      </c>
    </row>
    <row r="632" spans="1:11">
      <c r="A632" s="57">
        <v>45343</v>
      </c>
      <c r="B632" s="41"/>
      <c r="C632" s="58" t="s">
        <v>255</v>
      </c>
      <c r="D632" s="61"/>
      <c r="E632" s="62"/>
      <c r="F632" s="77">
        <f t="shared" si="12"/>
        <v>45343</v>
      </c>
      <c r="G632" s="78" t="str">
        <f>IF(AND(A632&gt;='주간 2p_테이블(왼)'!$A$13-1,A632&lt;='주간 2p_테이블(왼)'!$A$19),RANK(A632,A$2:A$1088,1),"")</f>
        <v/>
      </c>
      <c r="H632" s="78" t="str">
        <f>IFERROR(RANK(G632,G:G,1)+COUNTIF($G$1:G631,G632),"")</f>
        <v/>
      </c>
      <c r="I632" s="155" t="str">
        <f>IF(AND(A632&gt;='주간 2p_테이블(왼)'!$A$13,A632&lt;='주간 2p_테이블(왼)'!$A$19),RANK(A632,A$2:A$1074,1),"")</f>
        <v/>
      </c>
      <c r="K632" s="1" t="s">
        <v>1115</v>
      </c>
    </row>
    <row r="633" spans="1:11">
      <c r="A633" s="57">
        <v>45343</v>
      </c>
      <c r="B633" s="41"/>
      <c r="C633" s="58" t="s">
        <v>255</v>
      </c>
      <c r="D633" s="61"/>
      <c r="E633" s="62"/>
      <c r="F633" s="77">
        <f t="shared" si="12"/>
        <v>45343</v>
      </c>
      <c r="G633" s="78" t="str">
        <f>IF(AND(A633&gt;='주간 2p_테이블(왼)'!$A$13-1,A633&lt;='주간 2p_테이블(왼)'!$A$19),RANK(A633,A$2:A$1088,1),"")</f>
        <v/>
      </c>
      <c r="H633" s="78" t="str">
        <f>IFERROR(RANK(G633,G:G,1)+COUNTIF($G$1:G632,G633),"")</f>
        <v/>
      </c>
      <c r="I633" s="155" t="str">
        <f>IF(AND(A633&gt;='주간 2p_테이블(왼)'!$A$13,A633&lt;='주간 2p_테이블(왼)'!$A$19),RANK(A633,A$2:A$1074,1),"")</f>
        <v/>
      </c>
      <c r="K633" s="1" t="s">
        <v>1115</v>
      </c>
    </row>
    <row r="634" spans="1:11">
      <c r="A634" s="57">
        <v>45343</v>
      </c>
      <c r="B634" s="41"/>
      <c r="C634" s="58" t="s">
        <v>255</v>
      </c>
      <c r="D634" s="61"/>
      <c r="E634" s="62"/>
      <c r="F634" s="77">
        <f t="shared" si="12"/>
        <v>45343</v>
      </c>
      <c r="G634" s="78" t="str">
        <f>IF(AND(A634&gt;='주간 2p_테이블(왼)'!$A$13-1,A634&lt;='주간 2p_테이블(왼)'!$A$19),RANK(A634,A$2:A$1088,1),"")</f>
        <v/>
      </c>
      <c r="H634" s="78" t="str">
        <f>IFERROR(RANK(G634,G:G,1)+COUNTIF($G$1:G633,G634),"")</f>
        <v/>
      </c>
      <c r="I634" s="155" t="str">
        <f>IF(AND(A634&gt;='주간 2p_테이블(왼)'!$A$13,A634&lt;='주간 2p_테이블(왼)'!$A$19),RANK(A634,A$2:A$1074,1),"")</f>
        <v/>
      </c>
      <c r="K634" s="1" t="s">
        <v>1115</v>
      </c>
    </row>
    <row r="635" spans="1:11">
      <c r="A635" s="57">
        <v>45343</v>
      </c>
      <c r="B635" s="41"/>
      <c r="C635" s="58" t="s">
        <v>255</v>
      </c>
      <c r="D635" s="61"/>
      <c r="E635" s="62"/>
      <c r="F635" s="77">
        <f t="shared" si="12"/>
        <v>45343</v>
      </c>
      <c r="G635" s="78" t="str">
        <f>IF(AND(A635&gt;='주간 2p_테이블(왼)'!$A$13-1,A635&lt;='주간 2p_테이블(왼)'!$A$19),RANK(A635,A$2:A$1088,1),"")</f>
        <v/>
      </c>
      <c r="H635" s="78" t="str">
        <f>IFERROR(RANK(G635,G:G,1)+COUNTIF($G$1:G634,G635),"")</f>
        <v/>
      </c>
      <c r="I635" s="155" t="str">
        <f>IF(AND(A635&gt;='주간 2p_테이블(왼)'!$A$13,A635&lt;='주간 2p_테이블(왼)'!$A$19),RANK(A635,A$2:A$1074,1),"")</f>
        <v/>
      </c>
      <c r="K635" s="1" t="s">
        <v>1115</v>
      </c>
    </row>
    <row r="636" spans="1:11">
      <c r="A636" s="57">
        <v>45343</v>
      </c>
      <c r="B636" s="41"/>
      <c r="C636" s="58" t="s">
        <v>255</v>
      </c>
      <c r="D636" s="61"/>
      <c r="E636" s="62"/>
      <c r="F636" s="77">
        <f t="shared" si="12"/>
        <v>45343</v>
      </c>
      <c r="G636" s="78" t="str">
        <f>IF(AND(A636&gt;='주간 2p_테이블(왼)'!$A$13-1,A636&lt;='주간 2p_테이블(왼)'!$A$19),RANK(A636,A$2:A$1088,1),"")</f>
        <v/>
      </c>
      <c r="H636" s="78" t="str">
        <f>IFERROR(RANK(G636,G:G,1)+COUNTIF($G$1:G635,G636),"")</f>
        <v/>
      </c>
      <c r="I636" s="155" t="str">
        <f>IF(AND(A636&gt;='주간 2p_테이블(왼)'!$A$13,A636&lt;='주간 2p_테이블(왼)'!$A$19),RANK(A636,A$2:A$1074,1),"")</f>
        <v/>
      </c>
      <c r="K636" s="1" t="s">
        <v>1115</v>
      </c>
    </row>
    <row r="637" spans="1:11">
      <c r="A637" s="57">
        <v>45343</v>
      </c>
      <c r="B637" s="41"/>
      <c r="C637" s="58" t="s">
        <v>255</v>
      </c>
      <c r="D637" s="61"/>
      <c r="E637" s="62"/>
      <c r="F637" s="77">
        <f t="shared" si="12"/>
        <v>45343</v>
      </c>
      <c r="G637" s="78" t="str">
        <f>IF(AND(A637&gt;='주간 2p_테이블(왼)'!$A$13-1,A637&lt;='주간 2p_테이블(왼)'!$A$19),RANK(A637,A$2:A$1088,1),"")</f>
        <v/>
      </c>
      <c r="H637" s="78" t="str">
        <f>IFERROR(RANK(G637,G:G,1)+COUNTIF($G$1:G636,G637),"")</f>
        <v/>
      </c>
      <c r="I637" s="155" t="str">
        <f>IF(AND(A637&gt;='주간 2p_테이블(왼)'!$A$13,A637&lt;='주간 2p_테이블(왼)'!$A$19),RANK(A637,A$2:A$1074,1),"")</f>
        <v/>
      </c>
      <c r="K637" s="1" t="s">
        <v>1115</v>
      </c>
    </row>
    <row r="638" spans="1:11">
      <c r="A638" s="57">
        <v>45343</v>
      </c>
      <c r="B638" s="41"/>
      <c r="C638" s="58" t="s">
        <v>255</v>
      </c>
      <c r="D638" s="61"/>
      <c r="E638" s="62"/>
      <c r="F638" s="77">
        <f t="shared" si="12"/>
        <v>45343</v>
      </c>
      <c r="G638" s="78" t="str">
        <f>IF(AND(A638&gt;='주간 2p_테이블(왼)'!$A$13-1,A638&lt;='주간 2p_테이블(왼)'!$A$19),RANK(A638,A$2:A$1088,1),"")</f>
        <v/>
      </c>
      <c r="H638" s="78" t="str">
        <f>IFERROR(RANK(G638,G:G,1)+COUNTIF($G$1:G637,G638),"")</f>
        <v/>
      </c>
      <c r="I638" s="155" t="str">
        <f>IF(AND(A638&gt;='주간 2p_테이블(왼)'!$A$13,A638&lt;='주간 2p_테이블(왼)'!$A$19),RANK(A638,A$2:A$1074,1),"")</f>
        <v/>
      </c>
      <c r="K638" s="1" t="s">
        <v>1115</v>
      </c>
    </row>
    <row r="639" spans="1:11">
      <c r="A639" s="57">
        <v>45343</v>
      </c>
      <c r="B639" s="41"/>
      <c r="C639" s="58" t="s">
        <v>255</v>
      </c>
      <c r="D639" s="61"/>
      <c r="E639" s="62"/>
      <c r="F639" s="77">
        <f t="shared" si="12"/>
        <v>45343</v>
      </c>
      <c r="G639" s="78" t="str">
        <f>IF(AND(A639&gt;='주간 2p_테이블(왼)'!$A$13-1,A639&lt;='주간 2p_테이블(왼)'!$A$19),RANK(A639,A$2:A$1088,1),"")</f>
        <v/>
      </c>
      <c r="H639" s="78" t="str">
        <f>IFERROR(RANK(G639,G:G,1)+COUNTIF($G$1:G638,G639),"")</f>
        <v/>
      </c>
      <c r="I639" s="155" t="str">
        <f>IF(AND(A639&gt;='주간 2p_테이블(왼)'!$A$13,A639&lt;='주간 2p_테이블(왼)'!$A$19),RANK(A639,A$2:A$1074,1),"")</f>
        <v/>
      </c>
      <c r="K639" s="1" t="s">
        <v>1115</v>
      </c>
    </row>
    <row r="640" spans="1:11">
      <c r="A640" s="57">
        <v>45343</v>
      </c>
      <c r="B640" s="41"/>
      <c r="C640" s="58" t="s">
        <v>255</v>
      </c>
      <c r="D640" s="61"/>
      <c r="E640" s="62"/>
      <c r="F640" s="77">
        <f t="shared" si="12"/>
        <v>45343</v>
      </c>
      <c r="G640" s="78" t="str">
        <f>IF(AND(A640&gt;='주간 2p_테이블(왼)'!$A$13-1,A640&lt;='주간 2p_테이블(왼)'!$A$19),RANK(A640,A$2:A$1088,1),"")</f>
        <v/>
      </c>
      <c r="H640" s="78" t="str">
        <f>IFERROR(RANK(G640,G:G,1)+COUNTIF($G$1:G639,G640),"")</f>
        <v/>
      </c>
      <c r="I640" s="155" t="str">
        <f>IF(AND(A640&gt;='주간 2p_테이블(왼)'!$A$13,A640&lt;='주간 2p_테이블(왼)'!$A$19),RANK(A640,A$2:A$1074,1),"")</f>
        <v/>
      </c>
      <c r="K640" s="1" t="s">
        <v>1115</v>
      </c>
    </row>
    <row r="641" spans="1:11">
      <c r="A641" s="57">
        <v>45343</v>
      </c>
      <c r="B641" s="41"/>
      <c r="C641" s="58" t="s">
        <v>255</v>
      </c>
      <c r="D641" s="61"/>
      <c r="E641" s="62"/>
      <c r="F641" s="77">
        <f t="shared" si="12"/>
        <v>45343</v>
      </c>
      <c r="G641" s="78" t="str">
        <f>IF(AND(A641&gt;='주간 2p_테이블(왼)'!$A$13-1,A641&lt;='주간 2p_테이블(왼)'!$A$19),RANK(A641,A$2:A$1088,1),"")</f>
        <v/>
      </c>
      <c r="H641" s="78" t="str">
        <f>IFERROR(RANK(G641,G:G,1)+COUNTIF($G$1:G640,G641),"")</f>
        <v/>
      </c>
      <c r="I641" s="155" t="str">
        <f>IF(AND(A641&gt;='주간 2p_테이블(왼)'!$A$13,A641&lt;='주간 2p_테이블(왼)'!$A$19),RANK(A641,A$2:A$1074,1),"")</f>
        <v/>
      </c>
      <c r="K641" s="1" t="s">
        <v>1115</v>
      </c>
    </row>
    <row r="642" spans="1:11">
      <c r="A642" s="57">
        <v>45343</v>
      </c>
      <c r="B642" s="41"/>
      <c r="C642" s="58" t="s">
        <v>255</v>
      </c>
      <c r="D642" s="61"/>
      <c r="E642" s="62"/>
      <c r="F642" s="77">
        <f t="shared" si="12"/>
        <v>45343</v>
      </c>
      <c r="G642" s="78" t="str">
        <f>IF(AND(A642&gt;='주간 2p_테이블(왼)'!$A$13-1,A642&lt;='주간 2p_테이블(왼)'!$A$19),RANK(A642,A$2:A$1088,1),"")</f>
        <v/>
      </c>
      <c r="H642" s="78" t="str">
        <f>IFERROR(RANK(G642,G:G,1)+COUNTIF($G$1:G641,G642),"")</f>
        <v/>
      </c>
      <c r="I642" s="155" t="str">
        <f>IF(AND(A642&gt;='주간 2p_테이블(왼)'!$A$13,A642&lt;='주간 2p_테이블(왼)'!$A$19),RANK(A642,A$2:A$1074,1),"")</f>
        <v/>
      </c>
      <c r="K642" s="1" t="s">
        <v>1115</v>
      </c>
    </row>
    <row r="643" spans="1:11">
      <c r="A643" s="57">
        <v>45343</v>
      </c>
      <c r="B643" s="41"/>
      <c r="C643" s="58" t="s">
        <v>255</v>
      </c>
      <c r="D643" s="61"/>
      <c r="E643" s="62"/>
      <c r="F643" s="77">
        <f t="shared" si="12"/>
        <v>45343</v>
      </c>
      <c r="G643" s="78" t="str">
        <f>IF(AND(A643&gt;='주간 2p_테이블(왼)'!$A$13-1,A643&lt;='주간 2p_테이블(왼)'!$A$19),RANK(A643,A$2:A$1088,1),"")</f>
        <v/>
      </c>
      <c r="H643" s="78" t="str">
        <f>IFERROR(RANK(G643,G:G,1)+COUNTIF($G$1:G642,G643),"")</f>
        <v/>
      </c>
      <c r="I643" s="155" t="str">
        <f>IF(AND(A643&gt;='주간 2p_테이블(왼)'!$A$13,A643&lt;='주간 2p_테이블(왼)'!$A$19),RANK(A643,A$2:A$1074,1),"")</f>
        <v/>
      </c>
      <c r="K643" s="1" t="s">
        <v>1115</v>
      </c>
    </row>
    <row r="644" spans="1:11">
      <c r="A644" s="57">
        <v>45343</v>
      </c>
      <c r="B644" s="41"/>
      <c r="C644" s="58" t="s">
        <v>255</v>
      </c>
      <c r="D644" s="61"/>
      <c r="E644" s="62"/>
      <c r="F644" s="77">
        <f t="shared" si="12"/>
        <v>45343</v>
      </c>
      <c r="G644" s="78" t="str">
        <f>IF(AND(A644&gt;='주간 2p_테이블(왼)'!$A$13-1,A644&lt;='주간 2p_테이블(왼)'!$A$19),RANK(A644,A$2:A$1088,1),"")</f>
        <v/>
      </c>
      <c r="H644" s="78" t="str">
        <f>IFERROR(RANK(G644,G:G,1)+COUNTIF($G$1:G643,G644),"")</f>
        <v/>
      </c>
      <c r="I644" s="155" t="str">
        <f>IF(AND(A644&gt;='주간 2p_테이블(왼)'!$A$13,A644&lt;='주간 2p_테이블(왼)'!$A$19),RANK(A644,A$2:A$1074,1),"")</f>
        <v/>
      </c>
      <c r="K644" s="1" t="s">
        <v>1115</v>
      </c>
    </row>
    <row r="645" spans="1:11">
      <c r="A645" s="57">
        <v>45343</v>
      </c>
      <c r="B645" s="41"/>
      <c r="C645" s="58" t="s">
        <v>255</v>
      </c>
      <c r="D645" s="61"/>
      <c r="E645" s="62"/>
      <c r="F645" s="77">
        <f t="shared" si="12"/>
        <v>45343</v>
      </c>
      <c r="G645" s="78" t="str">
        <f>IF(AND(A645&gt;='주간 2p_테이블(왼)'!$A$13-1,A645&lt;='주간 2p_테이블(왼)'!$A$19),RANK(A645,A$2:A$1088,1),"")</f>
        <v/>
      </c>
      <c r="H645" s="78" t="str">
        <f>IFERROR(RANK(G645,G:G,1)+COUNTIF($G$1:G644,G645),"")</f>
        <v/>
      </c>
      <c r="I645" s="155" t="str">
        <f>IF(AND(A645&gt;='주간 2p_테이블(왼)'!$A$13,A645&lt;='주간 2p_테이블(왼)'!$A$19),RANK(A645,A$2:A$1074,1),"")</f>
        <v/>
      </c>
      <c r="K645" s="1" t="s">
        <v>1115</v>
      </c>
    </row>
    <row r="646" spans="1:11">
      <c r="A646" s="57">
        <v>45343</v>
      </c>
      <c r="B646" s="41"/>
      <c r="C646" s="58" t="s">
        <v>255</v>
      </c>
      <c r="D646" s="61"/>
      <c r="E646" s="62"/>
      <c r="F646" s="77">
        <f t="shared" si="12"/>
        <v>45343</v>
      </c>
      <c r="G646" s="78" t="str">
        <f>IF(AND(A646&gt;='주간 2p_테이블(왼)'!$A$13-1,A646&lt;='주간 2p_테이블(왼)'!$A$19),RANK(A646,A$2:A$1088,1),"")</f>
        <v/>
      </c>
      <c r="H646" s="78" t="str">
        <f>IFERROR(RANK(G646,G:G,1)+COUNTIF($G$1:G645,G646),"")</f>
        <v/>
      </c>
      <c r="I646" s="155" t="str">
        <f>IF(AND(A646&gt;='주간 2p_테이블(왼)'!$A$13,A646&lt;='주간 2p_테이블(왼)'!$A$19),RANK(A646,A$2:A$1074,1),"")</f>
        <v/>
      </c>
      <c r="K646" s="1" t="s">
        <v>1115</v>
      </c>
    </row>
    <row r="647" spans="1:11">
      <c r="A647" s="57">
        <v>45343</v>
      </c>
      <c r="B647" s="41"/>
      <c r="C647" s="58" t="s">
        <v>255</v>
      </c>
      <c r="D647" s="61"/>
      <c r="E647" s="62"/>
      <c r="F647" s="77">
        <f t="shared" si="12"/>
        <v>45343</v>
      </c>
      <c r="G647" s="78" t="str">
        <f>IF(AND(A647&gt;='주간 2p_테이블(왼)'!$A$13-1,A647&lt;='주간 2p_테이블(왼)'!$A$19),RANK(A647,A$2:A$1088,1),"")</f>
        <v/>
      </c>
      <c r="H647" s="78" t="str">
        <f>IFERROR(RANK(G647,G:G,1)+COUNTIF($G$1:G646,G647),"")</f>
        <v/>
      </c>
      <c r="I647" s="155" t="str">
        <f>IF(AND(A647&gt;='주간 2p_테이블(왼)'!$A$13,A647&lt;='주간 2p_테이블(왼)'!$A$19),RANK(A647,A$2:A$1074,1),"")</f>
        <v/>
      </c>
      <c r="K647" s="1" t="s">
        <v>1115</v>
      </c>
    </row>
    <row r="648" spans="1:11">
      <c r="A648" s="57">
        <v>45343</v>
      </c>
      <c r="B648" s="41"/>
      <c r="C648" s="58" t="s">
        <v>255</v>
      </c>
      <c r="D648" s="61"/>
      <c r="E648" s="62"/>
      <c r="F648" s="77">
        <f t="shared" si="12"/>
        <v>45343</v>
      </c>
      <c r="G648" s="78" t="str">
        <f>IF(AND(A648&gt;='주간 2p_테이블(왼)'!$A$13-1,A648&lt;='주간 2p_테이블(왼)'!$A$19),RANK(A648,A$2:A$1088,1),"")</f>
        <v/>
      </c>
      <c r="H648" s="78" t="str">
        <f>IFERROR(RANK(G648,G:G,1)+COUNTIF($G$1:G647,G648),"")</f>
        <v/>
      </c>
      <c r="I648" s="155" t="str">
        <f>IF(AND(A648&gt;='주간 2p_테이블(왼)'!$A$13,A648&lt;='주간 2p_테이블(왼)'!$A$19),RANK(A648,A$2:A$1074,1),"")</f>
        <v/>
      </c>
      <c r="K648" s="1" t="s">
        <v>1115</v>
      </c>
    </row>
    <row r="649" spans="1:11">
      <c r="A649" s="57">
        <v>45343</v>
      </c>
      <c r="B649" s="41"/>
      <c r="C649" s="58" t="s">
        <v>255</v>
      </c>
      <c r="D649" s="61"/>
      <c r="E649" s="62"/>
      <c r="F649" s="77">
        <f t="shared" si="12"/>
        <v>45343</v>
      </c>
      <c r="G649" s="78" t="str">
        <f>IF(AND(A649&gt;='주간 2p_테이블(왼)'!$A$13-1,A649&lt;='주간 2p_테이블(왼)'!$A$19),RANK(A649,A$2:A$1088,1),"")</f>
        <v/>
      </c>
      <c r="H649" s="78" t="str">
        <f>IFERROR(RANK(G649,G:G,1)+COUNTIF($G$1:G648,G649),"")</f>
        <v/>
      </c>
      <c r="I649" s="155" t="str">
        <f>IF(AND(A649&gt;='주간 2p_테이블(왼)'!$A$13,A649&lt;='주간 2p_테이블(왼)'!$A$19),RANK(A649,A$2:A$1074,1),"")</f>
        <v/>
      </c>
      <c r="K649" s="1" t="s">
        <v>1115</v>
      </c>
    </row>
    <row r="650" spans="1:11">
      <c r="A650" s="57">
        <v>45343</v>
      </c>
      <c r="B650" s="41"/>
      <c r="C650" s="58" t="s">
        <v>255</v>
      </c>
      <c r="D650" s="61"/>
      <c r="E650" s="62"/>
      <c r="F650" s="77">
        <f t="shared" si="12"/>
        <v>45343</v>
      </c>
      <c r="G650" s="78" t="str">
        <f>IF(AND(A650&gt;='주간 2p_테이블(왼)'!$A$13-1,A650&lt;='주간 2p_테이블(왼)'!$A$19),RANK(A650,A$2:A$1088,1),"")</f>
        <v/>
      </c>
      <c r="H650" s="78" t="str">
        <f>IFERROR(RANK(G650,G:G,1)+COUNTIF($G$1:G649,G650),"")</f>
        <v/>
      </c>
      <c r="I650" s="155" t="str">
        <f>IF(AND(A650&gt;='주간 2p_테이블(왼)'!$A$13,A650&lt;='주간 2p_테이블(왼)'!$A$19),RANK(A650,A$2:A$1074,1),"")</f>
        <v/>
      </c>
      <c r="K650" s="1" t="s">
        <v>1115</v>
      </c>
    </row>
    <row r="651" spans="1:11">
      <c r="A651" s="57">
        <v>45343</v>
      </c>
      <c r="B651" s="41"/>
      <c r="C651" s="58" t="s">
        <v>255</v>
      </c>
      <c r="D651" s="61"/>
      <c r="E651" s="62"/>
      <c r="F651" s="77">
        <f t="shared" si="12"/>
        <v>45343</v>
      </c>
      <c r="G651" s="78" t="str">
        <f>IF(AND(A651&gt;='주간 2p_테이블(왼)'!$A$13-1,A651&lt;='주간 2p_테이블(왼)'!$A$19),RANK(A651,A$2:A$1088,1),"")</f>
        <v/>
      </c>
      <c r="H651" s="78" t="str">
        <f>IFERROR(RANK(G651,G:G,1)+COUNTIF($G$1:G650,G651),"")</f>
        <v/>
      </c>
      <c r="I651" s="155" t="str">
        <f>IF(AND(A651&gt;='주간 2p_테이블(왼)'!$A$13,A651&lt;='주간 2p_테이블(왼)'!$A$19),RANK(A651,A$2:A$1074,1),"")</f>
        <v/>
      </c>
      <c r="K651" s="1" t="s">
        <v>1115</v>
      </c>
    </row>
    <row r="652" spans="1:11">
      <c r="A652" s="57">
        <v>45343</v>
      </c>
      <c r="B652" s="41"/>
      <c r="C652" s="58" t="s">
        <v>255</v>
      </c>
      <c r="D652" s="61"/>
      <c r="E652" s="62"/>
      <c r="F652" s="77">
        <f t="shared" si="12"/>
        <v>45343</v>
      </c>
      <c r="G652" s="78" t="str">
        <f>IF(AND(A652&gt;='주간 2p_테이블(왼)'!$A$13-1,A652&lt;='주간 2p_테이블(왼)'!$A$19),RANK(A652,A$2:A$1088,1),"")</f>
        <v/>
      </c>
      <c r="H652" s="78" t="str">
        <f>IFERROR(RANK(G652,G:G,1)+COUNTIF($G$1:G651,G652),"")</f>
        <v/>
      </c>
      <c r="I652" s="155" t="str">
        <f>IF(AND(A652&gt;='주간 2p_테이블(왼)'!$A$13,A652&lt;='주간 2p_테이블(왼)'!$A$19),RANK(A652,A$2:A$1074,1),"")</f>
        <v/>
      </c>
      <c r="K652" s="1" t="s">
        <v>1115</v>
      </c>
    </row>
    <row r="653" spans="1:11">
      <c r="A653" s="57">
        <v>45343</v>
      </c>
      <c r="B653" s="41"/>
      <c r="C653" s="58" t="s">
        <v>255</v>
      </c>
      <c r="D653" s="61"/>
      <c r="E653" s="62"/>
      <c r="F653" s="77">
        <f t="shared" si="12"/>
        <v>45343</v>
      </c>
      <c r="G653" s="78" t="str">
        <f>IF(AND(A653&gt;='주간 2p_테이블(왼)'!$A$13-1,A653&lt;='주간 2p_테이블(왼)'!$A$19),RANK(A653,A$2:A$1088,1),"")</f>
        <v/>
      </c>
      <c r="H653" s="78" t="str">
        <f>IFERROR(RANK(G653,G:G,1)+COUNTIF($G$1:G652,G653),"")</f>
        <v/>
      </c>
      <c r="I653" s="155" t="str">
        <f>IF(AND(A653&gt;='주간 2p_테이블(왼)'!$A$13,A653&lt;='주간 2p_테이블(왼)'!$A$19),RANK(A653,A$2:A$1074,1),"")</f>
        <v/>
      </c>
      <c r="K653" s="1" t="s">
        <v>1115</v>
      </c>
    </row>
    <row r="654" spans="1:11">
      <c r="A654" s="57">
        <v>45343</v>
      </c>
      <c r="B654" s="41"/>
      <c r="C654" s="58" t="s">
        <v>255</v>
      </c>
      <c r="D654" s="61"/>
      <c r="E654" s="62"/>
      <c r="F654" s="77">
        <f t="shared" si="12"/>
        <v>45343</v>
      </c>
      <c r="G654" s="78" t="str">
        <f>IF(AND(A654&gt;='주간 2p_테이블(왼)'!$A$13-1,A654&lt;='주간 2p_테이블(왼)'!$A$19),RANK(A654,A$2:A$1088,1),"")</f>
        <v/>
      </c>
      <c r="H654" s="78" t="str">
        <f>IFERROR(RANK(G654,G:G,1)+COUNTIF($G$1:G653,G654),"")</f>
        <v/>
      </c>
      <c r="I654" s="155" t="str">
        <f>IF(AND(A654&gt;='주간 2p_테이블(왼)'!$A$13,A654&lt;='주간 2p_테이블(왼)'!$A$19),RANK(A654,A$2:A$1074,1),"")</f>
        <v/>
      </c>
      <c r="K654" s="1" t="s">
        <v>1115</v>
      </c>
    </row>
    <row r="655" spans="1:11">
      <c r="A655" s="57">
        <v>45343</v>
      </c>
      <c r="B655" s="41"/>
      <c r="C655" s="58" t="s">
        <v>255</v>
      </c>
      <c r="D655" s="61"/>
      <c r="E655" s="62"/>
      <c r="F655" s="77">
        <f t="shared" si="12"/>
        <v>45343</v>
      </c>
      <c r="G655" s="78" t="str">
        <f>IF(AND(A655&gt;='주간 2p_테이블(왼)'!$A$13-1,A655&lt;='주간 2p_테이블(왼)'!$A$19),RANK(A655,A$2:A$1088,1),"")</f>
        <v/>
      </c>
      <c r="H655" s="78" t="str">
        <f>IFERROR(RANK(G655,G:G,1)+COUNTIF($G$1:G654,G655),"")</f>
        <v/>
      </c>
      <c r="I655" s="155" t="str">
        <f>IF(AND(A655&gt;='주간 2p_테이블(왼)'!$A$13,A655&lt;='주간 2p_테이블(왼)'!$A$19),RANK(A655,A$2:A$1074,1),"")</f>
        <v/>
      </c>
      <c r="K655" s="1" t="s">
        <v>1115</v>
      </c>
    </row>
    <row r="656" spans="1:11">
      <c r="A656" s="57">
        <v>45343</v>
      </c>
      <c r="B656" s="41"/>
      <c r="C656" s="58" t="s">
        <v>255</v>
      </c>
      <c r="D656" s="61"/>
      <c r="E656" s="62"/>
      <c r="F656" s="77">
        <f t="shared" si="12"/>
        <v>45343</v>
      </c>
      <c r="G656" s="78" t="str">
        <f>IF(AND(A656&gt;='주간 2p_테이블(왼)'!$A$13-1,A656&lt;='주간 2p_테이블(왼)'!$A$19),RANK(A656,A$2:A$1088,1),"")</f>
        <v/>
      </c>
      <c r="H656" s="78" t="str">
        <f>IFERROR(RANK(G656,G:G,1)+COUNTIF($G$1:G655,G656),"")</f>
        <v/>
      </c>
      <c r="I656" s="155" t="str">
        <f>IF(AND(A656&gt;='주간 2p_테이블(왼)'!$A$13,A656&lt;='주간 2p_테이블(왼)'!$A$19),RANK(A656,A$2:A$1074,1),"")</f>
        <v/>
      </c>
      <c r="K656" s="1" t="s">
        <v>1115</v>
      </c>
    </row>
    <row r="657" spans="1:11">
      <c r="A657" s="57">
        <v>45343</v>
      </c>
      <c r="B657" s="41"/>
      <c r="C657" s="58" t="s">
        <v>255</v>
      </c>
      <c r="D657" s="61"/>
      <c r="E657" s="62"/>
      <c r="F657" s="77">
        <f t="shared" si="12"/>
        <v>45343</v>
      </c>
      <c r="G657" s="78" t="str">
        <f>IF(AND(A657&gt;='주간 2p_테이블(왼)'!$A$13-1,A657&lt;='주간 2p_테이블(왼)'!$A$19),RANK(A657,A$2:A$1088,1),"")</f>
        <v/>
      </c>
      <c r="H657" s="78" t="str">
        <f>IFERROR(RANK(G657,G:G,1)+COUNTIF($G$1:G656,G657),"")</f>
        <v/>
      </c>
      <c r="I657" s="155" t="str">
        <f>IF(AND(A657&gt;='주간 2p_테이블(왼)'!$A$13,A657&lt;='주간 2p_테이블(왼)'!$A$19),RANK(A657,A$2:A$1074,1),"")</f>
        <v/>
      </c>
      <c r="K657" s="1" t="s">
        <v>1115</v>
      </c>
    </row>
    <row r="658" spans="1:11">
      <c r="A658" s="57">
        <v>45343</v>
      </c>
      <c r="B658" s="41"/>
      <c r="C658" s="58" t="s">
        <v>255</v>
      </c>
      <c r="D658" s="61"/>
      <c r="E658" s="62"/>
      <c r="F658" s="77">
        <f t="shared" si="12"/>
        <v>45343</v>
      </c>
      <c r="G658" s="78" t="str">
        <f>IF(AND(A658&gt;='주간 2p_테이블(왼)'!$A$13-1,A658&lt;='주간 2p_테이블(왼)'!$A$19),RANK(A658,A$2:A$1088,1),"")</f>
        <v/>
      </c>
      <c r="H658" s="78" t="str">
        <f>IFERROR(RANK(G658,G:G,1)+COUNTIF($G$1:G657,G658),"")</f>
        <v/>
      </c>
      <c r="I658" s="155" t="str">
        <f>IF(AND(A658&gt;='주간 2p_테이블(왼)'!$A$13,A658&lt;='주간 2p_테이블(왼)'!$A$19),RANK(A658,A$2:A$1074,1),"")</f>
        <v/>
      </c>
      <c r="K658" s="1" t="s">
        <v>1115</v>
      </c>
    </row>
    <row r="659" spans="1:11">
      <c r="A659" s="57">
        <v>45343</v>
      </c>
      <c r="B659" s="41"/>
      <c r="C659" s="58" t="s">
        <v>255</v>
      </c>
      <c r="D659" s="61"/>
      <c r="E659" s="62"/>
      <c r="F659" s="77">
        <f t="shared" si="12"/>
        <v>45343</v>
      </c>
      <c r="G659" s="78" t="str">
        <f>IF(AND(A659&gt;='주간 2p_테이블(왼)'!$A$13-1,A659&lt;='주간 2p_테이블(왼)'!$A$19),RANK(A659,A$2:A$1088,1),"")</f>
        <v/>
      </c>
      <c r="H659" s="78" t="str">
        <f>IFERROR(RANK(G659,G:G,1)+COUNTIF($G$1:G658,G659),"")</f>
        <v/>
      </c>
      <c r="I659" s="155" t="str">
        <f>IF(AND(A659&gt;='주간 2p_테이블(왼)'!$A$13,A659&lt;='주간 2p_테이블(왼)'!$A$19),RANK(A659,A$2:A$1074,1),"")</f>
        <v/>
      </c>
      <c r="K659" s="1" t="s">
        <v>1115</v>
      </c>
    </row>
    <row r="660" spans="1:11">
      <c r="A660" s="57">
        <v>45343</v>
      </c>
      <c r="B660" s="41"/>
      <c r="C660" s="58" t="s">
        <v>255</v>
      </c>
      <c r="D660" s="61"/>
      <c r="E660" s="62"/>
      <c r="F660" s="77">
        <f t="shared" si="12"/>
        <v>45343</v>
      </c>
      <c r="G660" s="78" t="str">
        <f>IF(AND(A660&gt;='주간 2p_테이블(왼)'!$A$13-1,A660&lt;='주간 2p_테이블(왼)'!$A$19),RANK(A660,A$2:A$1088,1),"")</f>
        <v/>
      </c>
      <c r="H660" s="78" t="str">
        <f>IFERROR(RANK(G660,G:G,1)+COUNTIF($G$1:G659,G660),"")</f>
        <v/>
      </c>
      <c r="I660" s="155" t="str">
        <f>IF(AND(A660&gt;='주간 2p_테이블(왼)'!$A$13,A660&lt;='주간 2p_테이블(왼)'!$A$19),RANK(A660,A$2:A$1074,1),"")</f>
        <v/>
      </c>
      <c r="K660" s="1" t="s">
        <v>1115</v>
      </c>
    </row>
    <row r="661" spans="1:11">
      <c r="A661" s="57">
        <v>45343</v>
      </c>
      <c r="B661" s="41"/>
      <c r="C661" s="58" t="s">
        <v>255</v>
      </c>
      <c r="D661" s="61"/>
      <c r="E661" s="62"/>
      <c r="F661" s="77">
        <f t="shared" si="12"/>
        <v>45343</v>
      </c>
      <c r="G661" s="78" t="str">
        <f>IF(AND(A661&gt;='주간 2p_테이블(왼)'!$A$13-1,A661&lt;='주간 2p_테이블(왼)'!$A$19),RANK(A661,A$2:A$1088,1),"")</f>
        <v/>
      </c>
      <c r="H661" s="78" t="str">
        <f>IFERROR(RANK(G661,G:G,1)+COUNTIF($G$1:G660,G661),"")</f>
        <v/>
      </c>
      <c r="I661" s="155" t="str">
        <f>IF(AND(A661&gt;='주간 2p_테이블(왼)'!$A$13,A661&lt;='주간 2p_테이블(왼)'!$A$19),RANK(A661,A$2:A$1074,1),"")</f>
        <v/>
      </c>
      <c r="K661" s="1" t="s">
        <v>1115</v>
      </c>
    </row>
    <row r="662" spans="1:11">
      <c r="A662" s="57">
        <v>45343</v>
      </c>
      <c r="B662" s="41"/>
      <c r="C662" s="58" t="s">
        <v>255</v>
      </c>
      <c r="D662" s="61"/>
      <c r="E662" s="62"/>
      <c r="F662" s="77">
        <f t="shared" si="12"/>
        <v>45343</v>
      </c>
      <c r="G662" s="78" t="str">
        <f>IF(AND(A662&gt;='주간 2p_테이블(왼)'!$A$13-1,A662&lt;='주간 2p_테이블(왼)'!$A$19),RANK(A662,A$2:A$1088,1),"")</f>
        <v/>
      </c>
      <c r="H662" s="78" t="str">
        <f>IFERROR(RANK(G662,G:G,1)+COUNTIF($G$1:G661,G662),"")</f>
        <v/>
      </c>
      <c r="I662" s="155" t="str">
        <f>IF(AND(A662&gt;='주간 2p_테이블(왼)'!$A$13,A662&lt;='주간 2p_테이블(왼)'!$A$19),RANK(A662,A$2:A$1074,1),"")</f>
        <v/>
      </c>
      <c r="K662" s="1" t="s">
        <v>1115</v>
      </c>
    </row>
    <row r="663" spans="1:11">
      <c r="A663" s="57">
        <v>45343</v>
      </c>
      <c r="B663" s="41"/>
      <c r="C663" s="58" t="s">
        <v>255</v>
      </c>
      <c r="D663" s="61"/>
      <c r="E663" s="62"/>
      <c r="F663" s="77">
        <f t="shared" si="12"/>
        <v>45343</v>
      </c>
      <c r="G663" s="78" t="str">
        <f>IF(AND(A663&gt;='주간 2p_테이블(왼)'!$A$13-1,A663&lt;='주간 2p_테이블(왼)'!$A$19),RANK(A663,A$2:A$1088,1),"")</f>
        <v/>
      </c>
      <c r="H663" s="78" t="str">
        <f>IFERROR(RANK(G663,G:G,1)+COUNTIF($G$1:G662,G663),"")</f>
        <v/>
      </c>
      <c r="I663" s="155" t="str">
        <f>IF(AND(A663&gt;='주간 2p_테이블(왼)'!$A$13,A663&lt;='주간 2p_테이블(왼)'!$A$19),RANK(A663,A$2:A$1074,1),"")</f>
        <v/>
      </c>
      <c r="K663" s="1" t="s">
        <v>1115</v>
      </c>
    </row>
    <row r="664" spans="1:11">
      <c r="A664" s="57">
        <v>45343</v>
      </c>
      <c r="B664" s="41"/>
      <c r="C664" s="58" t="s">
        <v>255</v>
      </c>
      <c r="D664" s="61"/>
      <c r="E664" s="62"/>
      <c r="F664" s="77">
        <f t="shared" si="12"/>
        <v>45343</v>
      </c>
      <c r="G664" s="78" t="str">
        <f>IF(AND(A664&gt;='주간 2p_테이블(왼)'!$A$13-1,A664&lt;='주간 2p_테이블(왼)'!$A$19),RANK(A664,A$2:A$1088,1),"")</f>
        <v/>
      </c>
      <c r="H664" s="78" t="str">
        <f>IFERROR(RANK(G664,G:G,1)+COUNTIF($G$1:G663,G664),"")</f>
        <v/>
      </c>
      <c r="I664" s="155" t="str">
        <f>IF(AND(A664&gt;='주간 2p_테이블(왼)'!$A$13,A664&lt;='주간 2p_테이블(왼)'!$A$19),RANK(A664,A$2:A$1074,1),"")</f>
        <v/>
      </c>
      <c r="K664" s="1" t="s">
        <v>1115</v>
      </c>
    </row>
    <row r="665" spans="1:11">
      <c r="A665" s="57">
        <v>45343</v>
      </c>
      <c r="B665" s="41"/>
      <c r="C665" s="58" t="s">
        <v>255</v>
      </c>
      <c r="D665" s="61"/>
      <c r="E665" s="62"/>
      <c r="F665" s="77">
        <f t="shared" si="12"/>
        <v>45343</v>
      </c>
      <c r="G665" s="78" t="str">
        <f>IF(AND(A665&gt;='주간 2p_테이블(왼)'!$A$13-1,A665&lt;='주간 2p_테이블(왼)'!$A$19),RANK(A665,A$2:A$1088,1),"")</f>
        <v/>
      </c>
      <c r="H665" s="78" t="str">
        <f>IFERROR(RANK(G665,G:G,1)+COUNTIF($G$1:G664,G665),"")</f>
        <v/>
      </c>
      <c r="I665" s="155" t="str">
        <f>IF(AND(A665&gt;='주간 2p_테이블(왼)'!$A$13,A665&lt;='주간 2p_테이블(왼)'!$A$19),RANK(A665,A$2:A$1074,1),"")</f>
        <v/>
      </c>
      <c r="K665" s="1" t="s">
        <v>1115</v>
      </c>
    </row>
    <row r="666" spans="1:11">
      <c r="A666" s="57">
        <v>45343</v>
      </c>
      <c r="B666" s="41"/>
      <c r="C666" s="58" t="s">
        <v>255</v>
      </c>
      <c r="D666" s="61"/>
      <c r="E666" s="62"/>
      <c r="F666" s="77">
        <f t="shared" si="12"/>
        <v>45343</v>
      </c>
      <c r="G666" s="78" t="str">
        <f>IF(AND(A666&gt;='주간 2p_테이블(왼)'!$A$13-1,A666&lt;='주간 2p_테이블(왼)'!$A$19),RANK(A666,A$2:A$1088,1),"")</f>
        <v/>
      </c>
      <c r="H666" s="78" t="str">
        <f>IFERROR(RANK(G666,G:G,1)+COUNTIF($G$1:G665,G666),"")</f>
        <v/>
      </c>
      <c r="I666" s="155" t="str">
        <f>IF(AND(A666&gt;='주간 2p_테이블(왼)'!$A$13,A666&lt;='주간 2p_테이블(왼)'!$A$19),RANK(A666,A$2:A$1074,1),"")</f>
        <v/>
      </c>
      <c r="K666" s="1" t="s">
        <v>1115</v>
      </c>
    </row>
    <row r="667" spans="1:11">
      <c r="A667" s="57">
        <v>45343</v>
      </c>
      <c r="B667" s="41"/>
      <c r="C667" s="58" t="s">
        <v>255</v>
      </c>
      <c r="D667" s="61"/>
      <c r="E667" s="62"/>
      <c r="F667" s="77">
        <f t="shared" si="12"/>
        <v>45343</v>
      </c>
      <c r="G667" s="78" t="str">
        <f>IF(AND(A667&gt;='주간 2p_테이블(왼)'!$A$13-1,A667&lt;='주간 2p_테이블(왼)'!$A$19),RANK(A667,A$2:A$1088,1),"")</f>
        <v/>
      </c>
      <c r="H667" s="78" t="str">
        <f>IFERROR(RANK(G667,G:G,1)+COUNTIF($G$1:G666,G667),"")</f>
        <v/>
      </c>
      <c r="I667" s="155" t="str">
        <f>IF(AND(A667&gt;='주간 2p_테이블(왼)'!$A$13,A667&lt;='주간 2p_테이블(왼)'!$A$19),RANK(A667,A$2:A$1074,1),"")</f>
        <v/>
      </c>
      <c r="K667" s="1" t="s">
        <v>1115</v>
      </c>
    </row>
    <row r="668" spans="1:11">
      <c r="A668" s="57">
        <v>45343</v>
      </c>
      <c r="B668" s="41"/>
      <c r="C668" s="58" t="s">
        <v>255</v>
      </c>
      <c r="D668" s="61"/>
      <c r="E668" s="62"/>
      <c r="F668" s="77">
        <f t="shared" si="12"/>
        <v>45343</v>
      </c>
      <c r="G668" s="78" t="str">
        <f>IF(AND(A668&gt;='주간 2p_테이블(왼)'!$A$13-1,A668&lt;='주간 2p_테이블(왼)'!$A$19),RANK(A668,A$2:A$1088,1),"")</f>
        <v/>
      </c>
      <c r="H668" s="78" t="str">
        <f>IFERROR(RANK(G668,G:G,1)+COUNTIF($G$1:G667,G668),"")</f>
        <v/>
      </c>
      <c r="I668" s="155" t="str">
        <f>IF(AND(A668&gt;='주간 2p_테이블(왼)'!$A$13,A668&lt;='주간 2p_테이블(왼)'!$A$19),RANK(A668,A$2:A$1074,1),"")</f>
        <v/>
      </c>
      <c r="K668" s="1" t="s">
        <v>1115</v>
      </c>
    </row>
    <row r="669" spans="1:11">
      <c r="A669" s="57">
        <v>45343</v>
      </c>
      <c r="B669" s="41"/>
      <c r="C669" s="58" t="s">
        <v>255</v>
      </c>
      <c r="D669" s="61"/>
      <c r="E669" s="62"/>
      <c r="F669" s="77">
        <f t="shared" ref="F669:F728" si="13">A669</f>
        <v>45343</v>
      </c>
      <c r="G669" s="78" t="str">
        <f>IF(AND(A669&gt;='주간 2p_테이블(왼)'!$A$13-1,A669&lt;='주간 2p_테이블(왼)'!$A$19),RANK(A669,A$2:A$1088,1),"")</f>
        <v/>
      </c>
      <c r="H669" s="78" t="str">
        <f>IFERROR(RANK(G669,G:G,1)+COUNTIF($G$1:G668,G669),"")</f>
        <v/>
      </c>
      <c r="I669" s="155" t="str">
        <f>IF(AND(A669&gt;='주간 2p_테이블(왼)'!$A$13,A669&lt;='주간 2p_테이블(왼)'!$A$19),RANK(A669,A$2:A$1074,1),"")</f>
        <v/>
      </c>
      <c r="K669" s="1" t="s">
        <v>1115</v>
      </c>
    </row>
    <row r="670" spans="1:11">
      <c r="A670" s="57">
        <v>45343</v>
      </c>
      <c r="B670" s="41"/>
      <c r="C670" s="58" t="s">
        <v>255</v>
      </c>
      <c r="D670" s="61"/>
      <c r="E670" s="62"/>
      <c r="F670" s="77">
        <f t="shared" si="13"/>
        <v>45343</v>
      </c>
      <c r="G670" s="78" t="str">
        <f>IF(AND(A670&gt;='주간 2p_테이블(왼)'!$A$13-1,A670&lt;='주간 2p_테이블(왼)'!$A$19),RANK(A670,A$2:A$1088,1),"")</f>
        <v/>
      </c>
      <c r="H670" s="78" t="str">
        <f>IFERROR(RANK(G670,G:G,1)+COUNTIF($G$1:G669,G670),"")</f>
        <v/>
      </c>
      <c r="I670" s="155" t="str">
        <f>IF(AND(A670&gt;='주간 2p_테이블(왼)'!$A$13,A670&lt;='주간 2p_테이블(왼)'!$A$19),RANK(A670,A$2:A$1074,1),"")</f>
        <v/>
      </c>
      <c r="K670" s="1" t="s">
        <v>1115</v>
      </c>
    </row>
    <row r="671" spans="1:11">
      <c r="A671" s="57">
        <v>45343</v>
      </c>
      <c r="B671" s="41"/>
      <c r="C671" s="58" t="s">
        <v>255</v>
      </c>
      <c r="D671" s="61"/>
      <c r="E671" s="62"/>
      <c r="F671" s="77">
        <f t="shared" si="13"/>
        <v>45343</v>
      </c>
      <c r="G671" s="78" t="str">
        <f>IF(AND(A671&gt;='주간 2p_테이블(왼)'!$A$13-1,A671&lt;='주간 2p_테이블(왼)'!$A$19),RANK(A671,A$2:A$1088,1),"")</f>
        <v/>
      </c>
      <c r="H671" s="78" t="str">
        <f>IFERROR(RANK(G671,G:G,1)+COUNTIF($G$1:G670,G671),"")</f>
        <v/>
      </c>
      <c r="I671" s="155" t="str">
        <f>IF(AND(A671&gt;='주간 2p_테이블(왼)'!$A$13,A671&lt;='주간 2p_테이블(왼)'!$A$19),RANK(A671,A$2:A$1074,1),"")</f>
        <v/>
      </c>
      <c r="K671" s="1" t="s">
        <v>1115</v>
      </c>
    </row>
    <row r="672" spans="1:11">
      <c r="A672" s="57">
        <v>45343</v>
      </c>
      <c r="B672" s="41"/>
      <c r="C672" s="58" t="s">
        <v>255</v>
      </c>
      <c r="D672" s="61"/>
      <c r="E672" s="62"/>
      <c r="F672" s="77">
        <f t="shared" si="13"/>
        <v>45343</v>
      </c>
      <c r="G672" s="78" t="str">
        <f>IF(AND(A672&gt;='주간 2p_테이블(왼)'!$A$13-1,A672&lt;='주간 2p_테이블(왼)'!$A$19),RANK(A672,A$2:A$1088,1),"")</f>
        <v/>
      </c>
      <c r="H672" s="78" t="str">
        <f>IFERROR(RANK(G672,G:G,1)+COUNTIF($G$1:G671,G672),"")</f>
        <v/>
      </c>
      <c r="I672" s="155" t="str">
        <f>IF(AND(A672&gt;='주간 2p_테이블(왼)'!$A$13,A672&lt;='주간 2p_테이블(왼)'!$A$19),RANK(A672,A$2:A$1074,1),"")</f>
        <v/>
      </c>
      <c r="K672" s="1" t="s">
        <v>1115</v>
      </c>
    </row>
    <row r="673" spans="1:11">
      <c r="A673" s="57">
        <v>45343</v>
      </c>
      <c r="B673" s="41"/>
      <c r="C673" s="58" t="s">
        <v>255</v>
      </c>
      <c r="D673" s="61"/>
      <c r="E673" s="62"/>
      <c r="F673" s="77">
        <f t="shared" si="13"/>
        <v>45343</v>
      </c>
      <c r="G673" s="78" t="str">
        <f>IF(AND(A673&gt;='주간 2p_테이블(왼)'!$A$13-1,A673&lt;='주간 2p_테이블(왼)'!$A$19),RANK(A673,A$2:A$1088,1),"")</f>
        <v/>
      </c>
      <c r="H673" s="78" t="str">
        <f>IFERROR(RANK(G673,G:G,1)+COUNTIF($G$1:G672,G673),"")</f>
        <v/>
      </c>
      <c r="I673" s="155" t="str">
        <f>IF(AND(A673&gt;='주간 2p_테이블(왼)'!$A$13,A673&lt;='주간 2p_테이블(왼)'!$A$19),RANK(A673,A$2:A$1074,1),"")</f>
        <v/>
      </c>
      <c r="K673" s="1" t="s">
        <v>1115</v>
      </c>
    </row>
    <row r="674" spans="1:11">
      <c r="A674" s="57">
        <v>45343</v>
      </c>
      <c r="B674" s="41"/>
      <c r="C674" s="58" t="s">
        <v>255</v>
      </c>
      <c r="D674" s="61"/>
      <c r="E674" s="62"/>
      <c r="F674" s="77">
        <f t="shared" si="13"/>
        <v>45343</v>
      </c>
      <c r="G674" s="78" t="str">
        <f>IF(AND(A674&gt;='주간 2p_테이블(왼)'!$A$13-1,A674&lt;='주간 2p_테이블(왼)'!$A$19),RANK(A674,A$2:A$1088,1),"")</f>
        <v/>
      </c>
      <c r="H674" s="78" t="str">
        <f>IFERROR(RANK(G674,G:G,1)+COUNTIF($G$1:G673,G674),"")</f>
        <v/>
      </c>
      <c r="I674" s="155" t="str">
        <f>IF(AND(A674&gt;='주간 2p_테이블(왼)'!$A$13,A674&lt;='주간 2p_테이블(왼)'!$A$19),RANK(A674,A$2:A$1074,1),"")</f>
        <v/>
      </c>
      <c r="K674" s="1" t="s">
        <v>1115</v>
      </c>
    </row>
    <row r="675" spans="1:11">
      <c r="A675" s="57">
        <v>45343</v>
      </c>
      <c r="B675" s="41"/>
      <c r="C675" s="58" t="s">
        <v>255</v>
      </c>
      <c r="D675" s="61"/>
      <c r="E675" s="62"/>
      <c r="F675" s="77">
        <f t="shared" si="13"/>
        <v>45343</v>
      </c>
      <c r="G675" s="78" t="str">
        <f>IF(AND(A675&gt;='주간 2p_테이블(왼)'!$A$13-1,A675&lt;='주간 2p_테이블(왼)'!$A$19),RANK(A675,A$2:A$1088,1),"")</f>
        <v/>
      </c>
      <c r="H675" s="78" t="str">
        <f>IFERROR(RANK(G675,G:G,1)+COUNTIF($G$1:G674,G675),"")</f>
        <v/>
      </c>
      <c r="I675" s="155" t="str">
        <f>IF(AND(A675&gt;='주간 2p_테이블(왼)'!$A$13,A675&lt;='주간 2p_테이블(왼)'!$A$19),RANK(A675,A$2:A$1074,1),"")</f>
        <v/>
      </c>
      <c r="K675" s="1" t="s">
        <v>1115</v>
      </c>
    </row>
    <row r="676" spans="1:11">
      <c r="A676" s="57">
        <v>45343</v>
      </c>
      <c r="B676" s="41"/>
      <c r="C676" s="58" t="s">
        <v>255</v>
      </c>
      <c r="D676" s="61"/>
      <c r="E676" s="62"/>
      <c r="F676" s="77">
        <f t="shared" si="13"/>
        <v>45343</v>
      </c>
      <c r="G676" s="78" t="str">
        <f>IF(AND(A676&gt;='주간 2p_테이블(왼)'!$A$13-1,A676&lt;='주간 2p_테이블(왼)'!$A$19),RANK(A676,A$2:A$1088,1),"")</f>
        <v/>
      </c>
      <c r="H676" s="78" t="str">
        <f>IFERROR(RANK(G676,G:G,1)+COUNTIF($G$1:G675,G676),"")</f>
        <v/>
      </c>
      <c r="I676" s="155" t="str">
        <f>IF(AND(A676&gt;='주간 2p_테이블(왼)'!$A$13,A676&lt;='주간 2p_테이블(왼)'!$A$19),RANK(A676,A$2:A$1074,1),"")</f>
        <v/>
      </c>
      <c r="K676" s="1" t="s">
        <v>1115</v>
      </c>
    </row>
    <row r="677" spans="1:11">
      <c r="A677" s="57">
        <v>45343</v>
      </c>
      <c r="B677" s="41"/>
      <c r="C677" s="58" t="s">
        <v>255</v>
      </c>
      <c r="D677" s="61"/>
      <c r="E677" s="62"/>
      <c r="F677" s="77">
        <f t="shared" si="13"/>
        <v>45343</v>
      </c>
      <c r="G677" s="78" t="str">
        <f>IF(AND(A677&gt;='주간 2p_테이블(왼)'!$A$13-1,A677&lt;='주간 2p_테이블(왼)'!$A$19),RANK(A677,A$2:A$1088,1),"")</f>
        <v/>
      </c>
      <c r="H677" s="78" t="str">
        <f>IFERROR(RANK(G677,G:G,1)+COUNTIF($G$1:G676,G677),"")</f>
        <v/>
      </c>
      <c r="I677" s="155" t="str">
        <f>IF(AND(A677&gt;='주간 2p_테이블(왼)'!$A$13,A677&lt;='주간 2p_테이블(왼)'!$A$19),RANK(A677,A$2:A$1074,1),"")</f>
        <v/>
      </c>
      <c r="K677" s="1" t="s">
        <v>1115</v>
      </c>
    </row>
    <row r="678" spans="1:11">
      <c r="A678" s="57">
        <v>45343</v>
      </c>
      <c r="B678" s="41"/>
      <c r="C678" s="58" t="s">
        <v>255</v>
      </c>
      <c r="D678" s="61"/>
      <c r="E678" s="62"/>
      <c r="F678" s="77">
        <f t="shared" si="13"/>
        <v>45343</v>
      </c>
      <c r="G678" s="78" t="str">
        <f>IF(AND(A678&gt;='주간 2p_테이블(왼)'!$A$13-1,A678&lt;='주간 2p_테이블(왼)'!$A$19),RANK(A678,A$2:A$1088,1),"")</f>
        <v/>
      </c>
      <c r="H678" s="78" t="str">
        <f>IFERROR(RANK(G678,G:G,1)+COUNTIF($G$1:G677,G678),"")</f>
        <v/>
      </c>
      <c r="I678" s="155" t="str">
        <f>IF(AND(A678&gt;='주간 2p_테이블(왼)'!$A$13,A678&lt;='주간 2p_테이블(왼)'!$A$19),RANK(A678,A$2:A$1074,1),"")</f>
        <v/>
      </c>
      <c r="K678" s="1" t="s">
        <v>1115</v>
      </c>
    </row>
    <row r="679" spans="1:11">
      <c r="A679" s="57">
        <v>45343</v>
      </c>
      <c r="B679" s="41"/>
      <c r="C679" s="58" t="s">
        <v>255</v>
      </c>
      <c r="D679" s="61"/>
      <c r="E679" s="62"/>
      <c r="F679" s="77">
        <f t="shared" si="13"/>
        <v>45343</v>
      </c>
      <c r="G679" s="78" t="str">
        <f>IF(AND(A679&gt;='주간 2p_테이블(왼)'!$A$13-1,A679&lt;='주간 2p_테이블(왼)'!$A$19),RANK(A679,A$2:A$1088,1),"")</f>
        <v/>
      </c>
      <c r="H679" s="78" t="str">
        <f>IFERROR(RANK(G679,G:G,1)+COUNTIF($G$1:G678,G679),"")</f>
        <v/>
      </c>
      <c r="I679" s="155" t="str">
        <f>IF(AND(A679&gt;='주간 2p_테이블(왼)'!$A$13,A679&lt;='주간 2p_테이블(왼)'!$A$19),RANK(A679,A$2:A$1074,1),"")</f>
        <v/>
      </c>
      <c r="K679" s="1" t="s">
        <v>1115</v>
      </c>
    </row>
    <row r="680" spans="1:11">
      <c r="A680" s="57">
        <v>45343</v>
      </c>
      <c r="B680" s="41"/>
      <c r="C680" s="58" t="s">
        <v>255</v>
      </c>
      <c r="D680" s="61"/>
      <c r="E680" s="62"/>
      <c r="F680" s="77">
        <f t="shared" si="13"/>
        <v>45343</v>
      </c>
      <c r="G680" s="78" t="str">
        <f>IF(AND(A680&gt;='주간 2p_테이블(왼)'!$A$13-1,A680&lt;='주간 2p_테이블(왼)'!$A$19),RANK(A680,A$2:A$1088,1),"")</f>
        <v/>
      </c>
      <c r="H680" s="78" t="str">
        <f>IFERROR(RANK(G680,G:G,1)+COUNTIF($G$1:G679,G680),"")</f>
        <v/>
      </c>
      <c r="I680" s="155" t="str">
        <f>IF(AND(A680&gt;='주간 2p_테이블(왼)'!$A$13,A680&lt;='주간 2p_테이블(왼)'!$A$19),RANK(A680,A$2:A$1074,1),"")</f>
        <v/>
      </c>
      <c r="K680" s="1" t="s">
        <v>1115</v>
      </c>
    </row>
    <row r="681" spans="1:11">
      <c r="A681" s="57">
        <v>45343</v>
      </c>
      <c r="B681" s="41"/>
      <c r="C681" s="58" t="s">
        <v>255</v>
      </c>
      <c r="D681" s="61"/>
      <c r="E681" s="62"/>
      <c r="F681" s="77">
        <f t="shared" si="13"/>
        <v>45343</v>
      </c>
      <c r="G681" s="78" t="str">
        <f>IF(AND(A681&gt;='주간 2p_테이블(왼)'!$A$13-1,A681&lt;='주간 2p_테이블(왼)'!$A$19),RANK(A681,A$2:A$1088,1),"")</f>
        <v/>
      </c>
      <c r="H681" s="78" t="str">
        <f>IFERROR(RANK(G681,G:G,1)+COUNTIF($G$1:G680,G681),"")</f>
        <v/>
      </c>
      <c r="I681" s="155" t="str">
        <f>IF(AND(A681&gt;='주간 2p_테이블(왼)'!$A$13,A681&lt;='주간 2p_테이블(왼)'!$A$19),RANK(A681,A$2:A$1074,1),"")</f>
        <v/>
      </c>
      <c r="K681" s="1" t="s">
        <v>1115</v>
      </c>
    </row>
    <row r="682" spans="1:11">
      <c r="A682" s="57">
        <v>45343</v>
      </c>
      <c r="B682" s="41"/>
      <c r="C682" s="58" t="s">
        <v>255</v>
      </c>
      <c r="D682" s="61"/>
      <c r="E682" s="62"/>
      <c r="F682" s="77">
        <f t="shared" si="13"/>
        <v>45343</v>
      </c>
      <c r="G682" s="78" t="str">
        <f>IF(AND(A682&gt;='주간 2p_테이블(왼)'!$A$13-1,A682&lt;='주간 2p_테이블(왼)'!$A$19),RANK(A682,A$2:A$1088,1),"")</f>
        <v/>
      </c>
      <c r="H682" s="78" t="str">
        <f>IFERROR(RANK(G682,G:G,1)+COUNTIF($G$1:G681,G682),"")</f>
        <v/>
      </c>
      <c r="I682" s="155" t="str">
        <f>IF(AND(A682&gt;='주간 2p_테이블(왼)'!$A$13,A682&lt;='주간 2p_테이블(왼)'!$A$19),RANK(A682,A$2:A$1074,1),"")</f>
        <v/>
      </c>
      <c r="K682" s="1" t="s">
        <v>1115</v>
      </c>
    </row>
    <row r="683" spans="1:11">
      <c r="A683" s="57">
        <v>45343</v>
      </c>
      <c r="B683" s="41"/>
      <c r="C683" s="58" t="s">
        <v>255</v>
      </c>
      <c r="D683" s="61"/>
      <c r="E683" s="62"/>
      <c r="F683" s="77">
        <f t="shared" si="13"/>
        <v>45343</v>
      </c>
      <c r="G683" s="78" t="str">
        <f>IF(AND(A683&gt;='주간 2p_테이블(왼)'!$A$13-1,A683&lt;='주간 2p_테이블(왼)'!$A$19),RANK(A683,A$2:A$1088,1),"")</f>
        <v/>
      </c>
      <c r="H683" s="78" t="str">
        <f>IFERROR(RANK(G683,G:G,1)+COUNTIF($G$1:G682,G683),"")</f>
        <v/>
      </c>
      <c r="I683" s="155" t="str">
        <f>IF(AND(A683&gt;='주간 2p_테이블(왼)'!$A$13,A683&lt;='주간 2p_테이블(왼)'!$A$19),RANK(A683,A$2:A$1074,1),"")</f>
        <v/>
      </c>
      <c r="K683" s="1" t="s">
        <v>1115</v>
      </c>
    </row>
    <row r="684" spans="1:11">
      <c r="A684" s="57">
        <v>45343</v>
      </c>
      <c r="B684" s="41"/>
      <c r="C684" s="58" t="s">
        <v>255</v>
      </c>
      <c r="D684" s="61"/>
      <c r="E684" s="62"/>
      <c r="F684" s="77">
        <f t="shared" si="13"/>
        <v>45343</v>
      </c>
      <c r="G684" s="78" t="str">
        <f>IF(AND(A684&gt;='주간 2p_테이블(왼)'!$A$13-1,A684&lt;='주간 2p_테이블(왼)'!$A$19),RANK(A684,A$2:A$1088,1),"")</f>
        <v/>
      </c>
      <c r="H684" s="78" t="str">
        <f>IFERROR(RANK(G684,G:G,1)+COUNTIF($G$1:G683,G684),"")</f>
        <v/>
      </c>
      <c r="I684" s="155" t="str">
        <f>IF(AND(A684&gt;='주간 2p_테이블(왼)'!$A$13,A684&lt;='주간 2p_테이블(왼)'!$A$19),RANK(A684,A$2:A$1074,1),"")</f>
        <v/>
      </c>
      <c r="K684" s="1" t="s">
        <v>1115</v>
      </c>
    </row>
    <row r="685" spans="1:11">
      <c r="A685" s="57">
        <v>45343</v>
      </c>
      <c r="B685" s="41"/>
      <c r="C685" s="58" t="s">
        <v>255</v>
      </c>
      <c r="D685" s="61"/>
      <c r="E685" s="62"/>
      <c r="F685" s="77">
        <f t="shared" si="13"/>
        <v>45343</v>
      </c>
      <c r="G685" s="78" t="str">
        <f>IF(AND(A685&gt;='주간 2p_테이블(왼)'!$A$13-1,A685&lt;='주간 2p_테이블(왼)'!$A$19),RANK(A685,A$2:A$1088,1),"")</f>
        <v/>
      </c>
      <c r="H685" s="78" t="str">
        <f>IFERROR(RANK(G685,G:G,1)+COUNTIF($G$1:G684,G685),"")</f>
        <v/>
      </c>
      <c r="I685" s="155" t="str">
        <f>IF(AND(A685&gt;='주간 2p_테이블(왼)'!$A$13,A685&lt;='주간 2p_테이블(왼)'!$A$19),RANK(A685,A$2:A$1074,1),"")</f>
        <v/>
      </c>
      <c r="K685" s="1" t="s">
        <v>1115</v>
      </c>
    </row>
    <row r="686" spans="1:11">
      <c r="A686" s="57">
        <v>45343</v>
      </c>
      <c r="B686" s="41"/>
      <c r="C686" s="58" t="s">
        <v>255</v>
      </c>
      <c r="D686" s="61"/>
      <c r="E686" s="62"/>
      <c r="F686" s="77">
        <f t="shared" si="13"/>
        <v>45343</v>
      </c>
      <c r="G686" s="78" t="str">
        <f>IF(AND(A686&gt;='주간 2p_테이블(왼)'!$A$13-1,A686&lt;='주간 2p_테이블(왼)'!$A$19),RANK(A686,A$2:A$1088,1),"")</f>
        <v/>
      </c>
      <c r="H686" s="78" t="str">
        <f>IFERROR(RANK(G686,G:G,1)+COUNTIF($G$1:G685,G686),"")</f>
        <v/>
      </c>
      <c r="I686" s="155" t="str">
        <f>IF(AND(A686&gt;='주간 2p_테이블(왼)'!$A$13,A686&lt;='주간 2p_테이블(왼)'!$A$19),RANK(A686,A$2:A$1074,1),"")</f>
        <v/>
      </c>
      <c r="K686" s="1" t="s">
        <v>1115</v>
      </c>
    </row>
    <row r="687" spans="1:11">
      <c r="A687" s="57">
        <v>45343</v>
      </c>
      <c r="B687" s="41"/>
      <c r="C687" s="58" t="s">
        <v>255</v>
      </c>
      <c r="D687" s="61"/>
      <c r="E687" s="62"/>
      <c r="F687" s="77">
        <f t="shared" si="13"/>
        <v>45343</v>
      </c>
      <c r="G687" s="78" t="str">
        <f>IF(AND(A687&gt;='주간 2p_테이블(왼)'!$A$13-1,A687&lt;='주간 2p_테이블(왼)'!$A$19),RANK(A687,A$2:A$1088,1),"")</f>
        <v/>
      </c>
      <c r="H687" s="78" t="str">
        <f>IFERROR(RANK(G687,G:G,1)+COUNTIF($G$1:G686,G687),"")</f>
        <v/>
      </c>
      <c r="I687" s="155" t="str">
        <f>IF(AND(A687&gt;='주간 2p_테이블(왼)'!$A$13,A687&lt;='주간 2p_테이블(왼)'!$A$19),RANK(A687,A$2:A$1074,1),"")</f>
        <v/>
      </c>
      <c r="K687" s="1" t="s">
        <v>1115</v>
      </c>
    </row>
    <row r="688" spans="1:11">
      <c r="A688" s="57">
        <v>45343</v>
      </c>
      <c r="B688" s="41"/>
      <c r="C688" s="58" t="s">
        <v>255</v>
      </c>
      <c r="D688" s="61"/>
      <c r="E688" s="62"/>
      <c r="F688" s="77">
        <f t="shared" si="13"/>
        <v>45343</v>
      </c>
      <c r="G688" s="78" t="str">
        <f>IF(AND(A688&gt;='주간 2p_테이블(왼)'!$A$13-1,A688&lt;='주간 2p_테이블(왼)'!$A$19),RANK(A688,A$2:A$1088,1),"")</f>
        <v/>
      </c>
      <c r="H688" s="78" t="str">
        <f>IFERROR(RANK(G688,G:G,1)+COUNTIF($G$1:G687,G688),"")</f>
        <v/>
      </c>
      <c r="I688" s="155" t="str">
        <f>IF(AND(A688&gt;='주간 2p_테이블(왼)'!$A$13,A688&lt;='주간 2p_테이블(왼)'!$A$19),RANK(A688,A$2:A$1074,1),"")</f>
        <v/>
      </c>
      <c r="K688" s="1" t="s">
        <v>1115</v>
      </c>
    </row>
    <row r="689" spans="1:11">
      <c r="A689" s="57">
        <v>45343</v>
      </c>
      <c r="B689" s="41"/>
      <c r="C689" s="58" t="s">
        <v>255</v>
      </c>
      <c r="D689" s="61"/>
      <c r="E689" s="62"/>
      <c r="F689" s="77">
        <f t="shared" si="13"/>
        <v>45343</v>
      </c>
      <c r="G689" s="78" t="str">
        <f>IF(AND(A689&gt;='주간 2p_테이블(왼)'!$A$13-1,A689&lt;='주간 2p_테이블(왼)'!$A$19),RANK(A689,A$2:A$1088,1),"")</f>
        <v/>
      </c>
      <c r="H689" s="78" t="str">
        <f>IFERROR(RANK(G689,G:G,1)+COUNTIF($G$1:G688,G689),"")</f>
        <v/>
      </c>
      <c r="I689" s="155" t="str">
        <f>IF(AND(A689&gt;='주간 2p_테이블(왼)'!$A$13,A689&lt;='주간 2p_테이블(왼)'!$A$19),RANK(A689,A$2:A$1074,1),"")</f>
        <v/>
      </c>
      <c r="K689" s="1" t="s">
        <v>1115</v>
      </c>
    </row>
    <row r="690" spans="1:11">
      <c r="A690" s="57">
        <v>45343</v>
      </c>
      <c r="B690" s="41"/>
      <c r="C690" s="58" t="s">
        <v>255</v>
      </c>
      <c r="D690" s="61"/>
      <c r="E690" s="62"/>
      <c r="F690" s="77">
        <f t="shared" si="13"/>
        <v>45343</v>
      </c>
      <c r="G690" s="78" t="str">
        <f>IF(AND(A690&gt;='주간 2p_테이블(왼)'!$A$13-1,A690&lt;='주간 2p_테이블(왼)'!$A$19),RANK(A690,A$2:A$1088,1),"")</f>
        <v/>
      </c>
      <c r="H690" s="78" t="str">
        <f>IFERROR(RANK(G690,G:G,1)+COUNTIF($G$1:G689,G690),"")</f>
        <v/>
      </c>
      <c r="I690" s="155" t="str">
        <f>IF(AND(A690&gt;='주간 2p_테이블(왼)'!$A$13,A690&lt;='주간 2p_테이블(왼)'!$A$19),RANK(A690,A$2:A$1074,1),"")</f>
        <v/>
      </c>
      <c r="K690" s="1" t="s">
        <v>1115</v>
      </c>
    </row>
    <row r="691" spans="1:11">
      <c r="A691" s="57">
        <v>45343</v>
      </c>
      <c r="B691" s="41"/>
      <c r="C691" s="58" t="s">
        <v>255</v>
      </c>
      <c r="D691" s="61"/>
      <c r="E691" s="62"/>
      <c r="F691" s="77">
        <f t="shared" si="13"/>
        <v>45343</v>
      </c>
      <c r="G691" s="78" t="str">
        <f>IF(AND(A691&gt;='주간 2p_테이블(왼)'!$A$13-1,A691&lt;='주간 2p_테이블(왼)'!$A$19),RANK(A691,A$2:A$1088,1),"")</f>
        <v/>
      </c>
      <c r="H691" s="78" t="str">
        <f>IFERROR(RANK(G691,G:G,1)+COUNTIF($G$1:G690,G691),"")</f>
        <v/>
      </c>
      <c r="I691" s="155" t="str">
        <f>IF(AND(A691&gt;='주간 2p_테이블(왼)'!$A$13,A691&lt;='주간 2p_테이블(왼)'!$A$19),RANK(A691,A$2:A$1074,1),"")</f>
        <v/>
      </c>
      <c r="K691" s="1" t="s">
        <v>1115</v>
      </c>
    </row>
    <row r="692" spans="1:11">
      <c r="A692" s="57">
        <v>45343</v>
      </c>
      <c r="B692" s="41"/>
      <c r="C692" s="58" t="s">
        <v>255</v>
      </c>
      <c r="D692" s="61"/>
      <c r="E692" s="62"/>
      <c r="F692" s="77">
        <f t="shared" si="13"/>
        <v>45343</v>
      </c>
      <c r="G692" s="78" t="str">
        <f>IF(AND(A692&gt;='주간 2p_테이블(왼)'!$A$13-1,A692&lt;='주간 2p_테이블(왼)'!$A$19),RANK(A692,A$2:A$1088,1),"")</f>
        <v/>
      </c>
      <c r="H692" s="78" t="str">
        <f>IFERROR(RANK(G692,G:G,1)+COUNTIF($G$1:G691,G692),"")</f>
        <v/>
      </c>
      <c r="I692" s="155" t="str">
        <f>IF(AND(A692&gt;='주간 2p_테이블(왼)'!$A$13,A692&lt;='주간 2p_테이블(왼)'!$A$19),RANK(A692,A$2:A$1074,1),"")</f>
        <v/>
      </c>
      <c r="K692" s="1" t="s">
        <v>1115</v>
      </c>
    </row>
    <row r="693" spans="1:11">
      <c r="A693" s="57">
        <v>45343</v>
      </c>
      <c r="B693" s="41"/>
      <c r="C693" s="58" t="s">
        <v>255</v>
      </c>
      <c r="D693" s="61"/>
      <c r="E693" s="62"/>
      <c r="F693" s="77">
        <f t="shared" si="13"/>
        <v>45343</v>
      </c>
      <c r="G693" s="78" t="str">
        <f>IF(AND(A693&gt;='주간 2p_테이블(왼)'!$A$13-1,A693&lt;='주간 2p_테이블(왼)'!$A$19),RANK(A693,A$2:A$1088,1),"")</f>
        <v/>
      </c>
      <c r="H693" s="78" t="str">
        <f>IFERROR(RANK(G693,G:G,1)+COUNTIF($G$1:G692,G693),"")</f>
        <v/>
      </c>
      <c r="I693" s="155" t="str">
        <f>IF(AND(A693&gt;='주간 2p_테이블(왼)'!$A$13,A693&lt;='주간 2p_테이블(왼)'!$A$19),RANK(A693,A$2:A$1074,1),"")</f>
        <v/>
      </c>
      <c r="K693" s="1" t="s">
        <v>1115</v>
      </c>
    </row>
    <row r="694" spans="1:11">
      <c r="A694" s="57">
        <v>45343</v>
      </c>
      <c r="B694" s="41"/>
      <c r="C694" s="58" t="s">
        <v>255</v>
      </c>
      <c r="D694" s="61"/>
      <c r="E694" s="62"/>
      <c r="F694" s="77">
        <f t="shared" si="13"/>
        <v>45343</v>
      </c>
      <c r="G694" s="78" t="str">
        <f>IF(AND(A694&gt;='주간 2p_테이블(왼)'!$A$13-1,A694&lt;='주간 2p_테이블(왼)'!$A$19),RANK(A694,A$2:A$1088,1),"")</f>
        <v/>
      </c>
      <c r="H694" s="78" t="str">
        <f>IFERROR(RANK(G694,G:G,1)+COUNTIF($G$1:G693,G694),"")</f>
        <v/>
      </c>
      <c r="I694" s="155" t="str">
        <f>IF(AND(A694&gt;='주간 2p_테이블(왼)'!$A$13,A694&lt;='주간 2p_테이블(왼)'!$A$19),RANK(A694,A$2:A$1074,1),"")</f>
        <v/>
      </c>
      <c r="K694" s="1" t="s">
        <v>1115</v>
      </c>
    </row>
    <row r="695" spans="1:11">
      <c r="A695" s="57">
        <v>45343</v>
      </c>
      <c r="B695" s="41"/>
      <c r="C695" s="58" t="s">
        <v>255</v>
      </c>
      <c r="D695" s="61"/>
      <c r="E695" s="62"/>
      <c r="F695" s="77">
        <f t="shared" si="13"/>
        <v>45343</v>
      </c>
      <c r="G695" s="78" t="str">
        <f>IF(AND(A695&gt;='주간 2p_테이블(왼)'!$A$13-1,A695&lt;='주간 2p_테이블(왼)'!$A$19),RANK(A695,A$2:A$1088,1),"")</f>
        <v/>
      </c>
      <c r="H695" s="78" t="str">
        <f>IFERROR(RANK(G695,G:G,1)+COUNTIF($G$1:G694,G695),"")</f>
        <v/>
      </c>
      <c r="I695" s="155" t="str">
        <f>IF(AND(A695&gt;='주간 2p_테이블(왼)'!$A$13,A695&lt;='주간 2p_테이블(왼)'!$A$19),RANK(A695,A$2:A$1074,1),"")</f>
        <v/>
      </c>
      <c r="K695" s="1" t="s">
        <v>1115</v>
      </c>
    </row>
    <row r="696" spans="1:11">
      <c r="A696" s="57">
        <v>45343</v>
      </c>
      <c r="B696" s="41"/>
      <c r="C696" s="58" t="s">
        <v>255</v>
      </c>
      <c r="D696" s="61"/>
      <c r="E696" s="62"/>
      <c r="F696" s="77">
        <f t="shared" si="13"/>
        <v>45343</v>
      </c>
      <c r="G696" s="78" t="str">
        <f>IF(AND(A696&gt;='주간 2p_테이블(왼)'!$A$13-1,A696&lt;='주간 2p_테이블(왼)'!$A$19),RANK(A696,A$2:A$1088,1),"")</f>
        <v/>
      </c>
      <c r="H696" s="78" t="str">
        <f>IFERROR(RANK(G696,G:G,1)+COUNTIF($G$1:G695,G696),"")</f>
        <v/>
      </c>
      <c r="I696" s="155" t="str">
        <f>IF(AND(A696&gt;='주간 2p_테이블(왼)'!$A$13,A696&lt;='주간 2p_테이블(왼)'!$A$19),RANK(A696,A$2:A$1074,1),"")</f>
        <v/>
      </c>
      <c r="K696" s="1" t="s">
        <v>1115</v>
      </c>
    </row>
    <row r="697" spans="1:11">
      <c r="A697" s="57">
        <v>45343</v>
      </c>
      <c r="B697" s="41"/>
      <c r="C697" s="58" t="s">
        <v>255</v>
      </c>
      <c r="D697" s="61"/>
      <c r="E697" s="62"/>
      <c r="F697" s="77">
        <f t="shared" si="13"/>
        <v>45343</v>
      </c>
      <c r="G697" s="78" t="str">
        <f>IF(AND(A697&gt;='주간 2p_테이블(왼)'!$A$13-1,A697&lt;='주간 2p_테이블(왼)'!$A$19),RANK(A697,A$2:A$1088,1),"")</f>
        <v/>
      </c>
      <c r="H697" s="78" t="str">
        <f>IFERROR(RANK(G697,G:G,1)+COUNTIF($G$1:G696,G697),"")</f>
        <v/>
      </c>
      <c r="I697" s="155" t="str">
        <f>IF(AND(A697&gt;='주간 2p_테이블(왼)'!$A$13,A697&lt;='주간 2p_테이블(왼)'!$A$19),RANK(A697,A$2:A$1074,1),"")</f>
        <v/>
      </c>
      <c r="K697" s="1" t="s">
        <v>1115</v>
      </c>
    </row>
    <row r="698" spans="1:11">
      <c r="A698" s="57">
        <v>45343</v>
      </c>
      <c r="B698" s="41"/>
      <c r="C698" s="58" t="s">
        <v>255</v>
      </c>
      <c r="D698" s="61"/>
      <c r="E698" s="62"/>
      <c r="F698" s="77">
        <f t="shared" si="13"/>
        <v>45343</v>
      </c>
      <c r="G698" s="78" t="str">
        <f>IF(AND(A698&gt;='주간 2p_테이블(왼)'!$A$13-1,A698&lt;='주간 2p_테이블(왼)'!$A$19),RANK(A698,A$2:A$1088,1),"")</f>
        <v/>
      </c>
      <c r="H698" s="78" t="str">
        <f>IFERROR(RANK(G698,G:G,1)+COUNTIF($G$1:G697,G698),"")</f>
        <v/>
      </c>
      <c r="I698" s="155" t="str">
        <f>IF(AND(A698&gt;='주간 2p_테이블(왼)'!$A$13,A698&lt;='주간 2p_테이블(왼)'!$A$19),RANK(A698,A$2:A$1074,1),"")</f>
        <v/>
      </c>
      <c r="K698" s="1" t="s">
        <v>1115</v>
      </c>
    </row>
    <row r="699" spans="1:11">
      <c r="A699" s="57">
        <v>45343</v>
      </c>
      <c r="B699" s="41"/>
      <c r="C699" s="58" t="s">
        <v>255</v>
      </c>
      <c r="D699" s="61"/>
      <c r="E699" s="62"/>
      <c r="F699" s="77">
        <f t="shared" si="13"/>
        <v>45343</v>
      </c>
      <c r="G699" s="78" t="str">
        <f>IF(AND(A699&gt;='주간 2p_테이블(왼)'!$A$13-1,A699&lt;='주간 2p_테이블(왼)'!$A$19),RANK(A699,A$2:A$1088,1),"")</f>
        <v/>
      </c>
      <c r="H699" s="78" t="str">
        <f>IFERROR(RANK(G699,G:G,1)+COUNTIF($G$1:G698,G699),"")</f>
        <v/>
      </c>
      <c r="I699" s="155" t="str">
        <f>IF(AND(A699&gt;='주간 2p_테이블(왼)'!$A$13,A699&lt;='주간 2p_테이블(왼)'!$A$19),RANK(A699,A$2:A$1074,1),"")</f>
        <v/>
      </c>
      <c r="K699" s="1" t="s">
        <v>1115</v>
      </c>
    </row>
    <row r="700" spans="1:11">
      <c r="A700" s="57">
        <v>45343</v>
      </c>
      <c r="B700" s="41"/>
      <c r="C700" s="58" t="s">
        <v>255</v>
      </c>
      <c r="D700" s="61"/>
      <c r="E700" s="62"/>
      <c r="F700" s="77">
        <f t="shared" si="13"/>
        <v>45343</v>
      </c>
      <c r="G700" s="78" t="str">
        <f>IF(AND(A700&gt;='주간 2p_테이블(왼)'!$A$13-1,A700&lt;='주간 2p_테이블(왼)'!$A$19),RANK(A700,A$2:A$1088,1),"")</f>
        <v/>
      </c>
      <c r="H700" s="78" t="str">
        <f>IFERROR(RANK(G700,G:G,1)+COUNTIF($G$1:G699,G700),"")</f>
        <v/>
      </c>
      <c r="I700" s="155" t="str">
        <f>IF(AND(A700&gt;='주간 2p_테이블(왼)'!$A$13,A700&lt;='주간 2p_테이블(왼)'!$A$19),RANK(A700,A$2:A$1074,1),"")</f>
        <v/>
      </c>
      <c r="K700" s="1" t="s">
        <v>1115</v>
      </c>
    </row>
    <row r="701" spans="1:11">
      <c r="A701" s="57">
        <v>45343</v>
      </c>
      <c r="B701" s="41"/>
      <c r="C701" s="58" t="s">
        <v>255</v>
      </c>
      <c r="D701" s="61"/>
      <c r="E701" s="62"/>
      <c r="F701" s="77">
        <f t="shared" si="13"/>
        <v>45343</v>
      </c>
      <c r="G701" s="78" t="str">
        <f>IF(AND(A701&gt;='주간 2p_테이블(왼)'!$A$13-1,A701&lt;='주간 2p_테이블(왼)'!$A$19),RANK(A701,A$2:A$1088,1),"")</f>
        <v/>
      </c>
      <c r="H701" s="78" t="str">
        <f>IFERROR(RANK(G701,G:G,1)+COUNTIF($G$1:G700,G701),"")</f>
        <v/>
      </c>
      <c r="I701" s="155" t="str">
        <f>IF(AND(A701&gt;='주간 2p_테이블(왼)'!$A$13,A701&lt;='주간 2p_테이블(왼)'!$A$19),RANK(A701,A$2:A$1074,1),"")</f>
        <v/>
      </c>
      <c r="K701" s="1" t="s">
        <v>1115</v>
      </c>
    </row>
    <row r="702" spans="1:11">
      <c r="A702" s="57">
        <v>45343</v>
      </c>
      <c r="B702" s="41"/>
      <c r="C702" s="58" t="s">
        <v>255</v>
      </c>
      <c r="D702" s="61"/>
      <c r="E702" s="62"/>
      <c r="F702" s="77">
        <f t="shared" si="13"/>
        <v>45343</v>
      </c>
      <c r="G702" s="78" t="str">
        <f>IF(AND(A702&gt;='주간 2p_테이블(왼)'!$A$13-1,A702&lt;='주간 2p_테이블(왼)'!$A$19),RANK(A702,A$2:A$1088,1),"")</f>
        <v/>
      </c>
      <c r="H702" s="78" t="str">
        <f>IFERROR(RANK(G702,G:G,1)+COUNTIF($G$1:G701,G702),"")</f>
        <v/>
      </c>
      <c r="I702" s="155" t="str">
        <f>IF(AND(A702&gt;='주간 2p_테이블(왼)'!$A$13,A702&lt;='주간 2p_테이블(왼)'!$A$19),RANK(A702,A$2:A$1074,1),"")</f>
        <v/>
      </c>
      <c r="K702" s="1" t="s">
        <v>1115</v>
      </c>
    </row>
    <row r="703" spans="1:11">
      <c r="A703" s="57">
        <v>45343</v>
      </c>
      <c r="B703" s="41"/>
      <c r="C703" s="58" t="s">
        <v>255</v>
      </c>
      <c r="D703" s="61"/>
      <c r="E703" s="62"/>
      <c r="F703" s="77">
        <f t="shared" si="13"/>
        <v>45343</v>
      </c>
      <c r="G703" s="78" t="str">
        <f>IF(AND(A703&gt;='주간 2p_테이블(왼)'!$A$13-1,A703&lt;='주간 2p_테이블(왼)'!$A$19),RANK(A703,A$2:A$1088,1),"")</f>
        <v/>
      </c>
      <c r="H703" s="78" t="str">
        <f>IFERROR(RANK(G703,G:G,1)+COUNTIF($G$1:G702,G703),"")</f>
        <v/>
      </c>
      <c r="I703" s="155" t="str">
        <f>IF(AND(A703&gt;='주간 2p_테이블(왼)'!$A$13,A703&lt;='주간 2p_테이블(왼)'!$A$19),RANK(A703,A$2:A$1074,1),"")</f>
        <v/>
      </c>
      <c r="K703" s="1" t="s">
        <v>1115</v>
      </c>
    </row>
    <row r="704" spans="1:11">
      <c r="A704" s="57">
        <v>45343</v>
      </c>
      <c r="B704" s="41"/>
      <c r="C704" s="58" t="s">
        <v>255</v>
      </c>
      <c r="D704" s="61"/>
      <c r="E704" s="62"/>
      <c r="F704" s="77">
        <f t="shared" si="13"/>
        <v>45343</v>
      </c>
      <c r="G704" s="78" t="str">
        <f>IF(AND(A704&gt;='주간 2p_테이블(왼)'!$A$13-1,A704&lt;='주간 2p_테이블(왼)'!$A$19),RANK(A704,A$2:A$1088,1),"")</f>
        <v/>
      </c>
      <c r="H704" s="78" t="str">
        <f>IFERROR(RANK(G704,G:G,1)+COUNTIF($G$1:G703,G704),"")</f>
        <v/>
      </c>
      <c r="I704" s="155" t="str">
        <f>IF(AND(A704&gt;='주간 2p_테이블(왼)'!$A$13,A704&lt;='주간 2p_테이블(왼)'!$A$19),RANK(A704,A$2:A$1074,1),"")</f>
        <v/>
      </c>
      <c r="K704" s="1" t="s">
        <v>1115</v>
      </c>
    </row>
    <row r="705" spans="1:11">
      <c r="A705" s="57">
        <v>45343</v>
      </c>
      <c r="B705" s="41"/>
      <c r="C705" s="58" t="s">
        <v>255</v>
      </c>
      <c r="D705" s="61"/>
      <c r="E705" s="62"/>
      <c r="F705" s="77">
        <f t="shared" si="13"/>
        <v>45343</v>
      </c>
      <c r="G705" s="78" t="str">
        <f>IF(AND(A705&gt;='주간 2p_테이블(왼)'!$A$13-1,A705&lt;='주간 2p_테이블(왼)'!$A$19),RANK(A705,A$2:A$1088,1),"")</f>
        <v/>
      </c>
      <c r="H705" s="78" t="str">
        <f>IFERROR(RANK(G705,G:G,1)+COUNTIF($G$1:G704,G705),"")</f>
        <v/>
      </c>
      <c r="I705" s="155" t="str">
        <f>IF(AND(A705&gt;='주간 2p_테이블(왼)'!$A$13,A705&lt;='주간 2p_테이블(왼)'!$A$19),RANK(A705,A$2:A$1074,1),"")</f>
        <v/>
      </c>
      <c r="K705" s="1" t="s">
        <v>1115</v>
      </c>
    </row>
    <row r="706" spans="1:11">
      <c r="A706" s="57">
        <v>45343</v>
      </c>
      <c r="B706" s="41"/>
      <c r="C706" s="58" t="s">
        <v>255</v>
      </c>
      <c r="D706" s="61"/>
      <c r="E706" s="62"/>
      <c r="F706" s="77">
        <f t="shared" si="13"/>
        <v>45343</v>
      </c>
      <c r="G706" s="78" t="str">
        <f>IF(AND(A706&gt;='주간 2p_테이블(왼)'!$A$13-1,A706&lt;='주간 2p_테이블(왼)'!$A$19),RANK(A706,A$2:A$1088,1),"")</f>
        <v/>
      </c>
      <c r="H706" s="78" t="str">
        <f>IFERROR(RANK(G706,G:G,1)+COUNTIF($G$1:G705,G706),"")</f>
        <v/>
      </c>
      <c r="I706" s="155" t="str">
        <f>IF(AND(A706&gt;='주간 2p_테이블(왼)'!$A$13,A706&lt;='주간 2p_테이블(왼)'!$A$19),RANK(A706,A$2:A$1074,1),"")</f>
        <v/>
      </c>
      <c r="K706" s="1" t="s">
        <v>1115</v>
      </c>
    </row>
    <row r="707" spans="1:11">
      <c r="A707" s="57">
        <v>45343</v>
      </c>
      <c r="B707" s="41"/>
      <c r="C707" s="58" t="s">
        <v>255</v>
      </c>
      <c r="D707" s="61"/>
      <c r="E707" s="62"/>
      <c r="F707" s="77">
        <f t="shared" si="13"/>
        <v>45343</v>
      </c>
      <c r="G707" s="78" t="str">
        <f>IF(AND(A707&gt;='주간 2p_테이블(왼)'!$A$13-1,A707&lt;='주간 2p_테이블(왼)'!$A$19),RANK(A707,A$2:A$1088,1),"")</f>
        <v/>
      </c>
      <c r="H707" s="78" t="str">
        <f>IFERROR(RANK(G707,G:G,1)+COUNTIF($G$1:G706,G707),"")</f>
        <v/>
      </c>
      <c r="I707" s="155" t="str">
        <f>IF(AND(A707&gt;='주간 2p_테이블(왼)'!$A$13,A707&lt;='주간 2p_테이블(왼)'!$A$19),RANK(A707,A$2:A$1074,1),"")</f>
        <v/>
      </c>
      <c r="K707" s="1" t="s">
        <v>1115</v>
      </c>
    </row>
    <row r="708" spans="1:11">
      <c r="A708" s="57">
        <v>45343</v>
      </c>
      <c r="B708" s="41"/>
      <c r="C708" s="58" t="s">
        <v>255</v>
      </c>
      <c r="D708" s="61"/>
      <c r="E708" s="62"/>
      <c r="F708" s="77">
        <f t="shared" si="13"/>
        <v>45343</v>
      </c>
      <c r="G708" s="78" t="str">
        <f>IF(AND(A708&gt;='주간 2p_테이블(왼)'!$A$13-1,A708&lt;='주간 2p_테이블(왼)'!$A$19),RANK(A708,A$2:A$1088,1),"")</f>
        <v/>
      </c>
      <c r="H708" s="78" t="str">
        <f>IFERROR(RANK(G708,G:G,1)+COUNTIF($G$1:G707,G708),"")</f>
        <v/>
      </c>
      <c r="I708" s="155" t="str">
        <f>IF(AND(A708&gt;='주간 2p_테이블(왼)'!$A$13,A708&lt;='주간 2p_테이블(왼)'!$A$19),RANK(A708,A$2:A$1074,1),"")</f>
        <v/>
      </c>
      <c r="K708" s="1" t="s">
        <v>1115</v>
      </c>
    </row>
    <row r="709" spans="1:11">
      <c r="A709" s="57">
        <v>45343</v>
      </c>
      <c r="B709" s="41"/>
      <c r="C709" s="58" t="s">
        <v>255</v>
      </c>
      <c r="D709" s="61"/>
      <c r="E709" s="62"/>
      <c r="F709" s="77">
        <f t="shared" si="13"/>
        <v>45343</v>
      </c>
      <c r="G709" s="78" t="str">
        <f>IF(AND(A709&gt;='주간 2p_테이블(왼)'!$A$13-1,A709&lt;='주간 2p_테이블(왼)'!$A$19),RANK(A709,A$2:A$1088,1),"")</f>
        <v/>
      </c>
      <c r="H709" s="78" t="str">
        <f>IFERROR(RANK(G709,G:G,1)+COUNTIF($G$1:G708,G709),"")</f>
        <v/>
      </c>
      <c r="I709" s="155" t="str">
        <f>IF(AND(A709&gt;='주간 2p_테이블(왼)'!$A$13,A709&lt;='주간 2p_테이블(왼)'!$A$19),RANK(A709,A$2:A$1074,1),"")</f>
        <v/>
      </c>
      <c r="K709" s="1" t="s">
        <v>1115</v>
      </c>
    </row>
    <row r="710" spans="1:11">
      <c r="A710" s="57">
        <v>45343</v>
      </c>
      <c r="B710" s="41"/>
      <c r="C710" s="58" t="s">
        <v>255</v>
      </c>
      <c r="D710" s="61"/>
      <c r="E710" s="62"/>
      <c r="F710" s="77">
        <f t="shared" si="13"/>
        <v>45343</v>
      </c>
      <c r="G710" s="78" t="str">
        <f>IF(AND(A710&gt;='주간 2p_테이블(왼)'!$A$13-1,A710&lt;='주간 2p_테이블(왼)'!$A$19),RANK(A710,A$2:A$1088,1),"")</f>
        <v/>
      </c>
      <c r="H710" s="78" t="str">
        <f>IFERROR(RANK(G710,G:G,1)+COUNTIF($G$1:G709,G710),"")</f>
        <v/>
      </c>
      <c r="I710" s="155" t="str">
        <f>IF(AND(A710&gt;='주간 2p_테이블(왼)'!$A$13,A710&lt;='주간 2p_테이블(왼)'!$A$19),RANK(A710,A$2:A$1074,1),"")</f>
        <v/>
      </c>
      <c r="K710" s="1" t="s">
        <v>1115</v>
      </c>
    </row>
    <row r="711" spans="1:11">
      <c r="A711" s="57">
        <v>45343</v>
      </c>
      <c r="B711" s="41"/>
      <c r="C711" s="58" t="s">
        <v>255</v>
      </c>
      <c r="D711" s="61"/>
      <c r="E711" s="62"/>
      <c r="F711" s="77">
        <f t="shared" si="13"/>
        <v>45343</v>
      </c>
      <c r="G711" s="78" t="str">
        <f>IF(AND(A711&gt;='주간 2p_테이블(왼)'!$A$13-1,A711&lt;='주간 2p_테이블(왼)'!$A$19),RANK(A711,A$2:A$1088,1),"")</f>
        <v/>
      </c>
      <c r="H711" s="78" t="str">
        <f>IFERROR(RANK(G711,G:G,1)+COUNTIF($G$1:G710,G711),"")</f>
        <v/>
      </c>
      <c r="I711" s="155" t="str">
        <f>IF(AND(A711&gt;='주간 2p_테이블(왼)'!$A$13,A711&lt;='주간 2p_테이블(왼)'!$A$19),RANK(A711,A$2:A$1074,1),"")</f>
        <v/>
      </c>
      <c r="K711" s="1" t="s">
        <v>1115</v>
      </c>
    </row>
    <row r="712" spans="1:11">
      <c r="A712" s="57">
        <v>45343</v>
      </c>
      <c r="B712" s="41"/>
      <c r="C712" s="58" t="s">
        <v>255</v>
      </c>
      <c r="D712" s="61"/>
      <c r="E712" s="62"/>
      <c r="F712" s="77">
        <f t="shared" si="13"/>
        <v>45343</v>
      </c>
      <c r="G712" s="78" t="str">
        <f>IF(AND(A712&gt;='주간 2p_테이블(왼)'!$A$13-1,A712&lt;='주간 2p_테이블(왼)'!$A$19),RANK(A712,A$2:A$1088,1),"")</f>
        <v/>
      </c>
      <c r="H712" s="78" t="str">
        <f>IFERROR(RANK(G712,G:G,1)+COUNTIF($G$1:G711,G712),"")</f>
        <v/>
      </c>
      <c r="I712" s="155" t="str">
        <f>IF(AND(A712&gt;='주간 2p_테이블(왼)'!$A$13,A712&lt;='주간 2p_테이블(왼)'!$A$19),RANK(A712,A$2:A$1074,1),"")</f>
        <v/>
      </c>
      <c r="K712" s="1" t="s">
        <v>1115</v>
      </c>
    </row>
    <row r="713" spans="1:11">
      <c r="A713" s="57">
        <v>45343</v>
      </c>
      <c r="B713" s="41"/>
      <c r="C713" s="58" t="s">
        <v>255</v>
      </c>
      <c r="D713" s="61"/>
      <c r="E713" s="62"/>
      <c r="F713" s="77">
        <f t="shared" si="13"/>
        <v>45343</v>
      </c>
      <c r="G713" s="78" t="str">
        <f>IF(AND(A713&gt;='주간 2p_테이블(왼)'!$A$13-1,A713&lt;='주간 2p_테이블(왼)'!$A$19),RANK(A713,A$2:A$1088,1),"")</f>
        <v/>
      </c>
      <c r="H713" s="78" t="str">
        <f>IFERROR(RANK(G713,G:G,1)+COUNTIF($G$1:G712,G713),"")</f>
        <v/>
      </c>
      <c r="I713" s="155" t="str">
        <f>IF(AND(A713&gt;='주간 2p_테이블(왼)'!$A$13,A713&lt;='주간 2p_테이블(왼)'!$A$19),RANK(A713,A$2:A$1074,1),"")</f>
        <v/>
      </c>
      <c r="K713" s="1" t="s">
        <v>1115</v>
      </c>
    </row>
    <row r="714" spans="1:11">
      <c r="A714" s="57">
        <v>45343</v>
      </c>
      <c r="B714" s="41"/>
      <c r="C714" s="58" t="s">
        <v>255</v>
      </c>
      <c r="D714" s="61"/>
      <c r="E714" s="62"/>
      <c r="F714" s="77">
        <f t="shared" si="13"/>
        <v>45343</v>
      </c>
      <c r="G714" s="78" t="str">
        <f>IF(AND(A714&gt;='주간 2p_테이블(왼)'!$A$13-1,A714&lt;='주간 2p_테이블(왼)'!$A$19),RANK(A714,A$2:A$1088,1),"")</f>
        <v/>
      </c>
      <c r="H714" s="78" t="str">
        <f>IFERROR(RANK(G714,G:G,1)+COUNTIF($G$1:G713,G714),"")</f>
        <v/>
      </c>
      <c r="I714" s="155" t="str">
        <f>IF(AND(A714&gt;='주간 2p_테이블(왼)'!$A$13,A714&lt;='주간 2p_테이블(왼)'!$A$19),RANK(A714,A$2:A$1074,1),"")</f>
        <v/>
      </c>
      <c r="K714" s="1" t="s">
        <v>1115</v>
      </c>
    </row>
    <row r="715" spans="1:11">
      <c r="A715" s="57">
        <v>45343</v>
      </c>
      <c r="B715" s="41"/>
      <c r="C715" s="58" t="s">
        <v>255</v>
      </c>
      <c r="D715" s="61"/>
      <c r="E715" s="62"/>
      <c r="F715" s="77">
        <f t="shared" si="13"/>
        <v>45343</v>
      </c>
      <c r="G715" s="78" t="str">
        <f>IF(AND(A715&gt;='주간 2p_테이블(왼)'!$A$13-1,A715&lt;='주간 2p_테이블(왼)'!$A$19),RANK(A715,A$2:A$1088,1),"")</f>
        <v/>
      </c>
      <c r="H715" s="78" t="str">
        <f>IFERROR(RANK(G715,G:G,1)+COUNTIF($G$1:G714,G715),"")</f>
        <v/>
      </c>
      <c r="I715" s="155" t="str">
        <f>IF(AND(A715&gt;='주간 2p_테이블(왼)'!$A$13,A715&lt;='주간 2p_테이블(왼)'!$A$19),RANK(A715,A$2:A$1074,1),"")</f>
        <v/>
      </c>
      <c r="K715" s="1" t="s">
        <v>1115</v>
      </c>
    </row>
    <row r="716" spans="1:11">
      <c r="A716" s="57">
        <v>45343</v>
      </c>
      <c r="B716" s="41"/>
      <c r="C716" s="58" t="s">
        <v>255</v>
      </c>
      <c r="D716" s="61"/>
      <c r="E716" s="62"/>
      <c r="F716" s="77">
        <f t="shared" si="13"/>
        <v>45343</v>
      </c>
      <c r="G716" s="78" t="str">
        <f>IF(AND(A716&gt;='주간 2p_테이블(왼)'!$A$13-1,A716&lt;='주간 2p_테이블(왼)'!$A$19),RANK(A716,A$2:A$1088,1),"")</f>
        <v/>
      </c>
      <c r="H716" s="78" t="str">
        <f>IFERROR(RANK(G716,G:G,1)+COUNTIF($G$1:G715,G716),"")</f>
        <v/>
      </c>
      <c r="I716" s="155" t="str">
        <f>IF(AND(A716&gt;='주간 2p_테이블(왼)'!$A$13,A716&lt;='주간 2p_테이블(왼)'!$A$19),RANK(A716,A$2:A$1074,1),"")</f>
        <v/>
      </c>
      <c r="K716" s="1" t="s">
        <v>1115</v>
      </c>
    </row>
    <row r="717" spans="1:11">
      <c r="A717" s="57">
        <v>45343</v>
      </c>
      <c r="B717" s="41"/>
      <c r="C717" s="58" t="s">
        <v>255</v>
      </c>
      <c r="D717" s="61"/>
      <c r="E717" s="62"/>
      <c r="F717" s="77">
        <f t="shared" si="13"/>
        <v>45343</v>
      </c>
      <c r="G717" s="78" t="str">
        <f>IF(AND(A717&gt;='주간 2p_테이블(왼)'!$A$13-1,A717&lt;='주간 2p_테이블(왼)'!$A$19),RANK(A717,A$2:A$1088,1),"")</f>
        <v/>
      </c>
      <c r="H717" s="78" t="str">
        <f>IFERROR(RANK(G717,G:G,1)+COUNTIF($G$1:G716,G717),"")</f>
        <v/>
      </c>
      <c r="I717" s="155" t="str">
        <f>IF(AND(A717&gt;='주간 2p_테이블(왼)'!$A$13,A717&lt;='주간 2p_테이블(왼)'!$A$19),RANK(A717,A$2:A$1074,1),"")</f>
        <v/>
      </c>
      <c r="K717" s="1" t="s">
        <v>1115</v>
      </c>
    </row>
    <row r="718" spans="1:11">
      <c r="A718" s="57">
        <v>45343</v>
      </c>
      <c r="B718" s="41"/>
      <c r="C718" s="58" t="s">
        <v>255</v>
      </c>
      <c r="D718" s="61"/>
      <c r="E718" s="62"/>
      <c r="F718" s="77">
        <f t="shared" si="13"/>
        <v>45343</v>
      </c>
      <c r="G718" s="78" t="str">
        <f>IF(AND(A718&gt;='주간 2p_테이블(왼)'!$A$13-1,A718&lt;='주간 2p_테이블(왼)'!$A$19),RANK(A718,A$2:A$1088,1),"")</f>
        <v/>
      </c>
      <c r="H718" s="78" t="str">
        <f>IFERROR(RANK(G718,G:G,1)+COUNTIF($G$1:G717,G718),"")</f>
        <v/>
      </c>
      <c r="I718" s="155" t="str">
        <f>IF(AND(A718&gt;='주간 2p_테이블(왼)'!$A$13,A718&lt;='주간 2p_테이블(왼)'!$A$19),RANK(A718,A$2:A$1074,1),"")</f>
        <v/>
      </c>
      <c r="K718" s="1" t="s">
        <v>1115</v>
      </c>
    </row>
    <row r="719" spans="1:11">
      <c r="A719" s="57">
        <v>45343</v>
      </c>
      <c r="B719" s="41"/>
      <c r="C719" s="58" t="s">
        <v>255</v>
      </c>
      <c r="D719" s="61"/>
      <c r="E719" s="62"/>
      <c r="F719" s="77">
        <f t="shared" si="13"/>
        <v>45343</v>
      </c>
      <c r="G719" s="78" t="str">
        <f>IF(AND(A719&gt;='주간 2p_테이블(왼)'!$A$13-1,A719&lt;='주간 2p_테이블(왼)'!$A$19),RANK(A719,A$2:A$1088,1),"")</f>
        <v/>
      </c>
      <c r="H719" s="78" t="str">
        <f>IFERROR(RANK(G719,G:G,1)+COUNTIF($G$1:G718,G719),"")</f>
        <v/>
      </c>
      <c r="I719" s="155" t="str">
        <f>IF(AND(A719&gt;='주간 2p_테이블(왼)'!$A$13,A719&lt;='주간 2p_테이블(왼)'!$A$19),RANK(A719,A$2:A$1074,1),"")</f>
        <v/>
      </c>
      <c r="K719" s="1" t="s">
        <v>1115</v>
      </c>
    </row>
    <row r="720" spans="1:11">
      <c r="A720" s="57">
        <v>45343</v>
      </c>
      <c r="B720" s="41"/>
      <c r="C720" s="58" t="s">
        <v>255</v>
      </c>
      <c r="D720" s="61"/>
      <c r="E720" s="62"/>
      <c r="F720" s="77">
        <f t="shared" si="13"/>
        <v>45343</v>
      </c>
      <c r="G720" s="78" t="str">
        <f>IF(AND(A720&gt;='주간 2p_테이블(왼)'!$A$13-1,A720&lt;='주간 2p_테이블(왼)'!$A$19),RANK(A720,A$2:A$1088,1),"")</f>
        <v/>
      </c>
      <c r="H720" s="78" t="str">
        <f>IFERROR(RANK(G720,G:G,1)+COUNTIF($G$1:G719,G720),"")</f>
        <v/>
      </c>
      <c r="I720" s="155" t="str">
        <f>IF(AND(A720&gt;='주간 2p_테이블(왼)'!$A$13,A720&lt;='주간 2p_테이블(왼)'!$A$19),RANK(A720,A$2:A$1074,1),"")</f>
        <v/>
      </c>
      <c r="K720" s="1" t="s">
        <v>1115</v>
      </c>
    </row>
    <row r="721" spans="1:11">
      <c r="A721" s="57">
        <v>45343</v>
      </c>
      <c r="B721" s="41"/>
      <c r="C721" s="58" t="s">
        <v>255</v>
      </c>
      <c r="D721" s="61"/>
      <c r="E721" s="62"/>
      <c r="F721" s="77">
        <f t="shared" si="13"/>
        <v>45343</v>
      </c>
      <c r="G721" s="78" t="str">
        <f>IF(AND(A721&gt;='주간 2p_테이블(왼)'!$A$13-1,A721&lt;='주간 2p_테이블(왼)'!$A$19),RANK(A721,A$2:A$1088,1),"")</f>
        <v/>
      </c>
      <c r="H721" s="78" t="str">
        <f>IFERROR(RANK(G721,G:G,1)+COUNTIF($G$1:G720,G721),"")</f>
        <v/>
      </c>
      <c r="I721" s="155" t="str">
        <f>IF(AND(A721&gt;='주간 2p_테이블(왼)'!$A$13,A721&lt;='주간 2p_테이블(왼)'!$A$19),RANK(A721,A$2:A$1074,1),"")</f>
        <v/>
      </c>
      <c r="K721" s="1" t="s">
        <v>1115</v>
      </c>
    </row>
    <row r="722" spans="1:11">
      <c r="A722" s="57">
        <v>45343</v>
      </c>
      <c r="B722" s="41"/>
      <c r="C722" s="58" t="s">
        <v>255</v>
      </c>
      <c r="D722" s="61"/>
      <c r="E722" s="62"/>
      <c r="F722" s="77">
        <f t="shared" si="13"/>
        <v>45343</v>
      </c>
      <c r="G722" s="78" t="str">
        <f>IF(AND(A722&gt;='주간 2p_테이블(왼)'!$A$13-1,A722&lt;='주간 2p_테이블(왼)'!$A$19),RANK(A722,A$2:A$1088,1),"")</f>
        <v/>
      </c>
      <c r="H722" s="78" t="str">
        <f>IFERROR(RANK(G722,G:G,1)+COUNTIF($G$1:G721,G722),"")</f>
        <v/>
      </c>
      <c r="I722" s="155" t="str">
        <f>IF(AND(A722&gt;='주간 2p_테이블(왼)'!$A$13,A722&lt;='주간 2p_테이블(왼)'!$A$19),RANK(A722,A$2:A$1074,1),"")</f>
        <v/>
      </c>
      <c r="K722" s="1" t="s">
        <v>1115</v>
      </c>
    </row>
    <row r="723" spans="1:11">
      <c r="A723" s="57">
        <v>45343</v>
      </c>
      <c r="B723" s="41"/>
      <c r="C723" s="58" t="s">
        <v>255</v>
      </c>
      <c r="D723" s="61"/>
      <c r="E723" s="62"/>
      <c r="F723" s="77">
        <f t="shared" si="13"/>
        <v>45343</v>
      </c>
      <c r="G723" s="78" t="str">
        <f>IF(AND(A723&gt;='주간 2p_테이블(왼)'!$A$13-1,A723&lt;='주간 2p_테이블(왼)'!$A$19),RANK(A723,A$2:A$1088,1),"")</f>
        <v/>
      </c>
      <c r="H723" s="78" t="str">
        <f>IFERROR(RANK(G723,G:G,1)+COUNTIF($G$1:G722,G723),"")</f>
        <v/>
      </c>
      <c r="I723" s="155" t="str">
        <f>IF(AND(A723&gt;='주간 2p_테이블(왼)'!$A$13,A723&lt;='주간 2p_테이블(왼)'!$A$19),RANK(A723,A$2:A$1074,1),"")</f>
        <v/>
      </c>
      <c r="K723" s="1" t="s">
        <v>1115</v>
      </c>
    </row>
    <row r="724" spans="1:11">
      <c r="A724" s="57">
        <v>45343</v>
      </c>
      <c r="B724" s="41"/>
      <c r="C724" s="58" t="s">
        <v>255</v>
      </c>
      <c r="D724" s="61"/>
      <c r="E724" s="62"/>
      <c r="F724" s="77">
        <f t="shared" si="13"/>
        <v>45343</v>
      </c>
      <c r="G724" s="78" t="str">
        <f>IF(AND(A724&gt;='주간 2p_테이블(왼)'!$A$13-1,A724&lt;='주간 2p_테이블(왼)'!$A$19),RANK(A724,A$2:A$1088,1),"")</f>
        <v/>
      </c>
      <c r="H724" s="78" t="str">
        <f>IFERROR(RANK(G724,G:G,1)+COUNTIF($G$1:G723,G724),"")</f>
        <v/>
      </c>
      <c r="I724" s="155" t="str">
        <f>IF(AND(A724&gt;='주간 2p_테이블(왼)'!$A$13,A724&lt;='주간 2p_테이블(왼)'!$A$19),RANK(A724,A$2:A$1074,1),"")</f>
        <v/>
      </c>
      <c r="K724" s="1" t="s">
        <v>1115</v>
      </c>
    </row>
    <row r="725" spans="1:11">
      <c r="A725" s="57">
        <v>45343</v>
      </c>
      <c r="B725" s="41"/>
      <c r="C725" s="58" t="s">
        <v>255</v>
      </c>
      <c r="D725" s="61"/>
      <c r="E725" s="62"/>
      <c r="F725" s="77">
        <f t="shared" si="13"/>
        <v>45343</v>
      </c>
      <c r="G725" s="78" t="str">
        <f>IF(AND(A725&gt;='주간 2p_테이블(왼)'!$A$13-1,A725&lt;='주간 2p_테이블(왼)'!$A$19),RANK(A725,A$2:A$1088,1),"")</f>
        <v/>
      </c>
      <c r="H725" s="78" t="str">
        <f>IFERROR(RANK(G725,G:G,1)+COUNTIF($G$1:G724,G725),"")</f>
        <v/>
      </c>
      <c r="I725" s="155" t="str">
        <f>IF(AND(A725&gt;='주간 2p_테이블(왼)'!$A$13,A725&lt;='주간 2p_테이블(왼)'!$A$19),RANK(A725,A$2:A$1074,1),"")</f>
        <v/>
      </c>
      <c r="K725" s="1" t="s">
        <v>1115</v>
      </c>
    </row>
    <row r="726" spans="1:11">
      <c r="A726" s="57">
        <v>45343</v>
      </c>
      <c r="B726" s="41"/>
      <c r="C726" s="58" t="s">
        <v>255</v>
      </c>
      <c r="D726" s="61"/>
      <c r="E726" s="62"/>
      <c r="F726" s="77">
        <f t="shared" si="13"/>
        <v>45343</v>
      </c>
      <c r="G726" s="78" t="str">
        <f>IF(AND(A726&gt;='주간 2p_테이블(왼)'!$A$13-1,A726&lt;='주간 2p_테이블(왼)'!$A$19),RANK(A726,A$2:A$1088,1),"")</f>
        <v/>
      </c>
      <c r="H726" s="78" t="str">
        <f>IFERROR(RANK(G726,G:G,1)+COUNTIF($G$1:G725,G726),"")</f>
        <v/>
      </c>
      <c r="I726" s="155" t="str">
        <f>IF(AND(A726&gt;='주간 2p_테이블(왼)'!$A$13,A726&lt;='주간 2p_테이블(왼)'!$A$19),RANK(A726,A$2:A$1074,1),"")</f>
        <v/>
      </c>
      <c r="K726" s="1" t="s">
        <v>1115</v>
      </c>
    </row>
    <row r="727" spans="1:11">
      <c r="A727" s="57">
        <v>45343</v>
      </c>
      <c r="B727" s="41"/>
      <c r="C727" s="58" t="s">
        <v>255</v>
      </c>
      <c r="D727" s="61"/>
      <c r="E727" s="62"/>
      <c r="F727" s="77">
        <f t="shared" si="13"/>
        <v>45343</v>
      </c>
      <c r="G727" s="78" t="str">
        <f>IF(AND(A727&gt;='주간 2p_테이블(왼)'!$A$13-1,A727&lt;='주간 2p_테이블(왼)'!$A$19),RANK(A727,A$2:A$1088,1),"")</f>
        <v/>
      </c>
      <c r="H727" s="78" t="str">
        <f>IFERROR(RANK(G727,G:G,1)+COUNTIF($G$1:G726,G727),"")</f>
        <v/>
      </c>
      <c r="I727" s="155" t="str">
        <f>IF(AND(A727&gt;='주간 2p_테이블(왼)'!$A$13,A727&lt;='주간 2p_테이블(왼)'!$A$19),RANK(A727,A$2:A$1074,1),"")</f>
        <v/>
      </c>
      <c r="K727" s="1" t="s">
        <v>1115</v>
      </c>
    </row>
    <row r="728" spans="1:11">
      <c r="A728" s="57">
        <v>45343</v>
      </c>
      <c r="B728" s="41"/>
      <c r="C728" s="58" t="s">
        <v>255</v>
      </c>
      <c r="D728" s="61"/>
      <c r="E728" s="62"/>
      <c r="F728" s="77">
        <f t="shared" si="13"/>
        <v>45343</v>
      </c>
      <c r="G728" s="78" t="str">
        <f>IF(AND(A728&gt;='주간 2p_테이블(왼)'!$A$13-1,A728&lt;='주간 2p_테이블(왼)'!$A$19),RANK(A728,A$2:A$1088,1),"")</f>
        <v/>
      </c>
      <c r="H728" s="78" t="str">
        <f>IFERROR(RANK(G728,G:G,1)+COUNTIF($G$1:G727,G728),"")</f>
        <v/>
      </c>
      <c r="I728" s="155" t="str">
        <f>IF(AND(A728&gt;='주간 2p_테이블(왼)'!$A$13,A728&lt;='주간 2p_테이블(왼)'!$A$19),RANK(A728,A$2:A$1074,1),"")</f>
        <v/>
      </c>
      <c r="K728" s="1" t="s">
        <v>1115</v>
      </c>
    </row>
  </sheetData>
  <phoneticPr fontId="4" type="noConversion"/>
  <conditionalFormatting sqref="A1">
    <cfRule type="duplicateValues" dxfId="67" priority="65"/>
    <cfRule type="duplicateValues" dxfId="66" priority="66"/>
  </conditionalFormatting>
  <conditionalFormatting sqref="B1:B58 B79:B88 B91:B97 B117:B157 B211:B1048576">
    <cfRule type="duplicateValues" dxfId="65" priority="68"/>
    <cfRule type="duplicateValues" dxfId="64" priority="69"/>
  </conditionalFormatting>
  <conditionalFormatting sqref="B89">
    <cfRule type="duplicateValues" dxfId="63" priority="50"/>
    <cfRule type="duplicateValues" dxfId="62" priority="51"/>
  </conditionalFormatting>
  <conditionalFormatting sqref="B90">
    <cfRule type="duplicateValues" dxfId="61" priority="46"/>
    <cfRule type="duplicateValues" dxfId="60" priority="47"/>
  </conditionalFormatting>
  <conditionalFormatting sqref="B98:B104">
    <cfRule type="duplicateValues" dxfId="59" priority="44"/>
    <cfRule type="duplicateValues" dxfId="58" priority="45"/>
  </conditionalFormatting>
  <conditionalFormatting sqref="B105:B116">
    <cfRule type="duplicateValues" dxfId="57" priority="42"/>
    <cfRule type="duplicateValues" dxfId="56" priority="43"/>
  </conditionalFormatting>
  <conditionalFormatting sqref="B158:B169">
    <cfRule type="duplicateValues" dxfId="55" priority="24"/>
    <cfRule type="duplicateValues" dxfId="54" priority="25"/>
  </conditionalFormatting>
  <conditionalFormatting sqref="B170:B174">
    <cfRule type="duplicateValues" dxfId="53" priority="57"/>
    <cfRule type="duplicateValues" dxfId="52" priority="58"/>
  </conditionalFormatting>
  <conditionalFormatting sqref="B175:B182">
    <cfRule type="duplicateValues" dxfId="51" priority="18"/>
    <cfRule type="duplicateValues" dxfId="50" priority="19"/>
  </conditionalFormatting>
  <conditionalFormatting sqref="B183:B192">
    <cfRule type="duplicateValues" dxfId="49" priority="14"/>
    <cfRule type="duplicateValues" dxfId="48" priority="15"/>
  </conditionalFormatting>
  <conditionalFormatting sqref="B193:B212">
    <cfRule type="duplicateValues" dxfId="47" priority="12"/>
    <cfRule type="duplicateValues" dxfId="46" priority="13"/>
  </conditionalFormatting>
  <conditionalFormatting sqref="C338:C1048576 C1:C58 C78:C89 C91:C104 C127:C141 C144 C168 C170:C174 C211:C213 C240:C336">
    <cfRule type="duplicateValues" dxfId="45" priority="67"/>
  </conditionalFormatting>
  <conditionalFormatting sqref="C90">
    <cfRule type="duplicateValues" dxfId="44" priority="48"/>
    <cfRule type="duplicateValues" dxfId="43" priority="49"/>
  </conditionalFormatting>
  <conditionalFormatting sqref="C105:C114">
    <cfRule type="duplicateValues" dxfId="42" priority="40"/>
    <cfRule type="duplicateValues" dxfId="41" priority="41"/>
  </conditionalFormatting>
  <conditionalFormatting sqref="C115:C118">
    <cfRule type="duplicateValues" dxfId="40" priority="38"/>
    <cfRule type="duplicateValues" dxfId="39" priority="39"/>
  </conditionalFormatting>
  <conditionalFormatting sqref="C119:C126">
    <cfRule type="duplicateValues" dxfId="38" priority="36"/>
    <cfRule type="duplicateValues" dxfId="37" priority="37"/>
  </conditionalFormatting>
  <conditionalFormatting sqref="C127:C128">
    <cfRule type="duplicateValues" dxfId="36" priority="34"/>
    <cfRule type="duplicateValues" dxfId="35" priority="35"/>
  </conditionalFormatting>
  <conditionalFormatting sqref="C142">
    <cfRule type="duplicateValues" dxfId="34" priority="32"/>
    <cfRule type="duplicateValues" dxfId="33" priority="33"/>
  </conditionalFormatting>
  <conditionalFormatting sqref="C143">
    <cfRule type="duplicateValues" dxfId="32" priority="30"/>
    <cfRule type="duplicateValues" dxfId="31" priority="31"/>
  </conditionalFormatting>
  <conditionalFormatting sqref="C145:C148">
    <cfRule type="duplicateValues" dxfId="30" priority="28"/>
    <cfRule type="duplicateValues" dxfId="29" priority="29"/>
  </conditionalFormatting>
  <conditionalFormatting sqref="C149:C157">
    <cfRule type="duplicateValues" dxfId="28" priority="26"/>
    <cfRule type="duplicateValues" dxfId="27" priority="27"/>
  </conditionalFormatting>
  <conditionalFormatting sqref="C158:C167">
    <cfRule type="duplicateValues" dxfId="26" priority="22"/>
    <cfRule type="duplicateValues" dxfId="25" priority="23"/>
  </conditionalFormatting>
  <conditionalFormatting sqref="C169">
    <cfRule type="duplicateValues" dxfId="24" priority="20"/>
    <cfRule type="duplicateValues" dxfId="23" priority="21"/>
  </conditionalFormatting>
  <conditionalFormatting sqref="C175:C192">
    <cfRule type="duplicateValues" dxfId="22" priority="16"/>
    <cfRule type="duplicateValues" dxfId="21" priority="17"/>
  </conditionalFormatting>
  <conditionalFormatting sqref="C193:C204">
    <cfRule type="duplicateValues" dxfId="20" priority="10"/>
    <cfRule type="duplicateValues" dxfId="19" priority="11"/>
  </conditionalFormatting>
  <conditionalFormatting sqref="C205:C210">
    <cfRule type="duplicateValues" dxfId="18" priority="8"/>
    <cfRule type="duplicateValues" dxfId="17" priority="9"/>
  </conditionalFormatting>
  <conditionalFormatting sqref="C214:C228">
    <cfRule type="duplicateValues" dxfId="16" priority="6"/>
    <cfRule type="duplicateValues" dxfId="15" priority="7"/>
  </conditionalFormatting>
  <conditionalFormatting sqref="C229:C239">
    <cfRule type="duplicateValues" dxfId="14" priority="4"/>
    <cfRule type="duplicateValues" dxfId="13" priority="5"/>
  </conditionalFormatting>
  <conditionalFormatting sqref="F2:H728">
    <cfRule type="expression" dxfId="12" priority="3">
      <formula>_xlfn.ISFORMULA(F2)=FALSE</formula>
    </cfRule>
  </conditionalFormatting>
  <conditionalFormatting sqref="C2:C58 C78:C89 C91:C104 C127:C141 C144 C168 C170:C174 C211:C213 C338:C728 C240:C336">
    <cfRule type="duplicateValues" dxfId="11" priority="139"/>
  </conditionalFormatting>
  <conditionalFormatting sqref="C334:C337">
    <cfRule type="duplicateValues" dxfId="10" priority="1"/>
  </conditionalFormatting>
  <conditionalFormatting sqref="C334:C337">
    <cfRule type="duplicateValues" dxfId="9" priority="2"/>
  </conditionalFormatting>
  <dataValidations count="1">
    <dataValidation type="list" allowBlank="1" showInputMessage="1" showErrorMessage="1" sqref="E1:E1048576">
      <formula1>INDIRECT(D1)</formula1>
    </dataValidation>
  </dataValidations>
  <hyperlinks>
    <hyperlink ref="C2" r:id="rId1"/>
    <hyperlink ref="C6" r:id="rId2"/>
    <hyperlink ref="C12" r:id="rId3"/>
    <hyperlink ref="C18" r:id="rId4"/>
    <hyperlink ref="C5" r:id="rId5"/>
    <hyperlink ref="C11" r:id="rId6"/>
    <hyperlink ref="C16" r:id="rId7"/>
    <hyperlink ref="C24" r:id="rId8"/>
    <hyperlink ref="C19" r:id="rId9"/>
    <hyperlink ref="C20" r:id="rId10"/>
    <hyperlink ref="C21" r:id="rId11"/>
    <hyperlink ref="C22" r:id="rId12"/>
    <hyperlink ref="C25" r:id="rId13"/>
    <hyperlink ref="C23" r:id="rId14"/>
    <hyperlink ref="C34" r:id="rId15"/>
    <hyperlink ref="C33" r:id="rId16"/>
    <hyperlink ref="C32" r:id="rId17"/>
    <hyperlink ref="C31" r:id="rId18"/>
    <hyperlink ref="C30" r:id="rId19"/>
    <hyperlink ref="C29" r:id="rId20"/>
    <hyperlink ref="C28" r:id="rId21"/>
    <hyperlink ref="C27" r:id="rId22"/>
    <hyperlink ref="C26" r:id="rId23"/>
    <hyperlink ref="C51" r:id="rId24"/>
    <hyperlink ref="C52" r:id="rId25"/>
    <hyperlink ref="C53" r:id="rId26"/>
    <hyperlink ref="C54" r:id="rId27"/>
    <hyperlink ref="C55" r:id="rId28"/>
    <hyperlink ref="C56" r:id="rId29"/>
    <hyperlink ref="C57" r:id="rId30"/>
    <hyperlink ref="C58" r:id="rId31"/>
    <hyperlink ref="C13" r:id="rId32"/>
    <hyperlink ref="C67" r:id="rId33"/>
    <hyperlink ref="C68" r:id="rId34"/>
    <hyperlink ref="C69" r:id="rId35"/>
    <hyperlink ref="C64" r:id="rId36"/>
    <hyperlink ref="C66" r:id="rId37"/>
    <hyperlink ref="C70" r:id="rId38"/>
    <hyperlink ref="C65" r:id="rId39"/>
    <hyperlink ref="C62" r:id="rId40"/>
    <hyperlink ref="C59" r:id="rId41"/>
    <hyperlink ref="C60" r:id="rId42"/>
    <hyperlink ref="C61" r:id="rId43"/>
    <hyperlink ref="C63" r:id="rId44"/>
    <hyperlink ref="C15" r:id="rId45"/>
    <hyperlink ref="C14" r:id="rId46"/>
    <hyperlink ref="C9" r:id="rId47"/>
    <hyperlink ref="C17" r:id="rId48"/>
    <hyperlink ref="C7" r:id="rId49"/>
    <hyperlink ref="C10" r:id="rId50"/>
    <hyperlink ref="C4" r:id="rId51"/>
    <hyperlink ref="C3" r:id="rId52"/>
    <hyperlink ref="C71" r:id="rId53"/>
    <hyperlink ref="C72" r:id="rId54"/>
    <hyperlink ref="C73" r:id="rId55"/>
    <hyperlink ref="C74" r:id="rId56"/>
    <hyperlink ref="C75" r:id="rId57"/>
    <hyperlink ref="C76" r:id="rId58"/>
    <hyperlink ref="C77" r:id="rId59"/>
    <hyperlink ref="C78" r:id="rId60"/>
    <hyperlink ref="C79" r:id="rId61"/>
    <hyperlink ref="C80" r:id="rId62"/>
    <hyperlink ref="C81" r:id="rId63"/>
    <hyperlink ref="C82" r:id="rId64"/>
    <hyperlink ref="C89" r:id="rId65"/>
    <hyperlink ref="C90" r:id="rId66"/>
    <hyperlink ref="C91" r:id="rId67"/>
    <hyperlink ref="C92" r:id="rId68"/>
    <hyperlink ref="C93" r:id="rId69"/>
    <hyperlink ref="C94" r:id="rId70"/>
    <hyperlink ref="C95" r:id="rId71"/>
    <hyperlink ref="C96" r:id="rId72"/>
    <hyperlink ref="C98" r:id="rId73"/>
    <hyperlink ref="C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97" r:id="rId81"/>
    <hyperlink ref="C106" r:id="rId82"/>
    <hyperlink ref="C107" r:id="rId83"/>
    <hyperlink ref="C108" r:id="rId84"/>
    <hyperlink ref="C109" r:id="rId85"/>
    <hyperlink ref="C110" r:id="rId86"/>
    <hyperlink ref="C111" r:id="rId87"/>
    <hyperlink ref="C112" r:id="rId88"/>
    <hyperlink ref="C113" r:id="rId89"/>
    <hyperlink ref="C114" r:id="rId90"/>
    <hyperlink ref="C115" r:id="rId91"/>
    <hyperlink ref="C116" r:id="rId92"/>
    <hyperlink ref="C117" r:id="rId93"/>
    <hyperlink ref="C118" r:id="rId94"/>
    <hyperlink ref="C119" r:id="rId95"/>
    <hyperlink ref="C120" r:id="rId96"/>
    <hyperlink ref="C121" r:id="rId97"/>
    <hyperlink ref="C122" r:id="rId98"/>
    <hyperlink ref="C123" r:id="rId99"/>
    <hyperlink ref="C124" r:id="rId100"/>
    <hyperlink ref="C125" r:id="rId101"/>
    <hyperlink ref="C126" r:id="rId102"/>
    <hyperlink ref="C127" r:id="rId103"/>
    <hyperlink ref="C128" r:id="rId104"/>
    <hyperlink ref="C133" r:id="rId105"/>
    <hyperlink ref="C138" r:id="rId106"/>
    <hyperlink ref="C139" r:id="rId107"/>
    <hyperlink ref="C140" r:id="rId108"/>
    <hyperlink ref="C141" r:id="rId109"/>
    <hyperlink ref="C142" r:id="rId110"/>
    <hyperlink ref="C143" r:id="rId111"/>
    <hyperlink ref="C145" r:id="rId112"/>
    <hyperlink ref="C146" r:id="rId113"/>
    <hyperlink ref="C147" r:id="rId114"/>
    <hyperlink ref="C148" r:id="rId115"/>
    <hyperlink ref="C149" r:id="rId116"/>
    <hyperlink ref="C150" r:id="rId117"/>
    <hyperlink ref="C151" r:id="rId118"/>
    <hyperlink ref="C152" r:id="rId119"/>
    <hyperlink ref="C153" r:id="rId120"/>
    <hyperlink ref="C154" r:id="rId121"/>
    <hyperlink ref="C155" r:id="rId122"/>
    <hyperlink ref="C156" r:id="rId123"/>
    <hyperlink ref="C157" r:id="rId124"/>
    <hyperlink ref="C158" r:id="rId125"/>
    <hyperlink ref="C159" r:id="rId126"/>
    <hyperlink ref="C160" r:id="rId127"/>
    <hyperlink ref="C161" r:id="rId128"/>
    <hyperlink ref="C162" r:id="rId129"/>
    <hyperlink ref="C163" r:id="rId130"/>
    <hyperlink ref="C164" r:id="rId131"/>
    <hyperlink ref="C165" r:id="rId132"/>
    <hyperlink ref="C166" r:id="rId133"/>
    <hyperlink ref="C167" r:id="rId134"/>
    <hyperlink ref="C168" r:id="rId135"/>
    <hyperlink ref="C169" r:id="rId136"/>
    <hyperlink ref="C170" r:id="rId137"/>
    <hyperlink ref="C171" r:id="rId138"/>
    <hyperlink ref="C172" r:id="rId139"/>
    <hyperlink ref="C173" r:id="rId140"/>
    <hyperlink ref="C174" r:id="rId141"/>
    <hyperlink ref="C175" r:id="rId142"/>
    <hyperlink ref="C176" r:id="rId143"/>
    <hyperlink ref="C177" r:id="rId144"/>
    <hyperlink ref="C178" r:id="rId145"/>
    <hyperlink ref="C179" r:id="rId146"/>
    <hyperlink ref="C180" r:id="rId147"/>
    <hyperlink ref="C181" r:id="rId148"/>
    <hyperlink ref="C182" r:id="rId149"/>
    <hyperlink ref="C183" r:id="rId150"/>
    <hyperlink ref="C184" r:id="rId151"/>
    <hyperlink ref="C185" r:id="rId152"/>
    <hyperlink ref="C186" r:id="rId153"/>
    <hyperlink ref="C187" r:id="rId154"/>
    <hyperlink ref="C188" r:id="rId155"/>
    <hyperlink ref="C189" r:id="rId156"/>
    <hyperlink ref="C190" r:id="rId157"/>
    <hyperlink ref="C191" r:id="rId158"/>
    <hyperlink ref="C192" r:id="rId159"/>
    <hyperlink ref="C193" r:id="rId160"/>
    <hyperlink ref="C194" r:id="rId161"/>
    <hyperlink ref="C195" r:id="rId162"/>
    <hyperlink ref="C196" r:id="rId163"/>
    <hyperlink ref="C197" r:id="rId164"/>
    <hyperlink ref="C198" r:id="rId165"/>
    <hyperlink ref="C199" r:id="rId166"/>
    <hyperlink ref="C200" r:id="rId167"/>
    <hyperlink ref="C201" r:id="rId168"/>
    <hyperlink ref="C202" r:id="rId169"/>
    <hyperlink ref="C203" r:id="rId170"/>
    <hyperlink ref="C204" r:id="rId171"/>
    <hyperlink ref="C205" r:id="rId172"/>
    <hyperlink ref="C206" r:id="rId173"/>
    <hyperlink ref="C207" r:id="rId174"/>
    <hyperlink ref="C208" r:id="rId175"/>
    <hyperlink ref="C209" r:id="rId176"/>
    <hyperlink ref="C210" r:id="rId177"/>
    <hyperlink ref="C211" r:id="rId178"/>
    <hyperlink ref="C212" r:id="rId179"/>
    <hyperlink ref="C213" r:id="rId180"/>
    <hyperlink ref="C214" r:id="rId181"/>
    <hyperlink ref="C215" r:id="rId182"/>
    <hyperlink ref="C216" r:id="rId183"/>
    <hyperlink ref="C217" r:id="rId184"/>
    <hyperlink ref="C218" r:id="rId185"/>
    <hyperlink ref="C219" r:id="rId186"/>
    <hyperlink ref="C220" r:id="rId187"/>
    <hyperlink ref="C221" r:id="rId188"/>
    <hyperlink ref="C222" r:id="rId189"/>
    <hyperlink ref="C223" r:id="rId190"/>
    <hyperlink ref="C224" r:id="rId191"/>
    <hyperlink ref="C225" r:id="rId192"/>
    <hyperlink ref="C226" r:id="rId193"/>
    <hyperlink ref="C227" r:id="rId194"/>
    <hyperlink ref="C228" r:id="rId195"/>
    <hyperlink ref="C229" r:id="rId196"/>
    <hyperlink ref="C230" r:id="rId197"/>
    <hyperlink ref="C231" r:id="rId198"/>
    <hyperlink ref="C232" r:id="rId199"/>
    <hyperlink ref="C233" r:id="rId200"/>
    <hyperlink ref="C234" r:id="rId201"/>
    <hyperlink ref="C235" r:id="rId202"/>
    <hyperlink ref="C236" r:id="rId203"/>
    <hyperlink ref="C237" r:id="rId204"/>
    <hyperlink ref="C238" r:id="rId205"/>
    <hyperlink ref="C239" r:id="rId206"/>
    <hyperlink ref="C240" r:id="rId207"/>
    <hyperlink ref="C241" r:id="rId208"/>
    <hyperlink ref="C242" r:id="rId209"/>
    <hyperlink ref="C243" r:id="rId210"/>
    <hyperlink ref="C252" r:id="rId211"/>
    <hyperlink ref="C251" r:id="rId212"/>
    <hyperlink ref="C250" r:id="rId213"/>
    <hyperlink ref="C249" r:id="rId214"/>
    <hyperlink ref="C248" r:id="rId215"/>
    <hyperlink ref="C247" r:id="rId216"/>
    <hyperlink ref="C246" r:id="rId217"/>
    <hyperlink ref="C244" r:id="rId218"/>
    <hyperlink ref="C245" r:id="rId219"/>
    <hyperlink ref="C253" r:id="rId220"/>
    <hyperlink ref="C254" r:id="rId221"/>
    <hyperlink ref="C255" r:id="rId222"/>
    <hyperlink ref="C256" r:id="rId223"/>
    <hyperlink ref="C257" r:id="rId224"/>
    <hyperlink ref="C258" r:id="rId225"/>
    <hyperlink ref="C259" r:id="rId226"/>
    <hyperlink ref="C261" r:id="rId227"/>
    <hyperlink ref="C260" r:id="rId228"/>
    <hyperlink ref="C262" r:id="rId229"/>
    <hyperlink ref="C263" r:id="rId230"/>
    <hyperlink ref="C264" r:id="rId231"/>
    <hyperlink ref="C267" r:id="rId232"/>
    <hyperlink ref="C266" r:id="rId233"/>
    <hyperlink ref="C265" r:id="rId234"/>
    <hyperlink ref="C275" r:id="rId235"/>
    <hyperlink ref="C276" r:id="rId236"/>
    <hyperlink ref="C277" r:id="rId237"/>
    <hyperlink ref="C278" r:id="rId238"/>
    <hyperlink ref="C279" r:id="rId239"/>
    <hyperlink ref="C280" r:id="rId240"/>
    <hyperlink ref="C283" r:id="rId241"/>
    <hyperlink ref="C282" r:id="rId242"/>
    <hyperlink ref="C281" r:id="rId243"/>
    <hyperlink ref="C284" r:id="rId244"/>
    <hyperlink ref="C285" r:id="rId245"/>
    <hyperlink ref="C286" r:id="rId246"/>
    <hyperlink ref="C287" r:id="rId247"/>
    <hyperlink ref="C288" r:id="rId248"/>
    <hyperlink ref="C290" r:id="rId249"/>
    <hyperlink ref="C289" r:id="rId250"/>
    <hyperlink ref="C291" r:id="rId251"/>
    <hyperlink ref="C292" r:id="rId252"/>
    <hyperlink ref="C293" r:id="rId253"/>
    <hyperlink ref="C294" r:id="rId254"/>
    <hyperlink ref="C295" r:id="rId255"/>
    <hyperlink ref="C296" r:id="rId256"/>
    <hyperlink ref="C297" r:id="rId257"/>
    <hyperlink ref="C298" r:id="rId258"/>
    <hyperlink ref="C299" r:id="rId259"/>
    <hyperlink ref="C300" r:id="rId260"/>
    <hyperlink ref="C301" r:id="rId261"/>
    <hyperlink ref="C302" r:id="rId262"/>
    <hyperlink ref="C303" r:id="rId263"/>
    <hyperlink ref="C304" r:id="rId264"/>
    <hyperlink ref="C305" r:id="rId265"/>
    <hyperlink ref="C306" r:id="rId266"/>
    <hyperlink ref="C307" r:id="rId267"/>
    <hyperlink ref="C308" r:id="rId268"/>
    <hyperlink ref="C309" r:id="rId269"/>
    <hyperlink ref="C310" r:id="rId270"/>
    <hyperlink ref="C311" r:id="rId271"/>
    <hyperlink ref="C312" r:id="rId272"/>
    <hyperlink ref="C313" r:id="rId273"/>
    <hyperlink ref="C314" r:id="rId274"/>
    <hyperlink ref="C315" r:id="rId275"/>
    <hyperlink ref="C316" r:id="rId276"/>
    <hyperlink ref="C317" r:id="rId277"/>
    <hyperlink ref="C318" r:id="rId278"/>
    <hyperlink ref="C319" r:id="rId279"/>
    <hyperlink ref="C320" r:id="rId280"/>
    <hyperlink ref="C324" r:id="rId281"/>
    <hyperlink ref="C323" r:id="rId282"/>
    <hyperlink ref="C322" r:id="rId283"/>
    <hyperlink ref="C321" r:id="rId284"/>
    <hyperlink ref="C325" r:id="rId285"/>
    <hyperlink ref="C326" r:id="rId286"/>
    <hyperlink ref="C327" r:id="rId287"/>
    <hyperlink ref="C332" r:id="rId288"/>
    <hyperlink ref="C329" r:id="rId289"/>
    <hyperlink ref="C331" r:id="rId290"/>
    <hyperlink ref="C330" r:id="rId291"/>
    <hyperlink ref="C328" r:id="rId292"/>
    <hyperlink ref="C334" r:id="rId293"/>
    <hyperlink ref="C335" r:id="rId294"/>
    <hyperlink ref="C336" r:id="rId295"/>
    <hyperlink ref="C337" r:id="rId296"/>
    <hyperlink ref="C333" r:id="rId297"/>
    <hyperlink ref="C338" r:id="rId298"/>
    <hyperlink ref="C339" r:id="rId299"/>
    <hyperlink ref="C340" r:id="rId300"/>
    <hyperlink ref="C342" r:id="rId301"/>
    <hyperlink ref="C341" r:id="rId302"/>
    <hyperlink ref="C343" r:id="rId303"/>
  </hyperlinks>
  <pageMargins left="0.7" right="0.7" top="0.75" bottom="0.75" header="0.3" footer="0.3"/>
  <pageSetup paperSize="9" orientation="portrait" r:id="rId3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7" tint="0.79998168889431442"/>
  </sheetPr>
  <dimension ref="A1:O12"/>
  <sheetViews>
    <sheetView zoomScaleNormal="100" workbookViewId="0">
      <selection activeCell="D16" sqref="D16"/>
    </sheetView>
  </sheetViews>
  <sheetFormatPr defaultRowHeight="19.2"/>
  <sheetData>
    <row r="1" spans="1:15">
      <c r="O1" s="24" t="s">
        <v>1115</v>
      </c>
    </row>
    <row r="2" spans="1:15">
      <c r="A2" s="168" t="s">
        <v>292</v>
      </c>
      <c r="B2" s="169"/>
      <c r="C2" s="170" t="s">
        <v>293</v>
      </c>
      <c r="D2" s="171"/>
      <c r="E2" s="171"/>
      <c r="F2" s="171"/>
      <c r="G2" s="171"/>
      <c r="H2" s="171"/>
      <c r="I2" s="171"/>
      <c r="J2" s="171"/>
      <c r="K2" s="171"/>
      <c r="L2" s="169"/>
    </row>
    <row r="3" spans="1:15">
      <c r="A3" s="172" t="s">
        <v>359</v>
      </c>
      <c r="B3" s="169"/>
      <c r="C3" s="20" t="s">
        <v>294</v>
      </c>
      <c r="D3" s="173" t="s">
        <v>295</v>
      </c>
      <c r="E3" s="171"/>
      <c r="F3" s="169"/>
      <c r="G3" s="173" t="s">
        <v>296</v>
      </c>
      <c r="H3" s="171"/>
      <c r="I3" s="169"/>
      <c r="J3" s="173" t="s">
        <v>297</v>
      </c>
      <c r="K3" s="171"/>
      <c r="L3" s="169"/>
    </row>
    <row r="4" spans="1:15">
      <c r="A4" s="21" t="s">
        <v>298</v>
      </c>
      <c r="B4" s="21" t="s">
        <v>299</v>
      </c>
      <c r="C4" s="22" t="s">
        <v>300</v>
      </c>
      <c r="D4" s="22" t="s">
        <v>301</v>
      </c>
      <c r="E4" s="22" t="s">
        <v>302</v>
      </c>
      <c r="F4" s="23" t="s">
        <v>303</v>
      </c>
      <c r="G4" s="23" t="s">
        <v>301</v>
      </c>
      <c r="H4" s="23" t="s">
        <v>302</v>
      </c>
      <c r="I4" s="23" t="s">
        <v>303</v>
      </c>
      <c r="J4" s="23" t="s">
        <v>301</v>
      </c>
      <c r="K4" s="23" t="s">
        <v>302</v>
      </c>
      <c r="L4" s="23" t="s">
        <v>303</v>
      </c>
    </row>
    <row r="5" spans="1:15">
      <c r="A5" s="163">
        <v>45460</v>
      </c>
      <c r="B5" s="164" t="s">
        <v>2046</v>
      </c>
      <c r="C5" s="165">
        <v>1894</v>
      </c>
      <c r="D5" s="165">
        <v>759</v>
      </c>
      <c r="E5" s="165">
        <v>317</v>
      </c>
      <c r="F5" s="165">
        <v>1076</v>
      </c>
      <c r="G5" s="165">
        <v>547</v>
      </c>
      <c r="H5" s="165">
        <v>280</v>
      </c>
      <c r="I5" s="165">
        <v>827</v>
      </c>
      <c r="J5" s="165">
        <v>1285</v>
      </c>
      <c r="K5" s="165">
        <v>418</v>
      </c>
      <c r="L5" s="166">
        <v>1703</v>
      </c>
    </row>
    <row r="6" spans="1:15">
      <c r="A6" s="163">
        <v>45461</v>
      </c>
      <c r="B6" s="164" t="s">
        <v>2047</v>
      </c>
      <c r="C6" s="165">
        <v>1702</v>
      </c>
      <c r="D6" s="165">
        <v>714</v>
      </c>
      <c r="E6" s="165">
        <v>320</v>
      </c>
      <c r="F6" s="165">
        <v>1034</v>
      </c>
      <c r="G6" s="165">
        <v>468</v>
      </c>
      <c r="H6" s="165">
        <v>263</v>
      </c>
      <c r="I6" s="165">
        <v>731</v>
      </c>
      <c r="J6" s="165">
        <v>1013</v>
      </c>
      <c r="K6" s="165">
        <v>385</v>
      </c>
      <c r="L6" s="166">
        <v>1398</v>
      </c>
    </row>
    <row r="7" spans="1:15">
      <c r="A7" s="163">
        <v>45462</v>
      </c>
      <c r="B7" s="164" t="s">
        <v>2048</v>
      </c>
      <c r="C7" s="165">
        <v>1619</v>
      </c>
      <c r="D7" s="165">
        <v>757</v>
      </c>
      <c r="E7" s="165">
        <v>300</v>
      </c>
      <c r="F7" s="165">
        <v>1057</v>
      </c>
      <c r="G7" s="165">
        <v>528</v>
      </c>
      <c r="H7" s="165">
        <v>249</v>
      </c>
      <c r="I7" s="165">
        <v>777</v>
      </c>
      <c r="J7" s="165">
        <v>1045</v>
      </c>
      <c r="K7" s="165">
        <v>348</v>
      </c>
      <c r="L7" s="166">
        <v>1393</v>
      </c>
    </row>
    <row r="8" spans="1:15">
      <c r="A8" s="163">
        <v>45463</v>
      </c>
      <c r="B8" s="164" t="s">
        <v>2049</v>
      </c>
      <c r="C8" s="165">
        <v>1914</v>
      </c>
      <c r="D8" s="165">
        <v>785</v>
      </c>
      <c r="E8" s="165">
        <v>378</v>
      </c>
      <c r="F8" s="165">
        <v>1163</v>
      </c>
      <c r="G8" s="165">
        <v>536</v>
      </c>
      <c r="H8" s="165">
        <v>301</v>
      </c>
      <c r="I8" s="165">
        <v>837</v>
      </c>
      <c r="J8" s="165">
        <v>1198</v>
      </c>
      <c r="K8" s="165">
        <v>395</v>
      </c>
      <c r="L8" s="166">
        <v>1593</v>
      </c>
    </row>
    <row r="9" spans="1:15">
      <c r="A9" s="163">
        <v>45464</v>
      </c>
      <c r="B9" s="164" t="s">
        <v>2050</v>
      </c>
      <c r="C9" s="165">
        <v>1708</v>
      </c>
      <c r="D9" s="165">
        <v>695</v>
      </c>
      <c r="E9" s="165">
        <v>452</v>
      </c>
      <c r="F9" s="165">
        <v>1147</v>
      </c>
      <c r="G9" s="165">
        <v>549</v>
      </c>
      <c r="H9" s="165">
        <v>409</v>
      </c>
      <c r="I9" s="165">
        <v>958</v>
      </c>
      <c r="J9" s="165">
        <v>1162</v>
      </c>
      <c r="K9" s="165">
        <v>571</v>
      </c>
      <c r="L9" s="166">
        <v>1733</v>
      </c>
    </row>
    <row r="10" spans="1:15">
      <c r="A10" s="163">
        <v>45465</v>
      </c>
      <c r="B10" s="164" t="s">
        <v>2033</v>
      </c>
      <c r="C10" s="165">
        <v>923</v>
      </c>
      <c r="D10" s="165">
        <v>466</v>
      </c>
      <c r="E10" s="165">
        <v>278</v>
      </c>
      <c r="F10" s="165">
        <v>744</v>
      </c>
      <c r="G10" s="165">
        <v>430</v>
      </c>
      <c r="H10" s="165">
        <v>242</v>
      </c>
      <c r="I10" s="165">
        <v>672</v>
      </c>
      <c r="J10" s="165">
        <v>588</v>
      </c>
      <c r="K10" s="165">
        <v>342</v>
      </c>
      <c r="L10" s="166">
        <v>930</v>
      </c>
    </row>
    <row r="11" spans="1:15">
      <c r="A11" s="163">
        <v>45466</v>
      </c>
      <c r="B11" s="164" t="s">
        <v>2051</v>
      </c>
      <c r="C11" s="165">
        <v>1005</v>
      </c>
      <c r="D11" s="165">
        <v>441</v>
      </c>
      <c r="E11" s="165">
        <v>311</v>
      </c>
      <c r="F11" s="165">
        <v>752</v>
      </c>
      <c r="G11" s="165">
        <v>376</v>
      </c>
      <c r="H11" s="165">
        <v>241</v>
      </c>
      <c r="I11" s="165">
        <v>617</v>
      </c>
      <c r="J11" s="165">
        <v>476</v>
      </c>
      <c r="K11" s="165">
        <v>408</v>
      </c>
      <c r="L11" s="166">
        <v>884</v>
      </c>
    </row>
    <row r="12" spans="1:15">
      <c r="C12" s="52">
        <f>SUM(C5:C11)</f>
        <v>10765</v>
      </c>
      <c r="F12" s="52">
        <f>SUM(F5:F11)</f>
        <v>6973</v>
      </c>
      <c r="I12" s="52">
        <f>SUM(I5:I11)</f>
        <v>5419</v>
      </c>
      <c r="L12" s="52">
        <f>SUM(L5:L11)</f>
        <v>9634</v>
      </c>
    </row>
  </sheetData>
  <mergeCells count="6">
    <mergeCell ref="A2:B2"/>
    <mergeCell ref="C2:L2"/>
    <mergeCell ref="A3:B3"/>
    <mergeCell ref="D3:F3"/>
    <mergeCell ref="G3:I3"/>
    <mergeCell ref="J3:L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79998168889431442"/>
  </sheetPr>
  <dimension ref="A1:V39"/>
  <sheetViews>
    <sheetView zoomScale="55" zoomScaleNormal="55" workbookViewId="0">
      <selection activeCell="L36" sqref="L36"/>
    </sheetView>
  </sheetViews>
  <sheetFormatPr defaultColWidth="8.90625" defaultRowHeight="15.6"/>
  <cols>
    <col min="1" max="2" width="10.7265625" style="25" customWidth="1"/>
    <col min="3" max="4" width="10" style="25" customWidth="1"/>
    <col min="5" max="8" width="14.81640625" style="25" customWidth="1"/>
    <col min="9" max="10" width="15.6328125" style="25" bestFit="1" customWidth="1"/>
    <col min="11" max="11" width="11" style="25" customWidth="1"/>
    <col min="12" max="12" width="17.08984375" style="25" customWidth="1"/>
    <col min="13" max="13" width="17.36328125" style="25" customWidth="1"/>
    <col min="14" max="14" width="23.453125" style="25" customWidth="1"/>
    <col min="15" max="15" width="13.54296875" style="25" customWidth="1"/>
    <col min="16" max="17" width="7.54296875" style="25" customWidth="1"/>
    <col min="18" max="16384" width="8.90625" style="25"/>
  </cols>
  <sheetData>
    <row r="1" spans="1:22" ht="19.2">
      <c r="F1" s="26"/>
      <c r="G1" s="26"/>
      <c r="H1" s="26"/>
      <c r="K1" s="79"/>
      <c r="L1" s="79"/>
      <c r="M1" s="79"/>
      <c r="N1" s="79"/>
      <c r="O1" s="27"/>
      <c r="P1" s="28"/>
      <c r="Q1" s="27"/>
      <c r="R1" s="27"/>
      <c r="S1" s="27"/>
      <c r="T1" s="80" t="s">
        <v>1115</v>
      </c>
      <c r="U1" s="27"/>
      <c r="V1" s="27"/>
    </row>
    <row r="2" spans="1:22" ht="31.8" thickBot="1">
      <c r="F2" s="29" t="s">
        <v>2</v>
      </c>
      <c r="G2" s="29" t="s">
        <v>3</v>
      </c>
      <c r="H2" s="29" t="s">
        <v>4</v>
      </c>
      <c r="I2" s="27"/>
      <c r="J2" s="27"/>
      <c r="K2" s="81"/>
      <c r="L2" s="110" t="str">
        <f>CONCATENATE(O5, "월 ",O6,"주" &amp;CHAR(10)&amp; "(",TEXT(O2,"m/d"),"~",TEXT(O3,"m/d"),")")</f>
        <v>6월 3주
(6/17~6/23)</v>
      </c>
      <c r="M2" s="79"/>
      <c r="N2" s="79"/>
      <c r="O2" s="111">
        <f>A13</f>
        <v>45460</v>
      </c>
      <c r="P2" s="30"/>
      <c r="Q2" s="82"/>
      <c r="R2" s="27"/>
      <c r="S2" s="27"/>
      <c r="T2" s="27"/>
      <c r="U2" s="27"/>
      <c r="V2" s="27"/>
    </row>
    <row r="3" spans="1:22" ht="24" customHeight="1" thickTop="1" thickBot="1">
      <c r="B3" s="177" t="s">
        <v>5</v>
      </c>
      <c r="C3" s="177"/>
      <c r="D3" s="177"/>
      <c r="E3" s="177"/>
      <c r="F3" s="157">
        <v>7071</v>
      </c>
      <c r="G3" s="93">
        <f>SUM(F13:F19)</f>
        <v>6973</v>
      </c>
      <c r="H3" s="94" t="str">
        <f>CONCATENATE(IF((G3-F3)=0,"",IF((G3-F3)&gt;0,"▲","▼")),(IF((G3-F3)=0,"-",TEXT(ABS(VALUE(G3-F3)),"#,###"))))</f>
        <v>▼98</v>
      </c>
      <c r="I3" s="83"/>
      <c r="J3" s="27"/>
      <c r="K3" s="27"/>
      <c r="L3" s="27"/>
      <c r="M3" s="27"/>
      <c r="N3" s="27"/>
      <c r="O3" s="111">
        <f>O2+6</f>
        <v>45466</v>
      </c>
      <c r="P3" s="30"/>
      <c r="Q3" s="27"/>
      <c r="R3" s="27"/>
      <c r="S3" s="31"/>
      <c r="T3" s="27"/>
      <c r="U3" s="27"/>
      <c r="V3" s="27"/>
    </row>
    <row r="4" spans="1:22" ht="16.8" thickTop="1" thickBot="1">
      <c r="B4" s="177" t="s">
        <v>6</v>
      </c>
      <c r="C4" s="177"/>
      <c r="D4" s="177"/>
      <c r="E4" s="177"/>
      <c r="F4" s="157">
        <v>1010</v>
      </c>
      <c r="G4" s="95">
        <f>ROUND(AVERAGE(F13:F19),0)</f>
        <v>996</v>
      </c>
      <c r="H4" s="94" t="str">
        <f>CONCATENATE(IF((G4-F4)=0,"",IF((G4-F4)&gt;0,"▲","▼")),(IF((G4-F4)=0,"-",TEXT(ABS(VALUE(G4-F4)),"#,###"))))</f>
        <v>▼14</v>
      </c>
      <c r="I4" s="83"/>
      <c r="J4" s="27"/>
      <c r="K4" s="27"/>
      <c r="L4" s="27"/>
      <c r="M4" s="27"/>
      <c r="N4" s="27"/>
      <c r="O4" s="112">
        <f>O2-WEEKDAY(O2,13)+9</f>
        <v>45463</v>
      </c>
      <c r="P4" s="27"/>
      <c r="Q4" s="32"/>
      <c r="R4" s="27"/>
      <c r="S4" s="27"/>
      <c r="T4" s="27"/>
      <c r="U4" s="27"/>
      <c r="V4" s="27"/>
    </row>
    <row r="5" spans="1:22" ht="24" customHeight="1" thickTop="1" thickBot="1">
      <c r="B5" s="177" t="s">
        <v>7</v>
      </c>
      <c r="C5" s="177"/>
      <c r="D5" s="177"/>
      <c r="E5" s="177"/>
      <c r="F5" s="157">
        <v>10200</v>
      </c>
      <c r="G5" s="95">
        <f>SUM(L13:L19)</f>
        <v>9634</v>
      </c>
      <c r="H5" s="94" t="str">
        <f>CONCATENATE(IF((G5-F5)=0,"",IF((G5-F5)&gt;0,"▲","▼")),(IF((G5-F5)=0,"-",TEXT(ABS(VALUE(G5-F5)),"#,###"))))</f>
        <v>▼566</v>
      </c>
      <c r="I5" s="83"/>
      <c r="J5" s="27"/>
      <c r="K5" s="114">
        <f>A13</f>
        <v>45460</v>
      </c>
      <c r="L5" s="109" t="str">
        <f>CONCATENATE(O5, "월 ",O6,"주")</f>
        <v>6월 3주</v>
      </c>
      <c r="M5" s="83"/>
      <c r="N5" s="112">
        <f>A13</f>
        <v>45460</v>
      </c>
      <c r="O5" s="109" t="str">
        <f>TEXT(O4,"m")</f>
        <v>6</v>
      </c>
      <c r="P5" s="27"/>
      <c r="Q5" s="27"/>
      <c r="R5" s="27"/>
      <c r="S5" s="27"/>
      <c r="T5" s="27"/>
      <c r="U5" s="27"/>
      <c r="V5" s="27"/>
    </row>
    <row r="6" spans="1:22" ht="26.4" thickTop="1" thickBot="1">
      <c r="B6" s="177" t="s">
        <v>8</v>
      </c>
      <c r="C6" s="177"/>
      <c r="D6" s="177"/>
      <c r="E6" s="177"/>
      <c r="F6" s="157">
        <v>1457</v>
      </c>
      <c r="G6" s="95">
        <f>ROUND(AVERAGE(L13:L19),0)</f>
        <v>1376</v>
      </c>
      <c r="H6" s="94" t="str">
        <f>CONCATENATE(IF((G6-F6)=0,"",IF((G6-F6)&gt;0,"▲","▼")),(IF((G6-F6)=0,"-",TEXT(ABS(VALUE(G6-F6)),"#,###"))))</f>
        <v>▼81</v>
      </c>
      <c r="I6" s="83"/>
      <c r="J6" s="27"/>
      <c r="K6" s="27"/>
      <c r="L6" s="53" t="s">
        <v>466</v>
      </c>
      <c r="M6" s="27"/>
      <c r="N6" s="27"/>
      <c r="O6" s="113">
        <f>WEEKNUM(DATE(YEAR(O4),1,DAY(O4-WEEKDAY(O4,14)+1)),WEEKDAY(DATE(YEAR(O4),1,1),11)+10)</f>
        <v>3</v>
      </c>
      <c r="P6" s="27"/>
      <c r="Q6" s="27"/>
      <c r="R6" s="27"/>
      <c r="S6" s="27"/>
      <c r="T6" s="27"/>
      <c r="U6" s="27"/>
      <c r="V6" s="27"/>
    </row>
    <row r="7" spans="1:22" ht="16.8" thickTop="1" thickBot="1">
      <c r="B7" s="177" t="s">
        <v>9</v>
      </c>
      <c r="C7" s="177"/>
      <c r="D7" s="177"/>
      <c r="E7" s="177"/>
      <c r="F7" s="158">
        <v>1</v>
      </c>
      <c r="G7" s="96">
        <f>COUNTIFS('기사 제목 및 링크'!A:A,"&gt;="&amp;A13,'기사 제목 및 링크'!A:A,"&lt;="&amp;'주간 2p_테이블(왼)'!A19)</f>
        <v>2</v>
      </c>
      <c r="H7" s="97" t="str">
        <f>CONCATENATE(IF((G7-F7)=0,"",IF((G7-F7)&gt;0,"▲","▼")),(IF((G7-F7)=0,"-",TEXT(ABS(VALUE(G7-F7)),"#,###"))))</f>
        <v>▲1</v>
      </c>
      <c r="I7" s="83" t="s">
        <v>2034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22" ht="16.2" thickTop="1">
      <c r="F8" s="84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spans="1:22">
      <c r="F9" s="85"/>
      <c r="I9" s="27"/>
      <c r="J9" s="27"/>
      <c r="K9" s="27"/>
      <c r="L9" s="27"/>
      <c r="M9" s="27"/>
      <c r="N9" s="27"/>
      <c r="O9" s="27"/>
      <c r="P9" s="27"/>
      <c r="Q9" s="27"/>
      <c r="R9" s="27"/>
      <c r="V9" s="27"/>
    </row>
    <row r="10" spans="1:22" ht="16.2" thickBot="1">
      <c r="A10" s="98" t="str">
        <f>CONCATENATE(TEXT(A13, "yyyy.mm.dd"), " ~ ", TEXT(A19, "yyyy.mm.dd"))</f>
        <v>2024.06.17 ~ 2024.06.23</v>
      </c>
      <c r="F10" s="84"/>
    </row>
    <row r="11" spans="1:22">
      <c r="F11" s="86"/>
      <c r="N11" s="174" t="s">
        <v>13</v>
      </c>
      <c r="O11" s="175"/>
      <c r="P11" s="176"/>
    </row>
    <row r="12" spans="1:22">
      <c r="A12" s="33"/>
      <c r="B12" s="33"/>
      <c r="C12" s="33"/>
      <c r="D12" s="33"/>
      <c r="E12" s="33"/>
      <c r="F12" s="33" t="s">
        <v>10</v>
      </c>
      <c r="G12" s="33"/>
      <c r="H12" s="33"/>
      <c r="I12" s="33"/>
      <c r="J12" s="33"/>
      <c r="K12" s="33"/>
      <c r="L12" s="33" t="s">
        <v>11</v>
      </c>
      <c r="N12" s="34"/>
      <c r="O12" s="33" t="s">
        <v>14</v>
      </c>
      <c r="P12" s="35" t="s">
        <v>15</v>
      </c>
    </row>
    <row r="13" spans="1:22">
      <c r="A13" s="99">
        <f>'일일보고서 data'!A5</f>
        <v>45460</v>
      </c>
      <c r="B13" s="99" t="str">
        <f>TEXT(A13,"aaa")</f>
        <v>월</v>
      </c>
      <c r="C13" s="100">
        <f>'일일보고서 data'!C5</f>
        <v>1894</v>
      </c>
      <c r="D13" s="100">
        <f>'일일보고서 data'!D5</f>
        <v>759</v>
      </c>
      <c r="E13" s="100">
        <f>'일일보고서 data'!E5</f>
        <v>317</v>
      </c>
      <c r="F13" s="100">
        <f>'일일보고서 data'!F5</f>
        <v>1076</v>
      </c>
      <c r="G13" s="100">
        <f>'일일보고서 data'!G5</f>
        <v>547</v>
      </c>
      <c r="H13" s="100">
        <f>'일일보고서 data'!H5</f>
        <v>280</v>
      </c>
      <c r="I13" s="100">
        <f>'일일보고서 data'!I5</f>
        <v>827</v>
      </c>
      <c r="J13" s="100">
        <f>'일일보고서 data'!J5</f>
        <v>1285</v>
      </c>
      <c r="K13" s="100">
        <f>'일일보고서 data'!K5</f>
        <v>418</v>
      </c>
      <c r="L13" s="100">
        <f>'일일보고서 data'!L5</f>
        <v>1703</v>
      </c>
      <c r="M13" s="27"/>
      <c r="N13" s="101">
        <f t="shared" ref="N13:N19" si="0">A13</f>
        <v>45460</v>
      </c>
      <c r="O13" s="102">
        <f t="shared" ref="O13:O19" si="1">E13</f>
        <v>317</v>
      </c>
      <c r="P13" s="103">
        <f t="shared" ref="P13:P19" si="2">H13</f>
        <v>280</v>
      </c>
    </row>
    <row r="14" spans="1:22" ht="36" customHeight="1">
      <c r="A14" s="99">
        <f>'일일보고서 data'!A6</f>
        <v>45461</v>
      </c>
      <c r="B14" s="99" t="str">
        <f t="shared" ref="B14:B19" si="3">TEXT(A14,"aaa")</f>
        <v>화</v>
      </c>
      <c r="C14" s="100">
        <f>'일일보고서 data'!C6</f>
        <v>1702</v>
      </c>
      <c r="D14" s="100">
        <f>'일일보고서 data'!D6</f>
        <v>714</v>
      </c>
      <c r="E14" s="100">
        <f>'일일보고서 data'!E6</f>
        <v>320</v>
      </c>
      <c r="F14" s="100">
        <f>'일일보고서 data'!F6</f>
        <v>1034</v>
      </c>
      <c r="G14" s="100">
        <f>'일일보고서 data'!G6</f>
        <v>468</v>
      </c>
      <c r="H14" s="100">
        <f>'일일보고서 data'!H6</f>
        <v>263</v>
      </c>
      <c r="I14" s="100">
        <f>'일일보고서 data'!I6</f>
        <v>731</v>
      </c>
      <c r="J14" s="100">
        <f>'일일보고서 data'!J6</f>
        <v>1013</v>
      </c>
      <c r="K14" s="100">
        <f>'일일보고서 data'!K6</f>
        <v>385</v>
      </c>
      <c r="L14" s="100">
        <f>'일일보고서 data'!L6</f>
        <v>1398</v>
      </c>
      <c r="M14" s="27"/>
      <c r="N14" s="101">
        <f t="shared" si="0"/>
        <v>45461</v>
      </c>
      <c r="O14" s="102">
        <f t="shared" si="1"/>
        <v>320</v>
      </c>
      <c r="P14" s="103">
        <f t="shared" si="2"/>
        <v>263</v>
      </c>
    </row>
    <row r="15" spans="1:22" ht="36" customHeight="1">
      <c r="A15" s="99">
        <f>'일일보고서 data'!A7</f>
        <v>45462</v>
      </c>
      <c r="B15" s="99" t="str">
        <f t="shared" si="3"/>
        <v>수</v>
      </c>
      <c r="C15" s="100">
        <f>'일일보고서 data'!C7</f>
        <v>1619</v>
      </c>
      <c r="D15" s="100">
        <f>'일일보고서 data'!D7</f>
        <v>757</v>
      </c>
      <c r="E15" s="100">
        <f>'일일보고서 data'!E7</f>
        <v>300</v>
      </c>
      <c r="F15" s="100">
        <f>'일일보고서 data'!F7</f>
        <v>1057</v>
      </c>
      <c r="G15" s="100">
        <f>'일일보고서 data'!G7</f>
        <v>528</v>
      </c>
      <c r="H15" s="100">
        <f>'일일보고서 data'!H7</f>
        <v>249</v>
      </c>
      <c r="I15" s="100">
        <f>'일일보고서 data'!I7</f>
        <v>777</v>
      </c>
      <c r="J15" s="100">
        <f>'일일보고서 data'!J7</f>
        <v>1045</v>
      </c>
      <c r="K15" s="100">
        <f>'일일보고서 data'!K7</f>
        <v>348</v>
      </c>
      <c r="L15" s="100">
        <f>'일일보고서 data'!L7</f>
        <v>1393</v>
      </c>
      <c r="M15" s="27"/>
      <c r="N15" s="101">
        <f t="shared" si="0"/>
        <v>45462</v>
      </c>
      <c r="O15" s="102">
        <f t="shared" si="1"/>
        <v>300</v>
      </c>
      <c r="P15" s="103">
        <f t="shared" si="2"/>
        <v>249</v>
      </c>
    </row>
    <row r="16" spans="1:22" ht="36" customHeight="1">
      <c r="A16" s="99">
        <f>'일일보고서 data'!A8</f>
        <v>45463</v>
      </c>
      <c r="B16" s="99" t="str">
        <f t="shared" si="3"/>
        <v>목</v>
      </c>
      <c r="C16" s="100">
        <f>'일일보고서 data'!C8</f>
        <v>1914</v>
      </c>
      <c r="D16" s="100">
        <f>'일일보고서 data'!D8</f>
        <v>785</v>
      </c>
      <c r="E16" s="100">
        <f>'일일보고서 data'!E8</f>
        <v>378</v>
      </c>
      <c r="F16" s="100">
        <f>'일일보고서 data'!F8</f>
        <v>1163</v>
      </c>
      <c r="G16" s="100">
        <f>'일일보고서 data'!G8</f>
        <v>536</v>
      </c>
      <c r="H16" s="100">
        <f>'일일보고서 data'!H8</f>
        <v>301</v>
      </c>
      <c r="I16" s="100">
        <f>'일일보고서 data'!I8</f>
        <v>837</v>
      </c>
      <c r="J16" s="100">
        <f>'일일보고서 data'!J8</f>
        <v>1198</v>
      </c>
      <c r="K16" s="100">
        <f>'일일보고서 data'!K8</f>
        <v>395</v>
      </c>
      <c r="L16" s="100">
        <f>'일일보고서 data'!L8</f>
        <v>1593</v>
      </c>
      <c r="M16" s="27"/>
      <c r="N16" s="101">
        <f t="shared" si="0"/>
        <v>45463</v>
      </c>
      <c r="O16" s="102">
        <f t="shared" si="1"/>
        <v>378</v>
      </c>
      <c r="P16" s="103">
        <f t="shared" si="2"/>
        <v>301</v>
      </c>
    </row>
    <row r="17" spans="1:16" ht="36" customHeight="1">
      <c r="A17" s="99">
        <f>'일일보고서 data'!A9</f>
        <v>45464</v>
      </c>
      <c r="B17" s="99" t="str">
        <f t="shared" si="3"/>
        <v>금</v>
      </c>
      <c r="C17" s="100">
        <f>'일일보고서 data'!C9</f>
        <v>1708</v>
      </c>
      <c r="D17" s="100">
        <f>'일일보고서 data'!D9</f>
        <v>695</v>
      </c>
      <c r="E17" s="100">
        <f>'일일보고서 data'!E9</f>
        <v>452</v>
      </c>
      <c r="F17" s="100">
        <f>'일일보고서 data'!F9</f>
        <v>1147</v>
      </c>
      <c r="G17" s="100">
        <f>'일일보고서 data'!G9</f>
        <v>549</v>
      </c>
      <c r="H17" s="100">
        <f>'일일보고서 data'!H9</f>
        <v>409</v>
      </c>
      <c r="I17" s="100">
        <f>'일일보고서 data'!I9</f>
        <v>958</v>
      </c>
      <c r="J17" s="100">
        <f>'일일보고서 data'!J9</f>
        <v>1162</v>
      </c>
      <c r="K17" s="100">
        <f>'일일보고서 data'!K9</f>
        <v>571</v>
      </c>
      <c r="L17" s="100">
        <f>'일일보고서 data'!L9</f>
        <v>1733</v>
      </c>
      <c r="M17" s="27"/>
      <c r="N17" s="101">
        <f t="shared" si="0"/>
        <v>45464</v>
      </c>
      <c r="O17" s="102">
        <f t="shared" si="1"/>
        <v>452</v>
      </c>
      <c r="P17" s="103">
        <f t="shared" si="2"/>
        <v>409</v>
      </c>
    </row>
    <row r="18" spans="1:16" ht="36" customHeight="1">
      <c r="A18" s="99">
        <f>'일일보고서 data'!A10</f>
        <v>45465</v>
      </c>
      <c r="B18" s="99" t="str">
        <f t="shared" si="3"/>
        <v>토</v>
      </c>
      <c r="C18" s="100">
        <f>'일일보고서 data'!C10</f>
        <v>923</v>
      </c>
      <c r="D18" s="100">
        <f>'일일보고서 data'!D10</f>
        <v>466</v>
      </c>
      <c r="E18" s="100">
        <f>'일일보고서 data'!E10</f>
        <v>278</v>
      </c>
      <c r="F18" s="100">
        <f>'일일보고서 data'!F10</f>
        <v>744</v>
      </c>
      <c r="G18" s="100">
        <f>'일일보고서 data'!G10</f>
        <v>430</v>
      </c>
      <c r="H18" s="100">
        <f>'일일보고서 data'!H10</f>
        <v>242</v>
      </c>
      <c r="I18" s="100">
        <f>'일일보고서 data'!I10</f>
        <v>672</v>
      </c>
      <c r="J18" s="100">
        <f>'일일보고서 data'!J10</f>
        <v>588</v>
      </c>
      <c r="K18" s="100">
        <f>'일일보고서 data'!K10</f>
        <v>342</v>
      </c>
      <c r="L18" s="100">
        <f>'일일보고서 data'!L10</f>
        <v>930</v>
      </c>
      <c r="M18" s="27"/>
      <c r="N18" s="101">
        <f t="shared" si="0"/>
        <v>45465</v>
      </c>
      <c r="O18" s="102">
        <f t="shared" si="1"/>
        <v>278</v>
      </c>
      <c r="P18" s="103">
        <f t="shared" si="2"/>
        <v>242</v>
      </c>
    </row>
    <row r="19" spans="1:16" ht="36" customHeight="1" thickBot="1">
      <c r="A19" s="99">
        <f>'일일보고서 data'!A11</f>
        <v>45466</v>
      </c>
      <c r="B19" s="99" t="str">
        <f t="shared" si="3"/>
        <v>일</v>
      </c>
      <c r="C19" s="100">
        <f>'일일보고서 data'!C11</f>
        <v>1005</v>
      </c>
      <c r="D19" s="100">
        <f>'일일보고서 data'!D11</f>
        <v>441</v>
      </c>
      <c r="E19" s="100">
        <f>'일일보고서 data'!E11</f>
        <v>311</v>
      </c>
      <c r="F19" s="100">
        <f>'일일보고서 data'!F11</f>
        <v>752</v>
      </c>
      <c r="G19" s="100">
        <f>'일일보고서 data'!G11</f>
        <v>376</v>
      </c>
      <c r="H19" s="100">
        <f>'일일보고서 data'!H11</f>
        <v>241</v>
      </c>
      <c r="I19" s="100">
        <f>'일일보고서 data'!I11</f>
        <v>617</v>
      </c>
      <c r="J19" s="100">
        <f>'일일보고서 data'!J11</f>
        <v>476</v>
      </c>
      <c r="K19" s="100">
        <f>'일일보고서 data'!K11</f>
        <v>408</v>
      </c>
      <c r="L19" s="100">
        <f>'일일보고서 data'!L11</f>
        <v>884</v>
      </c>
      <c r="M19" s="27"/>
      <c r="N19" s="104">
        <f t="shared" si="0"/>
        <v>45466</v>
      </c>
      <c r="O19" s="105">
        <f t="shared" si="1"/>
        <v>311</v>
      </c>
      <c r="P19" s="106">
        <f t="shared" si="2"/>
        <v>241</v>
      </c>
    </row>
    <row r="20" spans="1:16">
      <c r="E20" s="36"/>
      <c r="H20" s="36"/>
      <c r="O20" s="51"/>
      <c r="P20" s="51"/>
    </row>
    <row r="22" spans="1:16">
      <c r="H22" s="87" t="s">
        <v>308</v>
      </c>
      <c r="I22" s="87" t="s">
        <v>309</v>
      </c>
    </row>
    <row r="23" spans="1:16">
      <c r="B23" s="109" t="str">
        <f>"SKI_영문채널 주간리포트_"&amp;YEAR(O4)&amp;"년 "&amp;O5&amp;"월 "&amp;O6&amp;"주차.pptx"</f>
        <v>SKI_영문채널 주간리포트_2024년 6월 3주차.pptx</v>
      </c>
      <c r="C23" s="27"/>
      <c r="D23" s="27"/>
      <c r="H23" s="88" t="s">
        <v>310</v>
      </c>
      <c r="I23" s="108">
        <f>COUNTIFS('기사 제목 및 링크'!H:H,"&gt;0",'기사 제목 및 링크'!D:D,"기획자료")</f>
        <v>1</v>
      </c>
      <c r="K23" s="25" t="s">
        <v>361</v>
      </c>
    </row>
    <row r="24" spans="1:16" ht="16.2" thickBot="1">
      <c r="H24" s="88" t="s">
        <v>311</v>
      </c>
      <c r="I24" s="108">
        <f>COUNTIFS('기사 제목 및 링크'!H:H,"&gt;0",'기사 제목 및 링크'!D:D,"보도자료")</f>
        <v>3</v>
      </c>
      <c r="K24" s="107" t="str">
        <f>IF(SUM(I23:I26)=G7,"네 같습니다","수치 서로 틀립니다 확인하세요")</f>
        <v>수치 서로 틀립니다 확인하세요</v>
      </c>
    </row>
    <row r="25" spans="1:16" ht="16.2" thickBot="1">
      <c r="B25" s="178" t="str">
        <f>CONCATENATE("기간 : ", TEXT(A13, "yyyy.mm.dd"), " ~ ", TEXT(A19, "yyyy.mm.dd"))</f>
        <v>기간 : 2024.06.17 ~ 2024.06.23</v>
      </c>
      <c r="C25" s="179"/>
      <c r="D25" s="180"/>
      <c r="H25" s="88" t="s">
        <v>312</v>
      </c>
      <c r="I25" s="108">
        <f>COUNTIFS('기사 제목 및 링크'!H:H,"&gt;0",'기사 제목 및 링크'!D:D,"리포트")</f>
        <v>0</v>
      </c>
    </row>
    <row r="26" spans="1:16">
      <c r="H26" s="88" t="s">
        <v>313</v>
      </c>
      <c r="I26" s="108">
        <f>COUNTIFS('기사 제목 및 링크'!H:H,"&gt;0",'기사 제목 및 링크'!D:D,"자료실")</f>
        <v>0</v>
      </c>
      <c r="J26" s="39"/>
    </row>
    <row r="27" spans="1:16">
      <c r="H27" s="89"/>
    </row>
    <row r="32" spans="1:16">
      <c r="F32" s="37"/>
    </row>
    <row r="33" spans="6:9">
      <c r="F33" s="37"/>
      <c r="G33" s="38"/>
    </row>
    <row r="34" spans="6:9">
      <c r="F34" s="90"/>
    </row>
    <row r="35" spans="6:9">
      <c r="F35" s="90"/>
      <c r="I35" s="40"/>
    </row>
    <row r="36" spans="6:9">
      <c r="F36" s="90"/>
      <c r="G36" s="38"/>
    </row>
    <row r="37" spans="6:9">
      <c r="F37" s="91"/>
      <c r="G37" s="92"/>
    </row>
    <row r="38" spans="6:9">
      <c r="F38" s="37"/>
    </row>
    <row r="39" spans="6:9">
      <c r="F39" s="37"/>
    </row>
  </sheetData>
  <mergeCells count="7">
    <mergeCell ref="N11:P11"/>
    <mergeCell ref="B3:E3"/>
    <mergeCell ref="B4:E4"/>
    <mergeCell ref="B25:D25"/>
    <mergeCell ref="B5:E5"/>
    <mergeCell ref="B6:E6"/>
    <mergeCell ref="B7:E7"/>
  </mergeCells>
  <phoneticPr fontId="4" type="noConversion"/>
  <conditionalFormatting sqref="K24">
    <cfRule type="containsText" dxfId="8" priority="3" operator="containsText" text="틀립니다">
      <formula>NOT(ISERROR(SEARCH("틀립니다",K24)))</formula>
    </cfRule>
  </conditionalFormatting>
  <conditionalFormatting sqref="G3:H7">
    <cfRule type="expression" dxfId="7" priority="2">
      <formula>_xlfn.ISFORMULA(G3)=FALSE</formula>
    </cfRule>
  </conditionalFormatting>
  <conditionalFormatting sqref="A13:L19 N13:P19 K24 I23:I26 B23 B25">
    <cfRule type="expression" dxfId="6" priority="1">
      <formula>_xlfn.ISFORMULA(A13)=FALSE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79998168889431442"/>
  </sheetPr>
  <dimension ref="A1:X141"/>
  <sheetViews>
    <sheetView zoomScale="70" zoomScaleNormal="70" workbookViewId="0">
      <selection activeCell="P10" sqref="P10"/>
    </sheetView>
  </sheetViews>
  <sheetFormatPr defaultColWidth="8.90625" defaultRowHeight="19.2"/>
  <cols>
    <col min="1" max="1" width="10.6328125" style="8" customWidth="1"/>
    <col min="2" max="2" width="9" style="9" customWidth="1"/>
    <col min="3" max="7" width="6.6328125" style="9" customWidth="1"/>
    <col min="8" max="8" width="4.90625" style="2" customWidth="1"/>
    <col min="9" max="9" width="16.36328125" style="2" customWidth="1"/>
    <col min="10" max="15" width="7.6328125" style="1" customWidth="1"/>
    <col min="16" max="16" width="13.08984375" style="1" customWidth="1"/>
    <col min="17" max="17" width="8.90625" style="1"/>
    <col min="18" max="18" width="13.81640625" style="1" customWidth="1"/>
    <col min="19" max="19" width="18.453125" style="1" customWidth="1"/>
    <col min="20" max="20" width="13.08984375" style="1" customWidth="1"/>
    <col min="21" max="16384" width="8.90625" style="1"/>
  </cols>
  <sheetData>
    <row r="1" spans="1:24" ht="19.8" thickBot="1">
      <c r="X1" s="80" t="s">
        <v>1115</v>
      </c>
    </row>
    <row r="2" spans="1:24">
      <c r="A2" s="4"/>
      <c r="B2" s="2"/>
      <c r="C2" s="2"/>
      <c r="D2" s="2"/>
      <c r="E2" s="2"/>
      <c r="F2" s="2"/>
      <c r="G2" s="2"/>
      <c r="J2" s="19" t="s">
        <v>364</v>
      </c>
      <c r="K2" s="11" t="s">
        <v>365</v>
      </c>
      <c r="L2" s="11" t="s">
        <v>366</v>
      </c>
      <c r="M2" s="11" t="s">
        <v>363</v>
      </c>
      <c r="N2" s="11" t="s">
        <v>367</v>
      </c>
      <c r="O2" s="12" t="s">
        <v>368</v>
      </c>
    </row>
    <row r="3" spans="1:24" ht="19.8" thickBot="1">
      <c r="A3" s="4"/>
      <c r="B3" s="10" t="s">
        <v>0</v>
      </c>
      <c r="C3" s="10"/>
      <c r="D3" s="10"/>
      <c r="E3" s="2"/>
      <c r="F3" s="2"/>
      <c r="G3" s="2"/>
      <c r="I3" s="6"/>
      <c r="J3" s="118" t="str">
        <f>'주간 2p_테이블(왼)'!L5</f>
        <v>6월 3주</v>
      </c>
      <c r="K3" s="119">
        <f>'주간 2p_테이블(왼)'!G3</f>
        <v>6973</v>
      </c>
      <c r="L3" s="119">
        <f>'주간 2p_테이블(왼)'!G4</f>
        <v>996</v>
      </c>
      <c r="M3" s="119">
        <f>'주간 2p_테이블(왼)'!G5</f>
        <v>9634</v>
      </c>
      <c r="N3" s="119">
        <f>'주간 2p_테이블(왼)'!G6</f>
        <v>1376</v>
      </c>
      <c r="O3" s="120">
        <f>COUNTIF('기사 제목 및 링크'!H:H,"&gt;0")</f>
        <v>4</v>
      </c>
    </row>
    <row r="4" spans="1:24" ht="19.8" thickBot="1">
      <c r="A4" s="4"/>
      <c r="B4" s="2"/>
      <c r="C4" s="2"/>
      <c r="D4" s="2"/>
      <c r="E4" s="2"/>
      <c r="F4" s="2"/>
      <c r="G4" s="2"/>
      <c r="J4" s="2"/>
      <c r="K4" s="2"/>
      <c r="L4" s="2"/>
      <c r="M4" s="3"/>
      <c r="N4" s="3"/>
      <c r="O4" s="3"/>
    </row>
    <row r="5" spans="1:24" ht="19.8" thickBot="1">
      <c r="A5" s="15"/>
      <c r="B5" s="19" t="s">
        <v>12</v>
      </c>
      <c r="C5" s="11" t="s">
        <v>10</v>
      </c>
      <c r="D5" s="11" t="s">
        <v>366</v>
      </c>
      <c r="E5" s="11" t="s">
        <v>11</v>
      </c>
      <c r="F5" s="11" t="s">
        <v>369</v>
      </c>
      <c r="G5" s="12" t="s">
        <v>370</v>
      </c>
      <c r="J5" s="1" t="s">
        <v>373</v>
      </c>
      <c r="S5" s="181" t="str">
        <f>CONCATENATE("기간 : ",TEXT('주간 2p_테이블(왼)'!A19-62,"yyyy.mm.dd")," ~ ",(TEXT('주간 2p_테이블(왼)'!A19,"yyyy.mm.dd")))</f>
        <v>기간 : 2024.04.22 ~ 2024.06.23</v>
      </c>
      <c r="T5" s="182"/>
    </row>
    <row r="6" spans="1:24">
      <c r="A6" s="16"/>
      <c r="B6" s="42" t="s">
        <v>286</v>
      </c>
      <c r="C6" s="18">
        <v>17636</v>
      </c>
      <c r="D6" s="18">
        <v>2519.4285714285716</v>
      </c>
      <c r="E6" s="18">
        <v>33868</v>
      </c>
      <c r="F6" s="18">
        <v>4838.2857142857147</v>
      </c>
      <c r="G6" s="43">
        <v>7</v>
      </c>
      <c r="J6" s="78" t="str">
        <f>IF(INDEX($B:$B,COUNTA($B:$B)+3)=J3,"네 같습니다","아니오 최신화 해야합니다")</f>
        <v>네 같습니다</v>
      </c>
    </row>
    <row r="7" spans="1:24" ht="19.8" thickBot="1">
      <c r="A7" s="16"/>
      <c r="B7" s="42" t="s">
        <v>287</v>
      </c>
      <c r="C7" s="18">
        <v>13399</v>
      </c>
      <c r="D7" s="18">
        <v>1914.1428571428571</v>
      </c>
      <c r="E7" s="18">
        <v>30332</v>
      </c>
      <c r="F7" s="18">
        <v>4333.1428571428569</v>
      </c>
      <c r="G7" s="43">
        <v>8</v>
      </c>
    </row>
    <row r="8" spans="1:24">
      <c r="A8" s="16"/>
      <c r="B8" s="42" t="s">
        <v>288</v>
      </c>
      <c r="C8" s="18">
        <v>11626</v>
      </c>
      <c r="D8" s="18">
        <v>1660.8571428571429</v>
      </c>
      <c r="E8" s="18">
        <v>25943</v>
      </c>
      <c r="F8" s="18">
        <v>3706.1428571428573</v>
      </c>
      <c r="G8" s="43">
        <v>4</v>
      </c>
      <c r="I8" s="7"/>
      <c r="J8" s="183" t="s">
        <v>362</v>
      </c>
      <c r="K8" s="184"/>
      <c r="L8" s="185"/>
      <c r="M8" s="49"/>
      <c r="N8" s="49"/>
      <c r="O8" s="49"/>
    </row>
    <row r="9" spans="1:24">
      <c r="A9" s="16"/>
      <c r="B9" s="42" t="s">
        <v>289</v>
      </c>
      <c r="C9" s="18">
        <v>12501</v>
      </c>
      <c r="D9" s="18">
        <v>1785.8571428571429</v>
      </c>
      <c r="E9" s="18">
        <v>27604</v>
      </c>
      <c r="F9" s="18">
        <v>3943.4285714285716</v>
      </c>
      <c r="G9" s="43">
        <v>3</v>
      </c>
      <c r="I9" s="115"/>
      <c r="J9" s="121" t="str">
        <f>INDEX($B:$B,COUNTA($B:$B)-5)</f>
        <v>4월 4주</v>
      </c>
      <c r="K9" s="122">
        <f>INDEX($C:$C,COUNTA($B:$B)-5)</f>
        <v>7064</v>
      </c>
      <c r="L9" s="123">
        <f>INDEX($E:$E,COUNTA($B:$B)-5)</f>
        <v>11125</v>
      </c>
      <c r="N9" s="116"/>
      <c r="O9" s="116"/>
      <c r="P9" s="5"/>
      <c r="R9" s="5"/>
      <c r="S9" s="5"/>
      <c r="T9" s="5"/>
    </row>
    <row r="10" spans="1:24">
      <c r="A10" s="16"/>
      <c r="B10" s="42" t="s">
        <v>290</v>
      </c>
      <c r="C10" s="18">
        <v>12010</v>
      </c>
      <c r="D10" s="18">
        <v>1715.7142857142858</v>
      </c>
      <c r="E10" s="18">
        <v>24345</v>
      </c>
      <c r="F10" s="18">
        <v>3477.8571428571427</v>
      </c>
      <c r="G10" s="43">
        <v>3</v>
      </c>
      <c r="I10" s="115"/>
      <c r="J10" s="121" t="str">
        <f>INDEX($B:$B,COUNTA($B:$B)-4)</f>
        <v>5월 1주</v>
      </c>
      <c r="K10" s="122">
        <f>INDEX($C:$C,COUNTA($B:$B)-4)</f>
        <v>6235</v>
      </c>
      <c r="L10" s="123">
        <f>INDEX($E:$E,COUNTA($B:$B)-4)</f>
        <v>9656</v>
      </c>
      <c r="N10" s="116"/>
      <c r="O10" s="116"/>
      <c r="R10" s="5"/>
      <c r="S10" s="5"/>
      <c r="T10" s="5"/>
    </row>
    <row r="11" spans="1:24">
      <c r="A11" s="16"/>
      <c r="B11" s="42" t="s">
        <v>291</v>
      </c>
      <c r="C11" s="18">
        <v>11370</v>
      </c>
      <c r="D11" s="18">
        <v>1624.2857142857142</v>
      </c>
      <c r="E11" s="18">
        <v>25099</v>
      </c>
      <c r="F11" s="18">
        <v>3585.5714285714284</v>
      </c>
      <c r="G11" s="43">
        <v>5</v>
      </c>
      <c r="I11" s="115"/>
      <c r="J11" s="121" t="str">
        <f>INDEX($B:$B,COUNTA($B:$B)-3)</f>
        <v>5월 2주</v>
      </c>
      <c r="K11" s="122">
        <f>INDEX($C:$C,COUNTA($B:$B)-3)</f>
        <v>6934</v>
      </c>
      <c r="L11" s="123">
        <f>INDEX($E:$E,COUNTA($B:$B)-3)</f>
        <v>10843</v>
      </c>
      <c r="N11" s="116"/>
      <c r="O11" s="116"/>
      <c r="R11" s="5"/>
      <c r="S11" s="13"/>
      <c r="T11" s="5"/>
    </row>
    <row r="12" spans="1:24">
      <c r="A12" s="16"/>
      <c r="B12" s="42" t="s">
        <v>285</v>
      </c>
      <c r="C12" s="18">
        <v>11112</v>
      </c>
      <c r="D12" s="18">
        <v>1587.4285714285713</v>
      </c>
      <c r="E12" s="18">
        <v>25223</v>
      </c>
      <c r="F12" s="18">
        <v>3603.2857142857142</v>
      </c>
      <c r="G12" s="43">
        <v>5</v>
      </c>
      <c r="I12" s="115"/>
      <c r="J12" s="121" t="str">
        <f>INDEX($B:$B,COUNTA($B:$B)-2)</f>
        <v>5월 3주</v>
      </c>
      <c r="K12" s="122">
        <f>INDEX($C:$C,COUNTA($B:$B)-2)</f>
        <v>6769</v>
      </c>
      <c r="L12" s="123">
        <f>INDEX($E:$E,COUNTA($B:$B)-2)</f>
        <v>10851</v>
      </c>
      <c r="N12" s="116"/>
      <c r="O12" s="116"/>
      <c r="R12" s="5"/>
      <c r="S12" s="14"/>
      <c r="T12" s="5"/>
    </row>
    <row r="13" spans="1:24">
      <c r="A13" s="16"/>
      <c r="B13" s="42" t="s">
        <v>284</v>
      </c>
      <c r="C13" s="18">
        <v>11667</v>
      </c>
      <c r="D13" s="18">
        <v>1666.7142857142858</v>
      </c>
      <c r="E13" s="18">
        <v>26008</v>
      </c>
      <c r="F13" s="18">
        <v>3715.4285714285716</v>
      </c>
      <c r="G13" s="43">
        <v>5</v>
      </c>
      <c r="I13" s="115"/>
      <c r="J13" s="121" t="str">
        <f>INDEX($B:$B,COUNTA($B:$B)-1)</f>
        <v>5월 4주</v>
      </c>
      <c r="K13" s="122">
        <f>INDEX($C:$C,COUNTA($B:$B)-1)</f>
        <v>7498</v>
      </c>
      <c r="L13" s="123">
        <f>INDEX($E:$E,COUNTA($B:$B)-1)</f>
        <v>11882</v>
      </c>
      <c r="N13" s="116"/>
      <c r="O13" s="116"/>
      <c r="R13" s="5"/>
      <c r="S13" s="14"/>
      <c r="T13" s="5"/>
    </row>
    <row r="14" spans="1:24">
      <c r="A14" s="16"/>
      <c r="B14" s="42" t="s">
        <v>283</v>
      </c>
      <c r="C14" s="18">
        <v>12876</v>
      </c>
      <c r="D14" s="18">
        <v>1839.4285714285713</v>
      </c>
      <c r="E14" s="18">
        <v>27017</v>
      </c>
      <c r="F14" s="18">
        <v>3859.5714285714284</v>
      </c>
      <c r="G14" s="43">
        <v>4</v>
      </c>
      <c r="I14" s="115"/>
      <c r="J14" s="121" t="str">
        <f>INDEX($B:$B,COUNTA($B:$B))</f>
        <v>5월 5주</v>
      </c>
      <c r="K14" s="122">
        <f>INDEX($C:$C,COUNTA($B:$B))</f>
        <v>7630</v>
      </c>
      <c r="L14" s="123">
        <f>INDEX($E:$E,COUNTA($B:$B))</f>
        <v>11968</v>
      </c>
      <c r="N14" s="116"/>
      <c r="O14" s="116"/>
      <c r="R14" s="14"/>
      <c r="S14" s="5"/>
      <c r="T14" s="5"/>
    </row>
    <row r="15" spans="1:24">
      <c r="A15" s="16"/>
      <c r="B15" s="42" t="s">
        <v>1</v>
      </c>
      <c r="C15" s="18">
        <v>25194</v>
      </c>
      <c r="D15" s="18">
        <v>3599.1428571428573</v>
      </c>
      <c r="E15" s="18">
        <v>40301</v>
      </c>
      <c r="F15" s="18">
        <v>5757.2857142857147</v>
      </c>
      <c r="G15" s="43">
        <v>9</v>
      </c>
      <c r="I15" s="115"/>
      <c r="J15" s="121" t="str">
        <f>INDEX($B:$B,COUNTA($B:$B)+1)</f>
        <v>6월 1주</v>
      </c>
      <c r="K15" s="122">
        <f>INDEX($C:$C,COUNTA($B:$B)+1)</f>
        <v>7362</v>
      </c>
      <c r="L15" s="123">
        <f>INDEX($E:$E,COUNTA($B:$B)+1)</f>
        <v>11086</v>
      </c>
      <c r="N15" s="116"/>
      <c r="O15" s="116"/>
      <c r="R15" s="14"/>
      <c r="S15" s="14"/>
      <c r="T15" s="5"/>
    </row>
    <row r="16" spans="1:24">
      <c r="A16" s="16"/>
      <c r="B16" s="42" t="s">
        <v>342</v>
      </c>
      <c r="C16" s="18">
        <v>21277</v>
      </c>
      <c r="D16" s="18">
        <v>3039.5714285714284</v>
      </c>
      <c r="E16" s="18">
        <v>33433</v>
      </c>
      <c r="F16" s="18">
        <v>4776.1428571428569</v>
      </c>
      <c r="G16" s="43">
        <v>10</v>
      </c>
      <c r="I16" s="115"/>
      <c r="J16" s="121" t="str">
        <f>INDEX($B:$B,COUNTA($B:$B)+2)</f>
        <v>6월 2주</v>
      </c>
      <c r="K16" s="122">
        <f>INDEX($C:$C,COUNTA($B:$B)+2)</f>
        <v>7071</v>
      </c>
      <c r="L16" s="123">
        <f>INDEX($E:$E,COUNTA($B:$B)+2)</f>
        <v>10200</v>
      </c>
      <c r="N16" s="116"/>
      <c r="O16" s="116"/>
      <c r="R16" s="5"/>
      <c r="S16" s="5"/>
      <c r="T16" s="5"/>
    </row>
    <row r="17" spans="1:20" ht="19.8" thickBot="1">
      <c r="A17" s="16"/>
      <c r="B17" s="42" t="s">
        <v>396</v>
      </c>
      <c r="C17" s="18">
        <v>22878</v>
      </c>
      <c r="D17" s="18">
        <v>3268</v>
      </c>
      <c r="E17" s="18">
        <v>33586</v>
      </c>
      <c r="F17" s="18">
        <v>4798</v>
      </c>
      <c r="G17" s="43">
        <v>13</v>
      </c>
      <c r="I17" s="115"/>
      <c r="J17" s="124" t="str">
        <f>INDEX($B:$B,COUNTA($B:$B)+3)</f>
        <v>6월 3주</v>
      </c>
      <c r="K17" s="125">
        <f>INDEX($C:$C,COUNTA($B:$B)+3)</f>
        <v>6913</v>
      </c>
      <c r="L17" s="126">
        <f>INDEX($E:$E,COUNTA($B:$B)+3)</f>
        <v>9634</v>
      </c>
      <c r="N17" s="116"/>
      <c r="O17" s="116"/>
      <c r="R17" s="5"/>
      <c r="S17" s="5"/>
      <c r="T17" s="5"/>
    </row>
    <row r="18" spans="1:20">
      <c r="A18" s="16"/>
      <c r="B18" s="42" t="s">
        <v>458</v>
      </c>
      <c r="C18" s="18">
        <v>21977</v>
      </c>
      <c r="D18" s="18">
        <v>3140</v>
      </c>
      <c r="E18" s="18">
        <v>29570</v>
      </c>
      <c r="F18" s="18">
        <v>4224</v>
      </c>
      <c r="G18" s="43">
        <v>6</v>
      </c>
    </row>
    <row r="19" spans="1:20">
      <c r="A19" s="16"/>
      <c r="B19" s="42" t="s">
        <v>465</v>
      </c>
      <c r="C19" s="18">
        <v>22090</v>
      </c>
      <c r="D19" s="18">
        <v>3156</v>
      </c>
      <c r="E19" s="18">
        <v>29985</v>
      </c>
      <c r="F19" s="18">
        <v>4284</v>
      </c>
      <c r="G19" s="43">
        <v>9</v>
      </c>
    </row>
    <row r="20" spans="1:20">
      <c r="A20" s="16"/>
      <c r="B20" s="42" t="s">
        <v>477</v>
      </c>
      <c r="C20" s="18">
        <v>22423</v>
      </c>
      <c r="D20" s="18">
        <v>3203</v>
      </c>
      <c r="E20" s="18">
        <v>29475</v>
      </c>
      <c r="F20" s="18">
        <v>4211</v>
      </c>
      <c r="G20" s="43">
        <v>4</v>
      </c>
    </row>
    <row r="21" spans="1:20">
      <c r="A21" s="16"/>
      <c r="B21" s="42" t="s">
        <v>510</v>
      </c>
      <c r="C21" s="18">
        <v>20936</v>
      </c>
      <c r="D21" s="18">
        <v>2991</v>
      </c>
      <c r="E21" s="18">
        <v>29233</v>
      </c>
      <c r="F21" s="18">
        <v>4176</v>
      </c>
      <c r="G21" s="43">
        <v>5</v>
      </c>
      <c r="I21" s="1"/>
    </row>
    <row r="22" spans="1:20">
      <c r="A22" s="16"/>
      <c r="B22" s="42" t="s">
        <v>521</v>
      </c>
      <c r="C22" s="18">
        <v>15957</v>
      </c>
      <c r="D22" s="18">
        <v>2280</v>
      </c>
      <c r="E22" s="18">
        <v>20359</v>
      </c>
      <c r="F22" s="18">
        <v>2098</v>
      </c>
      <c r="G22" s="43">
        <v>9</v>
      </c>
      <c r="I22" s="1"/>
    </row>
    <row r="23" spans="1:20">
      <c r="A23" s="16"/>
      <c r="B23" s="42" t="s">
        <v>560</v>
      </c>
      <c r="C23" s="18">
        <v>19759</v>
      </c>
      <c r="D23" s="18">
        <v>2823</v>
      </c>
      <c r="E23" s="18">
        <v>24248</v>
      </c>
      <c r="F23" s="18">
        <v>3464</v>
      </c>
      <c r="G23" s="43">
        <v>12</v>
      </c>
      <c r="I23" s="1"/>
    </row>
    <row r="24" spans="1:20">
      <c r="A24" s="16"/>
      <c r="B24" s="42" t="s">
        <v>586</v>
      </c>
      <c r="C24" s="18">
        <v>14012</v>
      </c>
      <c r="D24" s="18">
        <v>2002</v>
      </c>
      <c r="E24" s="18">
        <v>19349</v>
      </c>
      <c r="F24" s="18">
        <v>2764</v>
      </c>
      <c r="G24" s="43">
        <v>7</v>
      </c>
      <c r="I24" s="1"/>
      <c r="K24" s="1">
        <v>1</v>
      </c>
      <c r="L24" s="1">
        <v>2</v>
      </c>
      <c r="M24" s="1">
        <v>3</v>
      </c>
      <c r="N24" s="1">
        <v>4</v>
      </c>
      <c r="O24" s="1">
        <v>5</v>
      </c>
      <c r="P24" s="1">
        <v>6</v>
      </c>
      <c r="Q24" s="1">
        <v>7</v>
      </c>
      <c r="R24" s="1">
        <v>8</v>
      </c>
      <c r="S24" s="1">
        <v>9</v>
      </c>
    </row>
    <row r="25" spans="1:20">
      <c r="A25" s="16"/>
      <c r="B25" s="42" t="s">
        <v>617</v>
      </c>
      <c r="C25" s="18">
        <v>13717</v>
      </c>
      <c r="D25" s="18">
        <v>1960</v>
      </c>
      <c r="E25" s="18">
        <v>20487</v>
      </c>
      <c r="F25" s="18">
        <v>2927</v>
      </c>
      <c r="G25" s="43">
        <v>7</v>
      </c>
      <c r="I25" s="1"/>
      <c r="J25" s="186" t="s">
        <v>371</v>
      </c>
      <c r="K25" s="187"/>
      <c r="L25" s="187"/>
      <c r="M25" s="187"/>
      <c r="N25" s="187"/>
      <c r="O25" s="187"/>
      <c r="P25" s="187"/>
      <c r="Q25" s="187"/>
      <c r="R25" s="187"/>
      <c r="S25" s="188"/>
    </row>
    <row r="26" spans="1:20">
      <c r="A26" s="16"/>
      <c r="B26" s="42" t="s">
        <v>644</v>
      </c>
      <c r="C26" s="18">
        <v>9817</v>
      </c>
      <c r="D26" s="18">
        <v>1402</v>
      </c>
      <c r="E26" s="18">
        <v>12816</v>
      </c>
      <c r="F26" s="18">
        <v>1831</v>
      </c>
      <c r="G26" s="43">
        <v>3</v>
      </c>
      <c r="I26" s="1"/>
      <c r="J26" s="87" t="s">
        <v>243</v>
      </c>
      <c r="K26" s="122" t="str">
        <f>INDEX($B:$B,COUNTA($B:$B)+K$24-6)</f>
        <v>4월 4주</v>
      </c>
      <c r="L26" s="122" t="str">
        <f t="shared" ref="L26:S26" si="0">INDEX($B:$B,COUNTA($B:$B)+L$24-6)</f>
        <v>5월 1주</v>
      </c>
      <c r="M26" s="122" t="str">
        <f t="shared" si="0"/>
        <v>5월 2주</v>
      </c>
      <c r="N26" s="122" t="str">
        <f t="shared" si="0"/>
        <v>5월 3주</v>
      </c>
      <c r="O26" s="122" t="str">
        <f t="shared" si="0"/>
        <v>5월 4주</v>
      </c>
      <c r="P26" s="122" t="str">
        <f t="shared" si="0"/>
        <v>5월 5주</v>
      </c>
      <c r="Q26" s="122" t="str">
        <f t="shared" si="0"/>
        <v>6월 1주</v>
      </c>
      <c r="R26" s="122" t="str">
        <f t="shared" si="0"/>
        <v>6월 2주</v>
      </c>
      <c r="S26" s="122" t="str">
        <f t="shared" si="0"/>
        <v>6월 3주</v>
      </c>
    </row>
    <row r="27" spans="1:20" ht="20.399999999999999">
      <c r="A27" s="16"/>
      <c r="B27" s="42" t="s">
        <v>673</v>
      </c>
      <c r="C27" s="18">
        <v>8983</v>
      </c>
      <c r="D27" s="18">
        <v>1283</v>
      </c>
      <c r="E27" s="18">
        <v>12466</v>
      </c>
      <c r="F27" s="18">
        <v>1781</v>
      </c>
      <c r="G27" s="43">
        <v>1</v>
      </c>
      <c r="I27" s="1"/>
      <c r="J27" s="88" t="s">
        <v>5</v>
      </c>
      <c r="K27" s="122">
        <f>INDEX($C:$C,COUNTA($B:$B)+K$24-6)</f>
        <v>7064</v>
      </c>
      <c r="L27" s="122">
        <f t="shared" ref="L27:S27" si="1">INDEX($C:$C,COUNTA($B:$B)+L$24-6)</f>
        <v>6235</v>
      </c>
      <c r="M27" s="122">
        <f t="shared" si="1"/>
        <v>6934</v>
      </c>
      <c r="N27" s="122">
        <f t="shared" si="1"/>
        <v>6769</v>
      </c>
      <c r="O27" s="122">
        <f t="shared" si="1"/>
        <v>7498</v>
      </c>
      <c r="P27" s="122">
        <f t="shared" si="1"/>
        <v>7630</v>
      </c>
      <c r="Q27" s="122">
        <f t="shared" si="1"/>
        <v>7362</v>
      </c>
      <c r="R27" s="122">
        <f t="shared" si="1"/>
        <v>7071</v>
      </c>
      <c r="S27" s="122">
        <f t="shared" si="1"/>
        <v>6913</v>
      </c>
    </row>
    <row r="28" spans="1:20">
      <c r="A28" s="16"/>
      <c r="B28" s="42" t="s">
        <v>707</v>
      </c>
      <c r="C28" s="18">
        <v>9454</v>
      </c>
      <c r="D28" s="18">
        <v>1351</v>
      </c>
      <c r="E28" s="18">
        <v>13422</v>
      </c>
      <c r="F28" s="18">
        <v>1917</v>
      </c>
      <c r="G28" s="43">
        <v>2</v>
      </c>
      <c r="I28" s="1"/>
      <c r="J28" s="88" t="s">
        <v>6</v>
      </c>
      <c r="K28" s="122">
        <f>INDEX($D:$D,COUNTA($B:$B)+K$24-6)</f>
        <v>1009</v>
      </c>
      <c r="L28" s="122">
        <f t="shared" ref="L28:S28" si="2">INDEX($D:$D,COUNTA($B:$B)+L$24-6)</f>
        <v>891</v>
      </c>
      <c r="M28" s="122">
        <f t="shared" si="2"/>
        <v>991</v>
      </c>
      <c r="N28" s="122">
        <f t="shared" si="2"/>
        <v>967</v>
      </c>
      <c r="O28" s="122">
        <f t="shared" si="2"/>
        <v>1071</v>
      </c>
      <c r="P28" s="122">
        <f t="shared" si="2"/>
        <v>1090</v>
      </c>
      <c r="Q28" s="122">
        <f t="shared" si="2"/>
        <v>1052</v>
      </c>
      <c r="R28" s="122">
        <f t="shared" si="2"/>
        <v>1010</v>
      </c>
      <c r="S28" s="122">
        <f t="shared" si="2"/>
        <v>996</v>
      </c>
    </row>
    <row r="29" spans="1:20" ht="20.399999999999999">
      <c r="A29" s="16"/>
      <c r="B29" s="42" t="s">
        <v>738</v>
      </c>
      <c r="C29" s="18">
        <v>9361</v>
      </c>
      <c r="D29" s="18">
        <v>1337</v>
      </c>
      <c r="E29" s="18">
        <v>13078</v>
      </c>
      <c r="F29" s="18">
        <v>1868</v>
      </c>
      <c r="G29" s="43">
        <v>5</v>
      </c>
      <c r="I29" s="1"/>
      <c r="J29" s="88" t="s">
        <v>7</v>
      </c>
      <c r="K29" s="122">
        <f>INDEX($E:$E,COUNTA($B:$B)+K$24-6)</f>
        <v>11125</v>
      </c>
      <c r="L29" s="122">
        <f t="shared" ref="L29:S29" si="3">INDEX($E:$E,COUNTA($B:$B)+L$24-6)</f>
        <v>9656</v>
      </c>
      <c r="M29" s="122">
        <f t="shared" si="3"/>
        <v>10843</v>
      </c>
      <c r="N29" s="122">
        <f t="shared" si="3"/>
        <v>10851</v>
      </c>
      <c r="O29" s="122">
        <f t="shared" si="3"/>
        <v>11882</v>
      </c>
      <c r="P29" s="122">
        <f t="shared" si="3"/>
        <v>11968</v>
      </c>
      <c r="Q29" s="122">
        <f t="shared" si="3"/>
        <v>11086</v>
      </c>
      <c r="R29" s="122">
        <f t="shared" si="3"/>
        <v>10200</v>
      </c>
      <c r="S29" s="122">
        <f t="shared" si="3"/>
        <v>9634</v>
      </c>
    </row>
    <row r="30" spans="1:20">
      <c r="A30" s="16"/>
      <c r="B30" s="42" t="s">
        <v>750</v>
      </c>
      <c r="C30" s="18">
        <v>9832</v>
      </c>
      <c r="D30" s="18">
        <v>1405</v>
      </c>
      <c r="E30" s="18">
        <v>13996</v>
      </c>
      <c r="F30" s="18">
        <v>1999</v>
      </c>
      <c r="G30" s="43">
        <v>1</v>
      </c>
      <c r="I30" s="1"/>
      <c r="J30" s="88" t="s">
        <v>8</v>
      </c>
      <c r="K30" s="122">
        <f>INDEX($F:$F,COUNTA($B:$B)+K$24-6)</f>
        <v>1589</v>
      </c>
      <c r="L30" s="122">
        <f t="shared" ref="L30:S30" si="4">INDEX($F:$F,COUNTA($B:$B)+L$24-6)</f>
        <v>1379</v>
      </c>
      <c r="M30" s="122">
        <f t="shared" si="4"/>
        <v>1549</v>
      </c>
      <c r="N30" s="122">
        <f t="shared" si="4"/>
        <v>1550</v>
      </c>
      <c r="O30" s="122">
        <f t="shared" si="4"/>
        <v>1697</v>
      </c>
      <c r="P30" s="122">
        <f t="shared" si="4"/>
        <v>1710</v>
      </c>
      <c r="Q30" s="122">
        <f t="shared" si="4"/>
        <v>1584</v>
      </c>
      <c r="R30" s="122">
        <f t="shared" si="4"/>
        <v>1457</v>
      </c>
      <c r="S30" s="122">
        <f t="shared" si="4"/>
        <v>1376</v>
      </c>
    </row>
    <row r="31" spans="1:20">
      <c r="A31" s="16"/>
      <c r="B31" s="42" t="s">
        <v>791</v>
      </c>
      <c r="C31" s="18">
        <v>9099</v>
      </c>
      <c r="D31" s="18">
        <v>1300</v>
      </c>
      <c r="E31" s="18">
        <v>17892</v>
      </c>
      <c r="F31" s="18">
        <v>2556</v>
      </c>
      <c r="G31" s="43">
        <v>1</v>
      </c>
      <c r="I31" s="1"/>
      <c r="J31" s="88" t="s">
        <v>9</v>
      </c>
      <c r="K31" s="122">
        <f>INDEX($G:$G,COUNTA($B:$B)+K$24-6)</f>
        <v>1</v>
      </c>
      <c r="L31" s="122">
        <f t="shared" ref="L31:R31" si="5">INDEX($G:$G,COUNTA($B:$B)+L$24-6)</f>
        <v>1</v>
      </c>
      <c r="M31" s="122">
        <f t="shared" si="5"/>
        <v>1</v>
      </c>
      <c r="N31" s="122">
        <f t="shared" si="5"/>
        <v>1</v>
      </c>
      <c r="O31" s="122">
        <f t="shared" si="5"/>
        <v>1</v>
      </c>
      <c r="P31" s="122">
        <f t="shared" si="5"/>
        <v>1</v>
      </c>
      <c r="Q31" s="122">
        <f t="shared" si="5"/>
        <v>0</v>
      </c>
      <c r="R31" s="122">
        <f t="shared" si="5"/>
        <v>1</v>
      </c>
      <c r="S31" s="122">
        <f>INDEX($G:$G,COUNTA($B:$B)+S$24-6)</f>
        <v>1</v>
      </c>
    </row>
    <row r="32" spans="1:20">
      <c r="A32" s="16"/>
      <c r="B32" s="42" t="s">
        <v>820</v>
      </c>
      <c r="C32" s="18">
        <v>8957</v>
      </c>
      <c r="D32" s="18">
        <v>1280</v>
      </c>
      <c r="E32" s="18">
        <v>16712</v>
      </c>
      <c r="F32" s="18">
        <v>2387</v>
      </c>
      <c r="G32" s="43">
        <v>5</v>
      </c>
      <c r="I32" s="1"/>
    </row>
    <row r="33" spans="1:12">
      <c r="A33" s="16"/>
      <c r="B33" s="42" t="s">
        <v>826</v>
      </c>
      <c r="C33" s="18">
        <v>9147</v>
      </c>
      <c r="D33" s="18">
        <v>1307</v>
      </c>
      <c r="E33" s="18">
        <v>16120</v>
      </c>
      <c r="F33" s="18">
        <v>2303</v>
      </c>
      <c r="G33" s="43">
        <v>2</v>
      </c>
      <c r="I33" s="1"/>
    </row>
    <row r="34" spans="1:12">
      <c r="A34" s="16"/>
      <c r="B34" s="42" t="s">
        <v>877</v>
      </c>
      <c r="C34" s="18">
        <v>9170</v>
      </c>
      <c r="D34" s="18">
        <v>1310</v>
      </c>
      <c r="E34" s="18">
        <v>16317</v>
      </c>
      <c r="F34" s="18">
        <v>2331</v>
      </c>
      <c r="G34" s="43">
        <v>4</v>
      </c>
      <c r="I34" s="1"/>
    </row>
    <row r="35" spans="1:12">
      <c r="A35" s="16"/>
      <c r="B35" s="42" t="s">
        <v>904</v>
      </c>
      <c r="C35" s="18">
        <v>8770</v>
      </c>
      <c r="D35" s="18">
        <v>1253</v>
      </c>
      <c r="E35" s="18">
        <v>16707</v>
      </c>
      <c r="F35" s="18">
        <v>2387</v>
      </c>
      <c r="G35" s="43">
        <v>1</v>
      </c>
      <c r="I35" s="1"/>
      <c r="J35" s="117"/>
      <c r="K35" s="117"/>
      <c r="L35" s="117"/>
    </row>
    <row r="36" spans="1:12">
      <c r="A36" s="16"/>
      <c r="B36" s="42" t="s">
        <v>920</v>
      </c>
      <c r="C36" s="18">
        <v>8179</v>
      </c>
      <c r="D36" s="18">
        <v>1168</v>
      </c>
      <c r="E36" s="18">
        <v>13885</v>
      </c>
      <c r="F36" s="18">
        <v>1984</v>
      </c>
      <c r="G36" s="43">
        <v>6</v>
      </c>
      <c r="I36" s="1"/>
      <c r="J36" s="117"/>
      <c r="K36" s="85"/>
      <c r="L36" s="85"/>
    </row>
    <row r="37" spans="1:12">
      <c r="A37" s="16"/>
      <c r="B37" s="42" t="s">
        <v>945</v>
      </c>
      <c r="C37" s="18">
        <v>7573</v>
      </c>
      <c r="D37" s="18">
        <v>1082</v>
      </c>
      <c r="E37" s="18">
        <v>12365</v>
      </c>
      <c r="F37" s="18">
        <v>1766</v>
      </c>
      <c r="G37" s="43">
        <v>0</v>
      </c>
      <c r="I37" s="1"/>
      <c r="J37" s="117"/>
      <c r="K37" s="85"/>
      <c r="L37" s="85"/>
    </row>
    <row r="38" spans="1:12">
      <c r="A38" s="16"/>
      <c r="B38" s="42" t="s">
        <v>961</v>
      </c>
      <c r="C38" s="18">
        <v>9445</v>
      </c>
      <c r="D38" s="18">
        <v>1349</v>
      </c>
      <c r="E38" s="18">
        <v>14284</v>
      </c>
      <c r="F38" s="18">
        <v>2041</v>
      </c>
      <c r="G38" s="43">
        <v>2</v>
      </c>
      <c r="I38" s="1"/>
      <c r="J38" s="117"/>
      <c r="K38" s="85"/>
      <c r="L38" s="85"/>
    </row>
    <row r="39" spans="1:12">
      <c r="A39" s="16"/>
      <c r="B39" s="42" t="s">
        <v>971</v>
      </c>
      <c r="C39" s="18">
        <v>7140</v>
      </c>
      <c r="D39" s="18">
        <v>1020</v>
      </c>
      <c r="E39" s="18">
        <v>11408</v>
      </c>
      <c r="F39" s="18">
        <v>1630</v>
      </c>
      <c r="G39" s="43">
        <v>1</v>
      </c>
      <c r="I39" s="1"/>
      <c r="J39" s="117"/>
      <c r="K39" s="85"/>
      <c r="L39" s="85"/>
    </row>
    <row r="40" spans="1:12">
      <c r="A40" s="16"/>
      <c r="B40" s="42" t="s">
        <v>981</v>
      </c>
      <c r="C40" s="18">
        <v>7024</v>
      </c>
      <c r="D40" s="18">
        <v>1003</v>
      </c>
      <c r="E40" s="18">
        <v>13660</v>
      </c>
      <c r="F40" s="18">
        <v>1951</v>
      </c>
      <c r="G40" s="43">
        <v>2</v>
      </c>
      <c r="I40" s="1"/>
      <c r="J40" s="117"/>
      <c r="K40" s="84"/>
      <c r="L40" s="84"/>
    </row>
    <row r="41" spans="1:12">
      <c r="A41" s="16"/>
      <c r="B41" s="42" t="s">
        <v>1019</v>
      </c>
      <c r="C41" s="18">
        <v>8069</v>
      </c>
      <c r="D41" s="18">
        <v>1153</v>
      </c>
      <c r="E41" s="18">
        <v>15393</v>
      </c>
      <c r="F41" s="18">
        <v>2199</v>
      </c>
      <c r="G41" s="43">
        <v>2</v>
      </c>
      <c r="I41" s="1"/>
    </row>
    <row r="42" spans="1:12">
      <c r="A42" s="16"/>
      <c r="B42" s="42" t="s">
        <v>1033</v>
      </c>
      <c r="C42" s="18">
        <v>6684</v>
      </c>
      <c r="D42" s="18">
        <v>955</v>
      </c>
      <c r="E42" s="18">
        <v>10359</v>
      </c>
      <c r="F42" s="18">
        <v>1480</v>
      </c>
      <c r="G42" s="43">
        <v>2</v>
      </c>
      <c r="I42" s="1"/>
    </row>
    <row r="43" spans="1:12">
      <c r="A43" s="16"/>
      <c r="B43" s="42" t="s">
        <v>1048</v>
      </c>
      <c r="C43" s="18">
        <v>6795</v>
      </c>
      <c r="D43" s="18">
        <v>971</v>
      </c>
      <c r="E43" s="18">
        <v>10656</v>
      </c>
      <c r="F43" s="18">
        <v>1522</v>
      </c>
      <c r="G43" s="43">
        <v>2</v>
      </c>
      <c r="I43" s="1"/>
    </row>
    <row r="44" spans="1:12">
      <c r="A44" s="16"/>
      <c r="B44" s="42" t="s">
        <v>1067</v>
      </c>
      <c r="C44" s="18">
        <v>6510</v>
      </c>
      <c r="D44" s="18">
        <v>930</v>
      </c>
      <c r="E44" s="18">
        <v>10514</v>
      </c>
      <c r="F44" s="18">
        <v>1502</v>
      </c>
      <c r="G44" s="43">
        <v>1</v>
      </c>
      <c r="I44" s="1"/>
    </row>
    <row r="45" spans="1:12">
      <c r="A45" s="16"/>
      <c r="B45" s="42" t="s">
        <v>1087</v>
      </c>
      <c r="C45" s="18">
        <v>5311</v>
      </c>
      <c r="D45" s="18">
        <v>759</v>
      </c>
      <c r="E45" s="18">
        <v>8597</v>
      </c>
      <c r="F45" s="18">
        <v>1228</v>
      </c>
      <c r="G45" s="43">
        <v>2</v>
      </c>
      <c r="I45" s="1"/>
    </row>
    <row r="46" spans="1:12">
      <c r="A46" s="16"/>
      <c r="B46" s="42" t="s">
        <v>1099</v>
      </c>
      <c r="C46" s="18">
        <v>5413</v>
      </c>
      <c r="D46" s="18">
        <v>773</v>
      </c>
      <c r="E46" s="18">
        <v>8253</v>
      </c>
      <c r="F46" s="18">
        <v>1179</v>
      </c>
      <c r="G46" s="43">
        <v>0</v>
      </c>
      <c r="I46" s="1"/>
    </row>
    <row r="47" spans="1:12">
      <c r="A47" s="16"/>
      <c r="B47" s="42" t="s">
        <v>1166</v>
      </c>
      <c r="C47" s="18">
        <v>5700</v>
      </c>
      <c r="D47" s="18">
        <v>814</v>
      </c>
      <c r="E47" s="18">
        <v>8506</v>
      </c>
      <c r="F47" s="18">
        <v>1215</v>
      </c>
      <c r="G47" s="43">
        <v>2</v>
      </c>
      <c r="I47" s="1"/>
    </row>
    <row r="48" spans="1:12">
      <c r="A48" s="16"/>
      <c r="B48" s="42" t="s">
        <v>1167</v>
      </c>
      <c r="C48" s="18">
        <v>4859</v>
      </c>
      <c r="D48" s="18">
        <v>694</v>
      </c>
      <c r="E48" s="18">
        <v>7504</v>
      </c>
      <c r="F48" s="18">
        <v>1072</v>
      </c>
      <c r="G48" s="43">
        <v>0</v>
      </c>
      <c r="I48" s="1"/>
    </row>
    <row r="49" spans="1:9">
      <c r="A49" s="16"/>
      <c r="B49" s="42" t="s">
        <v>1196</v>
      </c>
      <c r="C49" s="18">
        <v>6513</v>
      </c>
      <c r="D49" s="18">
        <v>930</v>
      </c>
      <c r="E49" s="18">
        <v>9971</v>
      </c>
      <c r="F49" s="18">
        <v>1424</v>
      </c>
      <c r="G49" s="43">
        <v>0</v>
      </c>
      <c r="I49" s="1"/>
    </row>
    <row r="50" spans="1:9">
      <c r="A50" s="16"/>
      <c r="B50" s="42" t="s">
        <v>1203</v>
      </c>
      <c r="C50" s="18">
        <v>6960</v>
      </c>
      <c r="D50" s="18">
        <v>994</v>
      </c>
      <c r="E50" s="18">
        <v>11060</v>
      </c>
      <c r="F50" s="18">
        <v>1580</v>
      </c>
      <c r="G50" s="43">
        <v>1</v>
      </c>
      <c r="I50" s="1"/>
    </row>
    <row r="51" spans="1:9">
      <c r="A51" s="16"/>
      <c r="B51" s="42" t="s">
        <v>1231</v>
      </c>
      <c r="C51" s="18">
        <v>6872</v>
      </c>
      <c r="D51" s="18">
        <v>982</v>
      </c>
      <c r="E51" s="18">
        <v>10182</v>
      </c>
      <c r="F51" s="18">
        <v>1455</v>
      </c>
      <c r="G51" s="43">
        <v>0</v>
      </c>
      <c r="I51" s="1"/>
    </row>
    <row r="52" spans="1:9">
      <c r="A52" s="16"/>
      <c r="B52" s="42" t="s">
        <v>1250</v>
      </c>
      <c r="C52" s="18">
        <v>7241</v>
      </c>
      <c r="D52" s="18">
        <v>1034</v>
      </c>
      <c r="E52" s="18">
        <v>11534</v>
      </c>
      <c r="F52" s="18">
        <v>1648</v>
      </c>
      <c r="G52" s="43">
        <v>1</v>
      </c>
      <c r="I52" s="1"/>
    </row>
    <row r="53" spans="1:9">
      <c r="A53" s="16"/>
      <c r="B53" s="42" t="s">
        <v>1271</v>
      </c>
      <c r="C53" s="18">
        <v>9111</v>
      </c>
      <c r="D53" s="18">
        <v>1302</v>
      </c>
      <c r="E53" s="18">
        <v>14293</v>
      </c>
      <c r="F53" s="18">
        <v>2042</v>
      </c>
      <c r="G53" s="43">
        <v>3</v>
      </c>
      <c r="I53" s="1"/>
    </row>
    <row r="54" spans="1:9">
      <c r="A54" s="16"/>
      <c r="B54" s="42" t="s">
        <v>1300</v>
      </c>
      <c r="C54" s="18">
        <v>7322</v>
      </c>
      <c r="D54" s="18">
        <v>1046</v>
      </c>
      <c r="E54" s="18">
        <v>10575</v>
      </c>
      <c r="F54" s="18">
        <v>1511</v>
      </c>
      <c r="G54" s="43">
        <v>0</v>
      </c>
      <c r="I54" s="1"/>
    </row>
    <row r="55" spans="1:9">
      <c r="B55" s="42" t="s">
        <v>1326</v>
      </c>
      <c r="C55" s="18">
        <v>6502</v>
      </c>
      <c r="D55" s="18">
        <v>929</v>
      </c>
      <c r="E55" s="18">
        <v>10405</v>
      </c>
      <c r="F55" s="18">
        <v>1486</v>
      </c>
      <c r="G55" s="43">
        <v>0</v>
      </c>
    </row>
    <row r="56" spans="1:9">
      <c r="B56" s="42" t="s">
        <v>1359</v>
      </c>
      <c r="C56" s="18">
        <v>7064</v>
      </c>
      <c r="D56" s="18">
        <v>1009</v>
      </c>
      <c r="E56" s="18">
        <v>11125</v>
      </c>
      <c r="F56" s="18">
        <v>1589</v>
      </c>
      <c r="G56" s="43">
        <v>1</v>
      </c>
    </row>
    <row r="57" spans="1:9">
      <c r="B57" s="42" t="s">
        <v>1387</v>
      </c>
      <c r="C57" s="18">
        <v>6235</v>
      </c>
      <c r="D57" s="18">
        <v>891</v>
      </c>
      <c r="E57" s="18">
        <v>9656</v>
      </c>
      <c r="F57" s="18">
        <v>1379</v>
      </c>
      <c r="G57" s="43">
        <v>1</v>
      </c>
    </row>
    <row r="58" spans="1:9">
      <c r="B58" s="42" t="s">
        <v>1423</v>
      </c>
      <c r="C58" s="18">
        <v>6934</v>
      </c>
      <c r="D58" s="18">
        <v>991</v>
      </c>
      <c r="E58" s="18">
        <v>10843</v>
      </c>
      <c r="F58" s="18">
        <v>1549</v>
      </c>
      <c r="G58" s="43">
        <v>1</v>
      </c>
    </row>
    <row r="59" spans="1:9">
      <c r="B59" s="42" t="s">
        <v>1482</v>
      </c>
      <c r="C59" s="18">
        <v>6769</v>
      </c>
      <c r="D59" s="18">
        <v>967</v>
      </c>
      <c r="E59" s="18">
        <v>10851</v>
      </c>
      <c r="F59" s="18">
        <v>1550</v>
      </c>
      <c r="G59" s="43">
        <v>1</v>
      </c>
    </row>
    <row r="60" spans="1:9">
      <c r="B60" s="42" t="s">
        <v>288</v>
      </c>
      <c r="C60" s="18">
        <v>7498</v>
      </c>
      <c r="D60" s="18">
        <v>1071</v>
      </c>
      <c r="E60" s="18">
        <v>11882</v>
      </c>
      <c r="F60" s="18">
        <v>1697</v>
      </c>
      <c r="G60" s="43">
        <v>1</v>
      </c>
    </row>
    <row r="61" spans="1:9">
      <c r="B61" s="42" t="s">
        <v>1604</v>
      </c>
      <c r="C61" s="18">
        <v>7630</v>
      </c>
      <c r="D61" s="18">
        <v>1090</v>
      </c>
      <c r="E61" s="18">
        <v>11968</v>
      </c>
      <c r="F61" s="18">
        <v>1710</v>
      </c>
      <c r="G61" s="43">
        <v>1</v>
      </c>
    </row>
    <row r="62" spans="1:9">
      <c r="B62" s="42" t="s">
        <v>1790</v>
      </c>
      <c r="C62" s="18">
        <v>7362</v>
      </c>
      <c r="D62" s="18">
        <v>1052</v>
      </c>
      <c r="E62" s="18">
        <v>11086</v>
      </c>
      <c r="F62" s="18">
        <v>1584</v>
      </c>
      <c r="G62" s="43">
        <v>0</v>
      </c>
    </row>
    <row r="63" spans="1:9">
      <c r="B63" s="42" t="s">
        <v>2035</v>
      </c>
      <c r="C63" s="18">
        <v>7071</v>
      </c>
      <c r="D63" s="18">
        <v>1010</v>
      </c>
      <c r="E63" s="18">
        <v>10200</v>
      </c>
      <c r="F63" s="18">
        <v>1457</v>
      </c>
      <c r="G63" s="43">
        <v>1</v>
      </c>
    </row>
    <row r="64" spans="1:9">
      <c r="B64" s="42" t="s">
        <v>2052</v>
      </c>
      <c r="C64" s="41">
        <v>6913</v>
      </c>
      <c r="D64" s="18">
        <v>996</v>
      </c>
      <c r="E64" s="41">
        <v>9634</v>
      </c>
      <c r="F64" s="18">
        <v>1376</v>
      </c>
      <c r="G64" s="45">
        <v>1</v>
      </c>
    </row>
    <row r="65" spans="2:7">
      <c r="B65" s="44"/>
      <c r="C65" s="41"/>
      <c r="D65" s="18"/>
      <c r="E65" s="41"/>
      <c r="F65" s="18"/>
      <c r="G65" s="45"/>
    </row>
    <row r="66" spans="2:7">
      <c r="B66" s="44"/>
      <c r="C66" s="41"/>
      <c r="D66" s="18"/>
      <c r="E66" s="41"/>
      <c r="F66" s="18"/>
      <c r="G66" s="45"/>
    </row>
    <row r="67" spans="2:7">
      <c r="B67" s="44"/>
      <c r="C67" s="41"/>
      <c r="D67" s="18"/>
      <c r="E67" s="41"/>
      <c r="F67" s="18"/>
      <c r="G67" s="45"/>
    </row>
    <row r="68" spans="2:7">
      <c r="B68" s="44"/>
      <c r="C68" s="41"/>
      <c r="D68" s="18"/>
      <c r="E68" s="41"/>
      <c r="F68" s="18"/>
      <c r="G68" s="45"/>
    </row>
    <row r="69" spans="2:7">
      <c r="B69" s="44"/>
      <c r="C69" s="41"/>
      <c r="D69" s="18"/>
      <c r="E69" s="41"/>
      <c r="F69" s="18"/>
      <c r="G69" s="45"/>
    </row>
    <row r="70" spans="2:7">
      <c r="B70" s="44"/>
      <c r="C70" s="41"/>
      <c r="D70" s="18"/>
      <c r="E70" s="41"/>
      <c r="F70" s="18"/>
      <c r="G70" s="45"/>
    </row>
    <row r="71" spans="2:7">
      <c r="B71" s="44"/>
      <c r="C71" s="41"/>
      <c r="D71" s="18"/>
      <c r="E71" s="41"/>
      <c r="F71" s="18"/>
      <c r="G71" s="45"/>
    </row>
    <row r="72" spans="2:7">
      <c r="B72" s="42"/>
      <c r="C72" s="18"/>
      <c r="D72" s="18"/>
      <c r="E72" s="18"/>
      <c r="F72" s="18"/>
      <c r="G72" s="43"/>
    </row>
    <row r="73" spans="2:7">
      <c r="B73" s="42"/>
      <c r="C73" s="18"/>
      <c r="D73" s="18"/>
      <c r="E73" s="18"/>
      <c r="F73" s="18"/>
      <c r="G73" s="43"/>
    </row>
    <row r="74" spans="2:7">
      <c r="B74" s="42"/>
      <c r="C74" s="18"/>
      <c r="D74" s="18"/>
      <c r="E74" s="18"/>
      <c r="F74" s="18"/>
      <c r="G74" s="43"/>
    </row>
    <row r="75" spans="2:7">
      <c r="B75" s="42"/>
      <c r="C75" s="18"/>
      <c r="D75" s="18"/>
      <c r="E75" s="18"/>
      <c r="F75" s="18"/>
      <c r="G75" s="43"/>
    </row>
    <row r="76" spans="2:7">
      <c r="B76" s="42"/>
      <c r="C76" s="18"/>
      <c r="D76" s="18"/>
      <c r="E76" s="18"/>
      <c r="F76" s="18"/>
      <c r="G76" s="43"/>
    </row>
    <row r="77" spans="2:7">
      <c r="B77" s="42"/>
      <c r="C77" s="18"/>
      <c r="D77" s="18"/>
      <c r="E77" s="18"/>
      <c r="F77" s="18"/>
      <c r="G77" s="43"/>
    </row>
    <row r="78" spans="2:7">
      <c r="B78" s="42"/>
      <c r="C78" s="18"/>
      <c r="D78" s="18"/>
      <c r="E78" s="18"/>
      <c r="F78" s="18"/>
      <c r="G78" s="43"/>
    </row>
    <row r="79" spans="2:7">
      <c r="B79" s="42"/>
      <c r="C79" s="18"/>
      <c r="D79" s="18"/>
      <c r="E79" s="18"/>
      <c r="F79" s="18"/>
      <c r="G79" s="43"/>
    </row>
    <row r="80" spans="2:7">
      <c r="B80" s="42"/>
      <c r="C80" s="18"/>
      <c r="D80" s="18"/>
      <c r="E80" s="18"/>
      <c r="F80" s="18"/>
      <c r="G80" s="43"/>
    </row>
    <row r="81" spans="2:7">
      <c r="B81" s="42"/>
      <c r="C81" s="18"/>
      <c r="D81" s="18"/>
      <c r="E81" s="18"/>
      <c r="F81" s="18"/>
      <c r="G81" s="43"/>
    </row>
    <row r="82" spans="2:7">
      <c r="B82" s="42"/>
      <c r="C82" s="18"/>
      <c r="D82" s="18"/>
      <c r="E82" s="18"/>
      <c r="F82" s="18"/>
      <c r="G82" s="43"/>
    </row>
    <row r="83" spans="2:7">
      <c r="B83" s="42"/>
      <c r="C83" s="18"/>
      <c r="D83" s="18"/>
      <c r="E83" s="18"/>
      <c r="F83" s="18"/>
      <c r="G83" s="43"/>
    </row>
    <row r="84" spans="2:7">
      <c r="B84" s="42"/>
      <c r="C84" s="18"/>
      <c r="D84" s="18"/>
      <c r="E84" s="18"/>
      <c r="F84" s="18"/>
      <c r="G84" s="43"/>
    </row>
    <row r="85" spans="2:7">
      <c r="B85" s="42"/>
      <c r="C85" s="18"/>
      <c r="D85" s="18"/>
      <c r="E85" s="18"/>
      <c r="F85" s="18"/>
      <c r="G85" s="43"/>
    </row>
    <row r="86" spans="2:7">
      <c r="B86" s="42"/>
      <c r="C86" s="18"/>
      <c r="D86" s="18"/>
      <c r="E86" s="18"/>
      <c r="F86" s="18"/>
      <c r="G86" s="43"/>
    </row>
    <row r="87" spans="2:7">
      <c r="B87" s="42"/>
      <c r="C87" s="18"/>
      <c r="D87" s="18"/>
      <c r="E87" s="18"/>
      <c r="F87" s="18"/>
      <c r="G87" s="43"/>
    </row>
    <row r="88" spans="2:7">
      <c r="B88" s="42"/>
      <c r="C88" s="18"/>
      <c r="D88" s="18"/>
      <c r="E88" s="18"/>
      <c r="F88" s="18"/>
      <c r="G88" s="43"/>
    </row>
    <row r="89" spans="2:7">
      <c r="B89" s="42"/>
      <c r="C89" s="18"/>
      <c r="D89" s="18"/>
      <c r="E89" s="18"/>
      <c r="F89" s="18"/>
      <c r="G89" s="43"/>
    </row>
    <row r="90" spans="2:7">
      <c r="B90" s="42"/>
      <c r="C90" s="18"/>
      <c r="D90" s="18"/>
      <c r="E90" s="18"/>
      <c r="F90" s="18"/>
      <c r="G90" s="43"/>
    </row>
    <row r="91" spans="2:7">
      <c r="B91" s="42"/>
      <c r="C91" s="18"/>
      <c r="D91" s="18"/>
      <c r="E91" s="18"/>
      <c r="F91" s="18"/>
      <c r="G91" s="43"/>
    </row>
    <row r="92" spans="2:7">
      <c r="B92" s="42"/>
      <c r="C92" s="18"/>
      <c r="D92" s="18"/>
      <c r="E92" s="18"/>
      <c r="F92" s="18"/>
      <c r="G92" s="43"/>
    </row>
    <row r="93" spans="2:7">
      <c r="B93" s="42"/>
      <c r="C93" s="18"/>
      <c r="D93" s="18"/>
      <c r="E93" s="18"/>
      <c r="F93" s="18"/>
      <c r="G93" s="43"/>
    </row>
    <row r="94" spans="2:7">
      <c r="B94" s="42"/>
      <c r="C94" s="18"/>
      <c r="D94" s="18"/>
      <c r="E94" s="18"/>
      <c r="F94" s="18"/>
      <c r="G94" s="43"/>
    </row>
    <row r="95" spans="2:7">
      <c r="B95" s="42"/>
      <c r="C95" s="18"/>
      <c r="D95" s="18"/>
      <c r="E95" s="18"/>
      <c r="F95" s="18"/>
      <c r="G95" s="43"/>
    </row>
    <row r="96" spans="2:7">
      <c r="B96" s="42"/>
      <c r="C96" s="18"/>
      <c r="D96" s="18"/>
      <c r="E96" s="18"/>
      <c r="F96" s="18"/>
      <c r="G96" s="43"/>
    </row>
    <row r="97" spans="2:7">
      <c r="B97" s="42"/>
      <c r="C97" s="18"/>
      <c r="D97" s="18"/>
      <c r="E97" s="18"/>
      <c r="F97" s="18"/>
      <c r="G97" s="43"/>
    </row>
    <row r="98" spans="2:7">
      <c r="B98" s="42"/>
      <c r="C98" s="18"/>
      <c r="D98" s="18"/>
      <c r="E98" s="18"/>
      <c r="F98" s="18"/>
      <c r="G98" s="43"/>
    </row>
    <row r="99" spans="2:7">
      <c r="B99" s="42"/>
      <c r="C99" s="18"/>
      <c r="D99" s="18"/>
      <c r="E99" s="18"/>
      <c r="F99" s="18"/>
      <c r="G99" s="43"/>
    </row>
    <row r="100" spans="2:7">
      <c r="B100" s="42"/>
      <c r="C100" s="18"/>
      <c r="D100" s="18"/>
      <c r="E100" s="18"/>
      <c r="F100" s="18"/>
      <c r="G100" s="43"/>
    </row>
    <row r="101" spans="2:7">
      <c r="B101" s="42"/>
      <c r="C101" s="18"/>
      <c r="D101" s="18"/>
      <c r="E101" s="18"/>
      <c r="F101" s="18"/>
      <c r="G101" s="43"/>
    </row>
    <row r="102" spans="2:7">
      <c r="B102" s="42"/>
      <c r="C102" s="18"/>
      <c r="D102" s="18"/>
      <c r="E102" s="18"/>
      <c r="F102" s="18"/>
      <c r="G102" s="43"/>
    </row>
    <row r="103" spans="2:7">
      <c r="B103" s="42"/>
      <c r="C103" s="18"/>
      <c r="D103" s="18"/>
      <c r="E103" s="18"/>
      <c r="F103" s="18"/>
      <c r="G103" s="43"/>
    </row>
    <row r="104" spans="2:7">
      <c r="B104" s="42"/>
      <c r="C104" s="18"/>
      <c r="D104" s="18"/>
      <c r="E104" s="18"/>
      <c r="F104" s="18"/>
      <c r="G104" s="43"/>
    </row>
    <row r="105" spans="2:7">
      <c r="B105" s="42"/>
      <c r="C105" s="18"/>
      <c r="D105" s="18"/>
      <c r="E105" s="18"/>
      <c r="F105" s="18"/>
      <c r="G105" s="43"/>
    </row>
    <row r="106" spans="2:7">
      <c r="B106" s="42"/>
      <c r="C106" s="18"/>
      <c r="D106" s="18"/>
      <c r="E106" s="18"/>
      <c r="F106" s="18"/>
      <c r="G106" s="43"/>
    </row>
    <row r="107" spans="2:7">
      <c r="B107" s="42"/>
      <c r="C107" s="18"/>
      <c r="D107" s="18"/>
      <c r="E107" s="18"/>
      <c r="F107" s="18"/>
      <c r="G107" s="43"/>
    </row>
    <row r="108" spans="2:7">
      <c r="B108" s="42"/>
      <c r="C108" s="18"/>
      <c r="D108" s="18"/>
      <c r="E108" s="18"/>
      <c r="F108" s="18"/>
      <c r="G108" s="43"/>
    </row>
    <row r="109" spans="2:7">
      <c r="B109" s="42"/>
      <c r="C109" s="18"/>
      <c r="D109" s="18"/>
      <c r="E109" s="18"/>
      <c r="F109" s="18"/>
      <c r="G109" s="43"/>
    </row>
    <row r="110" spans="2:7">
      <c r="B110" s="42"/>
      <c r="C110" s="18"/>
      <c r="D110" s="18"/>
      <c r="E110" s="18"/>
      <c r="F110" s="18"/>
      <c r="G110" s="43"/>
    </row>
    <row r="111" spans="2:7">
      <c r="B111" s="42"/>
      <c r="C111" s="18"/>
      <c r="D111" s="18"/>
      <c r="E111" s="18"/>
      <c r="F111" s="18"/>
      <c r="G111" s="43"/>
    </row>
    <row r="112" spans="2:7">
      <c r="B112" s="42"/>
      <c r="C112" s="18"/>
      <c r="D112" s="18"/>
      <c r="E112" s="18"/>
      <c r="F112" s="18"/>
      <c r="G112" s="43"/>
    </row>
    <row r="113" spans="2:7">
      <c r="B113" s="42"/>
      <c r="C113" s="18"/>
      <c r="D113" s="18"/>
      <c r="E113" s="18"/>
      <c r="F113" s="18"/>
      <c r="G113" s="43"/>
    </row>
    <row r="114" spans="2:7">
      <c r="B114" s="42"/>
      <c r="C114" s="18"/>
      <c r="D114" s="18"/>
      <c r="E114" s="18"/>
      <c r="F114" s="18"/>
      <c r="G114" s="43"/>
    </row>
    <row r="115" spans="2:7">
      <c r="B115" s="42"/>
      <c r="C115" s="18"/>
      <c r="D115" s="18"/>
      <c r="E115" s="18"/>
      <c r="F115" s="18"/>
      <c r="G115" s="43"/>
    </row>
    <row r="116" spans="2:7">
      <c r="B116" s="42"/>
      <c r="C116" s="18"/>
      <c r="D116" s="18"/>
      <c r="E116" s="18"/>
      <c r="F116" s="18"/>
      <c r="G116" s="43"/>
    </row>
    <row r="117" spans="2:7">
      <c r="B117" s="42"/>
      <c r="C117" s="18"/>
      <c r="D117" s="18"/>
      <c r="E117" s="18"/>
      <c r="F117" s="18"/>
      <c r="G117" s="43"/>
    </row>
    <row r="118" spans="2:7">
      <c r="B118" s="42"/>
      <c r="C118" s="18"/>
      <c r="D118" s="18"/>
      <c r="E118" s="18"/>
      <c r="F118" s="18"/>
      <c r="G118" s="43"/>
    </row>
    <row r="119" spans="2:7">
      <c r="B119" s="42"/>
      <c r="C119" s="18"/>
      <c r="D119" s="18"/>
      <c r="E119" s="18"/>
      <c r="F119" s="18"/>
      <c r="G119" s="43"/>
    </row>
    <row r="120" spans="2:7">
      <c r="B120" s="42"/>
      <c r="C120" s="18"/>
      <c r="D120" s="18"/>
      <c r="E120" s="18"/>
      <c r="F120" s="18"/>
      <c r="G120" s="43"/>
    </row>
    <row r="121" spans="2:7">
      <c r="B121" s="42"/>
      <c r="C121" s="18"/>
      <c r="D121" s="18"/>
      <c r="E121" s="18"/>
      <c r="F121" s="18"/>
      <c r="G121" s="43"/>
    </row>
    <row r="122" spans="2:7">
      <c r="B122" s="42"/>
      <c r="C122" s="18"/>
      <c r="D122" s="18"/>
      <c r="E122" s="18"/>
      <c r="F122" s="18"/>
      <c r="G122" s="43"/>
    </row>
    <row r="123" spans="2:7">
      <c r="B123" s="42"/>
      <c r="C123" s="18"/>
      <c r="D123" s="18"/>
      <c r="E123" s="18"/>
      <c r="F123" s="18"/>
      <c r="G123" s="43"/>
    </row>
    <row r="124" spans="2:7">
      <c r="B124" s="42"/>
      <c r="C124" s="18"/>
      <c r="D124" s="18"/>
      <c r="E124" s="18"/>
      <c r="F124" s="18"/>
      <c r="G124" s="43"/>
    </row>
    <row r="125" spans="2:7">
      <c r="B125" s="42"/>
      <c r="C125" s="18"/>
      <c r="D125" s="18"/>
      <c r="E125" s="18"/>
      <c r="F125" s="18"/>
      <c r="G125" s="43"/>
    </row>
    <row r="126" spans="2:7">
      <c r="B126" s="42"/>
      <c r="C126" s="18"/>
      <c r="D126" s="18"/>
      <c r="E126" s="18"/>
      <c r="F126" s="18"/>
      <c r="G126" s="43"/>
    </row>
    <row r="127" spans="2:7">
      <c r="B127" s="42"/>
      <c r="C127" s="18"/>
      <c r="D127" s="18"/>
      <c r="E127" s="18"/>
      <c r="F127" s="18"/>
      <c r="G127" s="43"/>
    </row>
    <row r="128" spans="2:7">
      <c r="B128" s="42"/>
      <c r="C128" s="18"/>
      <c r="D128" s="18"/>
      <c r="E128" s="18"/>
      <c r="F128" s="18"/>
      <c r="G128" s="43"/>
    </row>
    <row r="129" spans="2:7">
      <c r="B129" s="42"/>
      <c r="C129" s="18"/>
      <c r="D129" s="18"/>
      <c r="E129" s="18"/>
      <c r="F129" s="18"/>
      <c r="G129" s="43"/>
    </row>
    <row r="130" spans="2:7">
      <c r="B130" s="42"/>
      <c r="C130" s="18"/>
      <c r="D130" s="18"/>
      <c r="E130" s="18"/>
      <c r="F130" s="18"/>
      <c r="G130" s="43"/>
    </row>
    <row r="131" spans="2:7">
      <c r="B131" s="42"/>
      <c r="C131" s="18"/>
      <c r="D131" s="18"/>
      <c r="E131" s="18"/>
      <c r="F131" s="18"/>
      <c r="G131" s="43"/>
    </row>
    <row r="132" spans="2:7">
      <c r="B132" s="42"/>
      <c r="C132" s="18"/>
      <c r="D132" s="18"/>
      <c r="E132" s="18"/>
      <c r="F132" s="18"/>
      <c r="G132" s="43"/>
    </row>
    <row r="133" spans="2:7">
      <c r="B133" s="42"/>
      <c r="C133" s="18"/>
      <c r="D133" s="18"/>
      <c r="E133" s="18"/>
      <c r="F133" s="18"/>
      <c r="G133" s="43"/>
    </row>
    <row r="134" spans="2:7">
      <c r="B134" s="42"/>
      <c r="C134" s="18"/>
      <c r="D134" s="18"/>
      <c r="E134" s="18"/>
      <c r="F134" s="18"/>
      <c r="G134" s="43"/>
    </row>
    <row r="135" spans="2:7">
      <c r="B135" s="42"/>
      <c r="C135" s="18"/>
      <c r="D135" s="18"/>
      <c r="E135" s="18"/>
      <c r="F135" s="18"/>
      <c r="G135" s="43"/>
    </row>
    <row r="136" spans="2:7">
      <c r="B136" s="42"/>
      <c r="C136" s="18"/>
      <c r="D136" s="18"/>
      <c r="E136" s="18"/>
      <c r="F136" s="18"/>
      <c r="G136" s="43"/>
    </row>
    <row r="137" spans="2:7">
      <c r="B137" s="42"/>
      <c r="C137" s="18"/>
      <c r="D137" s="18"/>
      <c r="E137" s="18"/>
      <c r="F137" s="18"/>
      <c r="G137" s="43"/>
    </row>
    <row r="138" spans="2:7">
      <c r="B138" s="42"/>
      <c r="C138" s="18"/>
      <c r="D138" s="18"/>
      <c r="E138" s="18"/>
      <c r="F138" s="18"/>
      <c r="G138" s="43"/>
    </row>
    <row r="139" spans="2:7">
      <c r="B139" s="42"/>
      <c r="C139" s="18"/>
      <c r="D139" s="18"/>
      <c r="E139" s="18"/>
      <c r="F139" s="18"/>
      <c r="G139" s="43"/>
    </row>
    <row r="140" spans="2:7">
      <c r="B140" s="42"/>
      <c r="C140" s="18"/>
      <c r="D140" s="18"/>
      <c r="E140" s="18"/>
      <c r="F140" s="18"/>
      <c r="G140" s="43"/>
    </row>
    <row r="141" spans="2:7" ht="19.8" thickBot="1">
      <c r="B141" s="46"/>
      <c r="C141" s="47"/>
      <c r="D141" s="47"/>
      <c r="E141" s="47"/>
      <c r="F141" s="47"/>
      <c r="G141" s="48"/>
    </row>
  </sheetData>
  <sheetProtection sheet="1"/>
  <mergeCells count="3">
    <mergeCell ref="S5:T5"/>
    <mergeCell ref="J8:L8"/>
    <mergeCell ref="J25:S25"/>
  </mergeCells>
  <phoneticPr fontId="4" type="noConversion"/>
  <conditionalFormatting sqref="J6">
    <cfRule type="containsText" dxfId="5" priority="2" operator="containsText" text="최신화">
      <formula>NOT(ISERROR(SEARCH("최신화",J6)))</formula>
    </cfRule>
  </conditionalFormatting>
  <conditionalFormatting sqref="J3:O3 J6 J9:L17 K26:S31 S5">
    <cfRule type="expression" dxfId="4" priority="1">
      <formula>_xlfn.ISFORMULA(J3)=FALSE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79998168889431442"/>
  </sheetPr>
  <dimension ref="A1:L27"/>
  <sheetViews>
    <sheetView zoomScale="70" zoomScaleNormal="70" workbookViewId="0">
      <selection activeCell="C7" sqref="C7"/>
    </sheetView>
  </sheetViews>
  <sheetFormatPr defaultColWidth="9.26953125" defaultRowHeight="19.2"/>
  <cols>
    <col min="1" max="2" width="9.26953125" style="1"/>
    <col min="3" max="3" width="70.6328125" style="1" customWidth="1"/>
    <col min="4" max="4" width="11.6328125" style="1" customWidth="1"/>
    <col min="5" max="16384" width="9.26953125" style="1"/>
  </cols>
  <sheetData>
    <row r="1" spans="1:12">
      <c r="C1" s="127" t="s">
        <v>314</v>
      </c>
      <c r="L1" s="80" t="s">
        <v>1115</v>
      </c>
    </row>
    <row r="3" spans="1:12">
      <c r="A3" s="128" t="s">
        <v>372</v>
      </c>
      <c r="B3" s="128" t="s">
        <v>243</v>
      </c>
      <c r="C3" s="128" t="s">
        <v>244</v>
      </c>
      <c r="D3" s="128" t="s">
        <v>241</v>
      </c>
      <c r="E3" s="128" t="s">
        <v>245</v>
      </c>
      <c r="F3" s="128" t="s">
        <v>246</v>
      </c>
    </row>
    <row r="4" spans="1:12">
      <c r="A4" s="129">
        <v>1</v>
      </c>
      <c r="B4" s="130">
        <f>IFERROR(INDEX('기사 제목 및 링크'!A:A,주간_3p!H4),"")</f>
        <v>45459</v>
      </c>
      <c r="C4" s="131" t="str">
        <f>IFERROR(HYPERLINK(INDEX('기사 제목 및 링크'!C:C,주간_3p!H4),INDEX('기사 제목 및 링크'!B:B,주간_3p!H4)),"")</f>
        <v>SK온, 리튬메탈 배터리용 고분자 전해질 개발</v>
      </c>
      <c r="D4" s="132" t="str">
        <f>IFERROR(INDEX('기사 제목 및 링크'!D:D,주간_3p!H4),"")</f>
        <v>보도자료</v>
      </c>
      <c r="E4" s="133">
        <f>IFERROR(VLOOKUP(MID(INDEX('기사 제목 및 링크'!C:C,주간_3p!H4),23,200),'4p data'!A:C,3,FALSE),"")</f>
        <v>131</v>
      </c>
      <c r="F4" s="133">
        <f>IFERROR(VLOOKUP(MID(INDEX('기사 제목 및 링크'!C:C,주간_3p!H4),23,200),'4p data'!A:C,2,FALSE),"")</f>
        <v>182</v>
      </c>
      <c r="H4" s="78">
        <f>IFERROR(ROW(INDEX('기사 제목 및 링크'!H:H, MATCH(I4, '기사 제목 및 링크'!H:H, 0))),"")</f>
        <v>330</v>
      </c>
      <c r="I4" s="1">
        <v>1</v>
      </c>
    </row>
    <row r="5" spans="1:12">
      <c r="A5" s="129">
        <v>2</v>
      </c>
      <c r="B5" s="130">
        <f>IFERROR(INDEX('기사 제목 및 링크'!A:A,주간_3p!H5),"")</f>
        <v>45459</v>
      </c>
      <c r="C5" s="131" t="str">
        <f>IFERROR(HYPERLINK(INDEX('기사 제목 및 링크'!C:C,주간_3p!H5),INDEX('기사 제목 및 링크'!B:B,주간_3p!H5)),"")</f>
        <v>“음악엔 장애도 장벽도 없다”, 부다페스트 수놓은 희망의 선율</v>
      </c>
      <c r="D5" s="132" t="str">
        <f>IFERROR(INDEX('기사 제목 및 링크'!D:D,주간_3p!H5),"")</f>
        <v>보도자료</v>
      </c>
      <c r="E5" s="133">
        <f>IFERROR(VLOOKUP(MID(INDEX('기사 제목 및 링크'!C:C,주간_3p!H5),23,200),'4p data'!A:C,3,FALSE),"")</f>
        <v>68</v>
      </c>
      <c r="F5" s="133">
        <f>IFERROR(VLOOKUP(MID(INDEX('기사 제목 및 링크'!C:C,주간_3p!H5),23,200),'4p data'!A:C,2,FALSE),"")</f>
        <v>104</v>
      </c>
      <c r="H5" s="78">
        <f>IFERROR(ROW(INDEX('기사 제목 및 링크'!H:H, MATCH(I5, '기사 제목 및 링크'!H:H, 0))),"")</f>
        <v>331</v>
      </c>
      <c r="I5" s="1">
        <v>2</v>
      </c>
    </row>
    <row r="6" spans="1:12">
      <c r="A6" s="129">
        <v>3</v>
      </c>
      <c r="B6" s="130">
        <f>IFERROR(INDEX('기사 제목 및 링크'!A:A,주간_3p!H6),"")</f>
        <v>45463</v>
      </c>
      <c r="C6" s="131" t="str">
        <f>IFERROR(HYPERLINK(INDEX('기사 제목 및 링크'!C:C,주간_3p!H6),INDEX('기사 제목 및 링크'!B:B,주간_3p!H6)),"")</f>
        <v>“옥상정원? 테니스 코트? 아니죠!” 우리나라 옥상은 왜 대부분 녹색일까?</v>
      </c>
      <c r="D6" s="132" t="str">
        <f>IFERROR(INDEX('기사 제목 및 링크'!D:D,주간_3p!H6),"")</f>
        <v>기획자료</v>
      </c>
      <c r="E6" s="133">
        <f>IFERROR(VLOOKUP(MID(INDEX('기사 제목 및 링크'!C:C,주간_3p!H6),23,200),'4p data'!A:C,3,FALSE),"")</f>
        <v>594</v>
      </c>
      <c r="F6" s="133">
        <f>IFERROR(VLOOKUP(MID(INDEX('기사 제목 및 링크'!C:C,주간_3p!H6),23,200),'4p data'!A:C,2,FALSE),"")</f>
        <v>672</v>
      </c>
      <c r="H6" s="78">
        <f>IFERROR(ROW(INDEX('기사 제목 및 링크'!H:H, MATCH(I6, '기사 제목 및 링크'!H:H, 0))),"")</f>
        <v>332</v>
      </c>
      <c r="I6" s="1">
        <v>3</v>
      </c>
    </row>
    <row r="7" spans="1:12">
      <c r="A7" s="129">
        <v>4</v>
      </c>
      <c r="B7" s="130">
        <f>IFERROR(INDEX('기사 제목 및 링크'!A:A,주간_3p!H7),"")</f>
        <v>45464</v>
      </c>
      <c r="C7" s="131" t="str">
        <f>IFERROR(HYPERLINK(INDEX('기사 제목 및 링크'!C:C,주간_3p!H7),INDEX('기사 제목 및 링크'!B:B,주간_3p!H7)),"")</f>
        <v>SK이노베이션, 이해관계자 눈높이에 맞춰 ESG 활동 최적화한다</v>
      </c>
      <c r="D7" s="132" t="str">
        <f>IFERROR(INDEX('기사 제목 및 링크'!D:D,주간_3p!H7),"")</f>
        <v>보도자료</v>
      </c>
      <c r="E7" s="133">
        <f>IFERROR(VLOOKUP(MID(INDEX('기사 제목 및 링크'!C:C,주간_3p!H7),23,200),'4p data'!A:C,3,FALSE),"")</f>
        <v>29</v>
      </c>
      <c r="F7" s="133">
        <f>IFERROR(VLOOKUP(MID(INDEX('기사 제목 및 링크'!C:C,주간_3p!H7),23,200),'4p data'!A:C,2,FALSE),"")</f>
        <v>32</v>
      </c>
      <c r="H7" s="78">
        <f>IFERROR(ROW(INDEX('기사 제목 및 링크'!H:H, MATCH(I7, '기사 제목 및 링크'!H:H, 0))),"")</f>
        <v>333</v>
      </c>
      <c r="I7" s="1">
        <v>4</v>
      </c>
    </row>
    <row r="8" spans="1:12">
      <c r="A8" s="129">
        <v>5</v>
      </c>
      <c r="B8" s="130" t="str">
        <f>IFERROR(INDEX('기사 제목 및 링크'!A:A,주간_3p!H8),"")</f>
        <v/>
      </c>
      <c r="C8" s="131" t="str">
        <f>IFERROR(HYPERLINK(INDEX('기사 제목 및 링크'!C:C,주간_3p!H8),INDEX('기사 제목 및 링크'!B:B,주간_3p!H8)),"")</f>
        <v/>
      </c>
      <c r="D8" s="132" t="str">
        <f>IFERROR(INDEX('기사 제목 및 링크'!D:D,주간_3p!H8),"")</f>
        <v/>
      </c>
      <c r="E8" s="133" t="str">
        <f>IFERROR(VLOOKUP(MID(INDEX('기사 제목 및 링크'!C:C,주간_3p!H8),23,200),'4p data'!A:C,3,FALSE),"")</f>
        <v/>
      </c>
      <c r="F8" s="133" t="str">
        <f>IFERROR(VLOOKUP(MID(INDEX('기사 제목 및 링크'!C:C,주간_3p!H8),23,200),'4p data'!A:C,2,FALSE),"")</f>
        <v/>
      </c>
      <c r="H8" s="78" t="str">
        <f>IFERROR(ROW(INDEX('기사 제목 및 링크'!H:H, MATCH(I8, '기사 제목 및 링크'!H:H, 0))),"")</f>
        <v/>
      </c>
      <c r="I8" s="1">
        <v>5</v>
      </c>
    </row>
    <row r="9" spans="1:12">
      <c r="A9" s="129">
        <v>6</v>
      </c>
      <c r="B9" s="130" t="str">
        <f>IFERROR(INDEX('기사 제목 및 링크'!A:A,주간_3p!H9),"")</f>
        <v/>
      </c>
      <c r="C9" s="131" t="str">
        <f>IFERROR(HYPERLINK(INDEX('기사 제목 및 링크'!C:C,주간_3p!H9),INDEX('기사 제목 및 링크'!B:B,주간_3p!H9)),"")</f>
        <v/>
      </c>
      <c r="D9" s="132" t="str">
        <f>IFERROR(INDEX('기사 제목 및 링크'!D:D,주간_3p!H9),"")</f>
        <v/>
      </c>
      <c r="E9" s="133" t="str">
        <f>IFERROR(VLOOKUP(MID(INDEX('기사 제목 및 링크'!C:C,주간_3p!H9),23,200),'4p data'!A:C,3,FALSE),"")</f>
        <v/>
      </c>
      <c r="F9" s="133" t="str">
        <f>IFERROR(VLOOKUP(MID(INDEX('기사 제목 및 링크'!C:C,주간_3p!H9),23,200),'4p data'!A:C,2,FALSE),"")</f>
        <v/>
      </c>
      <c r="H9" s="78" t="str">
        <f>IFERROR(ROW(INDEX('기사 제목 및 링크'!H:H, MATCH(I9, '기사 제목 및 링크'!H:H, 0))),"")</f>
        <v/>
      </c>
      <c r="I9" s="1">
        <v>6</v>
      </c>
    </row>
    <row r="10" spans="1:12">
      <c r="A10" s="129">
        <v>7</v>
      </c>
      <c r="B10" s="130" t="str">
        <f>IFERROR(INDEX('기사 제목 및 링크'!A:A,주간_3p!H10),"")</f>
        <v/>
      </c>
      <c r="C10" s="131" t="str">
        <f>IFERROR(HYPERLINK(INDEX('기사 제목 및 링크'!C:C,주간_3p!H10),INDEX('기사 제목 및 링크'!B:B,주간_3p!H10)),"")</f>
        <v/>
      </c>
      <c r="D10" s="132" t="str">
        <f>IFERROR(INDEX('기사 제목 및 링크'!D:D,주간_3p!H10),"")</f>
        <v/>
      </c>
      <c r="E10" s="133" t="str">
        <f>IFERROR(VLOOKUP(MID(INDEX('기사 제목 및 링크'!C:C,주간_3p!H10),23,200),'4p data'!A:C,3,FALSE),"")</f>
        <v/>
      </c>
      <c r="F10" s="133" t="str">
        <f>IFERROR(VLOOKUP(MID(INDEX('기사 제목 및 링크'!C:C,주간_3p!H10),23,200),'4p data'!A:C,2,FALSE),"")</f>
        <v/>
      </c>
      <c r="H10" s="78" t="str">
        <f>IFERROR(ROW(INDEX('기사 제목 및 링크'!H:H, MATCH(I10, '기사 제목 및 링크'!H:H, 0))),"")</f>
        <v/>
      </c>
      <c r="I10" s="1">
        <v>7</v>
      </c>
    </row>
    <row r="11" spans="1:12">
      <c r="A11" s="129">
        <v>8</v>
      </c>
      <c r="B11" s="130" t="str">
        <f>IFERROR(INDEX('기사 제목 및 링크'!A:A,주간_3p!H11),"")</f>
        <v/>
      </c>
      <c r="C11" s="131" t="str">
        <f>IFERROR(HYPERLINK(INDEX('기사 제목 및 링크'!C:C,주간_3p!H11),INDEX('기사 제목 및 링크'!B:B,주간_3p!H11)),"")</f>
        <v/>
      </c>
      <c r="D11" s="132" t="str">
        <f>IFERROR(INDEX('기사 제목 및 링크'!D:D,주간_3p!H11),"")</f>
        <v/>
      </c>
      <c r="E11" s="133" t="str">
        <f>IFERROR(VLOOKUP(MID(INDEX('기사 제목 및 링크'!C:C,주간_3p!H11),23,200),'4p data'!A:C,3,FALSE),"")</f>
        <v/>
      </c>
      <c r="F11" s="133" t="str">
        <f>IFERROR(VLOOKUP(MID(INDEX('기사 제목 및 링크'!C:C,주간_3p!H11),23,200),'4p data'!A:C,2,FALSE),"")</f>
        <v/>
      </c>
      <c r="H11" s="78" t="str">
        <f>IFERROR(ROW(INDEX('기사 제목 및 링크'!H:H, MATCH(I11, '기사 제목 및 링크'!H:H, 0))),"")</f>
        <v/>
      </c>
      <c r="I11" s="1">
        <v>8</v>
      </c>
    </row>
    <row r="12" spans="1:12">
      <c r="A12" s="129">
        <v>9</v>
      </c>
      <c r="B12" s="130" t="str">
        <f>IFERROR(INDEX('기사 제목 및 링크'!A:A,주간_3p!H12),"")</f>
        <v/>
      </c>
      <c r="C12" s="131" t="str">
        <f>IFERROR(HYPERLINK(INDEX('기사 제목 및 링크'!C:C,주간_3p!H12),INDEX('기사 제목 및 링크'!B:B,주간_3p!H12)),"")</f>
        <v/>
      </c>
      <c r="D12" s="132" t="str">
        <f>IFERROR(INDEX('기사 제목 및 링크'!D:D,주간_3p!H12),"")</f>
        <v/>
      </c>
      <c r="E12" s="133" t="str">
        <f>IFERROR(VLOOKUP(MID(INDEX('기사 제목 및 링크'!C:C,주간_3p!H12),23,200),'4p data'!A:C,3,FALSE),"")</f>
        <v/>
      </c>
      <c r="F12" s="133" t="str">
        <f>IFERROR(VLOOKUP(MID(INDEX('기사 제목 및 링크'!C:C,주간_3p!H12),23,200),'4p data'!A:C,2,FALSE),"")</f>
        <v/>
      </c>
      <c r="H12" s="78" t="str">
        <f>IFERROR(ROW(INDEX('기사 제목 및 링크'!H:H, MATCH(I12, '기사 제목 및 링크'!H:H, 0))),"")</f>
        <v/>
      </c>
      <c r="I12" s="1">
        <v>9</v>
      </c>
    </row>
    <row r="13" spans="1:12">
      <c r="A13" s="129">
        <v>10</v>
      </c>
      <c r="B13" s="130" t="str">
        <f>IFERROR(INDEX('기사 제목 및 링크'!A:A,주간_3p!H13),"")</f>
        <v/>
      </c>
      <c r="C13" s="131" t="str">
        <f>IFERROR(HYPERLINK(INDEX('기사 제목 및 링크'!C:C,주간_3p!H13),INDEX('기사 제목 및 링크'!B:B,주간_3p!H13)),"")</f>
        <v/>
      </c>
      <c r="D13" s="132" t="str">
        <f>IFERROR(INDEX('기사 제목 및 링크'!D:D,주간_3p!H13),"")</f>
        <v/>
      </c>
      <c r="E13" s="133" t="str">
        <f>IFERROR(VLOOKUP(MID(INDEX('기사 제목 및 링크'!C:C,주간_3p!H13),23,200),'4p data'!A:C,3,FALSE),"")</f>
        <v/>
      </c>
      <c r="F13" s="133" t="str">
        <f>IFERROR(VLOOKUP(MID(INDEX('기사 제목 및 링크'!C:C,주간_3p!H13),23,200),'4p data'!A:C,2,FALSE),"")</f>
        <v/>
      </c>
      <c r="H13" s="78" t="str">
        <f>IFERROR(ROW(INDEX('기사 제목 및 링크'!H:H, MATCH(I13, '기사 제목 및 링크'!H:H, 0))),"")</f>
        <v/>
      </c>
      <c r="I13" s="1">
        <v>10</v>
      </c>
    </row>
    <row r="14" spans="1:12">
      <c r="A14" s="129">
        <v>11</v>
      </c>
      <c r="B14" s="134" t="str">
        <f>IFERROR(INDEX('기사 제목 및 링크'!A:A,주간_3p!H14),"")</f>
        <v/>
      </c>
      <c r="C14" s="131" t="str">
        <f>IFERROR(HYPERLINK(INDEX('기사 제목 및 링크'!C:C,주간_3p!H14),INDEX('기사 제목 및 링크'!B:B,주간_3p!H14)),"")</f>
        <v/>
      </c>
      <c r="D14" s="132" t="str">
        <f>IFERROR(INDEX('기사 제목 및 링크'!D:D,주간_3p!H14),"")</f>
        <v/>
      </c>
      <c r="E14" s="133" t="str">
        <f>IFERROR(VLOOKUP(MID(INDEX('기사 제목 및 링크'!C:C,주간_3p!H14),23,200),'4p data'!A:C,3,FALSE),"")</f>
        <v/>
      </c>
      <c r="F14" s="133" t="str">
        <f>IFERROR(VLOOKUP(MID(INDEX('기사 제목 및 링크'!C:C,주간_3p!H14),23,200),'4p data'!A:C,2,FALSE),"")</f>
        <v/>
      </c>
      <c r="H14" s="78" t="str">
        <f>IFERROR(ROW(INDEX('기사 제목 및 링크'!H:H, MATCH(I14, '기사 제목 및 링크'!H:H, 0))),"")</f>
        <v/>
      </c>
      <c r="I14" s="1">
        <v>11</v>
      </c>
    </row>
    <row r="15" spans="1:12">
      <c r="A15" s="129">
        <v>12</v>
      </c>
      <c r="B15" s="135" t="str">
        <f>IFERROR(INDEX('기사 제목 및 링크'!A:A,주간_3p!H15),"")</f>
        <v/>
      </c>
      <c r="C15" s="131" t="str">
        <f>IFERROR(HYPERLINK(INDEX('기사 제목 및 링크'!C:C,주간_3p!H15),INDEX('기사 제목 및 링크'!B:B,주간_3p!H15)),"")</f>
        <v/>
      </c>
      <c r="D15" s="132" t="str">
        <f>IFERROR(INDEX('기사 제목 및 링크'!D:D,주간_3p!H15),"")</f>
        <v/>
      </c>
      <c r="E15" s="133" t="str">
        <f>IFERROR(VLOOKUP(MID(INDEX('기사 제목 및 링크'!C:C,주간_3p!H15),23,200),'4p data'!A:C,3,FALSE),"")</f>
        <v/>
      </c>
      <c r="F15" s="133" t="str">
        <f>IFERROR(VLOOKUP(MID(INDEX('기사 제목 및 링크'!C:C,주간_3p!H15),23,200),'4p data'!A:C,2,FALSE),"")</f>
        <v/>
      </c>
      <c r="H15" s="78" t="str">
        <f>IFERROR(ROW(INDEX('기사 제목 및 링크'!H:H, MATCH(I15, '기사 제목 및 링크'!H:H, 0))),"")</f>
        <v/>
      </c>
      <c r="I15" s="1">
        <v>12</v>
      </c>
    </row>
    <row r="16" spans="1:12">
      <c r="A16" s="129">
        <v>13</v>
      </c>
      <c r="B16" s="135" t="str">
        <f>IFERROR(INDEX('기사 제목 및 링크'!A:A,주간_3p!H16),"")</f>
        <v/>
      </c>
      <c r="C16" s="131" t="str">
        <f>IFERROR(HYPERLINK(INDEX('기사 제목 및 링크'!C:C,주간_3p!H16),INDEX('기사 제목 및 링크'!B:B,주간_3p!H16)),"")</f>
        <v/>
      </c>
      <c r="D16" s="132" t="str">
        <f>IFERROR(INDEX('기사 제목 및 링크'!D:D,주간_3p!H16),"")</f>
        <v/>
      </c>
      <c r="E16" s="133" t="str">
        <f>IFERROR(VLOOKUP(MID(INDEX('기사 제목 및 링크'!C:C,주간_3p!H16),23,200),'4p data'!A:C,3,FALSE),"")</f>
        <v/>
      </c>
      <c r="F16" s="133" t="str">
        <f>IFERROR(VLOOKUP(MID(INDEX('기사 제목 및 링크'!C:C,주간_3p!H16),23,200),'4p data'!A:C,2,FALSE),"")</f>
        <v/>
      </c>
      <c r="H16" s="78" t="str">
        <f>IFERROR(ROW(INDEX('기사 제목 및 링크'!H:H, MATCH(I16, '기사 제목 및 링크'!H:H, 0))),"")</f>
        <v/>
      </c>
      <c r="I16" s="1">
        <v>13</v>
      </c>
    </row>
    <row r="17" spans="1:9">
      <c r="A17" s="129">
        <v>14</v>
      </c>
      <c r="B17" s="135" t="str">
        <f>IFERROR(INDEX('기사 제목 및 링크'!A:A,주간_3p!H17),"")</f>
        <v/>
      </c>
      <c r="C17" s="131" t="str">
        <f>IFERROR(HYPERLINK(INDEX('기사 제목 및 링크'!C:C,주간_3p!H17),INDEX('기사 제목 및 링크'!B:B,주간_3p!H17)),"")</f>
        <v/>
      </c>
      <c r="D17" s="132" t="str">
        <f>IFERROR(INDEX('기사 제목 및 링크'!D:D,주간_3p!H17),"")</f>
        <v/>
      </c>
      <c r="E17" s="133" t="str">
        <f>IFERROR(VLOOKUP(MID(INDEX('기사 제목 및 링크'!C:C,주간_3p!H17),23,200),'4p data'!A:C,3,FALSE),"")</f>
        <v/>
      </c>
      <c r="F17" s="133" t="str">
        <f>IFERROR(VLOOKUP(MID(INDEX('기사 제목 및 링크'!C:C,주간_3p!H17),23,200),'4p data'!A:C,2,FALSE),"")</f>
        <v/>
      </c>
      <c r="H17" s="78" t="str">
        <f>IFERROR(ROW(INDEX('기사 제목 및 링크'!H:H, MATCH(I17, '기사 제목 및 링크'!H:H, 0))),"")</f>
        <v/>
      </c>
      <c r="I17" s="1">
        <v>14</v>
      </c>
    </row>
    <row r="18" spans="1:9">
      <c r="A18" s="129">
        <v>15</v>
      </c>
      <c r="B18" s="135" t="str">
        <f>IFERROR(INDEX('기사 제목 및 링크'!A:A,주간_3p!H18),"")</f>
        <v/>
      </c>
      <c r="C18" s="131" t="str">
        <f>IFERROR(HYPERLINK(INDEX('기사 제목 및 링크'!C:C,주간_3p!H18),INDEX('기사 제목 및 링크'!B:B,주간_3p!H18)),"")</f>
        <v/>
      </c>
      <c r="D18" s="132" t="str">
        <f>IFERROR(INDEX('기사 제목 및 링크'!D:D,주간_3p!H18),"")</f>
        <v/>
      </c>
      <c r="E18" s="133" t="str">
        <f>IFERROR(VLOOKUP(MID(INDEX('기사 제목 및 링크'!C:C,주간_3p!H18),23,200),'4p data'!A:C,3,FALSE),"")</f>
        <v/>
      </c>
      <c r="F18" s="133" t="str">
        <f>IFERROR(VLOOKUP(MID(INDEX('기사 제목 및 링크'!C:C,주간_3p!H18),23,200),'4p data'!A:C,2,FALSE),"")</f>
        <v/>
      </c>
      <c r="H18" s="78" t="str">
        <f>IFERROR(ROW(INDEX('기사 제목 및 링크'!H:H, MATCH(I18, '기사 제목 및 링크'!H:H, 0))),"")</f>
        <v/>
      </c>
      <c r="I18" s="1">
        <v>15</v>
      </c>
    </row>
    <row r="19" spans="1:9">
      <c r="A19" s="129">
        <v>16</v>
      </c>
      <c r="B19" s="135" t="str">
        <f>IFERROR(INDEX('기사 제목 및 링크'!A:A,주간_3p!H19),"")</f>
        <v/>
      </c>
      <c r="C19" s="131" t="str">
        <f>IFERROR(HYPERLINK(INDEX('기사 제목 및 링크'!C:C,주간_3p!H19),INDEX('기사 제목 및 링크'!B:B,주간_3p!H19)),"")</f>
        <v/>
      </c>
      <c r="D19" s="132" t="str">
        <f>IFERROR(INDEX('기사 제목 및 링크'!D:D,주간_3p!H19),"")</f>
        <v/>
      </c>
      <c r="E19" s="133" t="str">
        <f>IFERROR(VLOOKUP(MID(INDEX('기사 제목 및 링크'!C:C,주간_3p!H19),23,200),'4p data'!A:C,3,FALSE),"")</f>
        <v/>
      </c>
      <c r="F19" s="133" t="str">
        <f>IFERROR(VLOOKUP(MID(INDEX('기사 제목 및 링크'!C:C,주간_3p!H19),23,200),'4p data'!A:C,2,FALSE),"")</f>
        <v/>
      </c>
      <c r="H19" s="78" t="str">
        <f>IFERROR(ROW(INDEX('기사 제목 및 링크'!H:H, MATCH(I19, '기사 제목 및 링크'!H:H, 0))),"")</f>
        <v/>
      </c>
      <c r="I19" s="1">
        <v>16</v>
      </c>
    </row>
    <row r="20" spans="1:9">
      <c r="A20" s="129">
        <v>17</v>
      </c>
      <c r="B20" s="135" t="str">
        <f>IFERROR(INDEX('기사 제목 및 링크'!A:A,주간_3p!H20),"")</f>
        <v/>
      </c>
      <c r="C20" s="131" t="str">
        <f>IFERROR(HYPERLINK(INDEX('기사 제목 및 링크'!C:C,주간_3p!H20),INDEX('기사 제목 및 링크'!B:B,주간_3p!H20)),"")</f>
        <v/>
      </c>
      <c r="D20" s="132" t="str">
        <f>IFERROR(INDEX('기사 제목 및 링크'!D:D,주간_3p!H20),"")</f>
        <v/>
      </c>
      <c r="E20" s="133" t="str">
        <f>IFERROR(VLOOKUP(MID(INDEX('기사 제목 및 링크'!C:C,주간_3p!H20),23,200),'4p data'!A:C,3,FALSE),"")</f>
        <v/>
      </c>
      <c r="F20" s="133" t="str">
        <f>IFERROR(VLOOKUP(MID(INDEX('기사 제목 및 링크'!C:C,주간_3p!H20),23,200),'4p data'!A:C,2,FALSE),"")</f>
        <v/>
      </c>
      <c r="H20" s="78" t="str">
        <f>IFERROR(ROW(INDEX('기사 제목 및 링크'!H:H, MATCH(I20, '기사 제목 및 링크'!H:H, 0))),"")</f>
        <v/>
      </c>
      <c r="I20" s="1">
        <v>17</v>
      </c>
    </row>
    <row r="21" spans="1:9">
      <c r="A21" s="129">
        <v>18</v>
      </c>
      <c r="B21" s="135" t="str">
        <f>IFERROR(INDEX('기사 제목 및 링크'!A:A,주간_3p!H21),"")</f>
        <v/>
      </c>
      <c r="C21" s="131" t="str">
        <f>IFERROR(HYPERLINK(INDEX('기사 제목 및 링크'!C:C,주간_3p!H21),INDEX('기사 제목 및 링크'!B:B,주간_3p!H21)),"")</f>
        <v/>
      </c>
      <c r="D21" s="132" t="str">
        <f>IFERROR(INDEX('기사 제목 및 링크'!D:D,주간_3p!H21),"")</f>
        <v/>
      </c>
      <c r="E21" s="133" t="str">
        <f>IFERROR(VLOOKUP(MID(INDEX('기사 제목 및 링크'!C:C,주간_3p!H21),23,200),'4p data'!A:C,3,FALSE),"")</f>
        <v/>
      </c>
      <c r="F21" s="133" t="str">
        <f>IFERROR(VLOOKUP(MID(INDEX('기사 제목 및 링크'!C:C,주간_3p!H21),23,200),'4p data'!A:C,2,FALSE),"")</f>
        <v/>
      </c>
      <c r="H21" s="78" t="str">
        <f>IFERROR(ROW(INDEX('기사 제목 및 링크'!H:H, MATCH(I21, '기사 제목 및 링크'!H:H, 0))),"")</f>
        <v/>
      </c>
      <c r="I21" s="1">
        <v>18</v>
      </c>
    </row>
    <row r="22" spans="1:9">
      <c r="A22" s="129">
        <v>19</v>
      </c>
      <c r="B22" s="135" t="str">
        <f>IFERROR(INDEX('기사 제목 및 링크'!A:A,주간_3p!H22),"")</f>
        <v/>
      </c>
      <c r="C22" s="131" t="str">
        <f>IFERROR(HYPERLINK(INDEX('기사 제목 및 링크'!C:C,주간_3p!H22),INDEX('기사 제목 및 링크'!B:B,주간_3p!H22)),"")</f>
        <v/>
      </c>
      <c r="D22" s="132" t="str">
        <f>IFERROR(INDEX('기사 제목 및 링크'!D:D,주간_3p!H22),"")</f>
        <v/>
      </c>
      <c r="E22" s="133" t="str">
        <f>IFERROR(VLOOKUP(MID(INDEX('기사 제목 및 링크'!C:C,주간_3p!H22),23,200),'4p data'!A:C,3,FALSE),"")</f>
        <v/>
      </c>
      <c r="F22" s="133" t="str">
        <f>IFERROR(VLOOKUP(MID(INDEX('기사 제목 및 링크'!C:C,주간_3p!H22),23,200),'4p data'!A:C,2,FALSE),"")</f>
        <v/>
      </c>
      <c r="H22" s="78" t="str">
        <f>IFERROR(ROW(INDEX('기사 제목 및 링크'!H:H, MATCH(I22, '기사 제목 및 링크'!H:H, 0))),"")</f>
        <v/>
      </c>
      <c r="I22" s="1">
        <v>19</v>
      </c>
    </row>
    <row r="23" spans="1:9">
      <c r="A23" s="129">
        <v>20</v>
      </c>
      <c r="B23" s="135" t="str">
        <f>IFERROR(INDEX('기사 제목 및 링크'!A:A,주간_3p!H23),"")</f>
        <v/>
      </c>
      <c r="C23" s="131" t="str">
        <f>IFERROR(HYPERLINK(INDEX('기사 제목 및 링크'!C:C,주간_3p!H23),INDEX('기사 제목 및 링크'!B:B,주간_3p!H23)),"")</f>
        <v/>
      </c>
      <c r="D23" s="132" t="str">
        <f>IFERROR(INDEX('기사 제목 및 링크'!D:D,주간_3p!H23),"")</f>
        <v/>
      </c>
      <c r="E23" s="133" t="str">
        <f>IFERROR(VLOOKUP(MID(INDEX('기사 제목 및 링크'!C:C,주간_3p!H23),23,200),'4p data'!A:C,3,FALSE),"")</f>
        <v/>
      </c>
      <c r="F23" s="133" t="str">
        <f>IFERROR(VLOOKUP(MID(INDEX('기사 제목 및 링크'!C:C,주간_3p!H23),23,200),'4p data'!A:C,2,FALSE),"")</f>
        <v/>
      </c>
      <c r="H23" s="78" t="str">
        <f>IFERROR(ROW(INDEX('기사 제목 및 링크'!H:H, MATCH(I23, '기사 제목 및 링크'!H:H, 0))),"")</f>
        <v/>
      </c>
      <c r="I23" s="1">
        <v>20</v>
      </c>
    </row>
    <row r="27" spans="1:9">
      <c r="C27" s="1" t="s">
        <v>260</v>
      </c>
    </row>
  </sheetData>
  <sheetProtection sheet="1" objects="1" scenarios="1"/>
  <phoneticPr fontId="4" type="noConversion"/>
  <conditionalFormatting sqref="B4:F23 H4:H23">
    <cfRule type="expression" dxfId="3" priority="1">
      <formula>_xlfn.ISFORMULA(B4)=FALSE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79998168889431442"/>
  </sheetPr>
  <dimension ref="A1:T21"/>
  <sheetViews>
    <sheetView zoomScaleNormal="100" workbookViewId="0">
      <selection activeCell="I13" sqref="I13"/>
    </sheetView>
  </sheetViews>
  <sheetFormatPr defaultColWidth="9.26953125" defaultRowHeight="19.2"/>
  <cols>
    <col min="1" max="1" width="9.81640625" style="1" bestFit="1" customWidth="1"/>
    <col min="2" max="2" width="49.453125" style="1" customWidth="1"/>
    <col min="3" max="5" width="9.54296875" style="1" customWidth="1"/>
    <col min="6" max="6" width="22.36328125" style="1" customWidth="1"/>
    <col min="7" max="7" width="8.81640625" style="152"/>
    <col min="8" max="8" width="11.1796875" style="152" bestFit="1" customWidth="1"/>
    <col min="9" max="9" width="25.90625" style="152" customWidth="1"/>
    <col min="10" max="10" width="14" style="152" customWidth="1"/>
    <col min="11" max="16384" width="9.26953125" style="1"/>
  </cols>
  <sheetData>
    <row r="1" spans="1:20">
      <c r="A1" s="145" t="s">
        <v>25</v>
      </c>
      <c r="B1" s="146" t="s">
        <v>19</v>
      </c>
      <c r="C1" s="146" t="s">
        <v>21</v>
      </c>
      <c r="D1" s="146" t="s">
        <v>22</v>
      </c>
      <c r="E1" s="146" t="s">
        <v>23</v>
      </c>
      <c r="F1" s="147" t="s">
        <v>24</v>
      </c>
      <c r="G1" s="127"/>
      <c r="H1" s="127"/>
      <c r="I1" s="127" t="s">
        <v>20</v>
      </c>
      <c r="J1" s="127"/>
      <c r="K1" s="4"/>
      <c r="L1" s="80" t="s">
        <v>1115</v>
      </c>
    </row>
    <row r="2" spans="1:20" ht="26.4">
      <c r="A2" s="136" t="str">
        <f>TEXT(VLOOKUP(B2, '기사 제목 및 링크'!B:F, 5, FALSE),"YY/M/D")</f>
        <v>24/6/20</v>
      </c>
      <c r="B2" s="137" t="str">
        <f>HYPERLINK("https://skinnonews.com"&amp;INDEX('4p data'!$A:$A,MATCH(주간_4p!$G2,'4p data'!$E:$E,0)),INDEX('기사 제목 및 링크'!$B:$B,MATCH(주간_4p!I2,'기사 제목 및 링크'!$C:$C,0)))</f>
        <v>“옥상정원? 테니스 코트? 아니죠!” 우리나라 옥상은 왜 대부분 녹색일까?</v>
      </c>
      <c r="C2" s="138" t="str">
        <f>TEXT(INDEX('4p data'!$B:$B,MATCH(주간_4p!$G2,'4p data'!$E:$E,0)),"#,###")</f>
        <v>672</v>
      </c>
      <c r="D2" s="138" t="str">
        <f>TEXT(SUMIFS('4p 기기'!$C:$C,'4p 기기'!$A:$A,INDEX('4p data'!$A:$A,MATCH(주간_4p!$G2,'4p data'!$E:$E,0)),'4p 기기'!$B:$B,"desktop"),"#,###")</f>
        <v>48</v>
      </c>
      <c r="E2" s="138" t="str">
        <f t="shared" ref="E2:E7" si="0">TEXT(C2-D2,"#,###")</f>
        <v>624</v>
      </c>
      <c r="F2" s="139" t="str">
        <f>CONCATENATE("- ",INDEX('4p 경로'!$F:$F,MATCH($G2&amp;"@1",'4p 경로'!$E:$E,0))," (",TEXT(INDEX('4p 경로'!$C:$C,MATCH($G2&amp;"@1",'4p 경로'!$E:$E,0))/C2,"0%"),")") &amp;CHAR(10)&amp; CONCATENATE("- ",INDEX('4p 경로'!$F:$F,MATCH($G2&amp;"@2",'4p 경로'!$E:$E,0)), " (", TEXT(INDEX('4p 경로'!$C:$C,MATCH($G2&amp;"@2",'4p 경로'!$E:$E,0))/C2, "0%"), ")")</f>
        <v>- Facebook (88%)
- Instagramstory (4%)</v>
      </c>
      <c r="G2" s="127">
        <v>1</v>
      </c>
      <c r="H2" s="127"/>
      <c r="I2" s="140" t="str">
        <f>"https://skinnonews.com"&amp;INDEX('4p data'!$A:$A,MATCH(주간_4p!$G2,'4p data'!$E:$E,0))</f>
        <v>https://skinnonews.com/archives/115587</v>
      </c>
      <c r="J2" s="141">
        <f>VLOOKUP(B2, '기사 제목 및 링크'!B:F, 5, FALSE)</f>
        <v>45463</v>
      </c>
      <c r="K2" s="4"/>
      <c r="N2" s="127"/>
    </row>
    <row r="3" spans="1:20" ht="26.4">
      <c r="A3" s="136" t="str">
        <f>TEXT(VLOOKUP(B3, '기사 제목 및 링크'!B:F, 5, FALSE),"YY/M/D")</f>
        <v>18/5/16</v>
      </c>
      <c r="B3" s="137" t="str">
        <f>HYPERLINK("https://skinnonews.com"&amp;INDEX('4p data'!$A:$A,MATCH(주간_4p!$G3,'4p data'!$E:$E,0)),INDEX('기사 제목 및 링크'!$B:$B,MATCH(주간_4p!I3,'기사 제목 및 링크'!$C:$C,0)))</f>
        <v>패션의 완성은 운동화! 운동화 끈 예쁘게 묶는 법 TOP 5</v>
      </c>
      <c r="C3" s="138" t="str">
        <f>TEXT(INDEX('4p data'!$B:$B,MATCH(주간_4p!$G3,'4p data'!$E:$E,0)),"#,###")</f>
        <v>192</v>
      </c>
      <c r="D3" s="138" t="str">
        <f>TEXT(SUMIFS('4p 기기'!$C:$C,'4p 기기'!$A:$A,INDEX('4p data'!$A:$A,MATCH(주간_4p!$G3,'4p data'!$E:$E,0)),'4p 기기'!$B:$B,"desktop"),"#,###")</f>
        <v>41</v>
      </c>
      <c r="E3" s="138" t="str">
        <f t="shared" si="0"/>
        <v>151</v>
      </c>
      <c r="F3" s="139" t="str">
        <f>CONCATENATE("- ",INDEX('4p 경로'!$F:$F,MATCH($G3&amp;"@1",'4p 경로'!$E:$E,0))," (",TEXT(INDEX('4p 경로'!$C:$C,MATCH($G3&amp;"@1",'4p 경로'!$E:$E,0))/C3,"0%"),")") &amp;CHAR(10)&amp; CONCATENATE("- ",INDEX('4p 경로'!$F:$F,MATCH($G3&amp;"@2",'4p 경로'!$E:$E,0)), " (", TEXT(INDEX('4p 경로'!$C:$C,MATCH($G3&amp;"@2",'4p 경로'!$E:$E,0))/C3, "0%"), ")")</f>
        <v>- Google 검색 (78%)
- Naver 검색 (11%)</v>
      </c>
      <c r="G3" s="127">
        <v>2</v>
      </c>
      <c r="H3" s="127"/>
      <c r="I3" s="140" t="str">
        <f>"https://skinnonews.com"&amp;INDEX('4p data'!$A:$A,MATCH(주간_4p!$G3,'4p data'!$E:$E,0))</f>
        <v>https://skinnonews.com/archives/32828</v>
      </c>
      <c r="J3" s="141">
        <f>VLOOKUP(B3, '기사 제목 및 링크'!B:F, 5, FALSE)</f>
        <v>43236</v>
      </c>
      <c r="K3" s="4"/>
      <c r="N3" s="127"/>
      <c r="P3" s="148"/>
      <c r="T3" s="148"/>
    </row>
    <row r="4" spans="1:20" ht="25.8" customHeight="1">
      <c r="A4" s="136" t="str">
        <f>TEXT(VLOOKUP(B4, '기사 제목 및 링크'!B:F, 5, FALSE),"YY/M/D")</f>
        <v>24/6/16</v>
      </c>
      <c r="B4" s="137" t="str">
        <f>HYPERLINK("https://skinnonews.com"&amp;INDEX('4p data'!$A:$A,MATCH(주간_4p!$G4,'4p data'!$E:$E,0)),INDEX('기사 제목 및 링크'!$B:$B,MATCH(주간_4p!I4,'기사 제목 및 링크'!$C:$C,0)))</f>
        <v>SK온, 리튬메탈 배터리용 고분자 전해질 개발</v>
      </c>
      <c r="C4" s="138" t="str">
        <f>TEXT(INDEX('4p data'!$B:$B,MATCH(주간_4p!$G4,'4p data'!$E:$E,0)),"#,###")</f>
        <v>182</v>
      </c>
      <c r="D4" s="138" t="str">
        <f>TEXT(SUMIFS('4p 기기'!$C:$C,'4p 기기'!$A:$A,INDEX('4p data'!$A:$A,MATCH(주간_4p!$G4,'4p data'!$E:$E,0)),'4p 기기'!$B:$B,"desktop"),"#,###")</f>
        <v>149</v>
      </c>
      <c r="E4" s="138" t="str">
        <f t="shared" si="0"/>
        <v>33</v>
      </c>
      <c r="F4" s="139" t="str">
        <f>CONCATENATE("- ",INDEX('4p 경로'!$F:$F,MATCH($G4&amp;"@1",'4p 경로'!$E:$E,0))," (",TEXT(INDEX('4p 경로'!$C:$C,MATCH($G4&amp;"@1",'4p 경로'!$E:$E,0))/C4,"0%"),")") &amp;CHAR(10)&amp; CONCATENATE("- ",INDEX('4p 경로'!$F:$F,MATCH($G4&amp;"@2",'4p 경로'!$E:$E,0)), " (", TEXT(INDEX('4p 경로'!$C:$C,MATCH($G4&amp;"@2",'4p 경로'!$E:$E,0))/C4, "0%"), ")")</f>
        <v>- 직접유입 (35%)
- Google 검색 (24%)</v>
      </c>
      <c r="G4" s="127">
        <v>3</v>
      </c>
      <c r="H4" s="127"/>
      <c r="I4" s="140" t="str">
        <f>"https://skinnonews.com"&amp;INDEX('4p data'!$A:$A,MATCH(주간_4p!$G4,'4p data'!$E:$E,0))</f>
        <v>https://skinnonews.com/archives/115537</v>
      </c>
      <c r="J4" s="141">
        <f>VLOOKUP(B4, '기사 제목 및 링크'!B:F, 5, FALSE)</f>
        <v>45459</v>
      </c>
      <c r="K4" s="4"/>
      <c r="N4" s="127"/>
      <c r="P4" s="149"/>
      <c r="T4" s="149"/>
    </row>
    <row r="5" spans="1:20" ht="26.4">
      <c r="A5" s="136" t="str">
        <f>TEXT(VLOOKUP(B5, '기사 제목 및 링크'!B:F, 5, FALSE),"YY/M/D")</f>
        <v>22/12/10</v>
      </c>
      <c r="B5" s="137" t="str">
        <f>HYPERLINK("https://skinnonews.com"&amp;INDEX('4p data'!$A:$A,MATCH(주간_4p!$G5,'4p data'!$E:$E,0)),INDEX('기사 제목 및 링크'!$B:$B,MATCH(주간_4p!I5,'기사 제목 및 링크'!$C:$C,0)))</f>
        <v>“일반 휘발유와 고급 휘발유, 어떤 차이가 있을까?”</v>
      </c>
      <c r="C5" s="138" t="str">
        <f>TEXT(INDEX('4p data'!$B:$B,MATCH(주간_4p!$G5,'4p data'!$E:$E,0)),"#,###")</f>
        <v>133</v>
      </c>
      <c r="D5" s="138" t="str">
        <f>TEXT(SUMIFS('4p 기기'!$C:$C,'4p 기기'!$A:$A,INDEX('4p data'!$A:$A,MATCH(주간_4p!$G5,'4p data'!$E:$E,0)),'4p 기기'!$B:$B,"desktop"),"#,###")</f>
        <v>44</v>
      </c>
      <c r="E5" s="138" t="str">
        <f t="shared" si="0"/>
        <v>89</v>
      </c>
      <c r="F5" s="139" t="str">
        <f>CONCATENATE("- ",INDEX('4p 경로'!$F:$F,MATCH($G5&amp;"@1",'4p 경로'!$E:$E,0))," (",TEXT(INDEX('4p 경로'!$C:$C,MATCH($G5&amp;"@1",'4p 경로'!$E:$E,0))/C5,"0%"),")") &amp;CHAR(10)&amp; CONCATENATE("- ",INDEX('4p 경로'!$F:$F,MATCH($G5&amp;"@2",'4p 경로'!$E:$E,0)), " (", TEXT(INDEX('4p 경로'!$C:$C,MATCH($G5&amp;"@2",'4p 경로'!$E:$E,0))/C5, "0%"), ")")</f>
        <v>- Google 검색 (86%)
- Naver 검색 (6%)</v>
      </c>
      <c r="G5" s="127">
        <v>4</v>
      </c>
      <c r="H5" s="127"/>
      <c r="I5" s="140" t="str">
        <f>"https://skinnonews.com"&amp;INDEX('4p data'!$A:$A,MATCH(주간_4p!$G5,'4p data'!$E:$E,0))</f>
        <v>https://skinnonews.com/archives/96864</v>
      </c>
      <c r="J5" s="141">
        <f>VLOOKUP(B5, '기사 제목 및 링크'!B:F, 5, FALSE)</f>
        <v>44905</v>
      </c>
      <c r="K5" s="4"/>
      <c r="N5" s="127"/>
    </row>
    <row r="6" spans="1:20" ht="26.4">
      <c r="A6" s="136" t="str">
        <f>TEXT(VLOOKUP(B6, '기사 제목 및 링크'!B:F, 5, FALSE),"YY/M/D")</f>
        <v>21/6/17</v>
      </c>
      <c r="B6" s="137" t="str">
        <f>HYPERLINK("https://skinnonews.com"&amp;INDEX('4p data'!$A:$A,MATCH(주간_4p!$G6,'4p data'!$E:$E,0)),INDEX('기사 제목 및 링크'!$B:$B,MATCH(주간_4p!I6,'기사 제목 및 링크'!$C:$C,0)))</f>
        <v>각형, 원통형, 파우치형… 형태에 따른 전기차 배터리 특성</v>
      </c>
      <c r="C6" s="138" t="str">
        <f>TEXT(INDEX('4p data'!$B:$B,MATCH(주간_4p!$G6,'4p data'!$E:$E,0)),"#,###")</f>
        <v>114</v>
      </c>
      <c r="D6" s="138" t="str">
        <f>TEXT(SUMIFS('4p 기기'!$C:$C,'4p 기기'!$A:$A,INDEX('4p data'!$A:$A,MATCH(주간_4p!$G6,'4p data'!$E:$E,0)),'4p 기기'!$B:$B,"desktop"),"#,###")</f>
        <v>94</v>
      </c>
      <c r="E6" s="138" t="str">
        <f t="shared" si="0"/>
        <v>20</v>
      </c>
      <c r="F6" s="139" t="str">
        <f>CONCATENATE("- ",INDEX('4p 경로'!$F:$F,MATCH($G6&amp;"@1",'4p 경로'!$E:$E,0))," (",TEXT(INDEX('4p 경로'!$C:$C,MATCH($G6&amp;"@1",'4p 경로'!$E:$E,0))/C6,"0%"),")") &amp;CHAR(10)&amp; CONCATENATE("- ",INDEX('4p 경로'!$F:$F,MATCH($G6&amp;"@2",'4p 경로'!$E:$E,0)), " (", TEXT(INDEX('4p 경로'!$C:$C,MATCH($G6&amp;"@2",'4p 경로'!$E:$E,0))/C6, "0%"), ")")</f>
        <v>- Google 검색 (90%)
- 직접유입 (6%)</v>
      </c>
      <c r="G6" s="127">
        <v>5</v>
      </c>
      <c r="H6" s="127"/>
      <c r="I6" s="140" t="str">
        <f>"https://skinnonews.com"&amp;INDEX('4p data'!$A:$A,MATCH(주간_4p!$G6,'4p data'!$E:$E,0))</f>
        <v>https://skinnonews.com/archives/84588</v>
      </c>
      <c r="J6" s="141">
        <f>VLOOKUP(B6, '기사 제목 및 링크'!B:F, 5, FALSE)</f>
        <v>44364</v>
      </c>
      <c r="K6" s="4"/>
      <c r="L6" s="150"/>
      <c r="N6" s="127"/>
    </row>
    <row r="7" spans="1:20" ht="27" thickBot="1">
      <c r="A7" s="153" t="str">
        <f>TEXT(VLOOKUP(B7, '기사 제목 및 링크'!B:F, 5, FALSE),"YY/M/D")</f>
        <v>24/1/24</v>
      </c>
      <c r="B7" s="142" t="str">
        <f>HYPERLINK("https://skinnonews.com"&amp;INDEX('4p data'!$A:$A,MATCH(주간_4p!$G7,'4p data'!$E:$E,0)),INDEX('기사 제목 및 링크'!$B:$B,MATCH(주간_4p!I7,'기사 제목 및 링크'!$C:$C,0)))</f>
        <v>[카드뉴스] “액체에 전자기기를 담근다?” – AI시대, 꼭 필요한 차세대 열관리 기술 ‘액침냉각’</v>
      </c>
      <c r="C7" s="143" t="str">
        <f>TEXT(INDEX('4p data'!$B:$B,MATCH(주간_4p!$G7,'4p data'!$E:$E,0)),"#,###")</f>
        <v>109</v>
      </c>
      <c r="D7" s="143" t="str">
        <f>TEXT(SUMIFS('4p 기기'!$C:$C,'4p 기기'!$A:$A,INDEX('4p data'!$A:$A,MATCH(주간_4p!$G7,'4p data'!$E:$E,0)),'4p 기기'!$B:$B,"desktop"),"#,###")</f>
        <v>92</v>
      </c>
      <c r="E7" s="143" t="str">
        <f t="shared" si="0"/>
        <v>17</v>
      </c>
      <c r="F7" s="144" t="str">
        <f>CONCATENATE("- ",INDEX('4p 경로'!$F:$F,MATCH($G7&amp;"@1",'4p 경로'!$E:$E,0))," (",TEXT(INDEX('4p 경로'!$C:$C,MATCH($G7&amp;"@1",'4p 경로'!$E:$E,0))/C7,"0%"),")") &amp;CHAR(10)&amp; CONCATENATE("- ",INDEX('4p 경로'!$F:$F,MATCH($G7&amp;"@2",'4p 경로'!$E:$E,0)), " (", TEXT(INDEX('4p 경로'!$C:$C,MATCH($G7&amp;"@2",'4p 경로'!$E:$E,0))/C7, "0%"), ")")</f>
        <v>- Google 검색 (88%)
- Skenmove.com (5%)</v>
      </c>
      <c r="G7" s="127">
        <v>6</v>
      </c>
      <c r="H7" s="127"/>
      <c r="I7" s="140" t="str">
        <f>"https://skinnonews.com"&amp;INDEX('4p data'!$A:$A,MATCH(주간_4p!$G7,'4p data'!$E:$E,0))</f>
        <v>https://skinnonews.com/archives/113797</v>
      </c>
      <c r="J7" s="141">
        <f>VLOOKUP(B7, '기사 제목 및 링크'!B:F, 5, FALSE)</f>
        <v>45315</v>
      </c>
      <c r="K7" s="4"/>
      <c r="N7" s="127"/>
    </row>
    <row r="8" spans="1:20">
      <c r="A8" s="151"/>
    </row>
    <row r="9" spans="1:20">
      <c r="A9" s="151"/>
      <c r="B9" s="151"/>
    </row>
    <row r="10" spans="1:20">
      <c r="A10" s="151"/>
    </row>
    <row r="11" spans="1:20">
      <c r="A11" s="151"/>
    </row>
    <row r="12" spans="1:20">
      <c r="A12" s="151"/>
    </row>
    <row r="13" spans="1:20" ht="19.8" customHeight="1"/>
    <row r="18" spans="1:9">
      <c r="A18" s="152"/>
    </row>
    <row r="21" spans="1:9">
      <c r="I21" s="1"/>
    </row>
  </sheetData>
  <phoneticPr fontId="4" type="noConversion"/>
  <conditionalFormatting sqref="I2:J7 A2:F7">
    <cfRule type="expression" dxfId="2" priority="1">
      <formula>_xlfn.ISFORMULA(A2)=FALSE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 tint="0.79998168889431442"/>
  </sheetPr>
  <dimension ref="A1:W1568"/>
  <sheetViews>
    <sheetView topLeftCell="A1557" zoomScale="85" zoomScaleNormal="85" workbookViewId="0">
      <selection activeCell="I1579" sqref="I1579"/>
    </sheetView>
  </sheetViews>
  <sheetFormatPr defaultColWidth="9.26953125" defaultRowHeight="19.2"/>
  <cols>
    <col min="1" max="1" width="88.1796875" style="154" customWidth="1"/>
    <col min="2" max="2" width="11.36328125" style="154" bestFit="1" customWidth="1"/>
    <col min="3" max="3" width="11.36328125" style="154" customWidth="1"/>
    <col min="4" max="4" width="10.1796875" style="50" customWidth="1"/>
    <col min="5" max="5" width="7.54296875" style="50" customWidth="1"/>
    <col min="6" max="6" width="16" style="1" customWidth="1"/>
    <col min="7" max="7" width="7.54296875" style="1" customWidth="1"/>
    <col min="8" max="8" width="3.6328125" style="1" customWidth="1"/>
    <col min="9" max="11" width="7.54296875" style="1" customWidth="1"/>
    <col min="12" max="12" width="30" style="1" customWidth="1"/>
    <col min="13" max="13" width="7.54296875" style="1" customWidth="1"/>
    <col min="14" max="16384" width="9.26953125" style="1"/>
  </cols>
  <sheetData>
    <row r="1" spans="1:23">
      <c r="A1" s="154" t="s">
        <v>32</v>
      </c>
      <c r="B1" s="154" t="s">
        <v>31</v>
      </c>
      <c r="C1" s="154" t="s">
        <v>259</v>
      </c>
      <c r="D1" s="50" t="s">
        <v>28</v>
      </c>
      <c r="E1" s="50" t="s">
        <v>29</v>
      </c>
      <c r="L1" s="80" t="s">
        <v>307</v>
      </c>
      <c r="W1" s="80" t="s">
        <v>1115</v>
      </c>
    </row>
    <row r="2" spans="1:23">
      <c r="A2" t="s">
        <v>44</v>
      </c>
      <c r="B2">
        <v>983</v>
      </c>
      <c r="C2">
        <v>473</v>
      </c>
      <c r="D2" s="78" t="str">
        <f t="shared" ref="D2:D65" si="0">IF(AND(LEFT(A2,10)="/archives/",ISNUMBER(_xlfn.NUMBERVALUE(MID(A2,18,1))),ISERROR(FIND("ckattempt",A2)),ISERROR(FIND("preview",A2))),"기사임","")</f>
        <v/>
      </c>
      <c r="E2" s="78" t="str">
        <f>IF(D2="","",COUNTIF($D$1:D2,"기사임"))</f>
        <v/>
      </c>
      <c r="H2" s="1">
        <v>1</v>
      </c>
      <c r="I2" s="78" t="str">
        <f t="shared" ref="I2:I24" si="1">INDEX(A:A,MATCH(H2,E:E,0))</f>
        <v>/archives/115587</v>
      </c>
      <c r="L2" s="78" t="str">
        <f t="shared" ref="L2:L7" si="2">CONCATENATE("https://skinnonews.com",I2)</f>
        <v>https://skinnonews.com/archives/115587</v>
      </c>
    </row>
    <row r="3" spans="1:23">
      <c r="A3" t="s">
        <v>2053</v>
      </c>
      <c r="B3">
        <v>672</v>
      </c>
      <c r="C3">
        <v>594</v>
      </c>
      <c r="D3" s="78" t="str">
        <f t="shared" si="0"/>
        <v>기사임</v>
      </c>
      <c r="E3" s="78">
        <f>IF(D3="","",COUNTIF($D$1:D3,"기사임"))</f>
        <v>1</v>
      </c>
      <c r="H3" s="1">
        <v>2</v>
      </c>
      <c r="I3" s="78" t="str">
        <f t="shared" si="1"/>
        <v>/archives/32828</v>
      </c>
      <c r="L3" s="78" t="str">
        <f t="shared" si="2"/>
        <v>https://skinnonews.com/archives/32828</v>
      </c>
    </row>
    <row r="4" spans="1:23">
      <c r="A4" t="s">
        <v>52</v>
      </c>
      <c r="B4">
        <v>450</v>
      </c>
      <c r="C4">
        <v>393</v>
      </c>
      <c r="D4" s="78" t="str">
        <f t="shared" si="0"/>
        <v/>
      </c>
      <c r="E4" s="78" t="str">
        <f>IF(D4="","",COUNTIF($D$1:D4,"기사임"))</f>
        <v/>
      </c>
      <c r="H4" s="1">
        <v>3</v>
      </c>
      <c r="I4" s="78" t="str">
        <f t="shared" si="1"/>
        <v>/archives/115537</v>
      </c>
      <c r="L4" s="78" t="str">
        <f t="shared" si="2"/>
        <v>https://skinnonews.com/archives/115537</v>
      </c>
    </row>
    <row r="5" spans="1:23">
      <c r="A5" t="s">
        <v>46</v>
      </c>
      <c r="B5">
        <v>229</v>
      </c>
      <c r="C5">
        <v>141</v>
      </c>
      <c r="D5" s="78" t="str">
        <f t="shared" si="0"/>
        <v/>
      </c>
      <c r="E5" s="78" t="str">
        <f>IF(D5="","",COUNTIF($D$1:D5,"기사임"))</f>
        <v/>
      </c>
      <c r="H5" s="1">
        <v>4</v>
      </c>
      <c r="I5" s="78" t="str">
        <f t="shared" si="1"/>
        <v>/archives/96864</v>
      </c>
      <c r="L5" s="78" t="str">
        <f t="shared" si="2"/>
        <v>https://skinnonews.com/archives/96864</v>
      </c>
    </row>
    <row r="6" spans="1:23">
      <c r="A6" t="s">
        <v>47</v>
      </c>
      <c r="B6">
        <v>192</v>
      </c>
      <c r="C6">
        <v>168</v>
      </c>
      <c r="D6" s="78" t="str">
        <f t="shared" si="0"/>
        <v>기사임</v>
      </c>
      <c r="E6" s="78">
        <f>IF(D6="","",COUNTIF($D$1:D6,"기사임"))</f>
        <v>2</v>
      </c>
      <c r="H6" s="1">
        <v>5</v>
      </c>
      <c r="I6" s="78" t="str">
        <f t="shared" si="1"/>
        <v>/archives/84588</v>
      </c>
      <c r="L6" s="78" t="str">
        <f t="shared" si="2"/>
        <v>https://skinnonews.com/archives/84588</v>
      </c>
    </row>
    <row r="7" spans="1:23">
      <c r="A7" t="s">
        <v>2054</v>
      </c>
      <c r="B7">
        <v>182</v>
      </c>
      <c r="C7">
        <v>131</v>
      </c>
      <c r="D7" s="78" t="str">
        <f t="shared" si="0"/>
        <v>기사임</v>
      </c>
      <c r="E7" s="78">
        <f>IF(D7="","",COUNTIF($D$1:D7,"기사임"))</f>
        <v>3</v>
      </c>
      <c r="H7" s="1">
        <v>6</v>
      </c>
      <c r="I7" s="78" t="str">
        <f t="shared" si="1"/>
        <v>/archives/113797</v>
      </c>
      <c r="L7" s="78" t="str">
        <f t="shared" si="2"/>
        <v>https://skinnonews.com/archives/113797</v>
      </c>
    </row>
    <row r="8" spans="1:23">
      <c r="A8" t="s">
        <v>53</v>
      </c>
      <c r="B8">
        <v>133</v>
      </c>
      <c r="C8">
        <v>116</v>
      </c>
      <c r="D8" s="78" t="str">
        <f t="shared" si="0"/>
        <v>기사임</v>
      </c>
      <c r="E8" s="78">
        <f>IF(D8="","",COUNTIF($D$1:D8,"기사임"))</f>
        <v>4</v>
      </c>
      <c r="H8" s="1">
        <v>7</v>
      </c>
      <c r="I8" s="78" t="str">
        <f t="shared" si="1"/>
        <v>/archives/115057</v>
      </c>
      <c r="L8" s="78" t="str">
        <f>INDEX('기사 제목 및 링크'!B:B,MATCH(CONCATENATE("https://skinnonews.com",I8),'기사 제목 및 링크'!C:C,0))</f>
        <v>[팩트체크해~油] 석유 고갈… 50년 전에도 앞으로 50년, 지금도 50년?</v>
      </c>
    </row>
    <row r="9" spans="1:23">
      <c r="A9" t="s">
        <v>48</v>
      </c>
      <c r="B9">
        <v>114</v>
      </c>
      <c r="C9">
        <v>88</v>
      </c>
      <c r="D9" s="78" t="str">
        <f t="shared" si="0"/>
        <v>기사임</v>
      </c>
      <c r="E9" s="78">
        <f>IF(D9="","",COUNTIF($D$1:D9,"기사임"))</f>
        <v>5</v>
      </c>
      <c r="H9" s="1">
        <v>8</v>
      </c>
      <c r="I9" s="78" t="str">
        <f t="shared" si="1"/>
        <v>/archives/115532</v>
      </c>
      <c r="L9" s="78" t="str">
        <f>INDEX('기사 제목 및 링크'!B:B,MATCH(CONCATENATE("https://skinnonews.com",I9),'기사 제목 및 링크'!C:C,0))</f>
        <v>“음악엔 장애도 장벽도 없다”, 부다페스트 수놓은 희망의 선율</v>
      </c>
    </row>
    <row r="10" spans="1:23">
      <c r="A10" t="s">
        <v>45</v>
      </c>
      <c r="B10">
        <v>111</v>
      </c>
      <c r="C10">
        <v>70</v>
      </c>
      <c r="D10" s="78" t="str">
        <f t="shared" si="0"/>
        <v/>
      </c>
      <c r="E10" s="78" t="str">
        <f>IF(D10="","",COUNTIF($D$1:D10,"기사임"))</f>
        <v/>
      </c>
      <c r="H10" s="1">
        <v>9</v>
      </c>
      <c r="I10" s="78" t="str">
        <f t="shared" si="1"/>
        <v>/archives/114973</v>
      </c>
      <c r="L10" s="78" t="str">
        <f>INDEX('기사 제목 및 링크'!B:B,MATCH(CONCATENATE("https://skinnonews.com",I10),'기사 제목 및 링크'!C:C,0))</f>
        <v>[전지적 배터리 시점] ① 일상을 차지(Charge)해 온 ‘전지’의 역사 – 과거의 꿈을 실현시키다!</v>
      </c>
    </row>
    <row r="11" spans="1:23">
      <c r="A11" t="s">
        <v>1051</v>
      </c>
      <c r="B11">
        <v>109</v>
      </c>
      <c r="C11">
        <v>95</v>
      </c>
      <c r="D11" s="78" t="str">
        <f t="shared" si="0"/>
        <v>기사임</v>
      </c>
      <c r="E11" s="78">
        <f>IF(D11="","",COUNTIF($D$1:D11,"기사임"))</f>
        <v>6</v>
      </c>
      <c r="H11" s="1">
        <v>10</v>
      </c>
      <c r="I11" s="78" t="str">
        <f t="shared" si="1"/>
        <v>/archives/109462</v>
      </c>
      <c r="L11" s="78" t="str">
        <f>INDEX('기사 제목 및 링크'!B:B,MATCH(CONCATENATE("https://skinnonews.com",I11),'기사 제목 및 링크'!C:C,0))</f>
        <v>SK온, 최고사업책임자(CCO) 신설</v>
      </c>
    </row>
    <row r="12" spans="1:23">
      <c r="A12" t="s">
        <v>1424</v>
      </c>
      <c r="B12">
        <v>109</v>
      </c>
      <c r="C12">
        <v>94</v>
      </c>
      <c r="D12" s="78" t="str">
        <f t="shared" si="0"/>
        <v>기사임</v>
      </c>
      <c r="E12" s="78">
        <f>IF(D12="","",COUNTIF($D$1:D12,"기사임"))</f>
        <v>7</v>
      </c>
      <c r="H12" s="1">
        <v>11</v>
      </c>
      <c r="I12" s="78" t="str">
        <f t="shared" si="1"/>
        <v>/archives/48028</v>
      </c>
      <c r="L12" s="78" t="str">
        <f>INDEX('기사 제목 및 링크'!B:B,MATCH(CONCATENATE("https://skinnonews.com",I12),'기사 제목 및 링크'!C:C,0))</f>
        <v>원유의 분별 증류에 의해 생산되는 석유 제품의 성상(性狀)과 용도</v>
      </c>
    </row>
    <row r="13" spans="1:23">
      <c r="A13" t="s">
        <v>2055</v>
      </c>
      <c r="B13">
        <v>104</v>
      </c>
      <c r="C13">
        <v>68</v>
      </c>
      <c r="D13" s="78" t="str">
        <f t="shared" si="0"/>
        <v>기사임</v>
      </c>
      <c r="E13" s="78">
        <f>IF(D13="","",COUNTIF($D$1:D13,"기사임"))</f>
        <v>8</v>
      </c>
      <c r="H13" s="1">
        <v>12</v>
      </c>
      <c r="I13" s="78" t="str">
        <f t="shared" si="1"/>
        <v>/archives/49884</v>
      </c>
      <c r="L13" s="78" t="str">
        <f>INDEX('기사 제목 및 링크'!B:B,MATCH(CONCATENATE("https://skinnonews.com",I13),'기사 제목 및 링크'!C:C,0))</f>
        <v>비행기를 띄우는 힘, ‘항공유’의 모든 것</v>
      </c>
    </row>
    <row r="14" spans="1:23">
      <c r="A14" t="s">
        <v>50</v>
      </c>
      <c r="B14">
        <v>104</v>
      </c>
      <c r="C14">
        <v>71</v>
      </c>
      <c r="D14" s="78" t="str">
        <f t="shared" si="0"/>
        <v/>
      </c>
      <c r="E14" s="78" t="str">
        <f>IF(D14="","",COUNTIF($D$1:D14,"기사임"))</f>
        <v/>
      </c>
      <c r="H14" s="1">
        <v>13</v>
      </c>
      <c r="I14" s="78" t="str">
        <f t="shared" si="1"/>
        <v>/archives/103947</v>
      </c>
      <c r="L14" s="78" t="str">
        <f>INDEX('기사 제목 및 링크'!B:B,MATCH(CONCATENATE("https://skinnonews.com",I14),'기사 제목 및 링크'!C:C,0))</f>
        <v>“액체 속에 담긴 데이터 서버?!” – 탄소중립 시대 차세대 열관리 기술, 데이터센터 액침냉각</v>
      </c>
    </row>
    <row r="15" spans="1:23">
      <c r="A15" t="s">
        <v>1360</v>
      </c>
      <c r="B15">
        <v>101</v>
      </c>
      <c r="C15">
        <v>77</v>
      </c>
      <c r="D15" s="78" t="str">
        <f t="shared" si="0"/>
        <v>기사임</v>
      </c>
      <c r="E15" s="78">
        <f>IF(D15="","",COUNTIF($D$1:D15,"기사임"))</f>
        <v>9</v>
      </c>
      <c r="H15" s="1">
        <v>14</v>
      </c>
      <c r="I15" s="78" t="str">
        <f t="shared" si="1"/>
        <v>/archives/107411</v>
      </c>
      <c r="L15" s="78" t="e">
        <f>INDEX('기사 제목 및 링크'!B:B,MATCH(CONCATENATE("https://skinnonews.com",I15),'기사 제목 및 링크'!C:C,0))</f>
        <v>#N/A</v>
      </c>
    </row>
    <row r="16" spans="1:23">
      <c r="A16" t="s">
        <v>436</v>
      </c>
      <c r="B16">
        <v>85</v>
      </c>
      <c r="C16">
        <v>83</v>
      </c>
      <c r="D16" s="78" t="str">
        <f t="shared" si="0"/>
        <v>기사임</v>
      </c>
      <c r="E16" s="78">
        <f>IF(D16="","",COUNTIF($D$1:D16,"기사임"))</f>
        <v>10</v>
      </c>
      <c r="H16" s="1">
        <v>15</v>
      </c>
      <c r="I16" s="78" t="str">
        <f t="shared" si="1"/>
        <v>/archives/23352</v>
      </c>
      <c r="L16" s="78" t="str">
        <f>INDEX('기사 제목 및 링크'!B:B,MATCH(CONCATENATE("https://skinnonews.com",I16),'기사 제목 및 링크'!C:C,0))</f>
        <v>중간고사를 부탁해! 시험기간에 도움되는 음식 BEST 5</v>
      </c>
    </row>
    <row r="17" spans="1:12">
      <c r="A17" t="s">
        <v>60</v>
      </c>
      <c r="B17">
        <v>85</v>
      </c>
      <c r="C17">
        <v>52</v>
      </c>
      <c r="D17" s="78" t="str">
        <f t="shared" si="0"/>
        <v/>
      </c>
      <c r="E17" s="78" t="str">
        <f>IF(D17="","",COUNTIF($D$1:D17,"기사임"))</f>
        <v/>
      </c>
      <c r="H17" s="1">
        <v>16</v>
      </c>
      <c r="I17" s="78" t="str">
        <f t="shared" si="1"/>
        <v>/archives/114094</v>
      </c>
      <c r="L17" s="78" t="str">
        <f>INDEX('기사 제목 및 링크'!B:B,MATCH(CONCATENATE("https://skinnonews.com",I17),'기사 제목 및 링크'!C:C,0))</f>
        <v>플라스틱 분리배출, 이제 마크부터 확인하세요!</v>
      </c>
    </row>
    <row r="18" spans="1:12">
      <c r="A18" t="s">
        <v>69</v>
      </c>
      <c r="B18">
        <v>81</v>
      </c>
      <c r="C18">
        <v>51</v>
      </c>
      <c r="D18" s="78" t="str">
        <f t="shared" si="0"/>
        <v>기사임</v>
      </c>
      <c r="E18" s="78">
        <f>IF(D18="","",COUNTIF($D$1:D18,"기사임"))</f>
        <v>11</v>
      </c>
      <c r="H18" s="1">
        <v>17</v>
      </c>
      <c r="I18" s="78" t="str">
        <f t="shared" si="1"/>
        <v>/archives/111978</v>
      </c>
      <c r="L18" s="78" t="str">
        <f>INDEX('기사 제목 및 링크'!B:B,MATCH(CONCATENATE("https://skinnonews.com",I18),'기사 제목 및 링크'!C:C,0))</f>
        <v>[카드뉴스] 지구가 들끓고 있다! – Warming을 넘어선 Boiling의 시대</v>
      </c>
    </row>
    <row r="19" spans="1:12">
      <c r="A19" t="s">
        <v>54</v>
      </c>
      <c r="B19">
        <v>75</v>
      </c>
      <c r="C19">
        <v>63</v>
      </c>
      <c r="D19" s="78" t="str">
        <f t="shared" si="0"/>
        <v>기사임</v>
      </c>
      <c r="E19" s="78">
        <f>IF(D19="","",COUNTIF($D$1:D19,"기사임"))</f>
        <v>12</v>
      </c>
      <c r="H19" s="1">
        <v>18</v>
      </c>
      <c r="I19" s="78" t="str">
        <f t="shared" si="1"/>
        <v>/archives/104002</v>
      </c>
      <c r="L19" s="78" t="str">
        <f>INDEX('기사 제목 및 링크'!B:B,MATCH(CONCATENATE("https://skinnonews.com",I19),'기사 제목 및 링크'!C:C,0))</f>
        <v>[SKinno Tech] 지금 음극재가 주목받는 이유?</v>
      </c>
    </row>
    <row r="20" spans="1:12">
      <c r="A20" t="s">
        <v>63</v>
      </c>
      <c r="B20">
        <v>70</v>
      </c>
      <c r="C20">
        <v>61</v>
      </c>
      <c r="D20" s="78" t="str">
        <f t="shared" si="0"/>
        <v>기사임</v>
      </c>
      <c r="E20" s="78">
        <f>IF(D20="","",COUNTIF($D$1:D20,"기사임"))</f>
        <v>13</v>
      </c>
      <c r="H20" s="1">
        <v>19</v>
      </c>
      <c r="I20" s="78" t="str">
        <f t="shared" si="1"/>
        <v>/archives/113680</v>
      </c>
      <c r="L20" s="78" t="str">
        <f>INDEX('기사 제목 및 링크'!B:B,MATCH(CONCATENATE("https://skinnonews.com",I20),'기사 제목 및 링크'!C:C,0))</f>
        <v>SK온, 美 솔리드파워와 협력 강화… 전고체 배터리 개발 가속</v>
      </c>
    </row>
    <row r="21" spans="1:12">
      <c r="A21" t="s">
        <v>102</v>
      </c>
      <c r="B21">
        <v>67</v>
      </c>
      <c r="C21">
        <v>62</v>
      </c>
      <c r="D21" s="78" t="str">
        <f t="shared" si="0"/>
        <v>기사임</v>
      </c>
      <c r="E21" s="78">
        <f>IF(D21="","",COUNTIF($D$1:D21,"기사임"))</f>
        <v>14</v>
      </c>
      <c r="H21" s="1">
        <v>20</v>
      </c>
      <c r="I21" s="78" t="str">
        <f t="shared" si="1"/>
        <v>/archives/114999</v>
      </c>
      <c r="L21" s="78" t="str">
        <f>INDEX('기사 제목 및 링크'!B:B,MATCH(CONCATENATE("https://skinnonews.com",I21),'기사 제목 및 링크'!C:C,0))</f>
        <v>[SK이노베이션 2024년 1분기 실적발표] 매출액 18조 8,551억원, 영업이익 6,247억원 – 기존 성장동력의 견고한 실적으로 영업이익 6,247억원 달성</v>
      </c>
    </row>
    <row r="22" spans="1:12">
      <c r="A22" t="s">
        <v>55</v>
      </c>
      <c r="B22">
        <v>66</v>
      </c>
      <c r="C22">
        <v>33</v>
      </c>
      <c r="D22" s="78" t="str">
        <f t="shared" si="0"/>
        <v/>
      </c>
      <c r="E22" s="78" t="str">
        <f>IF(D22="","",COUNTIF($D$1:D22,"기사임"))</f>
        <v/>
      </c>
      <c r="H22" s="1">
        <v>21</v>
      </c>
      <c r="I22" s="78" t="str">
        <f t="shared" si="1"/>
        <v>/archives/113159</v>
      </c>
      <c r="L22" s="78" t="str">
        <f>INDEX('기사 제목 및 링크'!B:B,MATCH(CONCATENATE("https://skinnonews.com",I22),'기사 제목 및 링크'!C:C,0))</f>
        <v>폐식용유로 하늘을 나는 비행기가 있다?! 새로운 대안으로 떠오른 지속가능항공유(SAF) – 겨울 여행 시즌, 알고 가면 더 재밌다(2)</v>
      </c>
    </row>
    <row r="23" spans="1:12">
      <c r="A23" t="s">
        <v>62</v>
      </c>
      <c r="B23">
        <v>61</v>
      </c>
      <c r="C23">
        <v>56</v>
      </c>
      <c r="D23" s="78" t="str">
        <f t="shared" si="0"/>
        <v>기사임</v>
      </c>
      <c r="E23" s="78">
        <f>IF(D23="","",COUNTIF($D$1:D23,"기사임"))</f>
        <v>15</v>
      </c>
      <c r="H23" s="1">
        <v>22</v>
      </c>
      <c r="I23" s="78" t="str">
        <f t="shared" si="1"/>
        <v>/archives/113952</v>
      </c>
      <c r="L23" s="78" t="str">
        <f>INDEX('기사 제목 및 링크'!B:B,MATCH(CONCATENATE("https://skinnonews.com",I23),'기사 제목 및 링크'!C:C,0))</f>
        <v>[팩트체크해~油] “왜 나한테 그래?” – 공룡화석이 석유가 된 게 아니라고요?!</v>
      </c>
    </row>
    <row r="24" spans="1:12">
      <c r="A24" t="s">
        <v>1151</v>
      </c>
      <c r="B24">
        <v>57</v>
      </c>
      <c r="C24">
        <v>47</v>
      </c>
      <c r="D24" s="78" t="str">
        <f t="shared" si="0"/>
        <v>기사임</v>
      </c>
      <c r="E24" s="78">
        <f>IF(D24="","",COUNTIF($D$1:D24,"기사임"))</f>
        <v>16</v>
      </c>
      <c r="H24" s="1">
        <v>23</v>
      </c>
      <c r="I24" s="78" t="str">
        <f t="shared" si="1"/>
        <v>/archives/103989</v>
      </c>
      <c r="L24" s="78" t="e">
        <f>INDEX('기사 제목 및 링크'!B:B,MATCH(CONCATENATE("https://skinnonews.com",I24),'기사 제목 및 링크'!C:C,0))</f>
        <v>#N/A</v>
      </c>
    </row>
    <row r="25" spans="1:12">
      <c r="A25" t="s">
        <v>758</v>
      </c>
      <c r="B25">
        <v>54</v>
      </c>
      <c r="C25">
        <v>47</v>
      </c>
      <c r="D25" s="78" t="str">
        <f t="shared" si="0"/>
        <v>기사임</v>
      </c>
      <c r="E25" s="78">
        <f>IF(D25="","",COUNTIF($D$1:D25,"기사임"))</f>
        <v>17</v>
      </c>
    </row>
    <row r="26" spans="1:12">
      <c r="A26" t="s">
        <v>49</v>
      </c>
      <c r="B26">
        <v>52</v>
      </c>
      <c r="C26">
        <v>43</v>
      </c>
      <c r="D26" s="78" t="str">
        <f t="shared" si="0"/>
        <v>기사임</v>
      </c>
      <c r="E26" s="78">
        <f>IF(D26="","",COUNTIF($D$1:D26,"기사임"))</f>
        <v>18</v>
      </c>
    </row>
    <row r="27" spans="1:12">
      <c r="A27" t="s">
        <v>1035</v>
      </c>
      <c r="B27">
        <v>52</v>
      </c>
      <c r="C27">
        <v>40</v>
      </c>
      <c r="D27" s="78" t="str">
        <f t="shared" si="0"/>
        <v>기사임</v>
      </c>
      <c r="E27" s="78">
        <f>IF(D27="","",COUNTIF($D$1:D27,"기사임"))</f>
        <v>19</v>
      </c>
    </row>
    <row r="28" spans="1:12">
      <c r="A28" t="s">
        <v>1389</v>
      </c>
      <c r="B28">
        <v>50</v>
      </c>
      <c r="C28">
        <v>45</v>
      </c>
      <c r="D28" s="78" t="str">
        <f t="shared" si="0"/>
        <v>기사임</v>
      </c>
      <c r="E28" s="78">
        <f>IF(D28="","",COUNTIF($D$1:D28,"기사임"))</f>
        <v>20</v>
      </c>
    </row>
    <row r="29" spans="1:12">
      <c r="A29" t="s">
        <v>975</v>
      </c>
      <c r="B29">
        <v>49</v>
      </c>
      <c r="C29">
        <v>34</v>
      </c>
      <c r="D29" s="78" t="str">
        <f t="shared" si="0"/>
        <v>기사임</v>
      </c>
      <c r="E29" s="78">
        <f>IF(D29="","",COUNTIF($D$1:D29,"기사임"))</f>
        <v>21</v>
      </c>
    </row>
    <row r="30" spans="1:12">
      <c r="A30" t="s">
        <v>1055</v>
      </c>
      <c r="B30">
        <v>48</v>
      </c>
      <c r="C30">
        <v>42</v>
      </c>
      <c r="D30" s="78" t="str">
        <f t="shared" si="0"/>
        <v>기사임</v>
      </c>
      <c r="E30" s="78">
        <f>IF(D30="","",COUNTIF($D$1:D30,"기사임"))</f>
        <v>22</v>
      </c>
    </row>
    <row r="31" spans="1:12">
      <c r="A31" t="s">
        <v>74</v>
      </c>
      <c r="B31">
        <v>45</v>
      </c>
      <c r="C31">
        <v>24</v>
      </c>
      <c r="D31" s="78" t="str">
        <f t="shared" si="0"/>
        <v>기사임</v>
      </c>
      <c r="E31" s="78">
        <f>IF(D31="","",COUNTIF($D$1:D31,"기사임"))</f>
        <v>23</v>
      </c>
    </row>
    <row r="32" spans="1:12">
      <c r="A32" t="s">
        <v>1361</v>
      </c>
      <c r="B32">
        <v>43</v>
      </c>
      <c r="C32">
        <v>39</v>
      </c>
      <c r="D32" s="78" t="str">
        <f t="shared" si="0"/>
        <v>기사임</v>
      </c>
      <c r="E32" s="78">
        <f>IF(D32="","",COUNTIF($D$1:D32,"기사임"))</f>
        <v>24</v>
      </c>
    </row>
    <row r="33" spans="1:5">
      <c r="A33" t="s">
        <v>674</v>
      </c>
      <c r="B33">
        <v>41</v>
      </c>
      <c r="C33">
        <v>34</v>
      </c>
      <c r="D33" s="78" t="str">
        <f t="shared" si="0"/>
        <v>기사임</v>
      </c>
      <c r="E33" s="78">
        <f>IF(D33="","",COUNTIF($D$1:D33,"기사임"))</f>
        <v>25</v>
      </c>
    </row>
    <row r="34" spans="1:5">
      <c r="A34" t="s">
        <v>56</v>
      </c>
      <c r="B34">
        <v>41</v>
      </c>
      <c r="C34">
        <v>27</v>
      </c>
      <c r="D34" s="78" t="str">
        <f t="shared" si="0"/>
        <v/>
      </c>
      <c r="E34" s="78" t="str">
        <f>IF(D34="","",COUNTIF($D$1:D34,"기사임"))</f>
        <v/>
      </c>
    </row>
    <row r="35" spans="1:5">
      <c r="A35" t="s">
        <v>111</v>
      </c>
      <c r="B35">
        <v>40</v>
      </c>
      <c r="C35">
        <v>26</v>
      </c>
      <c r="D35" s="78" t="str">
        <f t="shared" si="0"/>
        <v/>
      </c>
      <c r="E35" s="78" t="str">
        <f>IF(D35="","",COUNTIF($D$1:D35,"기사임"))</f>
        <v/>
      </c>
    </row>
    <row r="36" spans="1:5">
      <c r="A36" t="s">
        <v>72</v>
      </c>
      <c r="B36">
        <v>39</v>
      </c>
      <c r="C36">
        <v>36</v>
      </c>
      <c r="D36" s="78" t="str">
        <f t="shared" si="0"/>
        <v>기사임</v>
      </c>
      <c r="E36" s="78">
        <f>IF(D36="","",COUNTIF($D$1:D36,"기사임"))</f>
        <v>26</v>
      </c>
    </row>
    <row r="37" spans="1:5">
      <c r="A37" t="s">
        <v>61</v>
      </c>
      <c r="B37">
        <v>38</v>
      </c>
      <c r="C37">
        <v>35</v>
      </c>
      <c r="D37" s="78" t="str">
        <f t="shared" si="0"/>
        <v>기사임</v>
      </c>
      <c r="E37" s="78">
        <f>IF(D37="","",COUNTIF($D$1:D37,"기사임"))</f>
        <v>27</v>
      </c>
    </row>
    <row r="38" spans="1:5">
      <c r="A38" t="s">
        <v>516</v>
      </c>
      <c r="B38">
        <v>36</v>
      </c>
      <c r="C38">
        <v>28</v>
      </c>
      <c r="D38" s="78" t="str">
        <f t="shared" si="0"/>
        <v>기사임</v>
      </c>
      <c r="E38" s="78">
        <f>IF(D38="","",COUNTIF($D$1:D38,"기사임"))</f>
        <v>28</v>
      </c>
    </row>
    <row r="39" spans="1:5">
      <c r="A39" t="s">
        <v>106</v>
      </c>
      <c r="B39">
        <v>36</v>
      </c>
      <c r="C39">
        <v>33</v>
      </c>
      <c r="D39" s="78" t="str">
        <f t="shared" si="0"/>
        <v>기사임</v>
      </c>
      <c r="E39" s="78">
        <f>IF(D39="","",COUNTIF($D$1:D39,"기사임"))</f>
        <v>29</v>
      </c>
    </row>
    <row r="40" spans="1:5">
      <c r="A40" t="s">
        <v>740</v>
      </c>
      <c r="B40">
        <v>35</v>
      </c>
      <c r="C40">
        <v>31</v>
      </c>
      <c r="D40" s="78" t="str">
        <f t="shared" si="0"/>
        <v>기사임</v>
      </c>
      <c r="E40" s="78">
        <f>IF(D40="","",COUNTIF($D$1:D40,"기사임"))</f>
        <v>30</v>
      </c>
    </row>
    <row r="41" spans="1:5">
      <c r="A41" t="s">
        <v>1069</v>
      </c>
      <c r="B41">
        <v>35</v>
      </c>
      <c r="C41">
        <v>33</v>
      </c>
      <c r="D41" s="78" t="str">
        <f t="shared" si="0"/>
        <v>기사임</v>
      </c>
      <c r="E41" s="78">
        <f>IF(D41="","",COUNTIF($D$1:D41,"기사임"))</f>
        <v>31</v>
      </c>
    </row>
    <row r="42" spans="1:5">
      <c r="A42" t="s">
        <v>150</v>
      </c>
      <c r="B42">
        <v>35</v>
      </c>
      <c r="C42">
        <v>25</v>
      </c>
      <c r="D42" s="78" t="str">
        <f t="shared" si="0"/>
        <v>기사임</v>
      </c>
      <c r="E42" s="78">
        <f>IF(D42="","",COUNTIF($D$1:D42,"기사임"))</f>
        <v>32</v>
      </c>
    </row>
    <row r="43" spans="1:5">
      <c r="A43" t="s">
        <v>161</v>
      </c>
      <c r="B43">
        <v>35</v>
      </c>
      <c r="C43">
        <v>26</v>
      </c>
      <c r="D43" s="78" t="str">
        <f t="shared" si="0"/>
        <v>기사임</v>
      </c>
      <c r="E43" s="78">
        <f>IF(D43="","",COUNTIF($D$1:D43,"기사임"))</f>
        <v>33</v>
      </c>
    </row>
    <row r="44" spans="1:5">
      <c r="A44" t="s">
        <v>119</v>
      </c>
      <c r="B44">
        <v>35</v>
      </c>
      <c r="C44">
        <v>23</v>
      </c>
      <c r="D44" s="78" t="str">
        <f t="shared" si="0"/>
        <v/>
      </c>
      <c r="E44" s="78" t="str">
        <f>IF(D44="","",COUNTIF($D$1:D44,"기사임"))</f>
        <v/>
      </c>
    </row>
    <row r="45" spans="1:5">
      <c r="A45" t="s">
        <v>1169</v>
      </c>
      <c r="B45">
        <v>34</v>
      </c>
      <c r="C45">
        <v>25</v>
      </c>
      <c r="D45" s="78" t="str">
        <f t="shared" si="0"/>
        <v>기사임</v>
      </c>
      <c r="E45" s="78">
        <f>IF(D45="","",COUNTIF($D$1:D45,"기사임"))</f>
        <v>34</v>
      </c>
    </row>
    <row r="46" spans="1:5">
      <c r="A46" t="s">
        <v>1794</v>
      </c>
      <c r="B46">
        <v>34</v>
      </c>
      <c r="C46">
        <v>26</v>
      </c>
      <c r="D46" s="78" t="str">
        <f t="shared" si="0"/>
        <v>기사임</v>
      </c>
      <c r="E46" s="78">
        <f>IF(D46="","",COUNTIF($D$1:D46,"기사임"))</f>
        <v>35</v>
      </c>
    </row>
    <row r="47" spans="1:5">
      <c r="A47" t="s">
        <v>1335</v>
      </c>
      <c r="B47">
        <v>33</v>
      </c>
      <c r="C47">
        <v>24</v>
      </c>
      <c r="D47" s="78" t="str">
        <f t="shared" si="0"/>
        <v>기사임</v>
      </c>
      <c r="E47" s="78">
        <f>IF(D47="","",COUNTIF($D$1:D47,"기사임"))</f>
        <v>36</v>
      </c>
    </row>
    <row r="48" spans="1:5">
      <c r="A48" t="s">
        <v>1277</v>
      </c>
      <c r="B48">
        <v>33</v>
      </c>
      <c r="C48">
        <v>20</v>
      </c>
      <c r="D48" s="78" t="str">
        <f t="shared" si="0"/>
        <v>기사임</v>
      </c>
      <c r="E48" s="78">
        <f>IF(D48="","",COUNTIF($D$1:D48,"기사임"))</f>
        <v>37</v>
      </c>
    </row>
    <row r="49" spans="1:5">
      <c r="A49" t="s">
        <v>73</v>
      </c>
      <c r="B49">
        <v>32</v>
      </c>
      <c r="C49">
        <v>22</v>
      </c>
      <c r="D49" s="78" t="str">
        <f t="shared" si="0"/>
        <v>기사임</v>
      </c>
      <c r="E49" s="78">
        <f>IF(D49="","",COUNTIF($D$1:D49,"기사임"))</f>
        <v>38</v>
      </c>
    </row>
    <row r="50" spans="1:5">
      <c r="A50" t="s">
        <v>1795</v>
      </c>
      <c r="B50">
        <v>32</v>
      </c>
      <c r="C50">
        <v>26</v>
      </c>
      <c r="D50" s="78" t="str">
        <f t="shared" si="0"/>
        <v>기사임</v>
      </c>
      <c r="E50" s="78">
        <f>IF(D50="","",COUNTIF($D$1:D50,"기사임"))</f>
        <v>39</v>
      </c>
    </row>
    <row r="51" spans="1:5">
      <c r="A51" t="s">
        <v>2056</v>
      </c>
      <c r="B51">
        <v>32</v>
      </c>
      <c r="C51">
        <v>29</v>
      </c>
      <c r="D51" s="78" t="str">
        <f t="shared" si="0"/>
        <v>기사임</v>
      </c>
      <c r="E51" s="78">
        <f>IF(D51="","",COUNTIF($D$1:D51,"기사임"))</f>
        <v>40</v>
      </c>
    </row>
    <row r="52" spans="1:5">
      <c r="A52" t="s">
        <v>1274</v>
      </c>
      <c r="B52">
        <v>31</v>
      </c>
      <c r="C52">
        <v>23</v>
      </c>
      <c r="D52" s="78" t="str">
        <f t="shared" si="0"/>
        <v>기사임</v>
      </c>
      <c r="E52" s="78">
        <f>IF(D52="","",COUNTIF($D$1:D52,"기사임"))</f>
        <v>41</v>
      </c>
    </row>
    <row r="53" spans="1:5">
      <c r="A53" t="s">
        <v>1486</v>
      </c>
      <c r="B53">
        <v>30</v>
      </c>
      <c r="C53">
        <v>26</v>
      </c>
      <c r="D53" s="78" t="str">
        <f t="shared" si="0"/>
        <v>기사임</v>
      </c>
      <c r="E53" s="78">
        <f>IF(D53="","",COUNTIF($D$1:D53,"기사임"))</f>
        <v>42</v>
      </c>
    </row>
    <row r="54" spans="1:5">
      <c r="A54" t="s">
        <v>206</v>
      </c>
      <c r="B54">
        <v>29</v>
      </c>
      <c r="C54">
        <v>28</v>
      </c>
      <c r="D54" s="78" t="str">
        <f t="shared" si="0"/>
        <v>기사임</v>
      </c>
      <c r="E54" s="78">
        <f>IF(D54="","",COUNTIF($D$1:D54,"기사임"))</f>
        <v>43</v>
      </c>
    </row>
    <row r="55" spans="1:5">
      <c r="A55" t="s">
        <v>1077</v>
      </c>
      <c r="B55">
        <v>29</v>
      </c>
      <c r="C55">
        <v>22</v>
      </c>
      <c r="D55" s="78" t="str">
        <f t="shared" si="0"/>
        <v>기사임</v>
      </c>
      <c r="E55" s="78">
        <f>IF(D55="","",COUNTIF($D$1:D55,"기사임"))</f>
        <v>44</v>
      </c>
    </row>
    <row r="56" spans="1:5">
      <c r="A56" t="s">
        <v>144</v>
      </c>
      <c r="B56">
        <v>29</v>
      </c>
      <c r="C56">
        <v>22</v>
      </c>
      <c r="D56" s="78" t="str">
        <f t="shared" si="0"/>
        <v>기사임</v>
      </c>
      <c r="E56" s="78">
        <f>IF(D56="","",COUNTIF($D$1:D56,"기사임"))</f>
        <v>45</v>
      </c>
    </row>
    <row r="57" spans="1:5">
      <c r="A57" t="s">
        <v>70</v>
      </c>
      <c r="B57">
        <v>29</v>
      </c>
      <c r="C57">
        <v>28</v>
      </c>
      <c r="D57" s="78" t="str">
        <f t="shared" si="0"/>
        <v>기사임</v>
      </c>
      <c r="E57" s="78">
        <f>IF(D57="","",COUNTIF($D$1:D57,"기사임"))</f>
        <v>46</v>
      </c>
    </row>
    <row r="58" spans="1:5">
      <c r="A58" t="s">
        <v>57</v>
      </c>
      <c r="B58">
        <v>29</v>
      </c>
      <c r="C58">
        <v>20</v>
      </c>
      <c r="D58" s="78" t="str">
        <f t="shared" si="0"/>
        <v/>
      </c>
      <c r="E58" s="78" t="str">
        <f>IF(D58="","",COUNTIF($D$1:D58,"기사임"))</f>
        <v/>
      </c>
    </row>
    <row r="59" spans="1:5">
      <c r="A59" t="s">
        <v>281</v>
      </c>
      <c r="B59">
        <v>28</v>
      </c>
      <c r="C59">
        <v>27</v>
      </c>
      <c r="D59" s="78" t="str">
        <f t="shared" si="0"/>
        <v>기사임</v>
      </c>
      <c r="E59" s="78">
        <f>IF(D59="","",COUNTIF($D$1:D59,"기사임"))</f>
        <v>47</v>
      </c>
    </row>
    <row r="60" spans="1:5">
      <c r="A60" t="s">
        <v>708</v>
      </c>
      <c r="B60">
        <v>28</v>
      </c>
      <c r="C60">
        <v>25</v>
      </c>
      <c r="D60" s="78" t="str">
        <f t="shared" si="0"/>
        <v>기사임</v>
      </c>
      <c r="E60" s="78">
        <f>IF(D60="","",COUNTIF($D$1:D60,"기사임"))</f>
        <v>48</v>
      </c>
    </row>
    <row r="61" spans="1:5">
      <c r="A61" t="s">
        <v>97</v>
      </c>
      <c r="B61">
        <v>28</v>
      </c>
      <c r="C61">
        <v>23</v>
      </c>
      <c r="D61" s="78" t="str">
        <f t="shared" si="0"/>
        <v>기사임</v>
      </c>
      <c r="E61" s="78">
        <f>IF(D61="","",COUNTIF($D$1:D61,"기사임"))</f>
        <v>49</v>
      </c>
    </row>
    <row r="62" spans="1:5">
      <c r="A62" t="s">
        <v>1148</v>
      </c>
      <c r="B62">
        <v>27</v>
      </c>
      <c r="C62">
        <v>23</v>
      </c>
      <c r="D62" s="78" t="str">
        <f t="shared" si="0"/>
        <v>기사임</v>
      </c>
      <c r="E62" s="78">
        <f>IF(D62="","",COUNTIF($D$1:D62,"기사임"))</f>
        <v>50</v>
      </c>
    </row>
    <row r="63" spans="1:5">
      <c r="A63" t="s">
        <v>143</v>
      </c>
      <c r="B63">
        <v>27</v>
      </c>
      <c r="C63">
        <v>26</v>
      </c>
      <c r="D63" s="78" t="str">
        <f t="shared" si="0"/>
        <v>기사임</v>
      </c>
      <c r="E63" s="78">
        <f>IF(D63="","",COUNTIF($D$1:D63,"기사임"))</f>
        <v>51</v>
      </c>
    </row>
    <row r="64" spans="1:5">
      <c r="A64" t="s">
        <v>115</v>
      </c>
      <c r="B64">
        <v>27</v>
      </c>
      <c r="C64">
        <v>23</v>
      </c>
      <c r="D64" s="78" t="str">
        <f t="shared" si="0"/>
        <v>기사임</v>
      </c>
      <c r="E64" s="78">
        <f>IF(D64="","",COUNTIF($D$1:D64,"기사임"))</f>
        <v>52</v>
      </c>
    </row>
    <row r="65" spans="1:5">
      <c r="A65" t="s">
        <v>163</v>
      </c>
      <c r="B65">
        <v>26</v>
      </c>
      <c r="C65">
        <v>24</v>
      </c>
      <c r="D65" s="78" t="str">
        <f t="shared" si="0"/>
        <v>기사임</v>
      </c>
      <c r="E65" s="78">
        <f>IF(D65="","",COUNTIF($D$1:D65,"기사임"))</f>
        <v>53</v>
      </c>
    </row>
    <row r="66" spans="1:5">
      <c r="A66" t="s">
        <v>59</v>
      </c>
      <c r="B66">
        <v>26</v>
      </c>
      <c r="C66">
        <v>20</v>
      </c>
      <c r="D66" s="78" t="str">
        <f t="shared" ref="D66:D129" si="3">IF(AND(LEFT(A66,10)="/archives/",ISNUMBER(_xlfn.NUMBERVALUE(MID(A66,18,1))),ISERROR(FIND("ckattempt",A66)),ISERROR(FIND("preview",A66))),"기사임","")</f>
        <v/>
      </c>
      <c r="E66" s="78" t="str">
        <f>IF(D66="","",COUNTIF($D$1:D66,"기사임"))</f>
        <v/>
      </c>
    </row>
    <row r="67" spans="1:5">
      <c r="A67" t="s">
        <v>91</v>
      </c>
      <c r="B67">
        <v>26</v>
      </c>
      <c r="C67">
        <v>16</v>
      </c>
      <c r="D67" s="78" t="str">
        <f t="shared" si="3"/>
        <v/>
      </c>
      <c r="E67" s="78" t="str">
        <f>IF(D67="","",COUNTIF($D$1:D67,"기사임"))</f>
        <v/>
      </c>
    </row>
    <row r="68" spans="1:5">
      <c r="A68" t="s">
        <v>95</v>
      </c>
      <c r="B68">
        <v>25</v>
      </c>
      <c r="C68">
        <v>21</v>
      </c>
      <c r="D68" s="78" t="str">
        <f t="shared" si="3"/>
        <v>기사임</v>
      </c>
      <c r="E68" s="78">
        <f>IF(D68="","",COUNTIF($D$1:D68,"기사임"))</f>
        <v>54</v>
      </c>
    </row>
    <row r="69" spans="1:5">
      <c r="A69" t="s">
        <v>589</v>
      </c>
      <c r="B69">
        <v>25</v>
      </c>
      <c r="C69">
        <v>21</v>
      </c>
      <c r="D69" s="78" t="str">
        <f t="shared" si="3"/>
        <v>기사임</v>
      </c>
      <c r="E69" s="78">
        <f>IF(D69="","",COUNTIF($D$1:D69,"기사임"))</f>
        <v>55</v>
      </c>
    </row>
    <row r="70" spans="1:5">
      <c r="A70" t="s">
        <v>100</v>
      </c>
      <c r="B70">
        <v>24</v>
      </c>
      <c r="C70">
        <v>21</v>
      </c>
      <c r="D70" s="78" t="str">
        <f t="shared" si="3"/>
        <v>기사임</v>
      </c>
      <c r="E70" s="78">
        <f>IF(D70="","",COUNTIF($D$1:D70,"기사임"))</f>
        <v>56</v>
      </c>
    </row>
    <row r="71" spans="1:5">
      <c r="A71" t="s">
        <v>921</v>
      </c>
      <c r="B71">
        <v>23</v>
      </c>
      <c r="C71">
        <v>23</v>
      </c>
      <c r="D71" s="78" t="str">
        <f t="shared" si="3"/>
        <v>기사임</v>
      </c>
      <c r="E71" s="78">
        <f>IF(D71="","",COUNTIF($D$1:D71,"기사임"))</f>
        <v>57</v>
      </c>
    </row>
    <row r="72" spans="1:5">
      <c r="A72" t="s">
        <v>1023</v>
      </c>
      <c r="B72">
        <v>23</v>
      </c>
      <c r="C72">
        <v>15</v>
      </c>
      <c r="D72" s="78" t="str">
        <f t="shared" si="3"/>
        <v>기사임</v>
      </c>
      <c r="E72" s="78">
        <f>IF(D72="","",COUNTIF($D$1:D72,"기사임"))</f>
        <v>58</v>
      </c>
    </row>
    <row r="73" spans="1:5">
      <c r="A73" t="s">
        <v>1615</v>
      </c>
      <c r="B73">
        <v>23</v>
      </c>
      <c r="C73">
        <v>23</v>
      </c>
      <c r="D73" s="78" t="str">
        <f t="shared" si="3"/>
        <v>기사임</v>
      </c>
      <c r="E73" s="78">
        <f>IF(D73="","",COUNTIF($D$1:D73,"기사임"))</f>
        <v>59</v>
      </c>
    </row>
    <row r="74" spans="1:5">
      <c r="A74" t="s">
        <v>68</v>
      </c>
      <c r="B74">
        <v>23</v>
      </c>
      <c r="C74">
        <v>21</v>
      </c>
      <c r="D74" s="78" t="str">
        <f t="shared" si="3"/>
        <v>기사임</v>
      </c>
      <c r="E74" s="78">
        <f>IF(D74="","",COUNTIF($D$1:D74,"기사임"))</f>
        <v>60</v>
      </c>
    </row>
    <row r="75" spans="1:5">
      <c r="A75" t="s">
        <v>104</v>
      </c>
      <c r="B75">
        <v>23</v>
      </c>
      <c r="C75">
        <v>21</v>
      </c>
      <c r="D75" s="78" t="str">
        <f t="shared" si="3"/>
        <v>기사임</v>
      </c>
      <c r="E75" s="78">
        <f>IF(D75="","",COUNTIF($D$1:D75,"기사임"))</f>
        <v>61</v>
      </c>
    </row>
    <row r="76" spans="1:5">
      <c r="A76" t="s">
        <v>103</v>
      </c>
      <c r="B76">
        <v>22</v>
      </c>
      <c r="C76">
        <v>9</v>
      </c>
      <c r="D76" s="78" t="str">
        <f t="shared" si="3"/>
        <v>기사임</v>
      </c>
      <c r="E76" s="78">
        <f>IF(D76="","",COUNTIF($D$1:D76,"기사임"))</f>
        <v>62</v>
      </c>
    </row>
    <row r="77" spans="1:5">
      <c r="A77" t="s">
        <v>162</v>
      </c>
      <c r="B77">
        <v>22</v>
      </c>
      <c r="C77">
        <v>22</v>
      </c>
      <c r="D77" s="78" t="str">
        <f t="shared" si="3"/>
        <v>기사임</v>
      </c>
      <c r="E77" s="78">
        <f>IF(D77="","",COUNTIF($D$1:D77,"기사임"))</f>
        <v>63</v>
      </c>
    </row>
    <row r="78" spans="1:5">
      <c r="A78" t="s">
        <v>105</v>
      </c>
      <c r="B78">
        <v>22</v>
      </c>
      <c r="C78">
        <v>18</v>
      </c>
      <c r="D78" s="78" t="str">
        <f t="shared" si="3"/>
        <v/>
      </c>
      <c r="E78" s="78" t="str">
        <f>IF(D78="","",COUNTIF($D$1:D78,"기사임"))</f>
        <v/>
      </c>
    </row>
    <row r="79" spans="1:5">
      <c r="A79" t="s">
        <v>58</v>
      </c>
      <c r="B79">
        <v>21</v>
      </c>
      <c r="C79">
        <v>20</v>
      </c>
      <c r="D79" s="78" t="str">
        <f t="shared" si="3"/>
        <v>기사임</v>
      </c>
      <c r="E79" s="78">
        <f>IF(D79="","",COUNTIF($D$1:D79,"기사임"))</f>
        <v>64</v>
      </c>
    </row>
    <row r="80" spans="1:5">
      <c r="A80" t="s">
        <v>191</v>
      </c>
      <c r="B80">
        <v>21</v>
      </c>
      <c r="C80">
        <v>19</v>
      </c>
      <c r="D80" s="78" t="str">
        <f t="shared" si="3"/>
        <v>기사임</v>
      </c>
      <c r="E80" s="78">
        <f>IF(D80="","",COUNTIF($D$1:D80,"기사임"))</f>
        <v>65</v>
      </c>
    </row>
    <row r="81" spans="1:5">
      <c r="A81" t="s">
        <v>675</v>
      </c>
      <c r="B81">
        <v>21</v>
      </c>
      <c r="C81">
        <v>16</v>
      </c>
      <c r="D81" s="78" t="str">
        <f t="shared" si="3"/>
        <v>기사임</v>
      </c>
      <c r="E81" s="78">
        <f>IF(D81="","",COUNTIF($D$1:D81,"기사임"))</f>
        <v>66</v>
      </c>
    </row>
    <row r="82" spans="1:5">
      <c r="A82" t="s">
        <v>860</v>
      </c>
      <c r="B82">
        <v>21</v>
      </c>
      <c r="C82">
        <v>17</v>
      </c>
      <c r="D82" s="78" t="str">
        <f t="shared" si="3"/>
        <v>기사임</v>
      </c>
      <c r="E82" s="78">
        <f>IF(D82="","",COUNTIF($D$1:D82,"기사임"))</f>
        <v>67</v>
      </c>
    </row>
    <row r="83" spans="1:5">
      <c r="A83" t="s">
        <v>1168</v>
      </c>
      <c r="B83">
        <v>21</v>
      </c>
      <c r="C83">
        <v>14</v>
      </c>
      <c r="D83" s="78" t="str">
        <f t="shared" si="3"/>
        <v>기사임</v>
      </c>
      <c r="E83" s="78">
        <f>IF(D83="","",COUNTIF($D$1:D83,"기사임"))</f>
        <v>68</v>
      </c>
    </row>
    <row r="84" spans="1:5">
      <c r="A84" t="s">
        <v>1212</v>
      </c>
      <c r="B84">
        <v>21</v>
      </c>
      <c r="C84">
        <v>14</v>
      </c>
      <c r="D84" s="78" t="str">
        <f t="shared" si="3"/>
        <v>기사임</v>
      </c>
      <c r="E84" s="78">
        <f>IF(D84="","",COUNTIF($D$1:D84,"기사임"))</f>
        <v>69</v>
      </c>
    </row>
    <row r="85" spans="1:5">
      <c r="A85" t="s">
        <v>116</v>
      </c>
      <c r="B85">
        <v>21</v>
      </c>
      <c r="C85">
        <v>20</v>
      </c>
      <c r="D85" s="78" t="str">
        <f t="shared" si="3"/>
        <v>기사임</v>
      </c>
      <c r="E85" s="78">
        <f>IF(D85="","",COUNTIF($D$1:D85,"기사임"))</f>
        <v>70</v>
      </c>
    </row>
    <row r="86" spans="1:5">
      <c r="A86" t="s">
        <v>51</v>
      </c>
      <c r="B86">
        <v>21</v>
      </c>
      <c r="C86">
        <v>21</v>
      </c>
      <c r="D86" s="78" t="str">
        <f t="shared" si="3"/>
        <v>기사임</v>
      </c>
      <c r="E86" s="78">
        <f>IF(D86="","",COUNTIF($D$1:D86,"기사임"))</f>
        <v>71</v>
      </c>
    </row>
    <row r="87" spans="1:5">
      <c r="A87" t="s">
        <v>152</v>
      </c>
      <c r="B87">
        <v>21</v>
      </c>
      <c r="C87">
        <v>16</v>
      </c>
      <c r="D87" s="78" t="str">
        <f t="shared" si="3"/>
        <v>기사임</v>
      </c>
      <c r="E87" s="78">
        <f>IF(D87="","",COUNTIF($D$1:D87,"기사임"))</f>
        <v>72</v>
      </c>
    </row>
    <row r="88" spans="1:5">
      <c r="A88" t="s">
        <v>170</v>
      </c>
      <c r="B88">
        <v>21</v>
      </c>
      <c r="C88">
        <v>17</v>
      </c>
      <c r="D88" s="78" t="str">
        <f t="shared" si="3"/>
        <v>기사임</v>
      </c>
      <c r="E88" s="78">
        <f>IF(D88="","",COUNTIF($D$1:D88,"기사임"))</f>
        <v>73</v>
      </c>
    </row>
    <row r="89" spans="1:5">
      <c r="A89" t="s">
        <v>112</v>
      </c>
      <c r="B89">
        <v>21</v>
      </c>
      <c r="C89">
        <v>15</v>
      </c>
      <c r="D89" s="78" t="str">
        <f t="shared" si="3"/>
        <v>기사임</v>
      </c>
      <c r="E89" s="78">
        <f>IF(D89="","",COUNTIF($D$1:D89,"기사임"))</f>
        <v>74</v>
      </c>
    </row>
    <row r="90" spans="1:5">
      <c r="A90" t="s">
        <v>185</v>
      </c>
      <c r="B90">
        <v>20</v>
      </c>
      <c r="C90">
        <v>16</v>
      </c>
      <c r="D90" s="78" t="str">
        <f t="shared" si="3"/>
        <v>기사임</v>
      </c>
      <c r="E90" s="78">
        <f>IF(D90="","",COUNTIF($D$1:D90,"기사임"))</f>
        <v>75</v>
      </c>
    </row>
    <row r="91" spans="1:5">
      <c r="A91" t="s">
        <v>1149</v>
      </c>
      <c r="B91">
        <v>20</v>
      </c>
      <c r="C91">
        <v>15</v>
      </c>
      <c r="D91" s="78" t="str">
        <f t="shared" si="3"/>
        <v>기사임</v>
      </c>
      <c r="E91" s="78">
        <f>IF(D91="","",COUNTIF($D$1:D91,"기사임"))</f>
        <v>76</v>
      </c>
    </row>
    <row r="92" spans="1:5">
      <c r="A92" t="s">
        <v>168</v>
      </c>
      <c r="B92">
        <v>20</v>
      </c>
      <c r="C92">
        <v>19</v>
      </c>
      <c r="D92" s="78" t="str">
        <f t="shared" si="3"/>
        <v>기사임</v>
      </c>
      <c r="E92" s="78">
        <f>IF(D92="","",COUNTIF($D$1:D92,"기사임"))</f>
        <v>77</v>
      </c>
    </row>
    <row r="93" spans="1:5">
      <c r="A93" t="s">
        <v>158</v>
      </c>
      <c r="B93">
        <v>20</v>
      </c>
      <c r="C93">
        <v>14</v>
      </c>
      <c r="D93" s="78" t="str">
        <f t="shared" si="3"/>
        <v>기사임</v>
      </c>
      <c r="E93" s="78">
        <f>IF(D93="","",COUNTIF($D$1:D93,"기사임"))</f>
        <v>78</v>
      </c>
    </row>
    <row r="94" spans="1:5">
      <c r="A94" t="s">
        <v>101</v>
      </c>
      <c r="B94">
        <v>20</v>
      </c>
      <c r="C94">
        <v>18</v>
      </c>
      <c r="D94" s="78" t="str">
        <f t="shared" si="3"/>
        <v>기사임</v>
      </c>
      <c r="E94" s="78">
        <f>IF(D94="","",COUNTIF($D$1:D94,"기사임"))</f>
        <v>79</v>
      </c>
    </row>
    <row r="95" spans="1:5">
      <c r="A95" t="s">
        <v>1037</v>
      </c>
      <c r="B95">
        <v>20</v>
      </c>
      <c r="C95">
        <v>13</v>
      </c>
      <c r="D95" s="78" t="str">
        <f t="shared" si="3"/>
        <v/>
      </c>
      <c r="E95" s="78" t="str">
        <f>IF(D95="","",COUNTIF($D$1:D95,"기사임"))</f>
        <v/>
      </c>
    </row>
    <row r="96" spans="1:5">
      <c r="A96" t="s">
        <v>122</v>
      </c>
      <c r="B96">
        <v>19</v>
      </c>
      <c r="C96">
        <v>17</v>
      </c>
      <c r="D96" s="78" t="str">
        <f t="shared" si="3"/>
        <v>기사임</v>
      </c>
      <c r="E96" s="78">
        <f>IF(D96="","",COUNTIF($D$1:D96,"기사임"))</f>
        <v>80</v>
      </c>
    </row>
    <row r="97" spans="1:5">
      <c r="A97" t="s">
        <v>140</v>
      </c>
      <c r="B97">
        <v>19</v>
      </c>
      <c r="C97">
        <v>15</v>
      </c>
      <c r="D97" s="78" t="str">
        <f t="shared" si="3"/>
        <v/>
      </c>
      <c r="E97" s="78" t="str">
        <f>IF(D97="","",COUNTIF($D$1:D97,"기사임"))</f>
        <v/>
      </c>
    </row>
    <row r="98" spans="1:5">
      <c r="A98" t="s">
        <v>90</v>
      </c>
      <c r="B98">
        <v>19</v>
      </c>
      <c r="C98">
        <v>20</v>
      </c>
      <c r="D98" s="78" t="str">
        <f t="shared" si="3"/>
        <v/>
      </c>
      <c r="E98" s="78" t="str">
        <f>IF(D98="","",COUNTIF($D$1:D98,"기사임"))</f>
        <v/>
      </c>
    </row>
    <row r="99" spans="1:5">
      <c r="A99" t="s">
        <v>130</v>
      </c>
      <c r="B99">
        <v>18</v>
      </c>
      <c r="C99">
        <v>15</v>
      </c>
      <c r="D99" s="78" t="str">
        <f t="shared" si="3"/>
        <v>기사임</v>
      </c>
      <c r="E99" s="78">
        <f>IF(D99="","",COUNTIF($D$1:D99,"기사임"))</f>
        <v>81</v>
      </c>
    </row>
    <row r="100" spans="1:5">
      <c r="A100" t="s">
        <v>113</v>
      </c>
      <c r="B100">
        <v>18</v>
      </c>
      <c r="C100">
        <v>17</v>
      </c>
      <c r="D100" s="78" t="str">
        <f t="shared" si="3"/>
        <v>기사임</v>
      </c>
      <c r="E100" s="78">
        <f>IF(D100="","",COUNTIF($D$1:D100,"기사임"))</f>
        <v>82</v>
      </c>
    </row>
    <row r="101" spans="1:5">
      <c r="A101" t="s">
        <v>825</v>
      </c>
      <c r="B101">
        <v>18</v>
      </c>
      <c r="C101">
        <v>17</v>
      </c>
      <c r="D101" s="78" t="str">
        <f t="shared" si="3"/>
        <v>기사임</v>
      </c>
      <c r="E101" s="78">
        <f>IF(D101="","",COUNTIF($D$1:D101,"기사임"))</f>
        <v>83</v>
      </c>
    </row>
    <row r="102" spans="1:5">
      <c r="A102" t="s">
        <v>1362</v>
      </c>
      <c r="B102">
        <v>18</v>
      </c>
      <c r="C102">
        <v>15</v>
      </c>
      <c r="D102" s="78" t="str">
        <f t="shared" si="3"/>
        <v>기사임</v>
      </c>
      <c r="E102" s="78">
        <f>IF(D102="","",COUNTIF($D$1:D102,"기사임"))</f>
        <v>84</v>
      </c>
    </row>
    <row r="103" spans="1:5">
      <c r="A103" t="s">
        <v>793</v>
      </c>
      <c r="B103">
        <v>18</v>
      </c>
      <c r="C103">
        <v>18</v>
      </c>
      <c r="D103" s="78" t="str">
        <f t="shared" si="3"/>
        <v>기사임</v>
      </c>
      <c r="E103" s="78">
        <f>IF(D103="","",COUNTIF($D$1:D103,"기사임"))</f>
        <v>85</v>
      </c>
    </row>
    <row r="104" spans="1:5">
      <c r="A104" t="s">
        <v>983</v>
      </c>
      <c r="B104">
        <v>17</v>
      </c>
      <c r="C104">
        <v>13</v>
      </c>
      <c r="D104" s="78" t="str">
        <f t="shared" si="3"/>
        <v>기사임</v>
      </c>
      <c r="E104" s="78">
        <f>IF(D104="","",COUNTIF($D$1:D104,"기사임"))</f>
        <v>86</v>
      </c>
    </row>
    <row r="105" spans="1:5">
      <c r="A105" t="s">
        <v>148</v>
      </c>
      <c r="B105">
        <v>17</v>
      </c>
      <c r="C105">
        <v>11</v>
      </c>
      <c r="D105" s="78" t="str">
        <f t="shared" si="3"/>
        <v>기사임</v>
      </c>
      <c r="E105" s="78">
        <f>IF(D105="","",COUNTIF($D$1:D105,"기사임"))</f>
        <v>87</v>
      </c>
    </row>
    <row r="106" spans="1:5">
      <c r="A106" t="s">
        <v>71</v>
      </c>
      <c r="B106">
        <v>17</v>
      </c>
      <c r="C106">
        <v>17</v>
      </c>
      <c r="D106" s="78" t="str">
        <f t="shared" si="3"/>
        <v>기사임</v>
      </c>
      <c r="E106" s="78">
        <f>IF(D106="","",COUNTIF($D$1:D106,"기사임"))</f>
        <v>88</v>
      </c>
    </row>
    <row r="107" spans="1:5">
      <c r="A107" t="s">
        <v>478</v>
      </c>
      <c r="B107">
        <v>17</v>
      </c>
      <c r="C107">
        <v>12</v>
      </c>
      <c r="D107" s="78" t="str">
        <f t="shared" si="3"/>
        <v>기사임</v>
      </c>
      <c r="E107" s="78">
        <f>IF(D107="","",COUNTIF($D$1:D107,"기사임"))</f>
        <v>89</v>
      </c>
    </row>
    <row r="108" spans="1:5">
      <c r="A108" t="s">
        <v>1614</v>
      </c>
      <c r="B108">
        <v>17</v>
      </c>
      <c r="C108">
        <v>16</v>
      </c>
      <c r="D108" s="78" t="str">
        <f t="shared" si="3"/>
        <v>기사임</v>
      </c>
      <c r="E108" s="78">
        <f>IF(D108="","",COUNTIF($D$1:D108,"기사임"))</f>
        <v>90</v>
      </c>
    </row>
    <row r="109" spans="1:5">
      <c r="A109" t="s">
        <v>1616</v>
      </c>
      <c r="B109">
        <v>17</v>
      </c>
      <c r="C109">
        <v>15</v>
      </c>
      <c r="D109" s="78" t="str">
        <f t="shared" si="3"/>
        <v>기사임</v>
      </c>
      <c r="E109" s="78">
        <f>IF(D109="","",COUNTIF($D$1:D109,"기사임"))</f>
        <v>91</v>
      </c>
    </row>
    <row r="110" spans="1:5">
      <c r="A110" t="s">
        <v>75</v>
      </c>
      <c r="B110">
        <v>17</v>
      </c>
      <c r="C110">
        <v>17</v>
      </c>
      <c r="D110" s="78" t="str">
        <f t="shared" si="3"/>
        <v>기사임</v>
      </c>
      <c r="E110" s="78">
        <f>IF(D110="","",COUNTIF($D$1:D110,"기사임"))</f>
        <v>92</v>
      </c>
    </row>
    <row r="111" spans="1:5">
      <c r="A111" t="s">
        <v>66</v>
      </c>
      <c r="B111">
        <v>17</v>
      </c>
      <c r="C111">
        <v>17</v>
      </c>
      <c r="D111" s="78" t="str">
        <f t="shared" si="3"/>
        <v>기사임</v>
      </c>
      <c r="E111" s="78">
        <f>IF(D111="","",COUNTIF($D$1:D111,"기사임"))</f>
        <v>93</v>
      </c>
    </row>
    <row r="112" spans="1:5">
      <c r="A112" t="s">
        <v>1973</v>
      </c>
      <c r="B112">
        <v>17</v>
      </c>
      <c r="C112">
        <v>6</v>
      </c>
      <c r="D112" s="78" t="str">
        <f t="shared" si="3"/>
        <v>기사임</v>
      </c>
      <c r="E112" s="78">
        <f>IF(D112="","",COUNTIF($D$1:D112,"기사임"))</f>
        <v>94</v>
      </c>
    </row>
    <row r="113" spans="1:5">
      <c r="A113" t="s">
        <v>1309</v>
      </c>
      <c r="B113">
        <v>16</v>
      </c>
      <c r="C113">
        <v>15</v>
      </c>
      <c r="D113" s="78" t="str">
        <f t="shared" si="3"/>
        <v>기사임</v>
      </c>
      <c r="E113" s="78">
        <f>IF(D113="","",COUNTIF($D$1:D113,"기사임"))</f>
        <v>95</v>
      </c>
    </row>
    <row r="114" spans="1:5">
      <c r="A114" t="s">
        <v>1796</v>
      </c>
      <c r="B114">
        <v>16</v>
      </c>
      <c r="C114">
        <v>12</v>
      </c>
      <c r="D114" s="78" t="str">
        <f t="shared" si="3"/>
        <v>기사임</v>
      </c>
      <c r="E114" s="78">
        <f>IF(D114="","",COUNTIF($D$1:D114,"기사임"))</f>
        <v>96</v>
      </c>
    </row>
    <row r="115" spans="1:5">
      <c r="A115" t="s">
        <v>142</v>
      </c>
      <c r="B115">
        <v>16</v>
      </c>
      <c r="C115">
        <v>14</v>
      </c>
      <c r="D115" s="78" t="str">
        <f t="shared" si="3"/>
        <v>기사임</v>
      </c>
      <c r="E115" s="78">
        <f>IF(D115="","",COUNTIF($D$1:D115,"기사임"))</f>
        <v>97</v>
      </c>
    </row>
    <row r="116" spans="1:5">
      <c r="A116" t="s">
        <v>213</v>
      </c>
      <c r="B116">
        <v>16</v>
      </c>
      <c r="C116">
        <v>12</v>
      </c>
      <c r="D116" s="78" t="str">
        <f t="shared" si="3"/>
        <v>기사임</v>
      </c>
      <c r="E116" s="78">
        <f>IF(D116="","",COUNTIF($D$1:D116,"기사임"))</f>
        <v>98</v>
      </c>
    </row>
    <row r="117" spans="1:5">
      <c r="A117" t="s">
        <v>153</v>
      </c>
      <c r="B117">
        <v>16</v>
      </c>
      <c r="C117">
        <v>14</v>
      </c>
      <c r="D117" s="78" t="str">
        <f t="shared" si="3"/>
        <v>기사임</v>
      </c>
      <c r="E117" s="78">
        <f>IF(D117="","",COUNTIF($D$1:D117,"기사임"))</f>
        <v>99</v>
      </c>
    </row>
    <row r="118" spans="1:5">
      <c r="A118" t="s">
        <v>109</v>
      </c>
      <c r="B118">
        <v>16</v>
      </c>
      <c r="C118">
        <v>13</v>
      </c>
      <c r="D118" s="78" t="str">
        <f t="shared" si="3"/>
        <v>기사임</v>
      </c>
      <c r="E118" s="78">
        <f>IF(D118="","",COUNTIF($D$1:D118,"기사임"))</f>
        <v>100</v>
      </c>
    </row>
    <row r="119" spans="1:5">
      <c r="A119" t="s">
        <v>1172</v>
      </c>
      <c r="B119">
        <v>16</v>
      </c>
      <c r="C119">
        <v>14</v>
      </c>
      <c r="D119" s="78" t="str">
        <f t="shared" si="3"/>
        <v>기사임</v>
      </c>
      <c r="E119" s="78">
        <f>IF(D119="","",COUNTIF($D$1:D119,"기사임"))</f>
        <v>101</v>
      </c>
    </row>
    <row r="120" spans="1:5">
      <c r="A120" t="s">
        <v>151</v>
      </c>
      <c r="B120">
        <v>16</v>
      </c>
      <c r="C120">
        <v>14</v>
      </c>
      <c r="D120" s="78" t="str">
        <f t="shared" si="3"/>
        <v>기사임</v>
      </c>
      <c r="E120" s="78">
        <f>IF(D120="","",COUNTIF($D$1:D120,"기사임"))</f>
        <v>102</v>
      </c>
    </row>
    <row r="121" spans="1:5">
      <c r="A121" t="s">
        <v>194</v>
      </c>
      <c r="B121">
        <v>16</v>
      </c>
      <c r="C121">
        <v>16</v>
      </c>
      <c r="D121" s="78" t="str">
        <f t="shared" si="3"/>
        <v>기사임</v>
      </c>
      <c r="E121" s="78">
        <f>IF(D121="","",COUNTIF($D$1:D121,"기사임"))</f>
        <v>103</v>
      </c>
    </row>
    <row r="122" spans="1:5">
      <c r="A122" t="s">
        <v>132</v>
      </c>
      <c r="B122">
        <v>15</v>
      </c>
      <c r="C122">
        <v>12</v>
      </c>
      <c r="D122" s="78" t="str">
        <f t="shared" si="3"/>
        <v>기사임</v>
      </c>
      <c r="E122" s="78">
        <f>IF(D122="","",COUNTIF($D$1:D122,"기사임"))</f>
        <v>104</v>
      </c>
    </row>
    <row r="123" spans="1:5">
      <c r="A123" t="s">
        <v>822</v>
      </c>
      <c r="B123">
        <v>15</v>
      </c>
      <c r="C123">
        <v>13</v>
      </c>
      <c r="D123" s="78" t="str">
        <f t="shared" si="3"/>
        <v>기사임</v>
      </c>
      <c r="E123" s="78">
        <f>IF(D123="","",COUNTIF($D$1:D123,"기사임"))</f>
        <v>105</v>
      </c>
    </row>
    <row r="124" spans="1:5">
      <c r="A124" t="s">
        <v>1327</v>
      </c>
      <c r="B124">
        <v>15</v>
      </c>
      <c r="C124">
        <v>8</v>
      </c>
      <c r="D124" s="78" t="str">
        <f t="shared" si="3"/>
        <v>기사임</v>
      </c>
      <c r="E124" s="78">
        <f>IF(D124="","",COUNTIF($D$1:D124,"기사임"))</f>
        <v>106</v>
      </c>
    </row>
    <row r="125" spans="1:5">
      <c r="A125" t="s">
        <v>1566</v>
      </c>
      <c r="B125">
        <v>15</v>
      </c>
      <c r="C125">
        <v>11</v>
      </c>
      <c r="D125" s="78" t="str">
        <f t="shared" si="3"/>
        <v>기사임</v>
      </c>
      <c r="E125" s="78">
        <f>IF(D125="","",COUNTIF($D$1:D125,"기사임"))</f>
        <v>107</v>
      </c>
    </row>
    <row r="126" spans="1:5">
      <c r="A126" t="s">
        <v>1301</v>
      </c>
      <c r="B126">
        <v>15</v>
      </c>
      <c r="C126">
        <v>10</v>
      </c>
      <c r="D126" s="78" t="str">
        <f t="shared" si="3"/>
        <v>기사임</v>
      </c>
      <c r="E126" s="78">
        <f>IF(D126="","",COUNTIF($D$1:D126,"기사임"))</f>
        <v>108</v>
      </c>
    </row>
    <row r="127" spans="1:5">
      <c r="A127" t="s">
        <v>118</v>
      </c>
      <c r="B127">
        <v>15</v>
      </c>
      <c r="C127">
        <v>15</v>
      </c>
      <c r="D127" s="78" t="str">
        <f t="shared" si="3"/>
        <v>기사임</v>
      </c>
      <c r="E127" s="78">
        <f>IF(D127="","",COUNTIF($D$1:D127,"기사임"))</f>
        <v>109</v>
      </c>
    </row>
    <row r="128" spans="1:5">
      <c r="A128" t="s">
        <v>175</v>
      </c>
      <c r="B128">
        <v>15</v>
      </c>
      <c r="C128">
        <v>13</v>
      </c>
      <c r="D128" s="78" t="str">
        <f t="shared" si="3"/>
        <v>기사임</v>
      </c>
      <c r="E128" s="78">
        <f>IF(D128="","",COUNTIF($D$1:D128,"기사임"))</f>
        <v>110</v>
      </c>
    </row>
    <row r="129" spans="1:5">
      <c r="A129" t="s">
        <v>126</v>
      </c>
      <c r="B129">
        <v>15</v>
      </c>
      <c r="C129">
        <v>15</v>
      </c>
      <c r="D129" s="78" t="str">
        <f t="shared" si="3"/>
        <v>기사임</v>
      </c>
      <c r="E129" s="78">
        <f>IF(D129="","",COUNTIF($D$1:D129,"기사임"))</f>
        <v>111</v>
      </c>
    </row>
    <row r="130" spans="1:5">
      <c r="A130" t="s">
        <v>712</v>
      </c>
      <c r="B130">
        <v>15</v>
      </c>
      <c r="C130">
        <v>10</v>
      </c>
      <c r="D130" s="78" t="str">
        <f t="shared" ref="D130:D193" si="4">IF(AND(LEFT(A130,10)="/archives/",ISNUMBER(_xlfn.NUMBERVALUE(MID(A130,18,1))),ISERROR(FIND("ckattempt",A130)),ISERROR(FIND("preview",A130))),"기사임","")</f>
        <v>기사임</v>
      </c>
      <c r="E130" s="78">
        <f>IF(D130="","",COUNTIF($D$1:D130,"기사임"))</f>
        <v>112</v>
      </c>
    </row>
    <row r="131" spans="1:5">
      <c r="A131" t="s">
        <v>180</v>
      </c>
      <c r="B131">
        <v>15</v>
      </c>
      <c r="C131">
        <v>4</v>
      </c>
      <c r="D131" s="78" t="str">
        <f t="shared" si="4"/>
        <v/>
      </c>
      <c r="E131" s="78" t="str">
        <f>IF(D131="","",COUNTIF($D$1:D131,"기사임"))</f>
        <v/>
      </c>
    </row>
    <row r="132" spans="1:5">
      <c r="A132" t="s">
        <v>107</v>
      </c>
      <c r="B132">
        <v>15</v>
      </c>
      <c r="C132">
        <v>13</v>
      </c>
      <c r="D132" s="78" t="str">
        <f t="shared" si="4"/>
        <v/>
      </c>
      <c r="E132" s="78" t="str">
        <f>IF(D132="","",COUNTIF($D$1:D132,"기사임"))</f>
        <v/>
      </c>
    </row>
    <row r="133" spans="1:5">
      <c r="A133" t="s">
        <v>2057</v>
      </c>
      <c r="B133">
        <v>9</v>
      </c>
      <c r="C133">
        <v>1.6666666666666601</v>
      </c>
      <c r="D133" s="78" t="str">
        <f t="shared" si="4"/>
        <v/>
      </c>
      <c r="E133" s="78" t="str">
        <f>IF(D133="","",COUNTIF($D$1:D133,"기사임"))</f>
        <v/>
      </c>
    </row>
    <row r="134" spans="1:5">
      <c r="A134" t="s">
        <v>1049</v>
      </c>
      <c r="B134">
        <v>14</v>
      </c>
      <c r="C134">
        <v>11</v>
      </c>
      <c r="D134" s="78" t="str">
        <f t="shared" si="4"/>
        <v>기사임</v>
      </c>
      <c r="E134" s="78">
        <f>IF(D134="","",COUNTIF($D$1:D134,"기사임"))</f>
        <v>113</v>
      </c>
    </row>
    <row r="135" spans="1:5">
      <c r="A135" t="s">
        <v>1363</v>
      </c>
      <c r="B135">
        <v>14</v>
      </c>
      <c r="C135">
        <v>14</v>
      </c>
      <c r="D135" s="78" t="str">
        <f t="shared" si="4"/>
        <v>기사임</v>
      </c>
      <c r="E135" s="78">
        <f>IF(D135="","",COUNTIF($D$1:D135,"기사임"))</f>
        <v>114</v>
      </c>
    </row>
    <row r="136" spans="1:5">
      <c r="A136" t="s">
        <v>1184</v>
      </c>
      <c r="B136">
        <v>14</v>
      </c>
      <c r="C136">
        <v>6</v>
      </c>
      <c r="D136" s="78" t="str">
        <f t="shared" si="4"/>
        <v>기사임</v>
      </c>
      <c r="E136" s="78">
        <f>IF(D136="","",COUNTIF($D$1:D136,"기사임"))</f>
        <v>115</v>
      </c>
    </row>
    <row r="137" spans="1:5">
      <c r="A137" t="s">
        <v>1204</v>
      </c>
      <c r="B137">
        <v>14</v>
      </c>
      <c r="C137">
        <v>7</v>
      </c>
      <c r="D137" s="78" t="str">
        <f t="shared" si="4"/>
        <v/>
      </c>
      <c r="E137" s="78" t="str">
        <f>IF(D137="","",COUNTIF($D$1:D137,"기사임"))</f>
        <v/>
      </c>
    </row>
    <row r="138" spans="1:5">
      <c r="A138" t="s">
        <v>93</v>
      </c>
      <c r="B138">
        <v>14</v>
      </c>
      <c r="C138">
        <v>13</v>
      </c>
      <c r="D138" s="78" t="str">
        <f t="shared" si="4"/>
        <v/>
      </c>
      <c r="E138" s="78" t="str">
        <f>IF(D138="","",COUNTIF($D$1:D138,"기사임"))</f>
        <v/>
      </c>
    </row>
    <row r="139" spans="1:5">
      <c r="A139" t="s">
        <v>925</v>
      </c>
      <c r="B139">
        <v>13</v>
      </c>
      <c r="C139">
        <v>11</v>
      </c>
      <c r="D139" s="78" t="str">
        <f t="shared" si="4"/>
        <v>기사임</v>
      </c>
      <c r="E139" s="78">
        <f>IF(D139="","",COUNTIF($D$1:D139,"기사임"))</f>
        <v>116</v>
      </c>
    </row>
    <row r="140" spans="1:5">
      <c r="A140" t="s">
        <v>479</v>
      </c>
      <c r="B140">
        <v>13</v>
      </c>
      <c r="C140">
        <v>11</v>
      </c>
      <c r="D140" s="78" t="str">
        <f t="shared" si="4"/>
        <v>기사임</v>
      </c>
      <c r="E140" s="78">
        <f>IF(D140="","",COUNTIF($D$1:D140,"기사임"))</f>
        <v>117</v>
      </c>
    </row>
    <row r="141" spans="1:5">
      <c r="A141" t="s">
        <v>931</v>
      </c>
      <c r="B141">
        <v>13</v>
      </c>
      <c r="C141">
        <v>12</v>
      </c>
      <c r="D141" s="78" t="str">
        <f t="shared" si="4"/>
        <v>기사임</v>
      </c>
      <c r="E141" s="78">
        <f>IF(D141="","",COUNTIF($D$1:D141,"기사임"))</f>
        <v>118</v>
      </c>
    </row>
    <row r="142" spans="1:5">
      <c r="A142" t="s">
        <v>974</v>
      </c>
      <c r="B142">
        <v>13</v>
      </c>
      <c r="C142">
        <v>11</v>
      </c>
      <c r="D142" s="78" t="str">
        <f t="shared" si="4"/>
        <v>기사임</v>
      </c>
      <c r="E142" s="78">
        <f>IF(D142="","",COUNTIF($D$1:D142,"기사임"))</f>
        <v>119</v>
      </c>
    </row>
    <row r="143" spans="1:5">
      <c r="A143" t="s">
        <v>149</v>
      </c>
      <c r="B143">
        <v>13</v>
      </c>
      <c r="C143">
        <v>12</v>
      </c>
      <c r="D143" s="78" t="str">
        <f t="shared" si="4"/>
        <v>기사임</v>
      </c>
      <c r="E143" s="78">
        <f>IF(D143="","",COUNTIF($D$1:D143,"기사임"))</f>
        <v>120</v>
      </c>
    </row>
    <row r="144" spans="1:5">
      <c r="A144" t="s">
        <v>198</v>
      </c>
      <c r="B144">
        <v>13</v>
      </c>
      <c r="C144">
        <v>10</v>
      </c>
      <c r="D144" s="78" t="str">
        <f t="shared" si="4"/>
        <v>기사임</v>
      </c>
      <c r="E144" s="78">
        <f>IF(D144="","",COUNTIF($D$1:D144,"기사임"))</f>
        <v>121</v>
      </c>
    </row>
    <row r="145" spans="1:5">
      <c r="A145" t="s">
        <v>1060</v>
      </c>
      <c r="B145">
        <v>13</v>
      </c>
      <c r="C145">
        <v>11</v>
      </c>
      <c r="D145" s="78" t="str">
        <f t="shared" si="4"/>
        <v>기사임</v>
      </c>
      <c r="E145" s="78">
        <f>IF(D145="","",COUNTIF($D$1:D145,"기사임"))</f>
        <v>122</v>
      </c>
    </row>
    <row r="146" spans="1:5">
      <c r="A146" t="s">
        <v>1107</v>
      </c>
      <c r="B146">
        <v>13</v>
      </c>
      <c r="C146">
        <v>9</v>
      </c>
      <c r="D146" s="78" t="str">
        <f t="shared" si="4"/>
        <v>기사임</v>
      </c>
      <c r="E146" s="78">
        <f>IF(D146="","",COUNTIF($D$1:D146,"기사임"))</f>
        <v>123</v>
      </c>
    </row>
    <row r="147" spans="1:5">
      <c r="A147" t="s">
        <v>1239</v>
      </c>
      <c r="B147">
        <v>13</v>
      </c>
      <c r="C147">
        <v>9</v>
      </c>
      <c r="D147" s="78" t="str">
        <f t="shared" si="4"/>
        <v>기사임</v>
      </c>
      <c r="E147" s="78">
        <f>IF(D147="","",COUNTIF($D$1:D147,"기사임"))</f>
        <v>124</v>
      </c>
    </row>
    <row r="148" spans="1:5">
      <c r="A148" t="s">
        <v>199</v>
      </c>
      <c r="B148">
        <v>13</v>
      </c>
      <c r="C148">
        <v>11</v>
      </c>
      <c r="D148" s="78" t="str">
        <f t="shared" si="4"/>
        <v>기사임</v>
      </c>
      <c r="E148" s="78">
        <f>IF(D148="","",COUNTIF($D$1:D148,"기사임"))</f>
        <v>125</v>
      </c>
    </row>
    <row r="149" spans="1:5">
      <c r="A149" t="s">
        <v>181</v>
      </c>
      <c r="B149">
        <v>13</v>
      </c>
      <c r="C149">
        <v>11</v>
      </c>
      <c r="D149" s="78" t="str">
        <f t="shared" si="4"/>
        <v/>
      </c>
      <c r="E149" s="78" t="str">
        <f>IF(D149="","",COUNTIF($D$1:D149,"기사임"))</f>
        <v/>
      </c>
    </row>
    <row r="150" spans="1:5">
      <c r="A150" t="s">
        <v>964</v>
      </c>
      <c r="B150">
        <v>12</v>
      </c>
      <c r="C150">
        <v>9</v>
      </c>
      <c r="D150" s="78" t="str">
        <f t="shared" si="4"/>
        <v>기사임</v>
      </c>
      <c r="E150" s="78">
        <f>IF(D150="","",COUNTIF($D$1:D150,"기사임"))</f>
        <v>126</v>
      </c>
    </row>
    <row r="151" spans="1:5">
      <c r="A151" t="s">
        <v>1505</v>
      </c>
      <c r="B151">
        <v>12</v>
      </c>
      <c r="C151">
        <v>8</v>
      </c>
      <c r="D151" s="78" t="str">
        <f t="shared" si="4"/>
        <v>기사임</v>
      </c>
      <c r="E151" s="78">
        <f>IF(D151="","",COUNTIF($D$1:D151,"기사임"))</f>
        <v>127</v>
      </c>
    </row>
    <row r="152" spans="1:5">
      <c r="A152" t="s">
        <v>210</v>
      </c>
      <c r="B152">
        <v>12</v>
      </c>
      <c r="C152">
        <v>9</v>
      </c>
      <c r="D152" s="78" t="str">
        <f t="shared" si="4"/>
        <v>기사임</v>
      </c>
      <c r="E152" s="78">
        <f>IF(D152="","",COUNTIF($D$1:D152,"기사임"))</f>
        <v>128</v>
      </c>
    </row>
    <row r="153" spans="1:5">
      <c r="A153" t="s">
        <v>64</v>
      </c>
      <c r="B153">
        <v>12</v>
      </c>
      <c r="C153">
        <v>10</v>
      </c>
      <c r="D153" s="78" t="str">
        <f t="shared" si="4"/>
        <v>기사임</v>
      </c>
      <c r="E153" s="78">
        <f>IF(D153="","",COUNTIF($D$1:D153,"기사임"))</f>
        <v>129</v>
      </c>
    </row>
    <row r="154" spans="1:5">
      <c r="A154" t="s">
        <v>498</v>
      </c>
      <c r="B154">
        <v>12</v>
      </c>
      <c r="C154">
        <v>7</v>
      </c>
      <c r="D154" s="78" t="str">
        <f t="shared" si="4"/>
        <v>기사임</v>
      </c>
      <c r="E154" s="78">
        <f>IF(D154="","",COUNTIF($D$1:D154,"기사임"))</f>
        <v>130</v>
      </c>
    </row>
    <row r="155" spans="1:5">
      <c r="A155" t="s">
        <v>135</v>
      </c>
      <c r="B155">
        <v>12</v>
      </c>
      <c r="C155">
        <v>10</v>
      </c>
      <c r="D155" s="78" t="str">
        <f t="shared" si="4"/>
        <v>기사임</v>
      </c>
      <c r="E155" s="78">
        <f>IF(D155="","",COUNTIF($D$1:D155,"기사임"))</f>
        <v>131</v>
      </c>
    </row>
    <row r="156" spans="1:5">
      <c r="A156" t="s">
        <v>169</v>
      </c>
      <c r="B156">
        <v>12</v>
      </c>
      <c r="C156">
        <v>10</v>
      </c>
      <c r="D156" s="78" t="str">
        <f t="shared" si="4"/>
        <v>기사임</v>
      </c>
      <c r="E156" s="78">
        <f>IF(D156="","",COUNTIF($D$1:D156,"기사임"))</f>
        <v>132</v>
      </c>
    </row>
    <row r="157" spans="1:5">
      <c r="A157" t="s">
        <v>155</v>
      </c>
      <c r="B157">
        <v>12</v>
      </c>
      <c r="C157">
        <v>12</v>
      </c>
      <c r="D157" s="78" t="str">
        <f t="shared" si="4"/>
        <v>기사임</v>
      </c>
      <c r="E157" s="78">
        <f>IF(D157="","",COUNTIF($D$1:D157,"기사임"))</f>
        <v>133</v>
      </c>
    </row>
    <row r="158" spans="1:5">
      <c r="A158" t="s">
        <v>1492</v>
      </c>
      <c r="B158">
        <v>12</v>
      </c>
      <c r="C158">
        <v>9</v>
      </c>
      <c r="D158" s="78" t="str">
        <f t="shared" si="4"/>
        <v>기사임</v>
      </c>
      <c r="E158" s="78">
        <f>IF(D158="","",COUNTIF($D$1:D158,"기사임"))</f>
        <v>134</v>
      </c>
    </row>
    <row r="159" spans="1:5">
      <c r="A159" t="s">
        <v>1052</v>
      </c>
      <c r="B159">
        <v>12</v>
      </c>
      <c r="C159">
        <v>12</v>
      </c>
      <c r="D159" s="78" t="str">
        <f t="shared" si="4"/>
        <v/>
      </c>
      <c r="E159" s="78" t="str">
        <f>IF(D159="","",COUNTIF($D$1:D159,"기사임"))</f>
        <v/>
      </c>
    </row>
    <row r="160" spans="1:5">
      <c r="A160" t="s">
        <v>742</v>
      </c>
      <c r="B160">
        <v>11</v>
      </c>
      <c r="C160">
        <v>9</v>
      </c>
      <c r="D160" s="78" t="str">
        <f t="shared" si="4"/>
        <v>기사임</v>
      </c>
      <c r="E160" s="78">
        <f>IF(D160="","",COUNTIF($D$1:D160,"기사임"))</f>
        <v>135</v>
      </c>
    </row>
    <row r="161" spans="1:5">
      <c r="A161" t="s">
        <v>137</v>
      </c>
      <c r="B161">
        <v>11</v>
      </c>
      <c r="C161">
        <v>9</v>
      </c>
      <c r="D161" s="78" t="str">
        <f t="shared" si="4"/>
        <v>기사임</v>
      </c>
      <c r="E161" s="78">
        <f>IF(D161="","",COUNTIF($D$1:D161,"기사임"))</f>
        <v>136</v>
      </c>
    </row>
    <row r="162" spans="1:5">
      <c r="A162" t="s">
        <v>345</v>
      </c>
      <c r="B162">
        <v>11</v>
      </c>
      <c r="C162">
        <v>11</v>
      </c>
      <c r="D162" s="78" t="str">
        <f t="shared" si="4"/>
        <v>기사임</v>
      </c>
      <c r="E162" s="78">
        <f>IF(D162="","",COUNTIF($D$1:D162,"기사임"))</f>
        <v>137</v>
      </c>
    </row>
    <row r="163" spans="1:5">
      <c r="A163" t="s">
        <v>1262</v>
      </c>
      <c r="B163">
        <v>11</v>
      </c>
      <c r="C163">
        <v>9</v>
      </c>
      <c r="D163" s="78" t="str">
        <f t="shared" si="4"/>
        <v>기사임</v>
      </c>
      <c r="E163" s="78">
        <f>IF(D163="","",COUNTIF($D$1:D163,"기사임"))</f>
        <v>138</v>
      </c>
    </row>
    <row r="164" spans="1:5">
      <c r="A164" t="s">
        <v>988</v>
      </c>
      <c r="B164">
        <v>11</v>
      </c>
      <c r="C164">
        <v>11</v>
      </c>
      <c r="D164" s="78" t="str">
        <f t="shared" si="4"/>
        <v>기사임</v>
      </c>
      <c r="E164" s="78">
        <f>IF(D164="","",COUNTIF($D$1:D164,"기사임"))</f>
        <v>139</v>
      </c>
    </row>
    <row r="165" spans="1:5">
      <c r="A165" t="s">
        <v>588</v>
      </c>
      <c r="B165">
        <v>11</v>
      </c>
      <c r="C165">
        <v>10</v>
      </c>
      <c r="D165" s="78" t="str">
        <f t="shared" si="4"/>
        <v>기사임</v>
      </c>
      <c r="E165" s="78">
        <f>IF(D165="","",COUNTIF($D$1:D165,"기사임"))</f>
        <v>140</v>
      </c>
    </row>
    <row r="166" spans="1:5">
      <c r="A166" t="s">
        <v>129</v>
      </c>
      <c r="B166">
        <v>11</v>
      </c>
      <c r="C166">
        <v>10</v>
      </c>
      <c r="D166" s="78" t="str">
        <f t="shared" si="4"/>
        <v>기사임</v>
      </c>
      <c r="E166" s="78">
        <f>IF(D166="","",COUNTIF($D$1:D166,"기사임"))</f>
        <v>141</v>
      </c>
    </row>
    <row r="167" spans="1:5">
      <c r="A167" t="s">
        <v>178</v>
      </c>
      <c r="B167">
        <v>11</v>
      </c>
      <c r="C167">
        <v>11</v>
      </c>
      <c r="D167" s="78" t="str">
        <f t="shared" si="4"/>
        <v>기사임</v>
      </c>
      <c r="E167" s="78">
        <f>IF(D167="","",COUNTIF($D$1:D167,"기사임"))</f>
        <v>142</v>
      </c>
    </row>
    <row r="168" spans="1:5">
      <c r="A168" t="s">
        <v>123</v>
      </c>
      <c r="B168">
        <v>11</v>
      </c>
      <c r="C168">
        <v>10</v>
      </c>
      <c r="D168" s="78" t="str">
        <f t="shared" si="4"/>
        <v>기사임</v>
      </c>
      <c r="E168" s="78">
        <f>IF(D168="","",COUNTIF($D$1:D168,"기사임"))</f>
        <v>143</v>
      </c>
    </row>
    <row r="169" spans="1:5">
      <c r="A169" t="s">
        <v>166</v>
      </c>
      <c r="B169">
        <v>11</v>
      </c>
      <c r="C169">
        <v>8</v>
      </c>
      <c r="D169" s="78" t="str">
        <f t="shared" si="4"/>
        <v>기사임</v>
      </c>
      <c r="E169" s="78">
        <f>IF(D169="","",COUNTIF($D$1:D169,"기사임"))</f>
        <v>144</v>
      </c>
    </row>
    <row r="170" spans="1:5">
      <c r="A170" t="s">
        <v>203</v>
      </c>
      <c r="B170">
        <v>11</v>
      </c>
      <c r="C170">
        <v>11</v>
      </c>
      <c r="D170" s="78" t="str">
        <f t="shared" si="4"/>
        <v>기사임</v>
      </c>
      <c r="E170" s="78">
        <f>IF(D170="","",COUNTIF($D$1:D170,"기사임"))</f>
        <v>145</v>
      </c>
    </row>
    <row r="171" spans="1:5">
      <c r="A171" t="s">
        <v>179</v>
      </c>
      <c r="B171">
        <v>11</v>
      </c>
      <c r="C171">
        <v>10</v>
      </c>
      <c r="D171" s="78" t="str">
        <f t="shared" si="4"/>
        <v>기사임</v>
      </c>
      <c r="E171" s="78">
        <f>IF(D171="","",COUNTIF($D$1:D171,"기사임"))</f>
        <v>146</v>
      </c>
    </row>
    <row r="172" spans="1:5">
      <c r="A172" t="s">
        <v>141</v>
      </c>
      <c r="B172">
        <v>11</v>
      </c>
      <c r="C172">
        <v>10</v>
      </c>
      <c r="D172" s="78" t="str">
        <f t="shared" si="4"/>
        <v/>
      </c>
      <c r="E172" s="78" t="str">
        <f>IF(D172="","",COUNTIF($D$1:D172,"기사임"))</f>
        <v/>
      </c>
    </row>
    <row r="173" spans="1:5">
      <c r="A173" t="s">
        <v>346</v>
      </c>
      <c r="B173">
        <v>10</v>
      </c>
      <c r="C173">
        <v>9</v>
      </c>
      <c r="D173" s="78" t="str">
        <f t="shared" si="4"/>
        <v>기사임</v>
      </c>
      <c r="E173" s="78">
        <f>IF(D173="","",COUNTIF($D$1:D173,"기사임"))</f>
        <v>147</v>
      </c>
    </row>
    <row r="174" spans="1:5">
      <c r="A174" t="s">
        <v>497</v>
      </c>
      <c r="B174">
        <v>10</v>
      </c>
      <c r="C174">
        <v>9</v>
      </c>
      <c r="D174" s="78" t="str">
        <f t="shared" si="4"/>
        <v>기사임</v>
      </c>
      <c r="E174" s="78">
        <f>IF(D174="","",COUNTIF($D$1:D174,"기사임"))</f>
        <v>148</v>
      </c>
    </row>
    <row r="175" spans="1:5">
      <c r="A175" t="s">
        <v>757</v>
      </c>
      <c r="B175">
        <v>10</v>
      </c>
      <c r="C175">
        <v>10</v>
      </c>
      <c r="D175" s="78" t="str">
        <f t="shared" si="4"/>
        <v>기사임</v>
      </c>
      <c r="E175" s="78">
        <f>IF(D175="","",COUNTIF($D$1:D175,"기사임"))</f>
        <v>149</v>
      </c>
    </row>
    <row r="176" spans="1:5">
      <c r="A176" t="s">
        <v>792</v>
      </c>
      <c r="B176">
        <v>10</v>
      </c>
      <c r="C176">
        <v>7</v>
      </c>
      <c r="D176" s="78" t="str">
        <f t="shared" si="4"/>
        <v>기사임</v>
      </c>
      <c r="E176" s="78">
        <f>IF(D176="","",COUNTIF($D$1:D176,"기사임"))</f>
        <v>150</v>
      </c>
    </row>
    <row r="177" spans="1:5">
      <c r="A177" t="s">
        <v>823</v>
      </c>
      <c r="B177">
        <v>10</v>
      </c>
      <c r="C177">
        <v>8</v>
      </c>
      <c r="D177" s="78" t="str">
        <f t="shared" si="4"/>
        <v>기사임</v>
      </c>
      <c r="E177" s="78">
        <f>IF(D177="","",COUNTIF($D$1:D177,"기사임"))</f>
        <v>151</v>
      </c>
    </row>
    <row r="178" spans="1:5">
      <c r="A178" t="s">
        <v>1395</v>
      </c>
      <c r="B178">
        <v>10</v>
      </c>
      <c r="C178">
        <v>6</v>
      </c>
      <c r="D178" s="78" t="str">
        <f t="shared" si="4"/>
        <v>기사임</v>
      </c>
      <c r="E178" s="78">
        <f>IF(D178="","",COUNTIF($D$1:D178,"기사임"))</f>
        <v>152</v>
      </c>
    </row>
    <row r="179" spans="1:5">
      <c r="A179" t="s">
        <v>1100</v>
      </c>
      <c r="B179">
        <v>10</v>
      </c>
      <c r="C179">
        <v>8</v>
      </c>
      <c r="D179" s="78" t="str">
        <f t="shared" si="4"/>
        <v>기사임</v>
      </c>
      <c r="E179" s="78">
        <f>IF(D179="","",COUNTIF($D$1:D179,"기사임"))</f>
        <v>153</v>
      </c>
    </row>
    <row r="180" spans="1:5">
      <c r="A180" t="s">
        <v>1425</v>
      </c>
      <c r="B180">
        <v>10</v>
      </c>
      <c r="C180">
        <v>9</v>
      </c>
      <c r="D180" s="78" t="str">
        <f t="shared" si="4"/>
        <v>기사임</v>
      </c>
      <c r="E180" s="78">
        <f>IF(D180="","",COUNTIF($D$1:D180,"기사임"))</f>
        <v>154</v>
      </c>
    </row>
    <row r="181" spans="1:5">
      <c r="A181" t="s">
        <v>1263</v>
      </c>
      <c r="B181">
        <v>10</v>
      </c>
      <c r="C181">
        <v>9</v>
      </c>
      <c r="D181" s="78" t="str">
        <f t="shared" si="4"/>
        <v>기사임</v>
      </c>
      <c r="E181" s="78">
        <f>IF(D181="","",COUNTIF($D$1:D181,"기사임"))</f>
        <v>155</v>
      </c>
    </row>
    <row r="182" spans="1:5">
      <c r="A182" t="s">
        <v>1235</v>
      </c>
      <c r="B182">
        <v>10</v>
      </c>
      <c r="C182">
        <v>9</v>
      </c>
      <c r="D182" s="78" t="str">
        <f t="shared" si="4"/>
        <v>기사임</v>
      </c>
      <c r="E182" s="78">
        <f>IF(D182="","",COUNTIF($D$1:D182,"기사임"))</f>
        <v>156</v>
      </c>
    </row>
    <row r="183" spans="1:5">
      <c r="A183" t="s">
        <v>127</v>
      </c>
      <c r="B183">
        <v>10</v>
      </c>
      <c r="C183">
        <v>8</v>
      </c>
      <c r="D183" s="78" t="str">
        <f t="shared" si="4"/>
        <v>기사임</v>
      </c>
      <c r="E183" s="78">
        <f>IF(D183="","",COUNTIF($D$1:D183,"기사임"))</f>
        <v>157</v>
      </c>
    </row>
    <row r="184" spans="1:5">
      <c r="A184" t="s">
        <v>98</v>
      </c>
      <c r="B184">
        <v>10</v>
      </c>
      <c r="C184">
        <v>8</v>
      </c>
      <c r="D184" s="78" t="str">
        <f t="shared" si="4"/>
        <v>기사임</v>
      </c>
      <c r="E184" s="78">
        <f>IF(D184="","",COUNTIF($D$1:D184,"기사임"))</f>
        <v>158</v>
      </c>
    </row>
    <row r="185" spans="1:5">
      <c r="A185" t="s">
        <v>220</v>
      </c>
      <c r="B185">
        <v>10</v>
      </c>
      <c r="C185">
        <v>7</v>
      </c>
      <c r="D185" s="78" t="str">
        <f t="shared" si="4"/>
        <v>기사임</v>
      </c>
      <c r="E185" s="78">
        <f>IF(D185="","",COUNTIF($D$1:D185,"기사임"))</f>
        <v>159</v>
      </c>
    </row>
    <row r="186" spans="1:5">
      <c r="A186" t="s">
        <v>743</v>
      </c>
      <c r="B186">
        <v>10</v>
      </c>
      <c r="C186">
        <v>9</v>
      </c>
      <c r="D186" s="78" t="str">
        <f t="shared" si="4"/>
        <v>기사임</v>
      </c>
      <c r="E186" s="78">
        <f>IF(D186="","",COUNTIF($D$1:D186,"기사임"))</f>
        <v>160</v>
      </c>
    </row>
    <row r="187" spans="1:5">
      <c r="A187" t="s">
        <v>282</v>
      </c>
      <c r="B187">
        <v>10</v>
      </c>
      <c r="C187">
        <v>7</v>
      </c>
      <c r="D187" s="78" t="str">
        <f t="shared" si="4"/>
        <v>기사임</v>
      </c>
      <c r="E187" s="78">
        <f>IF(D187="","",COUNTIF($D$1:D187,"기사임"))</f>
        <v>161</v>
      </c>
    </row>
    <row r="188" spans="1:5">
      <c r="A188" t="s">
        <v>164</v>
      </c>
      <c r="B188">
        <v>10</v>
      </c>
      <c r="C188">
        <v>10</v>
      </c>
      <c r="D188" s="78" t="str">
        <f t="shared" si="4"/>
        <v>기사임</v>
      </c>
      <c r="E188" s="78">
        <f>IF(D188="","",COUNTIF($D$1:D188,"기사임"))</f>
        <v>162</v>
      </c>
    </row>
    <row r="189" spans="1:5">
      <c r="A189" t="s">
        <v>92</v>
      </c>
      <c r="B189">
        <v>10</v>
      </c>
      <c r="C189">
        <v>10</v>
      </c>
      <c r="D189" s="78" t="str">
        <f t="shared" si="4"/>
        <v/>
      </c>
      <c r="E189" s="78" t="str">
        <f>IF(D189="","",COUNTIF($D$1:D189,"기사임"))</f>
        <v/>
      </c>
    </row>
    <row r="190" spans="1:5">
      <c r="A190" t="s">
        <v>741</v>
      </c>
      <c r="B190">
        <v>10</v>
      </c>
      <c r="C190">
        <v>9</v>
      </c>
      <c r="D190" s="78" t="str">
        <f t="shared" si="4"/>
        <v/>
      </c>
      <c r="E190" s="78" t="str">
        <f>IF(D190="","",COUNTIF($D$1:D190,"기사임"))</f>
        <v/>
      </c>
    </row>
    <row r="191" spans="1:5">
      <c r="A191" t="s">
        <v>171</v>
      </c>
      <c r="B191">
        <v>9</v>
      </c>
      <c r="C191">
        <v>7</v>
      </c>
      <c r="D191" s="78" t="str">
        <f t="shared" si="4"/>
        <v>기사임</v>
      </c>
      <c r="E191" s="78">
        <f>IF(D191="","",COUNTIF($D$1:D191,"기사임"))</f>
        <v>163</v>
      </c>
    </row>
    <row r="192" spans="1:5">
      <c r="A192" t="s">
        <v>147</v>
      </c>
      <c r="B192">
        <v>9</v>
      </c>
      <c r="C192">
        <v>9</v>
      </c>
      <c r="D192" s="78" t="str">
        <f t="shared" si="4"/>
        <v>기사임</v>
      </c>
      <c r="E192" s="78">
        <f>IF(D192="","",COUNTIF($D$1:D192,"기사임"))</f>
        <v>164</v>
      </c>
    </row>
    <row r="193" spans="1:5">
      <c r="A193" t="s">
        <v>209</v>
      </c>
      <c r="B193">
        <v>9</v>
      </c>
      <c r="C193">
        <v>9</v>
      </c>
      <c r="D193" s="78" t="str">
        <f t="shared" si="4"/>
        <v>기사임</v>
      </c>
      <c r="E193" s="78">
        <f>IF(D193="","",COUNTIF($D$1:D193,"기사임"))</f>
        <v>165</v>
      </c>
    </row>
    <row r="194" spans="1:5">
      <c r="A194" t="s">
        <v>173</v>
      </c>
      <c r="B194">
        <v>9</v>
      </c>
      <c r="C194">
        <v>8</v>
      </c>
      <c r="D194" s="78" t="str">
        <f t="shared" ref="D194:D257" si="5">IF(AND(LEFT(A194,10)="/archives/",ISNUMBER(_xlfn.NUMBERVALUE(MID(A194,18,1))),ISERROR(FIND("ckattempt",A194)),ISERROR(FIND("preview",A194))),"기사임","")</f>
        <v>기사임</v>
      </c>
      <c r="E194" s="78">
        <f>IF(D194="","",COUNTIF($D$1:D194,"기사임"))</f>
        <v>166</v>
      </c>
    </row>
    <row r="195" spans="1:5">
      <c r="A195" t="s">
        <v>184</v>
      </c>
      <c r="B195">
        <v>9</v>
      </c>
      <c r="C195">
        <v>9</v>
      </c>
      <c r="D195" s="78" t="str">
        <f t="shared" si="5"/>
        <v>기사임</v>
      </c>
      <c r="E195" s="78">
        <f>IF(D195="","",COUNTIF($D$1:D195,"기사임"))</f>
        <v>167</v>
      </c>
    </row>
    <row r="196" spans="1:5">
      <c r="A196" t="s">
        <v>217</v>
      </c>
      <c r="B196">
        <v>9</v>
      </c>
      <c r="C196">
        <v>9</v>
      </c>
      <c r="D196" s="78" t="str">
        <f t="shared" si="5"/>
        <v>기사임</v>
      </c>
      <c r="E196" s="78">
        <f>IF(D196="","",COUNTIF($D$1:D196,"기사임"))</f>
        <v>168</v>
      </c>
    </row>
    <row r="197" spans="1:5">
      <c r="A197" t="s">
        <v>1209</v>
      </c>
      <c r="B197">
        <v>9</v>
      </c>
      <c r="C197">
        <v>9</v>
      </c>
      <c r="D197" s="78" t="str">
        <f t="shared" si="5"/>
        <v>기사임</v>
      </c>
      <c r="E197" s="78">
        <f>IF(D197="","",COUNTIF($D$1:D197,"기사임"))</f>
        <v>169</v>
      </c>
    </row>
    <row r="198" spans="1:5">
      <c r="A198" t="s">
        <v>587</v>
      </c>
      <c r="B198">
        <v>9</v>
      </c>
      <c r="C198">
        <v>9</v>
      </c>
      <c r="D198" s="78" t="str">
        <f t="shared" si="5"/>
        <v>기사임</v>
      </c>
      <c r="E198" s="78">
        <f>IF(D198="","",COUNTIF($D$1:D198,"기사임"))</f>
        <v>170</v>
      </c>
    </row>
    <row r="199" spans="1:5">
      <c r="A199" t="s">
        <v>1170</v>
      </c>
      <c r="B199">
        <v>9</v>
      </c>
      <c r="C199">
        <v>6</v>
      </c>
      <c r="D199" s="78" t="str">
        <f t="shared" si="5"/>
        <v>기사임</v>
      </c>
      <c r="E199" s="78">
        <f>IF(D199="","",COUNTIF($D$1:D199,"기사임"))</f>
        <v>171</v>
      </c>
    </row>
    <row r="200" spans="1:5">
      <c r="A200" t="s">
        <v>1175</v>
      </c>
      <c r="B200">
        <v>9</v>
      </c>
      <c r="C200">
        <v>8</v>
      </c>
      <c r="D200" s="78" t="str">
        <f t="shared" si="5"/>
        <v>기사임</v>
      </c>
      <c r="E200" s="78">
        <f>IF(D200="","",COUNTIF($D$1:D200,"기사임"))</f>
        <v>172</v>
      </c>
    </row>
    <row r="201" spans="1:5">
      <c r="A201" t="s">
        <v>1171</v>
      </c>
      <c r="B201">
        <v>9</v>
      </c>
      <c r="C201">
        <v>9</v>
      </c>
      <c r="D201" s="78" t="str">
        <f t="shared" si="5"/>
        <v>기사임</v>
      </c>
      <c r="E201" s="78">
        <f>IF(D201="","",COUNTIF($D$1:D201,"기사임"))</f>
        <v>173</v>
      </c>
    </row>
    <row r="202" spans="1:5">
      <c r="A202" t="s">
        <v>1253</v>
      </c>
      <c r="B202">
        <v>9</v>
      </c>
      <c r="C202">
        <v>8</v>
      </c>
      <c r="D202" s="78" t="str">
        <f t="shared" si="5"/>
        <v>기사임</v>
      </c>
      <c r="E202" s="78">
        <f>IF(D202="","",COUNTIF($D$1:D202,"기사임"))</f>
        <v>174</v>
      </c>
    </row>
    <row r="203" spans="1:5">
      <c r="A203" t="s">
        <v>1565</v>
      </c>
      <c r="B203">
        <v>9</v>
      </c>
      <c r="C203">
        <v>7</v>
      </c>
      <c r="D203" s="78" t="str">
        <f t="shared" si="5"/>
        <v>기사임</v>
      </c>
      <c r="E203" s="78">
        <f>IF(D203="","",COUNTIF($D$1:D203,"기사임"))</f>
        <v>175</v>
      </c>
    </row>
    <row r="204" spans="1:5">
      <c r="A204" t="s">
        <v>197</v>
      </c>
      <c r="B204">
        <v>9</v>
      </c>
      <c r="C204">
        <v>7</v>
      </c>
      <c r="D204" s="78" t="str">
        <f t="shared" si="5"/>
        <v>기사임</v>
      </c>
      <c r="E204" s="78">
        <f>IF(D204="","",COUNTIF($D$1:D204,"기사임"))</f>
        <v>176</v>
      </c>
    </row>
    <row r="205" spans="1:5">
      <c r="A205" t="s">
        <v>1028</v>
      </c>
      <c r="B205">
        <v>9</v>
      </c>
      <c r="C205">
        <v>8</v>
      </c>
      <c r="D205" s="78" t="str">
        <f t="shared" si="5"/>
        <v>기사임</v>
      </c>
      <c r="E205" s="78">
        <f>IF(D205="","",COUNTIF($D$1:D205,"기사임"))</f>
        <v>177</v>
      </c>
    </row>
    <row r="206" spans="1:5">
      <c r="A206" t="s">
        <v>2058</v>
      </c>
      <c r="B206">
        <v>9</v>
      </c>
      <c r="C206">
        <v>6</v>
      </c>
      <c r="D206" s="78" t="str">
        <f t="shared" si="5"/>
        <v>기사임</v>
      </c>
      <c r="E206" s="78">
        <f>IF(D206="","",COUNTIF($D$1:D206,"기사임"))</f>
        <v>178</v>
      </c>
    </row>
    <row r="207" spans="1:5">
      <c r="A207" t="s">
        <v>205</v>
      </c>
      <c r="B207">
        <v>9</v>
      </c>
      <c r="C207">
        <v>5</v>
      </c>
      <c r="D207" s="78" t="str">
        <f t="shared" si="5"/>
        <v>기사임</v>
      </c>
      <c r="E207" s="78">
        <f>IF(D207="","",COUNTIF($D$1:D207,"기사임"))</f>
        <v>179</v>
      </c>
    </row>
    <row r="208" spans="1:5">
      <c r="A208" t="s">
        <v>96</v>
      </c>
      <c r="B208">
        <v>9</v>
      </c>
      <c r="C208">
        <v>8</v>
      </c>
      <c r="D208" s="78" t="str">
        <f t="shared" si="5"/>
        <v>기사임</v>
      </c>
      <c r="E208" s="78">
        <f>IF(D208="","",COUNTIF($D$1:D208,"기사임"))</f>
        <v>180</v>
      </c>
    </row>
    <row r="209" spans="1:5">
      <c r="A209" t="s">
        <v>2059</v>
      </c>
      <c r="B209">
        <v>9</v>
      </c>
      <c r="C209">
        <v>7</v>
      </c>
      <c r="D209" s="78" t="str">
        <f t="shared" si="5"/>
        <v>기사임</v>
      </c>
      <c r="E209" s="78">
        <f>IF(D209="","",COUNTIF($D$1:D209,"기사임"))</f>
        <v>181</v>
      </c>
    </row>
    <row r="210" spans="1:5">
      <c r="A210" t="s">
        <v>1477</v>
      </c>
      <c r="B210">
        <v>9</v>
      </c>
      <c r="C210">
        <v>9</v>
      </c>
      <c r="D210" s="78" t="str">
        <f t="shared" si="5"/>
        <v>기사임</v>
      </c>
      <c r="E210" s="78">
        <f>IF(D210="","",COUNTIF($D$1:D210,"기사임"))</f>
        <v>182</v>
      </c>
    </row>
    <row r="211" spans="1:5">
      <c r="A211" t="s">
        <v>207</v>
      </c>
      <c r="B211">
        <v>9</v>
      </c>
      <c r="C211">
        <v>8</v>
      </c>
      <c r="D211" s="78" t="str">
        <f t="shared" si="5"/>
        <v>기사임</v>
      </c>
      <c r="E211" s="78">
        <f>IF(D211="","",COUNTIF($D$1:D211,"기사임"))</f>
        <v>183</v>
      </c>
    </row>
    <row r="212" spans="1:5">
      <c r="A212" t="s">
        <v>138</v>
      </c>
      <c r="B212">
        <v>9</v>
      </c>
      <c r="C212">
        <v>7</v>
      </c>
      <c r="D212" s="78" t="str">
        <f t="shared" si="5"/>
        <v>기사임</v>
      </c>
      <c r="E212" s="78">
        <f>IF(D212="","",COUNTIF($D$1:D212,"기사임"))</f>
        <v>184</v>
      </c>
    </row>
    <row r="213" spans="1:5">
      <c r="A213" t="s">
        <v>201</v>
      </c>
      <c r="B213">
        <v>9</v>
      </c>
      <c r="C213">
        <v>8</v>
      </c>
      <c r="D213" s="78" t="str">
        <f t="shared" si="5"/>
        <v>기사임</v>
      </c>
      <c r="E213" s="78">
        <f>IF(D213="","",COUNTIF($D$1:D213,"기사임"))</f>
        <v>185</v>
      </c>
    </row>
    <row r="214" spans="1:5">
      <c r="A214" t="s">
        <v>1162</v>
      </c>
      <c r="B214">
        <v>9</v>
      </c>
      <c r="C214">
        <v>6</v>
      </c>
      <c r="D214" s="78" t="str">
        <f t="shared" si="5"/>
        <v>기사임</v>
      </c>
      <c r="E214" s="78">
        <f>IF(D214="","",COUNTIF($D$1:D214,"기사임"))</f>
        <v>186</v>
      </c>
    </row>
    <row r="215" spans="1:5">
      <c r="A215" t="s">
        <v>136</v>
      </c>
      <c r="B215">
        <v>9</v>
      </c>
      <c r="C215">
        <v>9</v>
      </c>
      <c r="D215" s="78" t="str">
        <f t="shared" si="5"/>
        <v>기사임</v>
      </c>
      <c r="E215" s="78">
        <f>IF(D215="","",COUNTIF($D$1:D215,"기사임"))</f>
        <v>187</v>
      </c>
    </row>
    <row r="216" spans="1:5">
      <c r="A216" t="s">
        <v>117</v>
      </c>
      <c r="B216">
        <v>9</v>
      </c>
      <c r="C216">
        <v>9</v>
      </c>
      <c r="D216" s="78" t="str">
        <f t="shared" si="5"/>
        <v>기사임</v>
      </c>
      <c r="E216" s="78">
        <f>IF(D216="","",COUNTIF($D$1:D216,"기사임"))</f>
        <v>188</v>
      </c>
    </row>
    <row r="217" spans="1:5">
      <c r="A217" t="s">
        <v>139</v>
      </c>
      <c r="B217">
        <v>9</v>
      </c>
      <c r="C217">
        <v>8</v>
      </c>
      <c r="D217" s="78" t="str">
        <f t="shared" si="5"/>
        <v>기사임</v>
      </c>
      <c r="E217" s="78">
        <f>IF(D217="","",COUNTIF($D$1:D217,"기사임"))</f>
        <v>189</v>
      </c>
    </row>
    <row r="218" spans="1:5">
      <c r="A218" t="s">
        <v>1206</v>
      </c>
      <c r="B218">
        <v>9</v>
      </c>
      <c r="C218">
        <v>6</v>
      </c>
      <c r="D218" s="78" t="str">
        <f t="shared" si="5"/>
        <v>기사임</v>
      </c>
      <c r="E218" s="78">
        <f>IF(D218="","",COUNTIF($D$1:D218,"기사임"))</f>
        <v>190</v>
      </c>
    </row>
    <row r="219" spans="1:5">
      <c r="A219" t="s">
        <v>744</v>
      </c>
      <c r="B219">
        <v>9</v>
      </c>
      <c r="C219">
        <v>9</v>
      </c>
      <c r="D219" s="78" t="str">
        <f t="shared" si="5"/>
        <v/>
      </c>
      <c r="E219" s="78" t="str">
        <f>IF(D219="","",COUNTIF($D$1:D219,"기사임"))</f>
        <v/>
      </c>
    </row>
    <row r="220" spans="1:5">
      <c r="A220" t="s">
        <v>930</v>
      </c>
      <c r="B220">
        <v>8</v>
      </c>
      <c r="C220">
        <v>8</v>
      </c>
      <c r="D220" s="78" t="str">
        <f t="shared" si="5"/>
        <v>기사임</v>
      </c>
      <c r="E220" s="78">
        <f>IF(D220="","",COUNTIF($D$1:D220,"기사임"))</f>
        <v>191</v>
      </c>
    </row>
    <row r="221" spans="1:5">
      <c r="A221" t="s">
        <v>65</v>
      </c>
      <c r="B221">
        <v>8</v>
      </c>
      <c r="C221">
        <v>8</v>
      </c>
      <c r="D221" s="78" t="str">
        <f t="shared" si="5"/>
        <v>기사임</v>
      </c>
      <c r="E221" s="78">
        <f>IF(D221="","",COUNTIF($D$1:D221,"기사임"))</f>
        <v>192</v>
      </c>
    </row>
    <row r="222" spans="1:5">
      <c r="A222" t="s">
        <v>89</v>
      </c>
      <c r="B222">
        <v>8</v>
      </c>
      <c r="C222">
        <v>6</v>
      </c>
      <c r="D222" s="78" t="str">
        <f t="shared" si="5"/>
        <v>기사임</v>
      </c>
      <c r="E222" s="78">
        <f>IF(D222="","",COUNTIF($D$1:D222,"기사임"))</f>
        <v>193</v>
      </c>
    </row>
    <row r="223" spans="1:5">
      <c r="A223" t="s">
        <v>1907</v>
      </c>
      <c r="B223">
        <v>8</v>
      </c>
      <c r="C223">
        <v>5</v>
      </c>
      <c r="D223" s="78" t="str">
        <f t="shared" si="5"/>
        <v>기사임</v>
      </c>
      <c r="E223" s="78">
        <f>IF(D223="","",COUNTIF($D$1:D223,"기사임"))</f>
        <v>194</v>
      </c>
    </row>
    <row r="224" spans="1:5">
      <c r="A224" t="s">
        <v>1150</v>
      </c>
      <c r="B224">
        <v>8</v>
      </c>
      <c r="C224">
        <v>8</v>
      </c>
      <c r="D224" s="78" t="str">
        <f t="shared" si="5"/>
        <v>기사임</v>
      </c>
      <c r="E224" s="78">
        <f>IF(D224="","",COUNTIF($D$1:D224,"기사임"))</f>
        <v>195</v>
      </c>
    </row>
    <row r="225" spans="1:5">
      <c r="A225" t="s">
        <v>125</v>
      </c>
      <c r="B225">
        <v>8</v>
      </c>
      <c r="C225">
        <v>7</v>
      </c>
      <c r="D225" s="78" t="str">
        <f t="shared" si="5"/>
        <v>기사임</v>
      </c>
      <c r="E225" s="78">
        <f>IF(D225="","",COUNTIF($D$1:D225,"기사임"))</f>
        <v>196</v>
      </c>
    </row>
    <row r="226" spans="1:5">
      <c r="A226" t="s">
        <v>174</v>
      </c>
      <c r="B226">
        <v>8</v>
      </c>
      <c r="C226">
        <v>8</v>
      </c>
      <c r="D226" s="78" t="str">
        <f t="shared" si="5"/>
        <v>기사임</v>
      </c>
      <c r="E226" s="78">
        <f>IF(D226="","",COUNTIF($D$1:D226,"기사임"))</f>
        <v>197</v>
      </c>
    </row>
    <row r="227" spans="1:5">
      <c r="A227" t="s">
        <v>1053</v>
      </c>
      <c r="B227">
        <v>8</v>
      </c>
      <c r="C227">
        <v>7</v>
      </c>
      <c r="D227" s="78" t="str">
        <f t="shared" si="5"/>
        <v>기사임</v>
      </c>
      <c r="E227" s="78">
        <f>IF(D227="","",COUNTIF($D$1:D227,"기사임"))</f>
        <v>198</v>
      </c>
    </row>
    <row r="228" spans="1:5">
      <c r="A228" t="s">
        <v>1179</v>
      </c>
      <c r="B228">
        <v>8</v>
      </c>
      <c r="C228">
        <v>8</v>
      </c>
      <c r="D228" s="78" t="str">
        <f t="shared" si="5"/>
        <v>기사임</v>
      </c>
      <c r="E228" s="78">
        <f>IF(D228="","",COUNTIF($D$1:D228,"기사임"))</f>
        <v>199</v>
      </c>
    </row>
    <row r="229" spans="1:5">
      <c r="A229" t="s">
        <v>200</v>
      </c>
      <c r="B229">
        <v>8</v>
      </c>
      <c r="C229">
        <v>8</v>
      </c>
      <c r="D229" s="78" t="str">
        <f t="shared" si="5"/>
        <v>기사임</v>
      </c>
      <c r="E229" s="78">
        <f>IF(D229="","",COUNTIF($D$1:D229,"기사임"))</f>
        <v>200</v>
      </c>
    </row>
    <row r="230" spans="1:5">
      <c r="A230" t="s">
        <v>993</v>
      </c>
      <c r="B230">
        <v>8</v>
      </c>
      <c r="C230">
        <v>6</v>
      </c>
      <c r="D230" s="78" t="str">
        <f t="shared" si="5"/>
        <v>기사임</v>
      </c>
      <c r="E230" s="78">
        <f>IF(D230="","",COUNTIF($D$1:D230,"기사임"))</f>
        <v>201</v>
      </c>
    </row>
    <row r="231" spans="1:5">
      <c r="A231" t="s">
        <v>159</v>
      </c>
      <c r="B231">
        <v>8</v>
      </c>
      <c r="C231">
        <v>6</v>
      </c>
      <c r="D231" s="78" t="str">
        <f t="shared" si="5"/>
        <v>기사임</v>
      </c>
      <c r="E231" s="78">
        <f>IF(D231="","",COUNTIF($D$1:D231,"기사임"))</f>
        <v>202</v>
      </c>
    </row>
    <row r="232" spans="1:5">
      <c r="A232" t="s">
        <v>154</v>
      </c>
      <c r="B232">
        <v>8</v>
      </c>
      <c r="C232">
        <v>8</v>
      </c>
      <c r="D232" s="78" t="str">
        <f t="shared" si="5"/>
        <v>기사임</v>
      </c>
      <c r="E232" s="78">
        <f>IF(D232="","",COUNTIF($D$1:D232,"기사임"))</f>
        <v>203</v>
      </c>
    </row>
    <row r="233" spans="1:5">
      <c r="A233" t="s">
        <v>1024</v>
      </c>
      <c r="B233">
        <v>8</v>
      </c>
      <c r="C233">
        <v>7</v>
      </c>
      <c r="D233" s="78" t="str">
        <f t="shared" si="5"/>
        <v>기사임</v>
      </c>
      <c r="E233" s="78">
        <f>IF(D233="","",COUNTIF($D$1:D233,"기사임"))</f>
        <v>204</v>
      </c>
    </row>
    <row r="234" spans="1:5">
      <c r="A234" t="s">
        <v>145</v>
      </c>
      <c r="B234">
        <v>8</v>
      </c>
      <c r="C234">
        <v>7</v>
      </c>
      <c r="D234" s="78" t="str">
        <f t="shared" si="5"/>
        <v>기사임</v>
      </c>
      <c r="E234" s="78">
        <f>IF(D234="","",COUNTIF($D$1:D234,"기사임"))</f>
        <v>205</v>
      </c>
    </row>
    <row r="235" spans="1:5">
      <c r="A235" t="s">
        <v>1181</v>
      </c>
      <c r="B235">
        <v>8</v>
      </c>
      <c r="C235">
        <v>8</v>
      </c>
      <c r="D235" s="78" t="str">
        <f t="shared" si="5"/>
        <v>기사임</v>
      </c>
      <c r="E235" s="78">
        <f>IF(D235="","",COUNTIF($D$1:D235,"기사임"))</f>
        <v>206</v>
      </c>
    </row>
    <row r="236" spans="1:5">
      <c r="A236" t="s">
        <v>167</v>
      </c>
      <c r="B236">
        <v>8</v>
      </c>
      <c r="C236">
        <v>7</v>
      </c>
      <c r="D236" s="78" t="str">
        <f t="shared" si="5"/>
        <v>기사임</v>
      </c>
      <c r="E236" s="78">
        <f>IF(D236="","",COUNTIF($D$1:D236,"기사임"))</f>
        <v>207</v>
      </c>
    </row>
    <row r="237" spans="1:5">
      <c r="A237" t="s">
        <v>223</v>
      </c>
      <c r="B237">
        <v>8</v>
      </c>
      <c r="C237">
        <v>6</v>
      </c>
      <c r="D237" s="78" t="str">
        <f t="shared" si="5"/>
        <v>기사임</v>
      </c>
      <c r="E237" s="78">
        <f>IF(D237="","",COUNTIF($D$1:D237,"기사임"))</f>
        <v>208</v>
      </c>
    </row>
    <row r="238" spans="1:5">
      <c r="A238" t="s">
        <v>110</v>
      </c>
      <c r="B238">
        <v>8</v>
      </c>
      <c r="C238">
        <v>8</v>
      </c>
      <c r="D238" s="78" t="str">
        <f t="shared" si="5"/>
        <v>기사임</v>
      </c>
      <c r="E238" s="78">
        <f>IF(D238="","",COUNTIF($D$1:D238,"기사임"))</f>
        <v>209</v>
      </c>
    </row>
    <row r="239" spans="1:5">
      <c r="A239" t="s">
        <v>67</v>
      </c>
      <c r="B239">
        <v>8</v>
      </c>
      <c r="C239">
        <v>8</v>
      </c>
      <c r="D239" s="78" t="str">
        <f t="shared" si="5"/>
        <v>기사임</v>
      </c>
      <c r="E239" s="78">
        <f>IF(D239="","",COUNTIF($D$1:D239,"기사임"))</f>
        <v>210</v>
      </c>
    </row>
    <row r="240" spans="1:5">
      <c r="A240" t="s">
        <v>183</v>
      </c>
      <c r="B240">
        <v>7</v>
      </c>
      <c r="C240">
        <v>7</v>
      </c>
      <c r="D240" s="78" t="str">
        <f t="shared" si="5"/>
        <v>기사임</v>
      </c>
      <c r="E240" s="78">
        <f>IF(D240="","",COUNTIF($D$1:D240,"기사임"))</f>
        <v>211</v>
      </c>
    </row>
    <row r="241" spans="1:5">
      <c r="A241" t="s">
        <v>121</v>
      </c>
      <c r="B241">
        <v>7</v>
      </c>
      <c r="C241">
        <v>7</v>
      </c>
      <c r="D241" s="78" t="str">
        <f t="shared" si="5"/>
        <v>기사임</v>
      </c>
      <c r="E241" s="78">
        <f>IF(D241="","",COUNTIF($D$1:D241,"기사임"))</f>
        <v>212</v>
      </c>
    </row>
    <row r="242" spans="1:5">
      <c r="A242" t="s">
        <v>187</v>
      </c>
      <c r="B242">
        <v>7</v>
      </c>
      <c r="C242">
        <v>7</v>
      </c>
      <c r="D242" s="78" t="str">
        <f t="shared" si="5"/>
        <v>기사임</v>
      </c>
      <c r="E242" s="78">
        <f>IF(D242="","",COUNTIF($D$1:D242,"기사임"))</f>
        <v>213</v>
      </c>
    </row>
    <row r="243" spans="1:5">
      <c r="A243" t="s">
        <v>204</v>
      </c>
      <c r="B243">
        <v>7</v>
      </c>
      <c r="C243">
        <v>5</v>
      </c>
      <c r="D243" s="78" t="str">
        <f t="shared" si="5"/>
        <v>기사임</v>
      </c>
      <c r="E243" s="78">
        <f>IF(D243="","",COUNTIF($D$1:D243,"기사임"))</f>
        <v>214</v>
      </c>
    </row>
    <row r="244" spans="1:5">
      <c r="A244" t="s">
        <v>1805</v>
      </c>
      <c r="B244">
        <v>7</v>
      </c>
      <c r="C244">
        <v>4</v>
      </c>
      <c r="D244" s="78" t="str">
        <f t="shared" si="5"/>
        <v>기사임</v>
      </c>
      <c r="E244" s="78">
        <f>IF(D244="","",COUNTIF($D$1:D244,"기사임"))</f>
        <v>215</v>
      </c>
    </row>
    <row r="245" spans="1:5">
      <c r="A245" t="s">
        <v>1488</v>
      </c>
      <c r="B245">
        <v>7</v>
      </c>
      <c r="C245">
        <v>7</v>
      </c>
      <c r="D245" s="78" t="str">
        <f t="shared" si="5"/>
        <v>기사임</v>
      </c>
      <c r="E245" s="78">
        <f>IF(D245="","",COUNTIF($D$1:D245,"기사임"))</f>
        <v>216</v>
      </c>
    </row>
    <row r="246" spans="1:5">
      <c r="A246" t="s">
        <v>1020</v>
      </c>
      <c r="B246">
        <v>7</v>
      </c>
      <c r="C246">
        <v>6</v>
      </c>
      <c r="D246" s="78" t="str">
        <f t="shared" si="5"/>
        <v>기사임</v>
      </c>
      <c r="E246" s="78">
        <f>IF(D246="","",COUNTIF($D$1:D246,"기사임"))</f>
        <v>217</v>
      </c>
    </row>
    <row r="247" spans="1:5">
      <c r="A247" t="s">
        <v>1484</v>
      </c>
      <c r="B247">
        <v>7</v>
      </c>
      <c r="C247">
        <v>6</v>
      </c>
      <c r="D247" s="78" t="str">
        <f t="shared" si="5"/>
        <v>기사임</v>
      </c>
      <c r="E247" s="78">
        <f>IF(D247="","",COUNTIF($D$1:D247,"기사임"))</f>
        <v>218</v>
      </c>
    </row>
    <row r="248" spans="1:5">
      <c r="A248" t="s">
        <v>1567</v>
      </c>
      <c r="B248">
        <v>7</v>
      </c>
      <c r="C248">
        <v>6</v>
      </c>
      <c r="D248" s="78" t="str">
        <f t="shared" si="5"/>
        <v>기사임</v>
      </c>
      <c r="E248" s="78">
        <f>IF(D248="","",COUNTIF($D$1:D248,"기사임"))</f>
        <v>219</v>
      </c>
    </row>
    <row r="249" spans="1:5">
      <c r="A249" t="s">
        <v>157</v>
      </c>
      <c r="B249">
        <v>7</v>
      </c>
      <c r="C249">
        <v>7</v>
      </c>
      <c r="D249" s="78" t="str">
        <f t="shared" si="5"/>
        <v>기사임</v>
      </c>
      <c r="E249" s="78">
        <f>IF(D249="","",COUNTIF($D$1:D249,"기사임"))</f>
        <v>220</v>
      </c>
    </row>
    <row r="250" spans="1:5">
      <c r="A250" t="s">
        <v>1073</v>
      </c>
      <c r="B250">
        <v>7</v>
      </c>
      <c r="C250">
        <v>7</v>
      </c>
      <c r="D250" s="78" t="str">
        <f t="shared" si="5"/>
        <v>기사임</v>
      </c>
      <c r="E250" s="78">
        <f>IF(D250="","",COUNTIF($D$1:D250,"기사임"))</f>
        <v>221</v>
      </c>
    </row>
    <row r="251" spans="1:5">
      <c r="A251" t="s">
        <v>1103</v>
      </c>
      <c r="B251">
        <v>7</v>
      </c>
      <c r="C251">
        <v>6</v>
      </c>
      <c r="D251" s="78" t="str">
        <f t="shared" si="5"/>
        <v>기사임</v>
      </c>
      <c r="E251" s="78">
        <f>IF(D251="","",COUNTIF($D$1:D251,"기사임"))</f>
        <v>222</v>
      </c>
    </row>
    <row r="252" spans="1:5">
      <c r="A252" t="s">
        <v>114</v>
      </c>
      <c r="B252">
        <v>7</v>
      </c>
      <c r="C252">
        <v>5</v>
      </c>
      <c r="D252" s="78" t="str">
        <f t="shared" si="5"/>
        <v>기사임</v>
      </c>
      <c r="E252" s="78">
        <f>IF(D252="","",COUNTIF($D$1:D252,"기사임"))</f>
        <v>223</v>
      </c>
    </row>
    <row r="253" spans="1:5">
      <c r="A253" t="s">
        <v>1303</v>
      </c>
      <c r="B253">
        <v>7</v>
      </c>
      <c r="C253">
        <v>5</v>
      </c>
      <c r="D253" s="78" t="str">
        <f t="shared" si="5"/>
        <v>기사임</v>
      </c>
      <c r="E253" s="78">
        <f>IF(D253="","",COUNTIF($D$1:D253,"기사임"))</f>
        <v>224</v>
      </c>
    </row>
    <row r="254" spans="1:5">
      <c r="A254" t="s">
        <v>1721</v>
      </c>
      <c r="B254">
        <v>7</v>
      </c>
      <c r="C254">
        <v>6</v>
      </c>
      <c r="D254" s="78" t="str">
        <f t="shared" si="5"/>
        <v>기사임</v>
      </c>
      <c r="E254" s="78">
        <f>IF(D254="","",COUNTIF($D$1:D254,"기사임"))</f>
        <v>225</v>
      </c>
    </row>
    <row r="255" spans="1:5">
      <c r="A255" t="s">
        <v>193</v>
      </c>
      <c r="B255">
        <v>7</v>
      </c>
      <c r="C255">
        <v>6</v>
      </c>
      <c r="D255" s="78" t="str">
        <f t="shared" si="5"/>
        <v>기사임</v>
      </c>
      <c r="E255" s="78">
        <f>IF(D255="","",COUNTIF($D$1:D255,"기사임"))</f>
        <v>226</v>
      </c>
    </row>
    <row r="256" spans="1:5">
      <c r="A256" t="s">
        <v>1648</v>
      </c>
      <c r="B256">
        <v>7</v>
      </c>
      <c r="C256">
        <v>6</v>
      </c>
      <c r="D256" s="78" t="str">
        <f t="shared" si="5"/>
        <v>기사임</v>
      </c>
      <c r="E256" s="78">
        <f>IF(D256="","",COUNTIF($D$1:D256,"기사임"))</f>
        <v>227</v>
      </c>
    </row>
    <row r="257" spans="1:5">
      <c r="A257" t="s">
        <v>1624</v>
      </c>
      <c r="B257">
        <v>7</v>
      </c>
      <c r="C257">
        <v>7</v>
      </c>
      <c r="D257" s="78" t="str">
        <f t="shared" si="5"/>
        <v>기사임</v>
      </c>
      <c r="E257" s="78">
        <f>IF(D257="","",COUNTIF($D$1:D257,"기사임"))</f>
        <v>228</v>
      </c>
    </row>
    <row r="258" spans="1:5">
      <c r="A258" t="s">
        <v>437</v>
      </c>
      <c r="B258">
        <v>7</v>
      </c>
      <c r="C258">
        <v>6</v>
      </c>
      <c r="D258" s="78" t="str">
        <f t="shared" ref="D258:D321" si="6">IF(AND(LEFT(A258,10)="/archives/",ISNUMBER(_xlfn.NUMBERVALUE(MID(A258,18,1))),ISERROR(FIND("ckattempt",A258)),ISERROR(FIND("preview",A258))),"기사임","")</f>
        <v>기사임</v>
      </c>
      <c r="E258" s="78">
        <f>IF(D258="","",COUNTIF($D$1:D258,"기사임"))</f>
        <v>229</v>
      </c>
    </row>
    <row r="259" spans="1:5">
      <c r="A259" t="s">
        <v>219</v>
      </c>
      <c r="B259">
        <v>7</v>
      </c>
      <c r="C259">
        <v>7</v>
      </c>
      <c r="D259" s="78" t="str">
        <f t="shared" si="6"/>
        <v>기사임</v>
      </c>
      <c r="E259" s="78">
        <f>IF(D259="","",COUNTIF($D$1:D259,"기사임"))</f>
        <v>230</v>
      </c>
    </row>
    <row r="260" spans="1:5">
      <c r="A260" t="s">
        <v>1618</v>
      </c>
      <c r="B260">
        <v>7</v>
      </c>
      <c r="C260">
        <v>6</v>
      </c>
      <c r="D260" s="78" t="str">
        <f t="shared" si="6"/>
        <v>기사임</v>
      </c>
      <c r="E260" s="78">
        <f>IF(D260="","",COUNTIF($D$1:D260,"기사임"))</f>
        <v>231</v>
      </c>
    </row>
    <row r="261" spans="1:5">
      <c r="A261" t="s">
        <v>1205</v>
      </c>
      <c r="B261">
        <v>7</v>
      </c>
      <c r="C261">
        <v>4</v>
      </c>
      <c r="D261" s="78" t="str">
        <f t="shared" si="6"/>
        <v>기사임</v>
      </c>
      <c r="E261" s="78">
        <f>IF(D261="","",COUNTIF($D$1:D261,"기사임"))</f>
        <v>232</v>
      </c>
    </row>
    <row r="262" spans="1:5">
      <c r="A262" t="s">
        <v>216</v>
      </c>
      <c r="B262">
        <v>7</v>
      </c>
      <c r="C262">
        <v>5</v>
      </c>
      <c r="D262" s="78" t="str">
        <f t="shared" si="6"/>
        <v>기사임</v>
      </c>
      <c r="E262" s="78">
        <f>IF(D262="","",COUNTIF($D$1:D262,"기사임"))</f>
        <v>233</v>
      </c>
    </row>
    <row r="263" spans="1:5">
      <c r="A263" t="s">
        <v>212</v>
      </c>
      <c r="B263">
        <v>7</v>
      </c>
      <c r="C263">
        <v>6</v>
      </c>
      <c r="D263" s="78" t="str">
        <f t="shared" si="6"/>
        <v>기사임</v>
      </c>
      <c r="E263" s="78">
        <f>IF(D263="","",COUNTIF($D$1:D263,"기사임"))</f>
        <v>234</v>
      </c>
    </row>
    <row r="264" spans="1:5">
      <c r="A264" t="s">
        <v>1637</v>
      </c>
      <c r="B264">
        <v>7</v>
      </c>
      <c r="C264">
        <v>5</v>
      </c>
      <c r="D264" s="78" t="str">
        <f t="shared" si="6"/>
        <v>기사임</v>
      </c>
      <c r="E264" s="78">
        <f>IF(D264="","",COUNTIF($D$1:D264,"기사임"))</f>
        <v>235</v>
      </c>
    </row>
    <row r="265" spans="1:5">
      <c r="A265" t="s">
        <v>202</v>
      </c>
      <c r="B265">
        <v>7</v>
      </c>
      <c r="C265">
        <v>7</v>
      </c>
      <c r="D265" s="78" t="str">
        <f t="shared" si="6"/>
        <v>기사임</v>
      </c>
      <c r="E265" s="78">
        <f>IF(D265="","",COUNTIF($D$1:D265,"기사임"))</f>
        <v>236</v>
      </c>
    </row>
    <row r="266" spans="1:5">
      <c r="A266" t="s">
        <v>1284</v>
      </c>
      <c r="B266">
        <v>7</v>
      </c>
      <c r="C266">
        <v>7</v>
      </c>
      <c r="D266" s="78" t="str">
        <f t="shared" si="6"/>
        <v>기사임</v>
      </c>
      <c r="E266" s="78">
        <f>IF(D266="","",COUNTIF($D$1:D266,"기사임"))</f>
        <v>237</v>
      </c>
    </row>
    <row r="267" spans="1:5">
      <c r="A267" t="s">
        <v>709</v>
      </c>
      <c r="B267">
        <v>7</v>
      </c>
      <c r="C267">
        <v>7</v>
      </c>
      <c r="D267" s="78" t="str">
        <f t="shared" si="6"/>
        <v>기사임</v>
      </c>
      <c r="E267" s="78">
        <f>IF(D267="","",COUNTIF($D$1:D267,"기사임"))</f>
        <v>238</v>
      </c>
    </row>
    <row r="268" spans="1:5">
      <c r="A268" t="s">
        <v>1517</v>
      </c>
      <c r="B268">
        <v>7</v>
      </c>
      <c r="C268">
        <v>5</v>
      </c>
      <c r="D268" s="78" t="str">
        <f t="shared" si="6"/>
        <v>기사임</v>
      </c>
      <c r="E268" s="78">
        <f>IF(D268="","",COUNTIF($D$1:D268,"기사임"))</f>
        <v>239</v>
      </c>
    </row>
    <row r="269" spans="1:5">
      <c r="A269" t="s">
        <v>2060</v>
      </c>
      <c r="B269">
        <v>7</v>
      </c>
      <c r="C269">
        <v>6</v>
      </c>
      <c r="D269" s="78" t="str">
        <f t="shared" si="6"/>
        <v>기사임</v>
      </c>
      <c r="E269" s="78">
        <f>IF(D269="","",COUNTIF($D$1:D269,"기사임"))</f>
        <v>240</v>
      </c>
    </row>
    <row r="270" spans="1:5">
      <c r="A270" t="s">
        <v>924</v>
      </c>
      <c r="B270">
        <v>7</v>
      </c>
      <c r="C270">
        <v>7</v>
      </c>
      <c r="D270" s="78" t="str">
        <f t="shared" si="6"/>
        <v>기사임</v>
      </c>
      <c r="E270" s="78">
        <f>IF(D270="","",COUNTIF($D$1:D270,"기사임"))</f>
        <v>241</v>
      </c>
    </row>
    <row r="271" spans="1:5">
      <c r="A271" t="s">
        <v>1310</v>
      </c>
      <c r="B271">
        <v>7</v>
      </c>
      <c r="C271">
        <v>7</v>
      </c>
      <c r="D271" s="78" t="str">
        <f t="shared" si="6"/>
        <v>기사임</v>
      </c>
      <c r="E271" s="78">
        <f>IF(D271="","",COUNTIF($D$1:D271,"기사임"))</f>
        <v>242</v>
      </c>
    </row>
    <row r="272" spans="1:5">
      <c r="A272" t="s">
        <v>861</v>
      </c>
      <c r="B272">
        <v>7</v>
      </c>
      <c r="C272">
        <v>6</v>
      </c>
      <c r="D272" s="78" t="str">
        <f t="shared" si="6"/>
        <v/>
      </c>
      <c r="E272" s="78" t="str">
        <f>IF(D272="","",COUNTIF($D$1:D272,"기사임"))</f>
        <v/>
      </c>
    </row>
    <row r="273" spans="1:5">
      <c r="A273" t="s">
        <v>120</v>
      </c>
      <c r="B273">
        <v>6</v>
      </c>
      <c r="C273">
        <v>4</v>
      </c>
      <c r="D273" s="78" t="str">
        <f t="shared" si="6"/>
        <v>기사임</v>
      </c>
      <c r="E273" s="78">
        <f>IF(D273="","",COUNTIF($D$1:D273,"기사임"))</f>
        <v>243</v>
      </c>
    </row>
    <row r="274" spans="1:5">
      <c r="A274" t="s">
        <v>1340</v>
      </c>
      <c r="B274">
        <v>6</v>
      </c>
      <c r="C274">
        <v>6</v>
      </c>
      <c r="D274" s="78" t="str">
        <f t="shared" si="6"/>
        <v>기사임</v>
      </c>
      <c r="E274" s="78">
        <f>IF(D274="","",COUNTIF($D$1:D274,"기사임"))</f>
        <v>244</v>
      </c>
    </row>
    <row r="275" spans="1:5">
      <c r="A275" t="s">
        <v>1405</v>
      </c>
      <c r="B275">
        <v>6</v>
      </c>
      <c r="C275">
        <v>2</v>
      </c>
      <c r="D275" s="78" t="str">
        <f t="shared" si="6"/>
        <v>기사임</v>
      </c>
      <c r="E275" s="78">
        <f>IF(D275="","",COUNTIF($D$1:D275,"기사임"))</f>
        <v>245</v>
      </c>
    </row>
    <row r="276" spans="1:5">
      <c r="A276" t="s">
        <v>1174</v>
      </c>
      <c r="B276">
        <v>6</v>
      </c>
      <c r="C276">
        <v>4</v>
      </c>
      <c r="D276" s="78" t="str">
        <f t="shared" si="6"/>
        <v>기사임</v>
      </c>
      <c r="E276" s="78">
        <f>IF(D276="","",COUNTIF($D$1:D276,"기사임"))</f>
        <v>246</v>
      </c>
    </row>
    <row r="277" spans="1:5">
      <c r="A277" t="s">
        <v>679</v>
      </c>
      <c r="B277">
        <v>6</v>
      </c>
      <c r="C277">
        <v>6</v>
      </c>
      <c r="D277" s="78" t="str">
        <f t="shared" si="6"/>
        <v>기사임</v>
      </c>
      <c r="E277" s="78">
        <f>IF(D277="","",COUNTIF($D$1:D277,"기사임"))</f>
        <v>247</v>
      </c>
    </row>
    <row r="278" spans="1:5">
      <c r="A278" t="s">
        <v>1365</v>
      </c>
      <c r="B278">
        <v>6</v>
      </c>
      <c r="C278">
        <v>6</v>
      </c>
      <c r="D278" s="78" t="str">
        <f t="shared" si="6"/>
        <v>기사임</v>
      </c>
      <c r="E278" s="78">
        <f>IF(D278="","",COUNTIF($D$1:D278,"기사임"))</f>
        <v>248</v>
      </c>
    </row>
    <row r="279" spans="1:5">
      <c r="A279" t="s">
        <v>1508</v>
      </c>
      <c r="B279">
        <v>6</v>
      </c>
      <c r="C279">
        <v>4</v>
      </c>
      <c r="D279" s="78" t="str">
        <f t="shared" si="6"/>
        <v>기사임</v>
      </c>
      <c r="E279" s="78">
        <f>IF(D279="","",COUNTIF($D$1:D279,"기사임"))</f>
        <v>249</v>
      </c>
    </row>
    <row r="280" spans="1:5">
      <c r="A280" t="s">
        <v>1254</v>
      </c>
      <c r="B280">
        <v>6</v>
      </c>
      <c r="C280">
        <v>6</v>
      </c>
      <c r="D280" s="78" t="str">
        <f t="shared" si="6"/>
        <v>기사임</v>
      </c>
      <c r="E280" s="78">
        <f>IF(D280="","",COUNTIF($D$1:D280,"기사임"))</f>
        <v>250</v>
      </c>
    </row>
    <row r="281" spans="1:5">
      <c r="A281" t="s">
        <v>1273</v>
      </c>
      <c r="B281">
        <v>6</v>
      </c>
      <c r="C281">
        <v>4</v>
      </c>
      <c r="D281" s="78" t="str">
        <f t="shared" si="6"/>
        <v>기사임</v>
      </c>
      <c r="E281" s="78">
        <f>IF(D281="","",COUNTIF($D$1:D281,"기사임"))</f>
        <v>251</v>
      </c>
    </row>
    <row r="282" spans="1:5">
      <c r="A282" t="s">
        <v>1388</v>
      </c>
      <c r="B282">
        <v>6</v>
      </c>
      <c r="C282">
        <v>7</v>
      </c>
      <c r="D282" s="78" t="str">
        <f t="shared" si="6"/>
        <v>기사임</v>
      </c>
      <c r="E282" s="78">
        <f>IF(D282="","",COUNTIF($D$1:D282,"기사임"))</f>
        <v>252</v>
      </c>
    </row>
    <row r="283" spans="1:5">
      <c r="A283" t="s">
        <v>1797</v>
      </c>
      <c r="B283">
        <v>6</v>
      </c>
      <c r="C283">
        <v>6</v>
      </c>
      <c r="D283" s="78" t="str">
        <f t="shared" si="6"/>
        <v>기사임</v>
      </c>
      <c r="E283" s="78">
        <f>IF(D283="","",COUNTIF($D$1:D283,"기사임"))</f>
        <v>253</v>
      </c>
    </row>
    <row r="284" spans="1:5">
      <c r="A284" t="s">
        <v>1173</v>
      </c>
      <c r="B284">
        <v>6</v>
      </c>
      <c r="C284">
        <v>5</v>
      </c>
      <c r="D284" s="78" t="str">
        <f t="shared" si="6"/>
        <v>기사임</v>
      </c>
      <c r="E284" s="78">
        <f>IF(D284="","",COUNTIF($D$1:D284,"기사임"))</f>
        <v>254</v>
      </c>
    </row>
    <row r="285" spans="1:5">
      <c r="A285" t="s">
        <v>1161</v>
      </c>
      <c r="B285">
        <v>6</v>
      </c>
      <c r="C285">
        <v>5</v>
      </c>
      <c r="D285" s="78" t="str">
        <f t="shared" si="6"/>
        <v>기사임</v>
      </c>
      <c r="E285" s="78">
        <f>IF(D285="","",COUNTIF($D$1:D285,"기사임"))</f>
        <v>255</v>
      </c>
    </row>
    <row r="286" spans="1:5">
      <c r="A286" t="s">
        <v>1850</v>
      </c>
      <c r="B286">
        <v>6</v>
      </c>
      <c r="C286">
        <v>6</v>
      </c>
      <c r="D286" s="78" t="str">
        <f t="shared" si="6"/>
        <v>기사임</v>
      </c>
      <c r="E286" s="78">
        <f>IF(D286="","",COUNTIF($D$1:D286,"기사임"))</f>
        <v>256</v>
      </c>
    </row>
    <row r="287" spans="1:5">
      <c r="A287" t="s">
        <v>1234</v>
      </c>
      <c r="B287">
        <v>6</v>
      </c>
      <c r="C287">
        <v>5</v>
      </c>
      <c r="D287" s="78" t="str">
        <f t="shared" si="6"/>
        <v>기사임</v>
      </c>
      <c r="E287" s="78">
        <f>IF(D287="","",COUNTIF($D$1:D287,"기사임"))</f>
        <v>257</v>
      </c>
    </row>
    <row r="288" spans="1:5">
      <c r="A288" t="s">
        <v>1157</v>
      </c>
      <c r="B288">
        <v>6</v>
      </c>
      <c r="C288">
        <v>6</v>
      </c>
      <c r="D288" s="78" t="str">
        <f t="shared" si="6"/>
        <v>기사임</v>
      </c>
      <c r="E288" s="78">
        <f>IF(D288="","",COUNTIF($D$1:D288,"기사임"))</f>
        <v>258</v>
      </c>
    </row>
    <row r="289" spans="1:5">
      <c r="A289" t="s">
        <v>1302</v>
      </c>
      <c r="B289">
        <v>6</v>
      </c>
      <c r="C289">
        <v>5</v>
      </c>
      <c r="D289" s="78" t="str">
        <f t="shared" si="6"/>
        <v>기사임</v>
      </c>
      <c r="E289" s="78">
        <f>IF(D289="","",COUNTIF($D$1:D289,"기사임"))</f>
        <v>259</v>
      </c>
    </row>
    <row r="290" spans="1:5">
      <c r="A290" t="s">
        <v>186</v>
      </c>
      <c r="B290">
        <v>6</v>
      </c>
      <c r="C290">
        <v>6</v>
      </c>
      <c r="D290" s="78" t="str">
        <f t="shared" si="6"/>
        <v>기사임</v>
      </c>
      <c r="E290" s="78">
        <f>IF(D290="","",COUNTIF($D$1:D290,"기사임"))</f>
        <v>260</v>
      </c>
    </row>
    <row r="291" spans="1:5">
      <c r="A291" t="s">
        <v>1029</v>
      </c>
      <c r="B291">
        <v>6</v>
      </c>
      <c r="C291">
        <v>5</v>
      </c>
      <c r="D291" s="78" t="str">
        <f t="shared" si="6"/>
        <v>기사임</v>
      </c>
      <c r="E291" s="78">
        <f>IF(D291="","",COUNTIF($D$1:D291,"기사임"))</f>
        <v>261</v>
      </c>
    </row>
    <row r="292" spans="1:5">
      <c r="A292" t="s">
        <v>1457</v>
      </c>
      <c r="B292">
        <v>6</v>
      </c>
      <c r="C292">
        <v>5</v>
      </c>
      <c r="D292" s="78" t="str">
        <f t="shared" si="6"/>
        <v>기사임</v>
      </c>
      <c r="E292" s="78">
        <f>IF(D292="","",COUNTIF($D$1:D292,"기사임"))</f>
        <v>262</v>
      </c>
    </row>
    <row r="293" spans="1:5">
      <c r="A293" t="s">
        <v>1366</v>
      </c>
      <c r="B293">
        <v>6</v>
      </c>
      <c r="C293">
        <v>5</v>
      </c>
      <c r="D293" s="78" t="str">
        <f t="shared" si="6"/>
        <v>기사임</v>
      </c>
      <c r="E293" s="78">
        <f>IF(D293="","",COUNTIF($D$1:D293,"기사임"))</f>
        <v>263</v>
      </c>
    </row>
    <row r="294" spans="1:5">
      <c r="A294" t="s">
        <v>1180</v>
      </c>
      <c r="B294">
        <v>6</v>
      </c>
      <c r="C294">
        <v>6</v>
      </c>
      <c r="D294" s="78" t="str">
        <f t="shared" si="6"/>
        <v>기사임</v>
      </c>
      <c r="E294" s="78">
        <f>IF(D294="","",COUNTIF($D$1:D294,"기사임"))</f>
        <v>264</v>
      </c>
    </row>
    <row r="295" spans="1:5">
      <c r="A295" t="s">
        <v>1496</v>
      </c>
      <c r="B295">
        <v>6</v>
      </c>
      <c r="C295">
        <v>6</v>
      </c>
      <c r="D295" s="78" t="str">
        <f t="shared" si="6"/>
        <v>기사임</v>
      </c>
      <c r="E295" s="78">
        <f>IF(D295="","",COUNTIF($D$1:D295,"기사임"))</f>
        <v>265</v>
      </c>
    </row>
    <row r="296" spans="1:5">
      <c r="A296" t="s">
        <v>176</v>
      </c>
      <c r="B296">
        <v>6</v>
      </c>
      <c r="C296">
        <v>6</v>
      </c>
      <c r="D296" s="78" t="str">
        <f t="shared" si="6"/>
        <v>기사임</v>
      </c>
      <c r="E296" s="78">
        <f>IF(D296="","",COUNTIF($D$1:D296,"기사임"))</f>
        <v>266</v>
      </c>
    </row>
    <row r="297" spans="1:5">
      <c r="A297" t="s">
        <v>645</v>
      </c>
      <c r="B297">
        <v>6</v>
      </c>
      <c r="C297">
        <v>6</v>
      </c>
      <c r="D297" s="78" t="str">
        <f t="shared" si="6"/>
        <v>기사임</v>
      </c>
      <c r="E297" s="78">
        <f>IF(D297="","",COUNTIF($D$1:D297,"기사임"))</f>
        <v>267</v>
      </c>
    </row>
    <row r="298" spans="1:5">
      <c r="A298" t="s">
        <v>146</v>
      </c>
      <c r="B298">
        <v>6</v>
      </c>
      <c r="C298">
        <v>6</v>
      </c>
      <c r="D298" s="78" t="str">
        <f t="shared" si="6"/>
        <v>기사임</v>
      </c>
      <c r="E298" s="78">
        <f>IF(D298="","",COUNTIF($D$1:D298,"기사임"))</f>
        <v>268</v>
      </c>
    </row>
    <row r="299" spans="1:5">
      <c r="A299" t="s">
        <v>1256</v>
      </c>
      <c r="B299">
        <v>6</v>
      </c>
      <c r="C299">
        <v>4</v>
      </c>
      <c r="D299" s="78" t="str">
        <f t="shared" si="6"/>
        <v>기사임</v>
      </c>
      <c r="E299" s="78">
        <f>IF(D299="","",COUNTIF($D$1:D299,"기사임"))</f>
        <v>269</v>
      </c>
    </row>
    <row r="300" spans="1:5">
      <c r="A300" t="s">
        <v>1693</v>
      </c>
      <c r="B300">
        <v>6</v>
      </c>
      <c r="C300">
        <v>2</v>
      </c>
      <c r="D300" s="78" t="str">
        <f t="shared" si="6"/>
        <v>기사임</v>
      </c>
      <c r="E300" s="78">
        <f>IF(D300="","",COUNTIF($D$1:D300,"기사임"))</f>
        <v>270</v>
      </c>
    </row>
    <row r="301" spans="1:5">
      <c r="A301" t="s">
        <v>1027</v>
      </c>
      <c r="B301">
        <v>6</v>
      </c>
      <c r="C301">
        <v>6</v>
      </c>
      <c r="D301" s="78" t="str">
        <f t="shared" si="6"/>
        <v>기사임</v>
      </c>
      <c r="E301" s="78">
        <f>IF(D301="","",COUNTIF($D$1:D301,"기사임"))</f>
        <v>271</v>
      </c>
    </row>
    <row r="302" spans="1:5">
      <c r="A302" t="s">
        <v>1582</v>
      </c>
      <c r="B302">
        <v>6</v>
      </c>
      <c r="C302">
        <v>6</v>
      </c>
      <c r="D302" s="78" t="str">
        <f t="shared" si="6"/>
        <v>기사임</v>
      </c>
      <c r="E302" s="78">
        <f>IF(D302="","",COUNTIF($D$1:D302,"기사임"))</f>
        <v>272</v>
      </c>
    </row>
    <row r="303" spans="1:5">
      <c r="A303" t="s">
        <v>189</v>
      </c>
      <c r="B303">
        <v>6</v>
      </c>
      <c r="C303">
        <v>6</v>
      </c>
      <c r="D303" s="78" t="str">
        <f t="shared" si="6"/>
        <v>기사임</v>
      </c>
      <c r="E303" s="78">
        <f>IF(D303="","",COUNTIF($D$1:D303,"기사임"))</f>
        <v>273</v>
      </c>
    </row>
    <row r="304" spans="1:5">
      <c r="A304" t="s">
        <v>1503</v>
      </c>
      <c r="B304">
        <v>6</v>
      </c>
      <c r="C304">
        <v>5</v>
      </c>
      <c r="D304" s="78" t="str">
        <f t="shared" si="6"/>
        <v>기사임</v>
      </c>
      <c r="E304" s="78">
        <f>IF(D304="","",COUNTIF($D$1:D304,"기사임"))</f>
        <v>274</v>
      </c>
    </row>
    <row r="305" spans="1:5">
      <c r="A305" t="s">
        <v>221</v>
      </c>
      <c r="B305">
        <v>6</v>
      </c>
      <c r="C305">
        <v>4</v>
      </c>
      <c r="D305" s="78" t="str">
        <f t="shared" si="6"/>
        <v/>
      </c>
      <c r="E305" s="78" t="str">
        <f>IF(D305="","",COUNTIF($D$1:D305,"기사임"))</f>
        <v/>
      </c>
    </row>
    <row r="306" spans="1:5">
      <c r="A306" t="s">
        <v>2061</v>
      </c>
      <c r="B306">
        <v>5</v>
      </c>
      <c r="C306">
        <v>1.2</v>
      </c>
      <c r="D306" s="78" t="str">
        <f t="shared" si="6"/>
        <v/>
      </c>
      <c r="E306" s="78" t="str">
        <f>IF(D306="","",COUNTIF($D$1:D306,"기사임"))</f>
        <v/>
      </c>
    </row>
    <row r="307" spans="1:5">
      <c r="A307" t="s">
        <v>2062</v>
      </c>
      <c r="B307">
        <v>3</v>
      </c>
      <c r="C307">
        <v>2</v>
      </c>
      <c r="D307" s="78" t="str">
        <f t="shared" si="6"/>
        <v/>
      </c>
      <c r="E307" s="78" t="str">
        <f>IF(D307="","",COUNTIF($D$1:D307,"기사임"))</f>
        <v/>
      </c>
    </row>
    <row r="308" spans="1:5">
      <c r="A308" t="s">
        <v>2063</v>
      </c>
      <c r="B308">
        <v>6</v>
      </c>
      <c r="C308">
        <v>1</v>
      </c>
      <c r="D308" s="78" t="str">
        <f t="shared" si="6"/>
        <v/>
      </c>
      <c r="E308" s="78" t="str">
        <f>IF(D308="","",COUNTIF($D$1:D308,"기사임"))</f>
        <v/>
      </c>
    </row>
    <row r="309" spans="1:5">
      <c r="A309" t="s">
        <v>2064</v>
      </c>
      <c r="B309">
        <v>2</v>
      </c>
      <c r="C309">
        <v>3</v>
      </c>
      <c r="D309" s="78" t="str">
        <f t="shared" si="6"/>
        <v/>
      </c>
      <c r="E309" s="78" t="str">
        <f>IF(D309="","",COUNTIF($D$1:D309,"기사임"))</f>
        <v/>
      </c>
    </row>
    <row r="310" spans="1:5">
      <c r="A310" t="s">
        <v>2065</v>
      </c>
      <c r="B310">
        <v>6</v>
      </c>
      <c r="C310">
        <v>2</v>
      </c>
      <c r="D310" s="78" t="str">
        <f t="shared" si="6"/>
        <v/>
      </c>
      <c r="E310" s="78" t="str">
        <f>IF(D310="","",COUNTIF($D$1:D310,"기사임"))</f>
        <v/>
      </c>
    </row>
    <row r="311" spans="1:5">
      <c r="A311" t="s">
        <v>2066</v>
      </c>
      <c r="B311">
        <v>6</v>
      </c>
      <c r="C311">
        <v>1</v>
      </c>
      <c r="D311" s="78" t="str">
        <f t="shared" si="6"/>
        <v/>
      </c>
      <c r="E311" s="78" t="str">
        <f>IF(D311="","",COUNTIF($D$1:D311,"기사임"))</f>
        <v/>
      </c>
    </row>
    <row r="312" spans="1:5">
      <c r="A312" t="s">
        <v>1314</v>
      </c>
      <c r="B312">
        <v>6</v>
      </c>
      <c r="C312">
        <v>4</v>
      </c>
      <c r="D312" s="78" t="str">
        <f t="shared" si="6"/>
        <v/>
      </c>
      <c r="E312" s="78" t="str">
        <f>IF(D312="","",COUNTIF($D$1:D312,"기사임"))</f>
        <v/>
      </c>
    </row>
    <row r="313" spans="1:5">
      <c r="A313" t="s">
        <v>1705</v>
      </c>
      <c r="B313">
        <v>6</v>
      </c>
      <c r="C313">
        <v>4</v>
      </c>
      <c r="D313" s="78" t="str">
        <f t="shared" si="6"/>
        <v/>
      </c>
      <c r="E313" s="78" t="str">
        <f>IF(D313="","",COUNTIF($D$1:D313,"기사임"))</f>
        <v/>
      </c>
    </row>
    <row r="314" spans="1:5">
      <c r="A314" t="s">
        <v>131</v>
      </c>
      <c r="B314">
        <v>5</v>
      </c>
      <c r="C314">
        <v>4</v>
      </c>
      <c r="D314" s="78" t="str">
        <f t="shared" si="6"/>
        <v>기사임</v>
      </c>
      <c r="E314" s="78">
        <f>IF(D314="","",COUNTIF($D$1:D314,"기사임"))</f>
        <v>275</v>
      </c>
    </row>
    <row r="315" spans="1:5">
      <c r="A315" t="s">
        <v>172</v>
      </c>
      <c r="B315">
        <v>5</v>
      </c>
      <c r="C315">
        <v>4</v>
      </c>
      <c r="D315" s="78" t="str">
        <f t="shared" si="6"/>
        <v>기사임</v>
      </c>
      <c r="E315" s="78">
        <f>IF(D315="","",COUNTIF($D$1:D315,"기사임"))</f>
        <v>276</v>
      </c>
    </row>
    <row r="316" spans="1:5">
      <c r="A316" t="s">
        <v>1800</v>
      </c>
      <c r="B316">
        <v>5</v>
      </c>
      <c r="C316">
        <v>5</v>
      </c>
      <c r="D316" s="78" t="str">
        <f t="shared" si="6"/>
        <v>기사임</v>
      </c>
      <c r="E316" s="78">
        <f>IF(D316="","",COUNTIF($D$1:D316,"기사임"))</f>
        <v>277</v>
      </c>
    </row>
    <row r="317" spans="1:5">
      <c r="A317" t="s">
        <v>128</v>
      </c>
      <c r="B317">
        <v>5</v>
      </c>
      <c r="C317">
        <v>3</v>
      </c>
      <c r="D317" s="78" t="str">
        <f t="shared" si="6"/>
        <v>기사임</v>
      </c>
      <c r="E317" s="78">
        <f>IF(D317="","",COUNTIF($D$1:D317,"기사임"))</f>
        <v>278</v>
      </c>
    </row>
    <row r="318" spans="1:5">
      <c r="A318" t="s">
        <v>1403</v>
      </c>
      <c r="B318">
        <v>5</v>
      </c>
      <c r="C318">
        <v>5</v>
      </c>
      <c r="D318" s="78" t="str">
        <f t="shared" si="6"/>
        <v>기사임</v>
      </c>
      <c r="E318" s="78">
        <f>IF(D318="","",COUNTIF($D$1:D318,"기사임"))</f>
        <v>279</v>
      </c>
    </row>
    <row r="319" spans="1:5">
      <c r="A319" t="s">
        <v>1804</v>
      </c>
      <c r="B319">
        <v>5</v>
      </c>
      <c r="C319">
        <v>5</v>
      </c>
      <c r="D319" s="78" t="str">
        <f t="shared" si="6"/>
        <v>기사임</v>
      </c>
      <c r="E319" s="78">
        <f>IF(D319="","",COUNTIF($D$1:D319,"기사임"))</f>
        <v>280</v>
      </c>
    </row>
    <row r="320" spans="1:5">
      <c r="A320" t="s">
        <v>124</v>
      </c>
      <c r="B320">
        <v>5</v>
      </c>
      <c r="C320">
        <v>5</v>
      </c>
      <c r="D320" s="78" t="str">
        <f t="shared" si="6"/>
        <v>기사임</v>
      </c>
      <c r="E320" s="78">
        <f>IF(D320="","",COUNTIF($D$1:D320,"기사임"))</f>
        <v>281</v>
      </c>
    </row>
    <row r="321" spans="1:5">
      <c r="A321" t="s">
        <v>1283</v>
      </c>
      <c r="B321">
        <v>5</v>
      </c>
      <c r="C321">
        <v>4</v>
      </c>
      <c r="D321" s="78" t="str">
        <f t="shared" si="6"/>
        <v>기사임</v>
      </c>
      <c r="E321" s="78">
        <f>IF(D321="","",COUNTIF($D$1:D321,"기사임"))</f>
        <v>282</v>
      </c>
    </row>
    <row r="322" spans="1:5">
      <c r="A322" t="s">
        <v>618</v>
      </c>
      <c r="B322">
        <v>5</v>
      </c>
      <c r="C322">
        <v>5</v>
      </c>
      <c r="D322" s="78" t="str">
        <f t="shared" ref="D322:D385" si="7">IF(AND(LEFT(A322,10)="/archives/",ISNUMBER(_xlfn.NUMBERVALUE(MID(A322,18,1))),ISERROR(FIND("ckattempt",A322)),ISERROR(FIND("preview",A322))),"기사임","")</f>
        <v>기사임</v>
      </c>
      <c r="E322" s="78">
        <f>IF(D322="","",COUNTIF($D$1:D322,"기사임"))</f>
        <v>283</v>
      </c>
    </row>
    <row r="323" spans="1:5">
      <c r="A323" t="s">
        <v>1597</v>
      </c>
      <c r="B323">
        <v>5</v>
      </c>
      <c r="C323">
        <v>4</v>
      </c>
      <c r="D323" s="78" t="str">
        <f t="shared" si="7"/>
        <v>기사임</v>
      </c>
      <c r="E323" s="78">
        <f>IF(D323="","",COUNTIF($D$1:D323,"기사임"))</f>
        <v>284</v>
      </c>
    </row>
    <row r="324" spans="1:5">
      <c r="A324" t="s">
        <v>1156</v>
      </c>
      <c r="B324">
        <v>5</v>
      </c>
      <c r="C324">
        <v>5</v>
      </c>
      <c r="D324" s="78" t="str">
        <f t="shared" si="7"/>
        <v>기사임</v>
      </c>
      <c r="E324" s="78">
        <f>IF(D324="","",COUNTIF($D$1:D324,"기사임"))</f>
        <v>285</v>
      </c>
    </row>
    <row r="325" spans="1:5">
      <c r="A325" t="s">
        <v>1308</v>
      </c>
      <c r="B325">
        <v>5</v>
      </c>
      <c r="C325">
        <v>6</v>
      </c>
      <c r="D325" s="78" t="str">
        <f t="shared" si="7"/>
        <v>기사임</v>
      </c>
      <c r="E325" s="78">
        <f>IF(D325="","",COUNTIF($D$1:D325,"기사임"))</f>
        <v>286</v>
      </c>
    </row>
    <row r="326" spans="1:5">
      <c r="A326" t="s">
        <v>905</v>
      </c>
      <c r="B326">
        <v>5</v>
      </c>
      <c r="C326">
        <v>4</v>
      </c>
      <c r="D326" s="78" t="str">
        <f t="shared" si="7"/>
        <v>기사임</v>
      </c>
      <c r="E326" s="78">
        <f>IF(D326="","",COUNTIF($D$1:D326,"기사임"))</f>
        <v>287</v>
      </c>
    </row>
    <row r="327" spans="1:5">
      <c r="A327" t="s">
        <v>1491</v>
      </c>
      <c r="B327">
        <v>5</v>
      </c>
      <c r="C327">
        <v>4</v>
      </c>
      <c r="D327" s="78" t="str">
        <f t="shared" si="7"/>
        <v>기사임</v>
      </c>
      <c r="E327" s="78">
        <f>IF(D327="","",COUNTIF($D$1:D327,"기사임"))</f>
        <v>288</v>
      </c>
    </row>
    <row r="328" spans="1:5">
      <c r="A328" t="s">
        <v>1034</v>
      </c>
      <c r="B328">
        <v>5</v>
      </c>
      <c r="C328">
        <v>5</v>
      </c>
      <c r="D328" s="78" t="str">
        <f t="shared" si="7"/>
        <v>기사임</v>
      </c>
      <c r="E328" s="78">
        <f>IF(D328="","",COUNTIF($D$1:D328,"기사임"))</f>
        <v>289</v>
      </c>
    </row>
    <row r="329" spans="1:5">
      <c r="A329" t="s">
        <v>1036</v>
      </c>
      <c r="B329">
        <v>5</v>
      </c>
      <c r="C329">
        <v>3</v>
      </c>
      <c r="D329" s="78" t="str">
        <f t="shared" si="7"/>
        <v>기사임</v>
      </c>
      <c r="E329" s="78">
        <f>IF(D329="","",COUNTIF($D$1:D329,"기사임"))</f>
        <v>290</v>
      </c>
    </row>
    <row r="330" spans="1:5">
      <c r="A330" t="s">
        <v>1054</v>
      </c>
      <c r="B330">
        <v>5</v>
      </c>
      <c r="C330">
        <v>5</v>
      </c>
      <c r="D330" s="78" t="str">
        <f t="shared" si="7"/>
        <v>기사임</v>
      </c>
      <c r="E330" s="78">
        <f>IF(D330="","",COUNTIF($D$1:D330,"기사임"))</f>
        <v>291</v>
      </c>
    </row>
    <row r="331" spans="1:5">
      <c r="A331" t="s">
        <v>1275</v>
      </c>
      <c r="B331">
        <v>5</v>
      </c>
      <c r="C331">
        <v>4</v>
      </c>
      <c r="D331" s="78" t="str">
        <f t="shared" si="7"/>
        <v>기사임</v>
      </c>
      <c r="E331" s="78">
        <f>IF(D331="","",COUNTIF($D$1:D331,"기사임"))</f>
        <v>292</v>
      </c>
    </row>
    <row r="332" spans="1:5">
      <c r="A332" t="s">
        <v>1617</v>
      </c>
      <c r="B332">
        <v>5</v>
      </c>
      <c r="C332">
        <v>5</v>
      </c>
      <c r="D332" s="78" t="str">
        <f t="shared" si="7"/>
        <v>기사임</v>
      </c>
      <c r="E332" s="78">
        <f>IF(D332="","",COUNTIF($D$1:D332,"기사임"))</f>
        <v>293</v>
      </c>
    </row>
    <row r="333" spans="1:5">
      <c r="A333" t="s">
        <v>1280</v>
      </c>
      <c r="B333">
        <v>5</v>
      </c>
      <c r="C333">
        <v>5</v>
      </c>
      <c r="D333" s="78" t="str">
        <f t="shared" si="7"/>
        <v>기사임</v>
      </c>
      <c r="E333" s="78">
        <f>IF(D333="","",COUNTIF($D$1:D333,"기사임"))</f>
        <v>294</v>
      </c>
    </row>
    <row r="334" spans="1:5">
      <c r="A334" t="s">
        <v>1075</v>
      </c>
      <c r="B334">
        <v>5</v>
      </c>
      <c r="C334">
        <v>5</v>
      </c>
      <c r="D334" s="78" t="str">
        <f t="shared" si="7"/>
        <v>기사임</v>
      </c>
      <c r="E334" s="78">
        <f>IF(D334="","",COUNTIF($D$1:D334,"기사임"))</f>
        <v>295</v>
      </c>
    </row>
    <row r="335" spans="1:5">
      <c r="A335" t="s">
        <v>1153</v>
      </c>
      <c r="B335">
        <v>5</v>
      </c>
      <c r="C335">
        <v>5</v>
      </c>
      <c r="D335" s="78" t="str">
        <f t="shared" si="7"/>
        <v>기사임</v>
      </c>
      <c r="E335" s="78">
        <f>IF(D335="","",COUNTIF($D$1:D335,"기사임"))</f>
        <v>296</v>
      </c>
    </row>
    <row r="336" spans="1:5">
      <c r="A336" t="s">
        <v>1345</v>
      </c>
      <c r="B336">
        <v>5</v>
      </c>
      <c r="C336">
        <v>4</v>
      </c>
      <c r="D336" s="78" t="str">
        <f t="shared" si="7"/>
        <v>기사임</v>
      </c>
      <c r="E336" s="78">
        <f>IF(D336="","",COUNTIF($D$1:D336,"기사임"))</f>
        <v>297</v>
      </c>
    </row>
    <row r="337" spans="1:5">
      <c r="A337" t="s">
        <v>1469</v>
      </c>
      <c r="B337">
        <v>5</v>
      </c>
      <c r="C337">
        <v>5</v>
      </c>
      <c r="D337" s="78" t="str">
        <f t="shared" si="7"/>
        <v>기사임</v>
      </c>
      <c r="E337" s="78">
        <f>IF(D337="","",COUNTIF($D$1:D337,"기사임"))</f>
        <v>298</v>
      </c>
    </row>
    <row r="338" spans="1:5">
      <c r="A338" t="s">
        <v>1631</v>
      </c>
      <c r="B338">
        <v>5</v>
      </c>
      <c r="C338">
        <v>5</v>
      </c>
      <c r="D338" s="78" t="str">
        <f t="shared" si="7"/>
        <v>기사임</v>
      </c>
      <c r="E338" s="78">
        <f>IF(D338="","",COUNTIF($D$1:D338,"기사임"))</f>
        <v>299</v>
      </c>
    </row>
    <row r="339" spans="1:5">
      <c r="A339" t="s">
        <v>1678</v>
      </c>
      <c r="B339">
        <v>5</v>
      </c>
      <c r="C339">
        <v>5</v>
      </c>
      <c r="D339" s="78" t="str">
        <f t="shared" si="7"/>
        <v>기사임</v>
      </c>
      <c r="E339" s="78">
        <f>IF(D339="","",COUNTIF($D$1:D339,"기사임"))</f>
        <v>300</v>
      </c>
    </row>
    <row r="340" spans="1:5">
      <c r="A340" t="s">
        <v>1334</v>
      </c>
      <c r="B340">
        <v>5</v>
      </c>
      <c r="C340">
        <v>5</v>
      </c>
      <c r="D340" s="78" t="str">
        <f t="shared" si="7"/>
        <v>기사임</v>
      </c>
      <c r="E340" s="78">
        <f>IF(D340="","",COUNTIF($D$1:D340,"기사임"))</f>
        <v>301</v>
      </c>
    </row>
    <row r="341" spans="1:5">
      <c r="A341" t="s">
        <v>994</v>
      </c>
      <c r="B341">
        <v>5</v>
      </c>
      <c r="C341">
        <v>5</v>
      </c>
      <c r="D341" s="78" t="str">
        <f t="shared" si="7"/>
        <v>기사임</v>
      </c>
      <c r="E341" s="78">
        <f>IF(D341="","",COUNTIF($D$1:D341,"기사임"))</f>
        <v>302</v>
      </c>
    </row>
    <row r="342" spans="1:5">
      <c r="A342" t="s">
        <v>929</v>
      </c>
      <c r="B342">
        <v>5</v>
      </c>
      <c r="C342">
        <v>5</v>
      </c>
      <c r="D342" s="78" t="str">
        <f t="shared" si="7"/>
        <v>기사임</v>
      </c>
      <c r="E342" s="78">
        <f>IF(D342="","",COUNTIF($D$1:D342,"기사임"))</f>
        <v>303</v>
      </c>
    </row>
    <row r="343" spans="1:5">
      <c r="A343" t="s">
        <v>1236</v>
      </c>
      <c r="B343">
        <v>5</v>
      </c>
      <c r="C343">
        <v>5</v>
      </c>
      <c r="D343" s="78" t="str">
        <f t="shared" si="7"/>
        <v>기사임</v>
      </c>
      <c r="E343" s="78">
        <f>IF(D343="","",COUNTIF($D$1:D343,"기사임"))</f>
        <v>304</v>
      </c>
    </row>
    <row r="344" spans="1:5">
      <c r="A344" t="s">
        <v>177</v>
      </c>
      <c r="B344">
        <v>5</v>
      </c>
      <c r="C344">
        <v>5</v>
      </c>
      <c r="D344" s="78" t="str">
        <f t="shared" si="7"/>
        <v>기사임</v>
      </c>
      <c r="E344" s="78">
        <f>IF(D344="","",COUNTIF($D$1:D344,"기사임"))</f>
        <v>305</v>
      </c>
    </row>
    <row r="345" spans="1:5">
      <c r="A345" t="s">
        <v>714</v>
      </c>
      <c r="B345">
        <v>5</v>
      </c>
      <c r="C345">
        <v>4</v>
      </c>
      <c r="D345" s="78" t="str">
        <f t="shared" si="7"/>
        <v>기사임</v>
      </c>
      <c r="E345" s="78">
        <f>IF(D345="","",COUNTIF($D$1:D345,"기사임"))</f>
        <v>306</v>
      </c>
    </row>
    <row r="346" spans="1:5">
      <c r="A346" t="s">
        <v>1182</v>
      </c>
      <c r="B346">
        <v>5</v>
      </c>
      <c r="C346">
        <v>4</v>
      </c>
      <c r="D346" s="78" t="str">
        <f t="shared" si="7"/>
        <v>기사임</v>
      </c>
      <c r="E346" s="78">
        <f>IF(D346="","",COUNTIF($D$1:D346,"기사임"))</f>
        <v>307</v>
      </c>
    </row>
    <row r="347" spans="1:5">
      <c r="A347" t="s">
        <v>1078</v>
      </c>
      <c r="B347">
        <v>5</v>
      </c>
      <c r="C347">
        <v>4</v>
      </c>
      <c r="D347" s="78" t="str">
        <f t="shared" si="7"/>
        <v>기사임</v>
      </c>
      <c r="E347" s="78">
        <f>IF(D347="","",COUNTIF($D$1:D347,"기사임"))</f>
        <v>308</v>
      </c>
    </row>
    <row r="348" spans="1:5">
      <c r="A348" t="s">
        <v>995</v>
      </c>
      <c r="B348">
        <v>5</v>
      </c>
      <c r="C348">
        <v>4</v>
      </c>
      <c r="D348" s="78" t="str">
        <f t="shared" si="7"/>
        <v>기사임</v>
      </c>
      <c r="E348" s="78">
        <f>IF(D348="","",COUNTIF($D$1:D348,"기사임"))</f>
        <v>309</v>
      </c>
    </row>
    <row r="349" spans="1:5">
      <c r="A349" t="s">
        <v>215</v>
      </c>
      <c r="B349">
        <v>5</v>
      </c>
      <c r="C349">
        <v>4</v>
      </c>
      <c r="D349" s="78" t="str">
        <f t="shared" si="7"/>
        <v>기사임</v>
      </c>
      <c r="E349" s="78">
        <f>IF(D349="","",COUNTIF($D$1:D349,"기사임"))</f>
        <v>310</v>
      </c>
    </row>
    <row r="350" spans="1:5">
      <c r="A350" t="s">
        <v>1112</v>
      </c>
      <c r="B350">
        <v>5</v>
      </c>
      <c r="C350">
        <v>3</v>
      </c>
      <c r="D350" s="78" t="str">
        <f t="shared" si="7"/>
        <v>기사임</v>
      </c>
      <c r="E350" s="78">
        <f>IF(D350="","",COUNTIF($D$1:D350,"기사임"))</f>
        <v>311</v>
      </c>
    </row>
    <row r="351" spans="1:5">
      <c r="A351" t="s">
        <v>1953</v>
      </c>
      <c r="B351">
        <v>5</v>
      </c>
      <c r="C351">
        <v>3</v>
      </c>
      <c r="D351" s="78" t="str">
        <f t="shared" si="7"/>
        <v>기사임</v>
      </c>
      <c r="E351" s="78">
        <f>IF(D351="","",COUNTIF($D$1:D351,"기사임"))</f>
        <v>312</v>
      </c>
    </row>
    <row r="352" spans="1:5">
      <c r="A352" t="s">
        <v>2067</v>
      </c>
      <c r="B352">
        <v>5</v>
      </c>
      <c r="C352">
        <v>2</v>
      </c>
      <c r="D352" s="78" t="str">
        <f t="shared" si="7"/>
        <v>기사임</v>
      </c>
      <c r="E352" s="78">
        <f>IF(D352="","",COUNTIF($D$1:D352,"기사임"))</f>
        <v>313</v>
      </c>
    </row>
    <row r="353" spans="1:5">
      <c r="A353" t="s">
        <v>1688</v>
      </c>
      <c r="B353">
        <v>5</v>
      </c>
      <c r="C353">
        <v>5</v>
      </c>
      <c r="D353" s="78" t="str">
        <f t="shared" si="7"/>
        <v>기사임</v>
      </c>
      <c r="E353" s="78">
        <f>IF(D353="","",COUNTIF($D$1:D353,"기사임"))</f>
        <v>314</v>
      </c>
    </row>
    <row r="354" spans="1:5">
      <c r="A354" t="s">
        <v>1025</v>
      </c>
      <c r="B354">
        <v>5</v>
      </c>
      <c r="C354">
        <v>5</v>
      </c>
      <c r="D354" s="78" t="str">
        <f t="shared" si="7"/>
        <v>기사임</v>
      </c>
      <c r="E354" s="78">
        <f>IF(D354="","",COUNTIF($D$1:D354,"기사임"))</f>
        <v>315</v>
      </c>
    </row>
    <row r="355" spans="1:5">
      <c r="A355" t="s">
        <v>2068</v>
      </c>
      <c r="B355">
        <v>5</v>
      </c>
      <c r="C355">
        <v>4</v>
      </c>
      <c r="D355" s="78" t="str">
        <f t="shared" si="7"/>
        <v>기사임</v>
      </c>
      <c r="E355" s="78">
        <f>IF(D355="","",COUNTIF($D$1:D355,"기사임"))</f>
        <v>316</v>
      </c>
    </row>
    <row r="356" spans="1:5">
      <c r="A356" t="s">
        <v>1026</v>
      </c>
      <c r="B356">
        <v>5</v>
      </c>
      <c r="C356">
        <v>4</v>
      </c>
      <c r="D356" s="78" t="str">
        <f t="shared" si="7"/>
        <v>기사임</v>
      </c>
      <c r="E356" s="78">
        <f>IF(D356="","",COUNTIF($D$1:D356,"기사임"))</f>
        <v>317</v>
      </c>
    </row>
    <row r="357" spans="1:5">
      <c r="A357" t="s">
        <v>1502</v>
      </c>
      <c r="B357">
        <v>5</v>
      </c>
      <c r="C357">
        <v>4</v>
      </c>
      <c r="D357" s="78" t="str">
        <f t="shared" si="7"/>
        <v>기사임</v>
      </c>
      <c r="E357" s="78">
        <f>IF(D357="","",COUNTIF($D$1:D357,"기사임"))</f>
        <v>318</v>
      </c>
    </row>
    <row r="358" spans="1:5">
      <c r="A358" t="s">
        <v>1757</v>
      </c>
      <c r="B358">
        <v>5</v>
      </c>
      <c r="C358">
        <v>3</v>
      </c>
      <c r="D358" s="78" t="str">
        <f t="shared" si="7"/>
        <v>기사임</v>
      </c>
      <c r="E358" s="78">
        <f>IF(D358="","",COUNTIF($D$1:D358,"기사임"))</f>
        <v>319</v>
      </c>
    </row>
    <row r="359" spans="1:5">
      <c r="A359" t="s">
        <v>989</v>
      </c>
      <c r="B359">
        <v>5</v>
      </c>
      <c r="C359">
        <v>5</v>
      </c>
      <c r="D359" s="78" t="str">
        <f t="shared" si="7"/>
        <v>기사임</v>
      </c>
      <c r="E359" s="78">
        <f>IF(D359="","",COUNTIF($D$1:D359,"기사임"))</f>
        <v>320</v>
      </c>
    </row>
    <row r="360" spans="1:5">
      <c r="A360" t="s">
        <v>1390</v>
      </c>
      <c r="B360">
        <v>5</v>
      </c>
      <c r="C360">
        <v>4</v>
      </c>
      <c r="D360" s="78" t="str">
        <f t="shared" si="7"/>
        <v>기사임</v>
      </c>
      <c r="E360" s="78">
        <f>IF(D360="","",COUNTIF($D$1:D360,"기사임"))</f>
        <v>321</v>
      </c>
    </row>
    <row r="361" spans="1:5">
      <c r="A361" t="s">
        <v>94</v>
      </c>
      <c r="B361">
        <v>5</v>
      </c>
      <c r="C361">
        <v>5</v>
      </c>
      <c r="D361" s="78" t="str">
        <f t="shared" si="7"/>
        <v/>
      </c>
      <c r="E361" s="78" t="str">
        <f>IF(D361="","",COUNTIF($D$1:D361,"기사임"))</f>
        <v/>
      </c>
    </row>
    <row r="362" spans="1:5">
      <c r="A362" t="s">
        <v>1978</v>
      </c>
      <c r="B362">
        <v>5</v>
      </c>
      <c r="C362">
        <v>1</v>
      </c>
      <c r="D362" s="78" t="str">
        <f t="shared" si="7"/>
        <v/>
      </c>
      <c r="E362" s="78" t="str">
        <f>IF(D362="","",COUNTIF($D$1:D362,"기사임"))</f>
        <v/>
      </c>
    </row>
    <row r="363" spans="1:5">
      <c r="A363" t="s">
        <v>1873</v>
      </c>
      <c r="B363">
        <v>5</v>
      </c>
      <c r="C363">
        <v>4</v>
      </c>
      <c r="D363" s="78" t="str">
        <f t="shared" si="7"/>
        <v>기사임</v>
      </c>
      <c r="E363" s="78">
        <f>IF(D363="","",COUNTIF($D$1:D363,"기사임"))</f>
        <v>322</v>
      </c>
    </row>
    <row r="364" spans="1:5">
      <c r="A364" t="s">
        <v>2069</v>
      </c>
      <c r="B364">
        <v>1</v>
      </c>
      <c r="C364">
        <v>5</v>
      </c>
      <c r="D364" s="78" t="str">
        <f t="shared" si="7"/>
        <v/>
      </c>
      <c r="E364" s="78" t="str">
        <f>IF(D364="","",COUNTIF($D$1:D364,"기사임"))</f>
        <v/>
      </c>
    </row>
    <row r="365" spans="1:5">
      <c r="A365" t="s">
        <v>2070</v>
      </c>
      <c r="B365">
        <v>2</v>
      </c>
      <c r="C365">
        <v>2.5</v>
      </c>
      <c r="D365" s="78" t="str">
        <f t="shared" si="7"/>
        <v/>
      </c>
      <c r="E365" s="78" t="str">
        <f>IF(D365="","",COUNTIF($D$1:D365,"기사임"))</f>
        <v/>
      </c>
    </row>
    <row r="366" spans="1:5">
      <c r="A366" t="s">
        <v>2071</v>
      </c>
      <c r="B366">
        <v>3</v>
      </c>
      <c r="C366">
        <v>1.6666666666666601</v>
      </c>
      <c r="D366" s="78" t="str">
        <f t="shared" si="7"/>
        <v/>
      </c>
      <c r="E366" s="78" t="str">
        <f>IF(D366="","",COUNTIF($D$1:D366,"기사임"))</f>
        <v/>
      </c>
    </row>
    <row r="367" spans="1:5">
      <c r="A367" t="s">
        <v>2072</v>
      </c>
      <c r="B367">
        <v>4</v>
      </c>
      <c r="C367">
        <v>1.25</v>
      </c>
      <c r="D367" s="78" t="str">
        <f t="shared" si="7"/>
        <v/>
      </c>
      <c r="E367" s="78" t="str">
        <f>IF(D367="","",COUNTIF($D$1:D367,"기사임"))</f>
        <v/>
      </c>
    </row>
    <row r="368" spans="1:5">
      <c r="A368" t="s">
        <v>1456</v>
      </c>
      <c r="B368">
        <v>5</v>
      </c>
      <c r="C368">
        <v>4</v>
      </c>
      <c r="D368" s="78" t="str">
        <f t="shared" si="7"/>
        <v/>
      </c>
      <c r="E368" s="78" t="str">
        <f>IF(D368="","",COUNTIF($D$1:D368,"기사임"))</f>
        <v/>
      </c>
    </row>
    <row r="369" spans="1:5">
      <c r="A369" t="s">
        <v>2073</v>
      </c>
      <c r="B369">
        <v>1</v>
      </c>
      <c r="C369">
        <v>5</v>
      </c>
      <c r="D369" s="78" t="str">
        <f t="shared" si="7"/>
        <v/>
      </c>
      <c r="E369" s="78" t="str">
        <f>IF(D369="","",COUNTIF($D$1:D369,"기사임"))</f>
        <v/>
      </c>
    </row>
    <row r="370" spans="1:5">
      <c r="A370" t="s">
        <v>2074</v>
      </c>
      <c r="B370">
        <v>3</v>
      </c>
      <c r="C370">
        <v>1.6666666666666601</v>
      </c>
      <c r="D370" s="78" t="str">
        <f t="shared" si="7"/>
        <v/>
      </c>
      <c r="E370" s="78" t="str">
        <f>IF(D370="","",COUNTIF($D$1:D370,"기사임"))</f>
        <v/>
      </c>
    </row>
    <row r="371" spans="1:5">
      <c r="A371" t="s">
        <v>1628</v>
      </c>
      <c r="B371">
        <v>4</v>
      </c>
      <c r="C371">
        <v>3</v>
      </c>
      <c r="D371" s="78" t="str">
        <f t="shared" si="7"/>
        <v>기사임</v>
      </c>
      <c r="E371" s="78">
        <f>IF(D371="","",COUNTIF($D$1:D371,"기사임"))</f>
        <v>323</v>
      </c>
    </row>
    <row r="372" spans="1:5">
      <c r="A372" t="s">
        <v>1278</v>
      </c>
      <c r="B372">
        <v>4</v>
      </c>
      <c r="C372">
        <v>4</v>
      </c>
      <c r="D372" s="78" t="str">
        <f t="shared" si="7"/>
        <v>기사임</v>
      </c>
      <c r="E372" s="78">
        <f>IF(D372="","",COUNTIF($D$1:D372,"기사임"))</f>
        <v>324</v>
      </c>
    </row>
    <row r="373" spans="1:5">
      <c r="A373" t="s">
        <v>1473</v>
      </c>
      <c r="B373">
        <v>4</v>
      </c>
      <c r="C373">
        <v>3</v>
      </c>
      <c r="D373" s="78" t="str">
        <f t="shared" si="7"/>
        <v>기사임</v>
      </c>
      <c r="E373" s="78">
        <f>IF(D373="","",COUNTIF($D$1:D373,"기사임"))</f>
        <v>325</v>
      </c>
    </row>
    <row r="374" spans="1:5">
      <c r="A374" t="s">
        <v>517</v>
      </c>
      <c r="B374">
        <v>4</v>
      </c>
      <c r="C374">
        <v>3</v>
      </c>
      <c r="D374" s="78" t="str">
        <f t="shared" si="7"/>
        <v>기사임</v>
      </c>
      <c r="E374" s="78">
        <f>IF(D374="","",COUNTIF($D$1:D374,"기사임"))</f>
        <v>326</v>
      </c>
    </row>
    <row r="375" spans="1:5">
      <c r="A375" t="s">
        <v>2075</v>
      </c>
      <c r="B375">
        <v>4</v>
      </c>
      <c r="C375">
        <v>4</v>
      </c>
      <c r="D375" s="78" t="str">
        <f t="shared" si="7"/>
        <v>기사임</v>
      </c>
      <c r="E375" s="78">
        <f>IF(D375="","",COUNTIF($D$1:D375,"기사임"))</f>
        <v>327</v>
      </c>
    </row>
    <row r="376" spans="1:5">
      <c r="A376" t="s">
        <v>108</v>
      </c>
      <c r="B376">
        <v>4</v>
      </c>
      <c r="C376">
        <v>4</v>
      </c>
      <c r="D376" s="78" t="str">
        <f t="shared" si="7"/>
        <v>기사임</v>
      </c>
      <c r="E376" s="78">
        <f>IF(D376="","",COUNTIF($D$1:D376,"기사임"))</f>
        <v>328</v>
      </c>
    </row>
    <row r="377" spans="1:5">
      <c r="A377" t="s">
        <v>1105</v>
      </c>
      <c r="B377">
        <v>4</v>
      </c>
      <c r="C377">
        <v>4</v>
      </c>
      <c r="D377" s="78" t="str">
        <f t="shared" si="7"/>
        <v>기사임</v>
      </c>
      <c r="E377" s="78">
        <f>IF(D377="","",COUNTIF($D$1:D377,"기사임"))</f>
        <v>329</v>
      </c>
    </row>
    <row r="378" spans="1:5">
      <c r="A378" t="s">
        <v>225</v>
      </c>
      <c r="B378">
        <v>4</v>
      </c>
      <c r="C378">
        <v>4</v>
      </c>
      <c r="D378" s="78" t="str">
        <f t="shared" si="7"/>
        <v>기사임</v>
      </c>
      <c r="E378" s="78">
        <f>IF(D378="","",COUNTIF($D$1:D378,"기사임"))</f>
        <v>330</v>
      </c>
    </row>
    <row r="379" spans="1:5">
      <c r="A379" t="s">
        <v>1706</v>
      </c>
      <c r="B379">
        <v>4</v>
      </c>
      <c r="C379">
        <v>3</v>
      </c>
      <c r="D379" s="78" t="str">
        <f t="shared" si="7"/>
        <v>기사임</v>
      </c>
      <c r="E379" s="78">
        <f>IF(D379="","",COUNTIF($D$1:D379,"기사임"))</f>
        <v>331</v>
      </c>
    </row>
    <row r="380" spans="1:5">
      <c r="A380" t="s">
        <v>1436</v>
      </c>
      <c r="B380">
        <v>4</v>
      </c>
      <c r="C380">
        <v>4</v>
      </c>
      <c r="D380" s="78" t="str">
        <f t="shared" si="7"/>
        <v>기사임</v>
      </c>
      <c r="E380" s="78">
        <f>IF(D380="","",COUNTIF($D$1:D380,"기사임"))</f>
        <v>332</v>
      </c>
    </row>
    <row r="381" spans="1:5">
      <c r="A381" t="s">
        <v>196</v>
      </c>
      <c r="B381">
        <v>4</v>
      </c>
      <c r="C381">
        <v>4</v>
      </c>
      <c r="D381" s="78" t="str">
        <f t="shared" si="7"/>
        <v>기사임</v>
      </c>
      <c r="E381" s="78">
        <f>IF(D381="","",COUNTIF($D$1:D381,"기사임"))</f>
        <v>333</v>
      </c>
    </row>
    <row r="382" spans="1:5">
      <c r="A382" t="s">
        <v>190</v>
      </c>
      <c r="B382">
        <v>4</v>
      </c>
      <c r="C382">
        <v>4</v>
      </c>
      <c r="D382" s="78" t="str">
        <f t="shared" si="7"/>
        <v>기사임</v>
      </c>
      <c r="E382" s="78">
        <f>IF(D382="","",COUNTIF($D$1:D382,"기사임"))</f>
        <v>334</v>
      </c>
    </row>
    <row r="383" spans="1:5">
      <c r="A383" t="s">
        <v>2076</v>
      </c>
      <c r="B383">
        <v>4</v>
      </c>
      <c r="C383">
        <v>4</v>
      </c>
      <c r="D383" s="78" t="str">
        <f t="shared" si="7"/>
        <v>기사임</v>
      </c>
      <c r="E383" s="78">
        <f>IF(D383="","",COUNTIF($D$1:D383,"기사임"))</f>
        <v>335</v>
      </c>
    </row>
    <row r="384" spans="1:5">
      <c r="A384" t="s">
        <v>192</v>
      </c>
      <c r="B384">
        <v>4</v>
      </c>
      <c r="C384">
        <v>4</v>
      </c>
      <c r="D384" s="78" t="str">
        <f t="shared" si="7"/>
        <v>기사임</v>
      </c>
      <c r="E384" s="78">
        <f>IF(D384="","",COUNTIF($D$1:D384,"기사임"))</f>
        <v>336</v>
      </c>
    </row>
    <row r="385" spans="1:5">
      <c r="A385" t="s">
        <v>1707</v>
      </c>
      <c r="B385">
        <v>4</v>
      </c>
      <c r="C385">
        <v>3</v>
      </c>
      <c r="D385" s="78" t="str">
        <f t="shared" si="7"/>
        <v>기사임</v>
      </c>
      <c r="E385" s="78">
        <f>IF(D385="","",COUNTIF($D$1:D385,"기사임"))</f>
        <v>337</v>
      </c>
    </row>
    <row r="386" spans="1:5">
      <c r="A386" t="s">
        <v>1282</v>
      </c>
      <c r="B386">
        <v>4</v>
      </c>
      <c r="C386">
        <v>4</v>
      </c>
      <c r="D386" s="78" t="str">
        <f t="shared" ref="D386:D449" si="8">IF(AND(LEFT(A386,10)="/archives/",ISNUMBER(_xlfn.NUMBERVALUE(MID(A386,18,1))),ISERROR(FIND("ckattempt",A386)),ISERROR(FIND("preview",A386))),"기사임","")</f>
        <v>기사임</v>
      </c>
      <c r="E386" s="78">
        <f>IF(D386="","",COUNTIF($D$1:D386,"기사임"))</f>
        <v>338</v>
      </c>
    </row>
    <row r="387" spans="1:5">
      <c r="A387" t="s">
        <v>991</v>
      </c>
      <c r="B387">
        <v>4</v>
      </c>
      <c r="C387">
        <v>2</v>
      </c>
      <c r="D387" s="78" t="str">
        <f t="shared" si="8"/>
        <v>기사임</v>
      </c>
      <c r="E387" s="78">
        <f>IF(D387="","",COUNTIF($D$1:D387,"기사임"))</f>
        <v>339</v>
      </c>
    </row>
    <row r="388" spans="1:5">
      <c r="A388" t="s">
        <v>280</v>
      </c>
      <c r="B388">
        <v>4</v>
      </c>
      <c r="C388">
        <v>3</v>
      </c>
      <c r="D388" s="78" t="str">
        <f t="shared" si="8"/>
        <v>기사임</v>
      </c>
      <c r="E388" s="78">
        <f>IF(D388="","",COUNTIF($D$1:D388,"기사임"))</f>
        <v>340</v>
      </c>
    </row>
    <row r="389" spans="1:5">
      <c r="A389" t="s">
        <v>2077</v>
      </c>
      <c r="B389">
        <v>4</v>
      </c>
      <c r="C389">
        <v>4</v>
      </c>
      <c r="D389" s="78" t="str">
        <f t="shared" si="8"/>
        <v>기사임</v>
      </c>
      <c r="E389" s="78">
        <f>IF(D389="","",COUNTIF($D$1:D389,"기사임"))</f>
        <v>341</v>
      </c>
    </row>
    <row r="390" spans="1:5">
      <c r="A390" t="s">
        <v>1459</v>
      </c>
      <c r="B390">
        <v>4</v>
      </c>
      <c r="C390">
        <v>3</v>
      </c>
      <c r="D390" s="78" t="str">
        <f t="shared" si="8"/>
        <v>기사임</v>
      </c>
      <c r="E390" s="78">
        <f>IF(D390="","",COUNTIF($D$1:D390,"기사임"))</f>
        <v>342</v>
      </c>
    </row>
    <row r="391" spans="1:5">
      <c r="A391" t="s">
        <v>464</v>
      </c>
      <c r="B391">
        <v>4</v>
      </c>
      <c r="C391">
        <v>4</v>
      </c>
      <c r="D391" s="78" t="str">
        <f t="shared" si="8"/>
        <v>기사임</v>
      </c>
      <c r="E391" s="78">
        <f>IF(D391="","",COUNTIF($D$1:D391,"기사임"))</f>
        <v>343</v>
      </c>
    </row>
    <row r="392" spans="1:5">
      <c r="A392" t="s">
        <v>515</v>
      </c>
      <c r="B392">
        <v>4</v>
      </c>
      <c r="C392">
        <v>4</v>
      </c>
      <c r="D392" s="78" t="str">
        <f t="shared" si="8"/>
        <v>기사임</v>
      </c>
      <c r="E392" s="78">
        <f>IF(D392="","",COUNTIF($D$1:D392,"기사임"))</f>
        <v>344</v>
      </c>
    </row>
    <row r="393" spans="1:5">
      <c r="A393" t="s">
        <v>1154</v>
      </c>
      <c r="B393">
        <v>4</v>
      </c>
      <c r="C393">
        <v>4</v>
      </c>
      <c r="D393" s="78" t="str">
        <f t="shared" si="8"/>
        <v>기사임</v>
      </c>
      <c r="E393" s="78">
        <f>IF(D393="","",COUNTIF($D$1:D393,"기사임"))</f>
        <v>345</v>
      </c>
    </row>
    <row r="394" spans="1:5">
      <c r="A394" t="s">
        <v>1059</v>
      </c>
      <c r="B394">
        <v>4</v>
      </c>
      <c r="C394">
        <v>3</v>
      </c>
      <c r="D394" s="78" t="str">
        <f t="shared" si="8"/>
        <v>기사임</v>
      </c>
      <c r="E394" s="78">
        <f>IF(D394="","",COUNTIF($D$1:D394,"기사임"))</f>
        <v>346</v>
      </c>
    </row>
    <row r="395" spans="1:5">
      <c r="A395" t="s">
        <v>1307</v>
      </c>
      <c r="B395">
        <v>4</v>
      </c>
      <c r="C395">
        <v>4</v>
      </c>
      <c r="D395" s="78" t="str">
        <f t="shared" si="8"/>
        <v>기사임</v>
      </c>
      <c r="E395" s="78">
        <f>IF(D395="","",COUNTIF($D$1:D395,"기사임"))</f>
        <v>347</v>
      </c>
    </row>
    <row r="396" spans="1:5">
      <c r="A396" t="s">
        <v>1840</v>
      </c>
      <c r="B396">
        <v>4</v>
      </c>
      <c r="C396">
        <v>4</v>
      </c>
      <c r="D396" s="78" t="str">
        <f t="shared" si="8"/>
        <v>기사임</v>
      </c>
      <c r="E396" s="78">
        <f>IF(D396="","",COUNTIF($D$1:D396,"기사임"))</f>
        <v>348</v>
      </c>
    </row>
    <row r="397" spans="1:5">
      <c r="A397" t="s">
        <v>1464</v>
      </c>
      <c r="B397">
        <v>4</v>
      </c>
      <c r="C397">
        <v>4</v>
      </c>
      <c r="D397" s="78" t="str">
        <f t="shared" si="8"/>
        <v>기사임</v>
      </c>
      <c r="E397" s="78">
        <f>IF(D397="","",COUNTIF($D$1:D397,"기사임"))</f>
        <v>349</v>
      </c>
    </row>
    <row r="398" spans="1:5">
      <c r="A398" t="s">
        <v>2078</v>
      </c>
      <c r="B398">
        <v>4</v>
      </c>
      <c r="C398">
        <v>4</v>
      </c>
      <c r="D398" s="78" t="str">
        <f t="shared" si="8"/>
        <v>기사임</v>
      </c>
      <c r="E398" s="78">
        <f>IF(D398="","",COUNTIF($D$1:D398,"기사임"))</f>
        <v>350</v>
      </c>
    </row>
    <row r="399" spans="1:5">
      <c r="A399" t="s">
        <v>1461</v>
      </c>
      <c r="B399">
        <v>4</v>
      </c>
      <c r="C399">
        <v>4</v>
      </c>
      <c r="D399" s="78" t="str">
        <f t="shared" si="8"/>
        <v>기사임</v>
      </c>
      <c r="E399" s="78">
        <f>IF(D399="","",COUNTIF($D$1:D399,"기사임"))</f>
        <v>351</v>
      </c>
    </row>
    <row r="400" spans="1:5">
      <c r="A400" t="s">
        <v>824</v>
      </c>
      <c r="B400">
        <v>4</v>
      </c>
      <c r="C400">
        <v>3</v>
      </c>
      <c r="D400" s="78" t="str">
        <f t="shared" si="8"/>
        <v>기사임</v>
      </c>
      <c r="E400" s="78">
        <f>IF(D400="","",COUNTIF($D$1:D400,"기사임"))</f>
        <v>352</v>
      </c>
    </row>
    <row r="401" spans="1:5">
      <c r="A401" t="s">
        <v>2079</v>
      </c>
      <c r="B401">
        <v>4</v>
      </c>
      <c r="C401">
        <v>3</v>
      </c>
      <c r="D401" s="78" t="str">
        <f t="shared" si="8"/>
        <v>기사임</v>
      </c>
      <c r="E401" s="78">
        <f>IF(D401="","",COUNTIF($D$1:D401,"기사임"))</f>
        <v>353</v>
      </c>
    </row>
    <row r="402" spans="1:5">
      <c r="A402" t="s">
        <v>2080</v>
      </c>
      <c r="B402">
        <v>4</v>
      </c>
      <c r="C402">
        <v>4</v>
      </c>
      <c r="D402" s="78" t="str">
        <f t="shared" si="8"/>
        <v>기사임</v>
      </c>
      <c r="E402" s="78">
        <f>IF(D402="","",COUNTIF($D$1:D402,"기사임"))</f>
        <v>354</v>
      </c>
    </row>
    <row r="403" spans="1:5">
      <c r="A403" t="s">
        <v>1152</v>
      </c>
      <c r="B403">
        <v>4</v>
      </c>
      <c r="C403">
        <v>3</v>
      </c>
      <c r="D403" s="78" t="str">
        <f t="shared" si="8"/>
        <v>기사임</v>
      </c>
      <c r="E403" s="78">
        <f>IF(D403="","",COUNTIF($D$1:D403,"기사임"))</f>
        <v>355</v>
      </c>
    </row>
    <row r="404" spans="1:5">
      <c r="A404" t="s">
        <v>1232</v>
      </c>
      <c r="B404">
        <v>4</v>
      </c>
      <c r="C404">
        <v>4</v>
      </c>
      <c r="D404" s="78" t="str">
        <f t="shared" si="8"/>
        <v>기사임</v>
      </c>
      <c r="E404" s="78">
        <f>IF(D404="","",COUNTIF($D$1:D404,"기사임"))</f>
        <v>356</v>
      </c>
    </row>
    <row r="405" spans="1:5">
      <c r="A405" t="s">
        <v>1842</v>
      </c>
      <c r="B405">
        <v>4</v>
      </c>
      <c r="C405">
        <v>3</v>
      </c>
      <c r="D405" s="78" t="str">
        <f t="shared" si="8"/>
        <v>기사임</v>
      </c>
      <c r="E405" s="78">
        <f>IF(D405="","",COUNTIF($D$1:D405,"기사임"))</f>
        <v>357</v>
      </c>
    </row>
    <row r="406" spans="1:5">
      <c r="A406" t="s">
        <v>1251</v>
      </c>
      <c r="B406">
        <v>4</v>
      </c>
      <c r="C406">
        <v>4</v>
      </c>
      <c r="D406" s="78" t="str">
        <f t="shared" si="8"/>
        <v>기사임</v>
      </c>
      <c r="E406" s="78">
        <f>IF(D406="","",COUNTIF($D$1:D406,"기사임"))</f>
        <v>358</v>
      </c>
    </row>
    <row r="407" spans="1:5">
      <c r="A407" t="s">
        <v>1276</v>
      </c>
      <c r="B407">
        <v>4</v>
      </c>
      <c r="C407">
        <v>4</v>
      </c>
      <c r="D407" s="78" t="str">
        <f t="shared" si="8"/>
        <v>기사임</v>
      </c>
      <c r="E407" s="78">
        <f>IF(D407="","",COUNTIF($D$1:D407,"기사임"))</f>
        <v>359</v>
      </c>
    </row>
    <row r="408" spans="1:5">
      <c r="A408" t="s">
        <v>1910</v>
      </c>
      <c r="B408">
        <v>4</v>
      </c>
      <c r="C408">
        <v>4</v>
      </c>
      <c r="D408" s="78" t="str">
        <f t="shared" si="8"/>
        <v>기사임</v>
      </c>
      <c r="E408" s="78">
        <f>IF(D408="","",COUNTIF($D$1:D408,"기사임"))</f>
        <v>360</v>
      </c>
    </row>
    <row r="409" spans="1:5">
      <c r="A409" t="s">
        <v>1331</v>
      </c>
      <c r="B409">
        <v>4</v>
      </c>
      <c r="C409">
        <v>2</v>
      </c>
      <c r="D409" s="78" t="str">
        <f t="shared" si="8"/>
        <v>기사임</v>
      </c>
      <c r="E409" s="78">
        <f>IF(D409="","",COUNTIF($D$1:D409,"기사임"))</f>
        <v>361</v>
      </c>
    </row>
    <row r="410" spans="1:5">
      <c r="A410" t="s">
        <v>966</v>
      </c>
      <c r="B410">
        <v>4</v>
      </c>
      <c r="C410">
        <v>4</v>
      </c>
      <c r="D410" s="78" t="str">
        <f t="shared" si="8"/>
        <v>기사임</v>
      </c>
      <c r="E410" s="78">
        <f>IF(D410="","",COUNTIF($D$1:D410,"기사임"))</f>
        <v>362</v>
      </c>
    </row>
    <row r="411" spans="1:5">
      <c r="A411" t="s">
        <v>1845</v>
      </c>
      <c r="B411">
        <v>4</v>
      </c>
      <c r="C411">
        <v>3</v>
      </c>
      <c r="D411" s="78" t="str">
        <f t="shared" si="8"/>
        <v>기사임</v>
      </c>
      <c r="E411" s="78">
        <f>IF(D411="","",COUNTIF($D$1:D411,"기사임"))</f>
        <v>363</v>
      </c>
    </row>
    <row r="412" spans="1:5">
      <c r="A412" t="s">
        <v>1510</v>
      </c>
      <c r="B412">
        <v>4</v>
      </c>
      <c r="C412">
        <v>2</v>
      </c>
      <c r="D412" s="78" t="str">
        <f t="shared" si="8"/>
        <v>기사임</v>
      </c>
      <c r="E412" s="78">
        <f>IF(D412="","",COUNTIF($D$1:D412,"기사임"))</f>
        <v>364</v>
      </c>
    </row>
    <row r="413" spans="1:5">
      <c r="A413" t="s">
        <v>2081</v>
      </c>
      <c r="B413">
        <v>4</v>
      </c>
      <c r="C413">
        <v>4</v>
      </c>
      <c r="D413" s="78" t="str">
        <f t="shared" si="8"/>
        <v>기사임</v>
      </c>
      <c r="E413" s="78">
        <f>IF(D413="","",COUNTIF($D$1:D413,"기사임"))</f>
        <v>365</v>
      </c>
    </row>
    <row r="414" spans="1:5">
      <c r="A414" t="s">
        <v>214</v>
      </c>
      <c r="B414">
        <v>4</v>
      </c>
      <c r="C414">
        <v>4</v>
      </c>
      <c r="D414" s="78" t="str">
        <f t="shared" si="8"/>
        <v>기사임</v>
      </c>
      <c r="E414" s="78">
        <f>IF(D414="","",COUNTIF($D$1:D414,"기사임"))</f>
        <v>366</v>
      </c>
    </row>
    <row r="415" spans="1:5">
      <c r="A415" t="s">
        <v>2082</v>
      </c>
      <c r="B415">
        <v>4</v>
      </c>
      <c r="C415">
        <v>3</v>
      </c>
      <c r="D415" s="78" t="str">
        <f t="shared" si="8"/>
        <v>기사임</v>
      </c>
      <c r="E415" s="78">
        <f>IF(D415="","",COUNTIF($D$1:D415,"기사임"))</f>
        <v>367</v>
      </c>
    </row>
    <row r="416" spans="1:5">
      <c r="A416" t="s">
        <v>1919</v>
      </c>
      <c r="B416">
        <v>4</v>
      </c>
      <c r="C416">
        <v>4</v>
      </c>
      <c r="D416" s="78" t="str">
        <f t="shared" si="8"/>
        <v>기사임</v>
      </c>
      <c r="E416" s="78">
        <f>IF(D416="","",COUNTIF($D$1:D416,"기사임"))</f>
        <v>368</v>
      </c>
    </row>
    <row r="417" spans="1:5">
      <c r="A417" t="s">
        <v>2083</v>
      </c>
      <c r="B417">
        <v>4</v>
      </c>
      <c r="C417">
        <v>4</v>
      </c>
      <c r="D417" s="78" t="str">
        <f t="shared" si="8"/>
        <v>기사임</v>
      </c>
      <c r="E417" s="78">
        <f>IF(D417="","",COUNTIF($D$1:D417,"기사임"))</f>
        <v>369</v>
      </c>
    </row>
    <row r="418" spans="1:5">
      <c r="A418" t="s">
        <v>1155</v>
      </c>
      <c r="B418">
        <v>4</v>
      </c>
      <c r="C418">
        <v>5</v>
      </c>
      <c r="D418" s="78" t="str">
        <f t="shared" si="8"/>
        <v>기사임</v>
      </c>
      <c r="E418" s="78">
        <f>IF(D418="","",COUNTIF($D$1:D418,"기사임"))</f>
        <v>370</v>
      </c>
    </row>
    <row r="419" spans="1:5">
      <c r="A419" t="s">
        <v>1407</v>
      </c>
      <c r="B419">
        <v>4</v>
      </c>
      <c r="C419">
        <v>3</v>
      </c>
      <c r="D419" s="78" t="str">
        <f t="shared" si="8"/>
        <v>기사임</v>
      </c>
      <c r="E419" s="78">
        <f>IF(D419="","",COUNTIF($D$1:D419,"기사임"))</f>
        <v>371</v>
      </c>
    </row>
    <row r="420" spans="1:5">
      <c r="A420" t="s">
        <v>932</v>
      </c>
      <c r="B420">
        <v>4</v>
      </c>
      <c r="C420">
        <v>4</v>
      </c>
      <c r="D420" s="78" t="str">
        <f t="shared" si="8"/>
        <v>기사임</v>
      </c>
      <c r="E420" s="78">
        <f>IF(D420="","",COUNTIF($D$1:D420,"기사임"))</f>
        <v>372</v>
      </c>
    </row>
    <row r="421" spans="1:5">
      <c r="A421" t="s">
        <v>1455</v>
      </c>
      <c r="B421">
        <v>4</v>
      </c>
      <c r="C421">
        <v>1</v>
      </c>
      <c r="D421" s="78" t="str">
        <f t="shared" si="8"/>
        <v>기사임</v>
      </c>
      <c r="E421" s="78">
        <f>IF(D421="","",COUNTIF($D$1:D421,"기사임"))</f>
        <v>373</v>
      </c>
    </row>
    <row r="422" spans="1:5">
      <c r="A422" t="s">
        <v>1632</v>
      </c>
      <c r="B422">
        <v>4</v>
      </c>
      <c r="C422">
        <v>4</v>
      </c>
      <c r="D422" s="78" t="str">
        <f t="shared" si="8"/>
        <v>기사임</v>
      </c>
      <c r="E422" s="78">
        <f>IF(D422="","",COUNTIF($D$1:D422,"기사임"))</f>
        <v>374</v>
      </c>
    </row>
    <row r="423" spans="1:5">
      <c r="A423" t="s">
        <v>1856</v>
      </c>
      <c r="B423">
        <v>4</v>
      </c>
      <c r="C423">
        <v>3</v>
      </c>
      <c r="D423" s="78" t="str">
        <f t="shared" si="8"/>
        <v>기사임</v>
      </c>
      <c r="E423" s="78">
        <f>IF(D423="","",COUNTIF($D$1:D423,"기사임"))</f>
        <v>375</v>
      </c>
    </row>
    <row r="424" spans="1:5">
      <c r="A424" t="s">
        <v>2084</v>
      </c>
      <c r="B424">
        <v>4</v>
      </c>
      <c r="C424">
        <v>4</v>
      </c>
      <c r="D424" s="78" t="str">
        <f t="shared" si="8"/>
        <v>기사임</v>
      </c>
      <c r="E424" s="78">
        <f>IF(D424="","",COUNTIF($D$1:D424,"기사임"))</f>
        <v>376</v>
      </c>
    </row>
    <row r="425" spans="1:5">
      <c r="A425" t="s">
        <v>226</v>
      </c>
      <c r="B425">
        <v>4</v>
      </c>
      <c r="C425">
        <v>4</v>
      </c>
      <c r="D425" s="78" t="str">
        <f t="shared" si="8"/>
        <v>기사임</v>
      </c>
      <c r="E425" s="78">
        <f>IF(D425="","",COUNTIF($D$1:D425,"기사임"))</f>
        <v>377</v>
      </c>
    </row>
    <row r="426" spans="1:5">
      <c r="A426" t="s">
        <v>1681</v>
      </c>
      <c r="B426">
        <v>4</v>
      </c>
      <c r="C426">
        <v>3</v>
      </c>
      <c r="D426" s="78" t="str">
        <f t="shared" si="8"/>
        <v>기사임</v>
      </c>
      <c r="E426" s="78">
        <f>IF(D426="","",COUNTIF($D$1:D426,"기사임"))</f>
        <v>378</v>
      </c>
    </row>
    <row r="427" spans="1:5">
      <c r="A427" t="s">
        <v>1733</v>
      </c>
      <c r="B427">
        <v>4</v>
      </c>
      <c r="C427">
        <v>4</v>
      </c>
      <c r="D427" s="78" t="str">
        <f t="shared" si="8"/>
        <v>기사임</v>
      </c>
      <c r="E427" s="78">
        <f>IF(D427="","",COUNTIF($D$1:D427,"기사임"))</f>
        <v>379</v>
      </c>
    </row>
    <row r="428" spans="1:5">
      <c r="A428" t="s">
        <v>1862</v>
      </c>
      <c r="B428">
        <v>4</v>
      </c>
      <c r="C428">
        <v>3</v>
      </c>
      <c r="D428" s="78" t="str">
        <f t="shared" si="8"/>
        <v>기사임</v>
      </c>
      <c r="E428" s="78">
        <f>IF(D428="","",COUNTIF($D$1:D428,"기사임"))</f>
        <v>380</v>
      </c>
    </row>
    <row r="429" spans="1:5">
      <c r="A429" t="s">
        <v>715</v>
      </c>
      <c r="B429">
        <v>4</v>
      </c>
      <c r="C429">
        <v>4</v>
      </c>
      <c r="D429" s="78" t="str">
        <f t="shared" si="8"/>
        <v>기사임</v>
      </c>
      <c r="E429" s="78">
        <f>IF(D429="","",COUNTIF($D$1:D429,"기사임"))</f>
        <v>381</v>
      </c>
    </row>
    <row r="430" spans="1:5">
      <c r="A430" t="s">
        <v>1433</v>
      </c>
      <c r="B430">
        <v>4</v>
      </c>
      <c r="C430">
        <v>3</v>
      </c>
      <c r="D430" s="78" t="str">
        <f t="shared" si="8"/>
        <v>기사임</v>
      </c>
      <c r="E430" s="78">
        <f>IF(D430="","",COUNTIF($D$1:D430,"기사임"))</f>
        <v>382</v>
      </c>
    </row>
    <row r="431" spans="1:5">
      <c r="A431" t="s">
        <v>2085</v>
      </c>
      <c r="B431">
        <v>4</v>
      </c>
      <c r="C431">
        <v>4</v>
      </c>
      <c r="D431" s="78" t="str">
        <f t="shared" si="8"/>
        <v>기사임</v>
      </c>
      <c r="E431" s="78">
        <f>IF(D431="","",COUNTIF($D$1:D431,"기사임"))</f>
        <v>383</v>
      </c>
    </row>
    <row r="432" spans="1:5">
      <c r="A432" t="s">
        <v>1158</v>
      </c>
      <c r="B432">
        <v>4</v>
      </c>
      <c r="C432">
        <v>4</v>
      </c>
      <c r="D432" s="78" t="str">
        <f t="shared" si="8"/>
        <v>기사임</v>
      </c>
      <c r="E432" s="78">
        <f>IF(D432="","",COUNTIF($D$1:D432,"기사임"))</f>
        <v>384</v>
      </c>
    </row>
    <row r="433" spans="1:5">
      <c r="A433" t="s">
        <v>2086</v>
      </c>
      <c r="B433">
        <v>4</v>
      </c>
      <c r="C433">
        <v>3</v>
      </c>
      <c r="D433" s="78" t="str">
        <f t="shared" si="8"/>
        <v>기사임</v>
      </c>
      <c r="E433" s="78">
        <f>IF(D433="","",COUNTIF($D$1:D433,"기사임"))</f>
        <v>385</v>
      </c>
    </row>
    <row r="434" spans="1:5">
      <c r="A434" t="s">
        <v>1114</v>
      </c>
      <c r="B434">
        <v>4</v>
      </c>
      <c r="C434">
        <v>4</v>
      </c>
      <c r="D434" s="78" t="str">
        <f t="shared" si="8"/>
        <v>기사임</v>
      </c>
      <c r="E434" s="78">
        <f>IF(D434="","",COUNTIF($D$1:D434,"기사임"))</f>
        <v>386</v>
      </c>
    </row>
    <row r="435" spans="1:5">
      <c r="A435" t="s">
        <v>1108</v>
      </c>
      <c r="B435">
        <v>4</v>
      </c>
      <c r="C435">
        <v>4</v>
      </c>
      <c r="D435" s="78" t="str">
        <f t="shared" si="8"/>
        <v>기사임</v>
      </c>
      <c r="E435" s="78">
        <f>IF(D435="","",COUNTIF($D$1:D435,"기사임"))</f>
        <v>387</v>
      </c>
    </row>
    <row r="436" spans="1:5">
      <c r="A436" t="s">
        <v>1747</v>
      </c>
      <c r="B436">
        <v>4</v>
      </c>
      <c r="C436">
        <v>1</v>
      </c>
      <c r="D436" s="78" t="str">
        <f t="shared" si="8"/>
        <v>기사임</v>
      </c>
      <c r="E436" s="78">
        <f>IF(D436="","",COUNTIF($D$1:D436,"기사임"))</f>
        <v>388</v>
      </c>
    </row>
    <row r="437" spans="1:5">
      <c r="A437" t="s">
        <v>1751</v>
      </c>
      <c r="B437">
        <v>4</v>
      </c>
      <c r="C437">
        <v>2</v>
      </c>
      <c r="D437" s="78" t="str">
        <f t="shared" si="8"/>
        <v>기사임</v>
      </c>
      <c r="E437" s="78">
        <f>IF(D437="","",COUNTIF($D$1:D437,"기사임"))</f>
        <v>389</v>
      </c>
    </row>
    <row r="438" spans="1:5">
      <c r="A438" t="s">
        <v>1638</v>
      </c>
      <c r="B438">
        <v>4</v>
      </c>
      <c r="C438">
        <v>3</v>
      </c>
      <c r="D438" s="78" t="str">
        <f t="shared" si="8"/>
        <v>기사임</v>
      </c>
      <c r="E438" s="78">
        <f>IF(D438="","",COUNTIF($D$1:D438,"기사임"))</f>
        <v>390</v>
      </c>
    </row>
    <row r="439" spans="1:5">
      <c r="A439" t="s">
        <v>1187</v>
      </c>
      <c r="B439">
        <v>4</v>
      </c>
      <c r="C439">
        <v>4</v>
      </c>
      <c r="D439" s="78" t="str">
        <f t="shared" si="8"/>
        <v>기사임</v>
      </c>
      <c r="E439" s="78">
        <f>IF(D439="","",COUNTIF($D$1:D439,"기사임"))</f>
        <v>391</v>
      </c>
    </row>
    <row r="440" spans="1:5">
      <c r="A440" t="s">
        <v>1763</v>
      </c>
      <c r="B440">
        <v>4</v>
      </c>
      <c r="C440">
        <v>4</v>
      </c>
      <c r="D440" s="78" t="str">
        <f t="shared" si="8"/>
        <v>기사임</v>
      </c>
      <c r="E440" s="78">
        <f>IF(D440="","",COUNTIF($D$1:D440,"기사임"))</f>
        <v>392</v>
      </c>
    </row>
    <row r="441" spans="1:5">
      <c r="A441" t="s">
        <v>2087</v>
      </c>
      <c r="B441">
        <v>4</v>
      </c>
      <c r="C441">
        <v>2</v>
      </c>
      <c r="D441" s="78" t="str">
        <f t="shared" si="8"/>
        <v>기사임</v>
      </c>
      <c r="E441" s="78">
        <f>IF(D441="","",COUNTIF($D$1:D441,"기사임"))</f>
        <v>393</v>
      </c>
    </row>
    <row r="442" spans="1:5">
      <c r="A442" t="s">
        <v>1826</v>
      </c>
      <c r="B442">
        <v>4</v>
      </c>
      <c r="C442">
        <v>4</v>
      </c>
      <c r="D442" s="78" t="str">
        <f t="shared" si="8"/>
        <v>기사임</v>
      </c>
      <c r="E442" s="78">
        <f>IF(D442="","",COUNTIF($D$1:D442,"기사임"))</f>
        <v>394</v>
      </c>
    </row>
    <row r="443" spans="1:5">
      <c r="A443" t="s">
        <v>1101</v>
      </c>
      <c r="B443">
        <v>4</v>
      </c>
      <c r="C443">
        <v>4</v>
      </c>
      <c r="D443" s="78" t="str">
        <f t="shared" si="8"/>
        <v>기사임</v>
      </c>
      <c r="E443" s="78">
        <f>IF(D443="","",COUNTIF($D$1:D443,"기사임"))</f>
        <v>395</v>
      </c>
    </row>
    <row r="444" spans="1:5">
      <c r="A444" t="s">
        <v>1447</v>
      </c>
      <c r="B444">
        <v>4</v>
      </c>
      <c r="C444">
        <v>4</v>
      </c>
      <c r="D444" s="78" t="str">
        <f t="shared" si="8"/>
        <v>기사임</v>
      </c>
      <c r="E444" s="78">
        <f>IF(D444="","",COUNTIF($D$1:D444,"기사임"))</f>
        <v>396</v>
      </c>
    </row>
    <row r="445" spans="1:5">
      <c r="A445" t="s">
        <v>1641</v>
      </c>
      <c r="B445">
        <v>4</v>
      </c>
      <c r="C445">
        <v>4</v>
      </c>
      <c r="D445" s="78" t="str">
        <f t="shared" si="8"/>
        <v>기사임</v>
      </c>
      <c r="E445" s="78">
        <f>IF(D445="","",COUNTIF($D$1:D445,"기사임"))</f>
        <v>397</v>
      </c>
    </row>
    <row r="446" spans="1:5">
      <c r="A446" t="s">
        <v>1872</v>
      </c>
      <c r="B446">
        <v>4</v>
      </c>
      <c r="C446">
        <v>1</v>
      </c>
      <c r="D446" s="78" t="str">
        <f t="shared" si="8"/>
        <v>기사임</v>
      </c>
      <c r="E446" s="78">
        <f>IF(D446="","",COUNTIF($D$1:D446,"기사임"))</f>
        <v>398</v>
      </c>
    </row>
    <row r="447" spans="1:5">
      <c r="A447" t="s">
        <v>1590</v>
      </c>
      <c r="B447">
        <v>4</v>
      </c>
      <c r="C447">
        <v>2</v>
      </c>
      <c r="D447" s="78" t="str">
        <f t="shared" si="8"/>
        <v/>
      </c>
      <c r="E447" s="78" t="str">
        <f>IF(D447="","",COUNTIF($D$1:D447,"기사임"))</f>
        <v/>
      </c>
    </row>
    <row r="448" spans="1:5">
      <c r="A448" t="s">
        <v>2088</v>
      </c>
      <c r="B448">
        <v>4</v>
      </c>
      <c r="C448">
        <v>1</v>
      </c>
      <c r="D448" s="78" t="str">
        <f t="shared" si="8"/>
        <v>기사임</v>
      </c>
      <c r="E448" s="78">
        <f>IF(D448="","",COUNTIF($D$1:D448,"기사임"))</f>
        <v>399</v>
      </c>
    </row>
    <row r="449" spans="1:5">
      <c r="A449" t="s">
        <v>2089</v>
      </c>
      <c r="B449">
        <v>4</v>
      </c>
      <c r="C449">
        <v>3</v>
      </c>
      <c r="D449" s="78" t="str">
        <f t="shared" si="8"/>
        <v/>
      </c>
      <c r="E449" s="78" t="str">
        <f>IF(D449="","",COUNTIF($D$1:D449,"기사임"))</f>
        <v/>
      </c>
    </row>
    <row r="450" spans="1:5">
      <c r="A450" t="s">
        <v>2090</v>
      </c>
      <c r="B450">
        <v>1</v>
      </c>
      <c r="C450">
        <v>4</v>
      </c>
      <c r="D450" s="78" t="str">
        <f t="shared" ref="D450:D513" si="9">IF(AND(LEFT(A450,10)="/archives/",ISNUMBER(_xlfn.NUMBERVALUE(MID(A450,18,1))),ISERROR(FIND("ckattempt",A450)),ISERROR(FIND("preview",A450))),"기사임","")</f>
        <v/>
      </c>
      <c r="E450" s="78" t="str">
        <f>IF(D450="","",COUNTIF($D$1:D450,"기사임"))</f>
        <v/>
      </c>
    </row>
    <row r="451" spans="1:5">
      <c r="A451" t="s">
        <v>2091</v>
      </c>
      <c r="B451">
        <v>3</v>
      </c>
      <c r="C451">
        <v>1.3333333333333299</v>
      </c>
      <c r="D451" s="78" t="str">
        <f t="shared" si="9"/>
        <v/>
      </c>
      <c r="E451" s="78" t="str">
        <f>IF(D451="","",COUNTIF($D$1:D451,"기사임"))</f>
        <v/>
      </c>
    </row>
    <row r="452" spans="1:5">
      <c r="A452" t="s">
        <v>1481</v>
      </c>
      <c r="B452">
        <v>4</v>
      </c>
      <c r="C452">
        <v>4</v>
      </c>
      <c r="D452" s="78" t="str">
        <f t="shared" si="9"/>
        <v/>
      </c>
      <c r="E452" s="78" t="str">
        <f>IF(D452="","",COUNTIF($D$1:D452,"기사임"))</f>
        <v/>
      </c>
    </row>
    <row r="453" spans="1:5">
      <c r="A453" t="s">
        <v>1982</v>
      </c>
      <c r="B453">
        <v>4</v>
      </c>
      <c r="C453">
        <v>1</v>
      </c>
      <c r="D453" s="78" t="str">
        <f t="shared" si="9"/>
        <v/>
      </c>
      <c r="E453" s="78" t="str">
        <f>IF(D453="","",COUNTIF($D$1:D453,"기사임"))</f>
        <v/>
      </c>
    </row>
    <row r="454" spans="1:5">
      <c r="A454" t="s">
        <v>1572</v>
      </c>
      <c r="B454">
        <v>4</v>
      </c>
      <c r="C454">
        <v>4</v>
      </c>
      <c r="D454" s="78" t="str">
        <f t="shared" si="9"/>
        <v/>
      </c>
      <c r="E454" s="78" t="str">
        <f>IF(D454="","",COUNTIF($D$1:D454,"기사임"))</f>
        <v/>
      </c>
    </row>
    <row r="455" spans="1:5">
      <c r="A455" t="s">
        <v>2092</v>
      </c>
      <c r="B455">
        <v>4</v>
      </c>
      <c r="C455">
        <v>1</v>
      </c>
      <c r="D455" s="78" t="str">
        <f t="shared" si="9"/>
        <v/>
      </c>
      <c r="E455" s="78" t="str">
        <f>IF(D455="","",COUNTIF($D$1:D455,"기사임"))</f>
        <v/>
      </c>
    </row>
    <row r="456" spans="1:5">
      <c r="A456" t="s">
        <v>2093</v>
      </c>
      <c r="B456">
        <v>3</v>
      </c>
      <c r="C456">
        <v>1.3333333333333299</v>
      </c>
      <c r="D456" s="78" t="str">
        <f t="shared" si="9"/>
        <v/>
      </c>
      <c r="E456" s="78" t="str">
        <f>IF(D456="","",COUNTIF($D$1:D456,"기사임"))</f>
        <v/>
      </c>
    </row>
    <row r="457" spans="1:5">
      <c r="A457" t="s">
        <v>1813</v>
      </c>
      <c r="B457">
        <v>3</v>
      </c>
      <c r="C457">
        <v>2</v>
      </c>
      <c r="D457" s="78" t="str">
        <f t="shared" si="9"/>
        <v>기사임</v>
      </c>
      <c r="E457" s="78">
        <f>IF(D457="","",COUNTIF($D$1:D457,"기사임"))</f>
        <v>400</v>
      </c>
    </row>
    <row r="458" spans="1:5">
      <c r="A458" t="s">
        <v>1104</v>
      </c>
      <c r="B458">
        <v>3</v>
      </c>
      <c r="C458">
        <v>3</v>
      </c>
      <c r="D458" s="78" t="str">
        <f t="shared" si="9"/>
        <v>기사임</v>
      </c>
      <c r="E458" s="78">
        <f>IF(D458="","",COUNTIF($D$1:D458,"기사임"))</f>
        <v>401</v>
      </c>
    </row>
    <row r="459" spans="1:5">
      <c r="A459" t="s">
        <v>182</v>
      </c>
      <c r="B459">
        <v>3</v>
      </c>
      <c r="C459">
        <v>3</v>
      </c>
      <c r="D459" s="78" t="str">
        <f t="shared" si="9"/>
        <v>기사임</v>
      </c>
      <c r="E459" s="78">
        <f>IF(D459="","",COUNTIF($D$1:D459,"기사임"))</f>
        <v>402</v>
      </c>
    </row>
    <row r="460" spans="1:5">
      <c r="A460" t="s">
        <v>1430</v>
      </c>
      <c r="B460">
        <v>3</v>
      </c>
      <c r="C460">
        <v>1</v>
      </c>
      <c r="D460" s="78" t="str">
        <f t="shared" si="9"/>
        <v>기사임</v>
      </c>
      <c r="E460" s="78">
        <f>IF(D460="","",COUNTIF($D$1:D460,"기사임"))</f>
        <v>403</v>
      </c>
    </row>
    <row r="461" spans="1:5">
      <c r="A461" t="s">
        <v>1159</v>
      </c>
      <c r="B461">
        <v>3</v>
      </c>
      <c r="C461">
        <v>3</v>
      </c>
      <c r="D461" s="78" t="str">
        <f t="shared" si="9"/>
        <v>기사임</v>
      </c>
      <c r="E461" s="78">
        <f>IF(D461="","",COUNTIF($D$1:D461,"기사임"))</f>
        <v>404</v>
      </c>
    </row>
    <row r="462" spans="1:5">
      <c r="A462" t="s">
        <v>1279</v>
      </c>
      <c r="B462">
        <v>3</v>
      </c>
      <c r="C462">
        <v>2</v>
      </c>
      <c r="D462" s="78" t="str">
        <f t="shared" si="9"/>
        <v>기사임</v>
      </c>
      <c r="E462" s="78">
        <f>IF(D462="","",COUNTIF($D$1:D462,"기사임"))</f>
        <v>405</v>
      </c>
    </row>
    <row r="463" spans="1:5">
      <c r="A463" t="s">
        <v>1883</v>
      </c>
      <c r="B463">
        <v>3</v>
      </c>
      <c r="C463">
        <v>2</v>
      </c>
      <c r="D463" s="78" t="str">
        <f t="shared" si="9"/>
        <v>기사임</v>
      </c>
      <c r="E463" s="78">
        <f>IF(D463="","",COUNTIF($D$1:D463,"기사임"))</f>
        <v>406</v>
      </c>
    </row>
    <row r="464" spans="1:5">
      <c r="A464" t="s">
        <v>1885</v>
      </c>
      <c r="B464">
        <v>3</v>
      </c>
      <c r="C464">
        <v>3</v>
      </c>
      <c r="D464" s="78" t="str">
        <f t="shared" si="9"/>
        <v>기사임</v>
      </c>
      <c r="E464" s="78">
        <f>IF(D464="","",COUNTIF($D$1:D464,"기사임"))</f>
        <v>407</v>
      </c>
    </row>
    <row r="465" spans="1:5">
      <c r="A465" t="s">
        <v>2094</v>
      </c>
      <c r="B465">
        <v>3</v>
      </c>
      <c r="C465">
        <v>3</v>
      </c>
      <c r="D465" s="78" t="str">
        <f t="shared" si="9"/>
        <v>기사임</v>
      </c>
      <c r="E465" s="78">
        <f>IF(D465="","",COUNTIF($D$1:D465,"기사임"))</f>
        <v>408</v>
      </c>
    </row>
    <row r="466" spans="1:5">
      <c r="A466" t="s">
        <v>2095</v>
      </c>
      <c r="B466">
        <v>3</v>
      </c>
      <c r="C466">
        <v>3</v>
      </c>
      <c r="D466" s="78" t="str">
        <f t="shared" si="9"/>
        <v>기사임</v>
      </c>
      <c r="E466" s="78">
        <f>IF(D466="","",COUNTIF($D$1:D466,"기사임"))</f>
        <v>409</v>
      </c>
    </row>
    <row r="467" spans="1:5">
      <c r="A467" t="s">
        <v>1444</v>
      </c>
      <c r="B467">
        <v>3</v>
      </c>
      <c r="C467">
        <v>3</v>
      </c>
      <c r="D467" s="78" t="str">
        <f t="shared" si="9"/>
        <v>기사임</v>
      </c>
      <c r="E467" s="78">
        <f>IF(D467="","",COUNTIF($D$1:D467,"기사임"))</f>
        <v>410</v>
      </c>
    </row>
    <row r="468" spans="1:5">
      <c r="A468" t="s">
        <v>1341</v>
      </c>
      <c r="B468">
        <v>3</v>
      </c>
      <c r="C468">
        <v>3</v>
      </c>
      <c r="D468" s="78" t="str">
        <f t="shared" si="9"/>
        <v>기사임</v>
      </c>
      <c r="E468" s="78">
        <f>IF(D468="","",COUNTIF($D$1:D468,"기사임"))</f>
        <v>411</v>
      </c>
    </row>
    <row r="469" spans="1:5">
      <c r="A469" t="s">
        <v>2096</v>
      </c>
      <c r="B469">
        <v>3</v>
      </c>
      <c r="C469">
        <v>3</v>
      </c>
      <c r="D469" s="78" t="str">
        <f t="shared" si="9"/>
        <v>기사임</v>
      </c>
      <c r="E469" s="78">
        <f>IF(D469="","",COUNTIF($D$1:D469,"기사임"))</f>
        <v>412</v>
      </c>
    </row>
    <row r="470" spans="1:5">
      <c r="A470" t="s">
        <v>134</v>
      </c>
      <c r="B470">
        <v>3</v>
      </c>
      <c r="C470">
        <v>3</v>
      </c>
      <c r="D470" s="78" t="str">
        <f t="shared" si="9"/>
        <v>기사임</v>
      </c>
      <c r="E470" s="78">
        <f>IF(D470="","",COUNTIF($D$1:D470,"기사임"))</f>
        <v>413</v>
      </c>
    </row>
    <row r="471" spans="1:5">
      <c r="A471" t="s">
        <v>1281</v>
      </c>
      <c r="B471">
        <v>3</v>
      </c>
      <c r="C471">
        <v>3</v>
      </c>
      <c r="D471" s="78" t="str">
        <f t="shared" si="9"/>
        <v>기사임</v>
      </c>
      <c r="E471" s="78">
        <f>IF(D471="","",COUNTIF($D$1:D471,"기사임"))</f>
        <v>414</v>
      </c>
    </row>
    <row r="472" spans="1:5">
      <c r="A472" t="s">
        <v>1372</v>
      </c>
      <c r="B472">
        <v>3</v>
      </c>
      <c r="C472">
        <v>2</v>
      </c>
      <c r="D472" s="78" t="str">
        <f t="shared" si="9"/>
        <v>기사임</v>
      </c>
      <c r="E472" s="78">
        <f>IF(D472="","",COUNTIF($D$1:D472,"기사임"))</f>
        <v>415</v>
      </c>
    </row>
    <row r="473" spans="1:5">
      <c r="A473" t="s">
        <v>985</v>
      </c>
      <c r="B473">
        <v>3</v>
      </c>
      <c r="C473">
        <v>3</v>
      </c>
      <c r="D473" s="78" t="str">
        <f t="shared" si="9"/>
        <v>기사임</v>
      </c>
      <c r="E473" s="78">
        <f>IF(D473="","",COUNTIF($D$1:D473,"기사임"))</f>
        <v>416</v>
      </c>
    </row>
    <row r="474" spans="1:5">
      <c r="A474" t="s">
        <v>1799</v>
      </c>
      <c r="B474">
        <v>3</v>
      </c>
      <c r="C474">
        <v>3</v>
      </c>
      <c r="D474" s="78" t="str">
        <f t="shared" si="9"/>
        <v>기사임</v>
      </c>
      <c r="E474" s="78">
        <f>IF(D474="","",COUNTIF($D$1:D474,"기사임"))</f>
        <v>417</v>
      </c>
    </row>
    <row r="475" spans="1:5">
      <c r="A475" t="s">
        <v>2097</v>
      </c>
      <c r="B475">
        <v>3</v>
      </c>
      <c r="C475">
        <v>3</v>
      </c>
      <c r="D475" s="78" t="str">
        <f t="shared" si="9"/>
        <v>기사임</v>
      </c>
      <c r="E475" s="78">
        <f>IF(D475="","",COUNTIF($D$1:D475,"기사임"))</f>
        <v>418</v>
      </c>
    </row>
    <row r="476" spans="1:5">
      <c r="A476" t="s">
        <v>2098</v>
      </c>
      <c r="B476">
        <v>3</v>
      </c>
      <c r="C476">
        <v>2</v>
      </c>
      <c r="D476" s="78" t="str">
        <f t="shared" si="9"/>
        <v>기사임</v>
      </c>
      <c r="E476" s="78">
        <f>IF(D476="","",COUNTIF($D$1:D476,"기사임"))</f>
        <v>419</v>
      </c>
    </row>
    <row r="477" spans="1:5">
      <c r="A477" t="s">
        <v>1207</v>
      </c>
      <c r="B477">
        <v>3</v>
      </c>
      <c r="C477">
        <v>1</v>
      </c>
      <c r="D477" s="78" t="str">
        <f t="shared" si="9"/>
        <v>기사임</v>
      </c>
      <c r="E477" s="78">
        <f>IF(D477="","",COUNTIF($D$1:D477,"기사임"))</f>
        <v>420</v>
      </c>
    </row>
    <row r="478" spans="1:5">
      <c r="A478" t="s">
        <v>1393</v>
      </c>
      <c r="B478">
        <v>3</v>
      </c>
      <c r="C478">
        <v>2</v>
      </c>
      <c r="D478" s="78" t="str">
        <f t="shared" si="9"/>
        <v>기사임</v>
      </c>
      <c r="E478" s="78">
        <f>IF(D478="","",COUNTIF($D$1:D478,"기사임"))</f>
        <v>421</v>
      </c>
    </row>
    <row r="479" spans="1:5">
      <c r="A479" t="s">
        <v>1475</v>
      </c>
      <c r="B479">
        <v>3</v>
      </c>
      <c r="C479">
        <v>3</v>
      </c>
      <c r="D479" s="78" t="str">
        <f t="shared" si="9"/>
        <v>기사임</v>
      </c>
      <c r="E479" s="78">
        <f>IF(D479="","",COUNTIF($D$1:D479,"기사임"))</f>
        <v>422</v>
      </c>
    </row>
    <row r="480" spans="1:5">
      <c r="A480" t="s">
        <v>1344</v>
      </c>
      <c r="B480">
        <v>3</v>
      </c>
      <c r="C480">
        <v>2</v>
      </c>
      <c r="D480" s="78" t="str">
        <f t="shared" si="9"/>
        <v>기사임</v>
      </c>
      <c r="E480" s="78">
        <f>IF(D480="","",COUNTIF($D$1:D480,"기사임"))</f>
        <v>423</v>
      </c>
    </row>
    <row r="481" spans="1:5">
      <c r="A481" t="s">
        <v>343</v>
      </c>
      <c r="B481">
        <v>3</v>
      </c>
      <c r="C481">
        <v>3</v>
      </c>
      <c r="D481" s="78" t="str">
        <f t="shared" si="9"/>
        <v>기사임</v>
      </c>
      <c r="E481" s="78">
        <f>IF(D481="","",COUNTIF($D$1:D481,"기사임"))</f>
        <v>424</v>
      </c>
    </row>
    <row r="482" spans="1:5">
      <c r="A482" t="s">
        <v>2099</v>
      </c>
      <c r="B482">
        <v>3</v>
      </c>
      <c r="C482">
        <v>3</v>
      </c>
      <c r="D482" s="78" t="str">
        <f t="shared" si="9"/>
        <v>기사임</v>
      </c>
      <c r="E482" s="78">
        <f>IF(D482="","",COUNTIF($D$1:D482,"기사임"))</f>
        <v>425</v>
      </c>
    </row>
    <row r="483" spans="1:5">
      <c r="A483" t="s">
        <v>480</v>
      </c>
      <c r="B483">
        <v>3</v>
      </c>
      <c r="C483">
        <v>3</v>
      </c>
      <c r="D483" s="78" t="str">
        <f t="shared" si="9"/>
        <v>기사임</v>
      </c>
      <c r="E483" s="78">
        <f>IF(D483="","",COUNTIF($D$1:D483,"기사임"))</f>
        <v>426</v>
      </c>
    </row>
    <row r="484" spans="1:5">
      <c r="A484" t="s">
        <v>555</v>
      </c>
      <c r="B484">
        <v>3</v>
      </c>
      <c r="C484">
        <v>3</v>
      </c>
      <c r="D484" s="78" t="str">
        <f t="shared" si="9"/>
        <v>기사임</v>
      </c>
      <c r="E484" s="78">
        <f>IF(D484="","",COUNTIF($D$1:D484,"기사임"))</f>
        <v>427</v>
      </c>
    </row>
    <row r="485" spans="1:5">
      <c r="A485" t="s">
        <v>1839</v>
      </c>
      <c r="B485">
        <v>3</v>
      </c>
      <c r="C485">
        <v>3</v>
      </c>
      <c r="D485" s="78" t="str">
        <f t="shared" si="9"/>
        <v>기사임</v>
      </c>
      <c r="E485" s="78">
        <f>IF(D485="","",COUNTIF($D$1:D485,"기사임"))</f>
        <v>428</v>
      </c>
    </row>
    <row r="486" spans="1:5">
      <c r="A486" t="s">
        <v>1367</v>
      </c>
      <c r="B486">
        <v>3</v>
      </c>
      <c r="C486">
        <v>3</v>
      </c>
      <c r="D486" s="78" t="str">
        <f t="shared" si="9"/>
        <v>기사임</v>
      </c>
      <c r="E486" s="78">
        <f>IF(D486="","",COUNTIF($D$1:D486,"기사임"))</f>
        <v>429</v>
      </c>
    </row>
    <row r="487" spans="1:5">
      <c r="A487" t="s">
        <v>1583</v>
      </c>
      <c r="B487">
        <v>3</v>
      </c>
      <c r="C487">
        <v>3</v>
      </c>
      <c r="D487" s="78" t="str">
        <f t="shared" si="9"/>
        <v>기사임</v>
      </c>
      <c r="E487" s="78">
        <f>IF(D487="","",COUNTIF($D$1:D487,"기사임"))</f>
        <v>430</v>
      </c>
    </row>
    <row r="488" spans="1:5">
      <c r="A488" t="s">
        <v>1664</v>
      </c>
      <c r="B488">
        <v>3</v>
      </c>
      <c r="C488">
        <v>3</v>
      </c>
      <c r="D488" s="78" t="str">
        <f t="shared" si="9"/>
        <v>기사임</v>
      </c>
      <c r="E488" s="78">
        <f>IF(D488="","",COUNTIF($D$1:D488,"기사임"))</f>
        <v>431</v>
      </c>
    </row>
    <row r="489" spans="1:5">
      <c r="A489" t="s">
        <v>739</v>
      </c>
      <c r="B489">
        <v>3</v>
      </c>
      <c r="C489">
        <v>3</v>
      </c>
      <c r="D489" s="78" t="str">
        <f t="shared" si="9"/>
        <v>기사임</v>
      </c>
      <c r="E489" s="78">
        <f>IF(D489="","",COUNTIF($D$1:D489,"기사임"))</f>
        <v>432</v>
      </c>
    </row>
    <row r="490" spans="1:5">
      <c r="A490" t="s">
        <v>2100</v>
      </c>
      <c r="B490">
        <v>3</v>
      </c>
      <c r="C490">
        <v>1</v>
      </c>
      <c r="D490" s="78" t="str">
        <f t="shared" si="9"/>
        <v>기사임</v>
      </c>
      <c r="E490" s="78">
        <f>IF(D490="","",COUNTIF($D$1:D490,"기사임"))</f>
        <v>433</v>
      </c>
    </row>
    <row r="491" spans="1:5">
      <c r="A491" t="s">
        <v>1210</v>
      </c>
      <c r="B491">
        <v>3</v>
      </c>
      <c r="C491">
        <v>1</v>
      </c>
      <c r="D491" s="78" t="str">
        <f t="shared" si="9"/>
        <v>기사임</v>
      </c>
      <c r="E491" s="78">
        <f>IF(D491="","",COUNTIF($D$1:D491,"기사임"))</f>
        <v>434</v>
      </c>
    </row>
    <row r="492" spans="1:5">
      <c r="A492" t="s">
        <v>962</v>
      </c>
      <c r="B492">
        <v>3</v>
      </c>
      <c r="C492">
        <v>3</v>
      </c>
      <c r="D492" s="78" t="str">
        <f t="shared" si="9"/>
        <v>기사임</v>
      </c>
      <c r="E492" s="78">
        <f>IF(D492="","",COUNTIF($D$1:D492,"기사임"))</f>
        <v>435</v>
      </c>
    </row>
    <row r="493" spans="1:5">
      <c r="A493" t="s">
        <v>922</v>
      </c>
      <c r="B493">
        <v>3</v>
      </c>
      <c r="C493">
        <v>3</v>
      </c>
      <c r="D493" s="78" t="str">
        <f t="shared" si="9"/>
        <v>기사임</v>
      </c>
      <c r="E493" s="78">
        <f>IF(D493="","",COUNTIF($D$1:D493,"기사임"))</f>
        <v>436</v>
      </c>
    </row>
    <row r="494" spans="1:5">
      <c r="A494" t="s">
        <v>1050</v>
      </c>
      <c r="B494">
        <v>3</v>
      </c>
      <c r="C494">
        <v>3</v>
      </c>
      <c r="D494" s="78" t="str">
        <f t="shared" si="9"/>
        <v>기사임</v>
      </c>
      <c r="E494" s="78">
        <f>IF(D494="","",COUNTIF($D$1:D494,"기사임"))</f>
        <v>437</v>
      </c>
    </row>
    <row r="495" spans="1:5">
      <c r="A495" t="s">
        <v>982</v>
      </c>
      <c r="B495">
        <v>3</v>
      </c>
      <c r="C495">
        <v>3</v>
      </c>
      <c r="D495" s="78" t="str">
        <f t="shared" si="9"/>
        <v>기사임</v>
      </c>
      <c r="E495" s="78">
        <f>IF(D495="","",COUNTIF($D$1:D495,"기사임"))</f>
        <v>438</v>
      </c>
    </row>
    <row r="496" spans="1:5">
      <c r="A496" t="s">
        <v>1427</v>
      </c>
      <c r="B496">
        <v>3</v>
      </c>
      <c r="C496">
        <v>2</v>
      </c>
      <c r="D496" s="78" t="str">
        <f t="shared" si="9"/>
        <v>기사임</v>
      </c>
      <c r="E496" s="78">
        <f>IF(D496="","",COUNTIF($D$1:D496,"기사임"))</f>
        <v>439</v>
      </c>
    </row>
    <row r="497" spans="1:5">
      <c r="A497" t="s">
        <v>1629</v>
      </c>
      <c r="B497">
        <v>3</v>
      </c>
      <c r="C497">
        <v>2</v>
      </c>
      <c r="D497" s="78" t="str">
        <f t="shared" si="9"/>
        <v>기사임</v>
      </c>
      <c r="E497" s="78">
        <f>IF(D497="","",COUNTIF($D$1:D497,"기사임"))</f>
        <v>440</v>
      </c>
    </row>
    <row r="498" spans="1:5">
      <c r="A498" t="s">
        <v>2101</v>
      </c>
      <c r="B498">
        <v>3</v>
      </c>
      <c r="C498">
        <v>3</v>
      </c>
      <c r="D498" s="78" t="str">
        <f t="shared" si="9"/>
        <v>기사임</v>
      </c>
      <c r="E498" s="78">
        <f>IF(D498="","",COUNTIF($D$1:D498,"기사임"))</f>
        <v>441</v>
      </c>
    </row>
    <row r="499" spans="1:5">
      <c r="A499" t="s">
        <v>1328</v>
      </c>
      <c r="B499">
        <v>3</v>
      </c>
      <c r="C499">
        <v>2</v>
      </c>
      <c r="D499" s="78" t="str">
        <f t="shared" si="9"/>
        <v>기사임</v>
      </c>
      <c r="E499" s="78">
        <f>IF(D499="","",COUNTIF($D$1:D499,"기사임"))</f>
        <v>442</v>
      </c>
    </row>
    <row r="500" spans="1:5">
      <c r="A500" t="s">
        <v>1332</v>
      </c>
      <c r="B500">
        <v>3</v>
      </c>
      <c r="C500">
        <v>3</v>
      </c>
      <c r="D500" s="78" t="str">
        <f t="shared" si="9"/>
        <v>기사임</v>
      </c>
      <c r="E500" s="78">
        <f>IF(D500="","",COUNTIF($D$1:D500,"기사임"))</f>
        <v>443</v>
      </c>
    </row>
    <row r="501" spans="1:5">
      <c r="A501" t="s">
        <v>1426</v>
      </c>
      <c r="B501">
        <v>3</v>
      </c>
      <c r="C501">
        <v>3</v>
      </c>
      <c r="D501" s="78" t="str">
        <f t="shared" si="9"/>
        <v>기사임</v>
      </c>
      <c r="E501" s="78">
        <f>IF(D501="","",COUNTIF($D$1:D501,"기사임"))</f>
        <v>444</v>
      </c>
    </row>
    <row r="502" spans="1:5">
      <c r="A502" t="s">
        <v>1454</v>
      </c>
      <c r="B502">
        <v>3</v>
      </c>
      <c r="C502">
        <v>3</v>
      </c>
      <c r="D502" s="78" t="str">
        <f t="shared" si="9"/>
        <v>기사임</v>
      </c>
      <c r="E502" s="78">
        <f>IF(D502="","",COUNTIF($D$1:D502,"기사임"))</f>
        <v>445</v>
      </c>
    </row>
    <row r="503" spans="1:5">
      <c r="A503" t="s">
        <v>1483</v>
      </c>
      <c r="B503">
        <v>3</v>
      </c>
      <c r="C503">
        <v>3</v>
      </c>
      <c r="D503" s="78" t="str">
        <f t="shared" si="9"/>
        <v>기사임</v>
      </c>
      <c r="E503" s="78">
        <f>IF(D503="","",COUNTIF($D$1:D503,"기사임"))</f>
        <v>446</v>
      </c>
    </row>
    <row r="504" spans="1:5">
      <c r="A504" t="s">
        <v>2102</v>
      </c>
      <c r="B504">
        <v>3</v>
      </c>
      <c r="C504">
        <v>1</v>
      </c>
      <c r="D504" s="78" t="str">
        <f t="shared" si="9"/>
        <v/>
      </c>
      <c r="E504" s="78" t="str">
        <f>IF(D504="","",COUNTIF($D$1:D504,"기사임"))</f>
        <v/>
      </c>
    </row>
    <row r="505" spans="1:5">
      <c r="A505" t="s">
        <v>1429</v>
      </c>
      <c r="B505">
        <v>3</v>
      </c>
      <c r="C505">
        <v>3</v>
      </c>
      <c r="D505" s="78" t="str">
        <f t="shared" si="9"/>
        <v>기사임</v>
      </c>
      <c r="E505" s="78">
        <f>IF(D505="","",COUNTIF($D$1:D505,"기사임"))</f>
        <v>447</v>
      </c>
    </row>
    <row r="506" spans="1:5">
      <c r="A506" t="s">
        <v>1373</v>
      </c>
      <c r="B506">
        <v>3</v>
      </c>
      <c r="C506">
        <v>3</v>
      </c>
      <c r="D506" s="78" t="str">
        <f t="shared" si="9"/>
        <v>기사임</v>
      </c>
      <c r="E506" s="78">
        <f>IF(D506="","",COUNTIF($D$1:D506,"기사임"))</f>
        <v>448</v>
      </c>
    </row>
    <row r="507" spans="1:5">
      <c r="A507" t="s">
        <v>862</v>
      </c>
      <c r="B507">
        <v>3</v>
      </c>
      <c r="C507">
        <v>2</v>
      </c>
      <c r="D507" s="78" t="str">
        <f t="shared" si="9"/>
        <v>기사임</v>
      </c>
      <c r="E507" s="78">
        <f>IF(D507="","",COUNTIF($D$1:D507,"기사임"))</f>
        <v>449</v>
      </c>
    </row>
    <row r="508" spans="1:5">
      <c r="A508" t="s">
        <v>2103</v>
      </c>
      <c r="B508">
        <v>3</v>
      </c>
      <c r="C508">
        <v>3</v>
      </c>
      <c r="D508" s="78" t="str">
        <f t="shared" si="9"/>
        <v>기사임</v>
      </c>
      <c r="E508" s="78">
        <f>IF(D508="","",COUNTIF($D$1:D508,"기사임"))</f>
        <v>450</v>
      </c>
    </row>
    <row r="509" spans="1:5">
      <c r="A509" t="s">
        <v>211</v>
      </c>
      <c r="B509">
        <v>3</v>
      </c>
      <c r="C509">
        <v>2</v>
      </c>
      <c r="D509" s="78" t="str">
        <f t="shared" si="9"/>
        <v>기사임</v>
      </c>
      <c r="E509" s="78">
        <f>IF(D509="","",COUNTIF($D$1:D509,"기사임"))</f>
        <v>451</v>
      </c>
    </row>
    <row r="510" spans="1:5">
      <c r="A510" t="s">
        <v>1177</v>
      </c>
      <c r="B510">
        <v>3</v>
      </c>
      <c r="C510">
        <v>3</v>
      </c>
      <c r="D510" s="78" t="str">
        <f t="shared" si="9"/>
        <v>기사임</v>
      </c>
      <c r="E510" s="78">
        <f>IF(D510="","",COUNTIF($D$1:D510,"기사임"))</f>
        <v>452</v>
      </c>
    </row>
    <row r="511" spans="1:5">
      <c r="A511" t="s">
        <v>2104</v>
      </c>
      <c r="B511">
        <v>3</v>
      </c>
      <c r="C511">
        <v>3</v>
      </c>
      <c r="D511" s="78" t="str">
        <f t="shared" si="9"/>
        <v>기사임</v>
      </c>
      <c r="E511" s="78">
        <f>IF(D511="","",COUNTIF($D$1:D511,"기사임"))</f>
        <v>453</v>
      </c>
    </row>
    <row r="512" spans="1:5">
      <c r="A512" t="s">
        <v>1574</v>
      </c>
      <c r="B512">
        <v>3</v>
      </c>
      <c r="C512">
        <v>1</v>
      </c>
      <c r="D512" s="78" t="str">
        <f t="shared" si="9"/>
        <v>기사임</v>
      </c>
      <c r="E512" s="78">
        <f>IF(D512="","",COUNTIF($D$1:D512,"기사임"))</f>
        <v>454</v>
      </c>
    </row>
    <row r="513" spans="1:5">
      <c r="A513" t="s">
        <v>1913</v>
      </c>
      <c r="B513">
        <v>3</v>
      </c>
      <c r="C513">
        <v>2</v>
      </c>
      <c r="D513" s="78" t="str">
        <f t="shared" si="9"/>
        <v>기사임</v>
      </c>
      <c r="E513" s="78">
        <f>IF(D513="","",COUNTIF($D$1:D513,"기사임"))</f>
        <v>455</v>
      </c>
    </row>
    <row r="514" spans="1:5">
      <c r="A514" t="s">
        <v>984</v>
      </c>
      <c r="B514">
        <v>3</v>
      </c>
      <c r="C514">
        <v>3</v>
      </c>
      <c r="D514" s="78" t="str">
        <f t="shared" ref="D514:D577" si="10">IF(AND(LEFT(A514,10)="/archives/",ISNUMBER(_xlfn.NUMBERVALUE(MID(A514,18,1))),ISERROR(FIND("ckattempt",A514)),ISERROR(FIND("preview",A514))),"기사임","")</f>
        <v>기사임</v>
      </c>
      <c r="E514" s="78">
        <f>IF(D514="","",COUNTIF($D$1:D514,"기사임"))</f>
        <v>456</v>
      </c>
    </row>
    <row r="515" spans="1:5">
      <c r="A515" t="s">
        <v>1844</v>
      </c>
      <c r="B515">
        <v>3</v>
      </c>
      <c r="C515">
        <v>3</v>
      </c>
      <c r="D515" s="78" t="str">
        <f t="shared" si="10"/>
        <v>기사임</v>
      </c>
      <c r="E515" s="78">
        <f>IF(D515="","",COUNTIF($D$1:D515,"기사임"))</f>
        <v>457</v>
      </c>
    </row>
    <row r="516" spans="1:5">
      <c r="A516" t="s">
        <v>992</v>
      </c>
      <c r="B516">
        <v>3</v>
      </c>
      <c r="C516">
        <v>3</v>
      </c>
      <c r="D516" s="78" t="str">
        <f t="shared" si="10"/>
        <v>기사임</v>
      </c>
      <c r="E516" s="78">
        <f>IF(D516="","",COUNTIF($D$1:D516,"기사임"))</f>
        <v>458</v>
      </c>
    </row>
    <row r="517" spans="1:5">
      <c r="A517" t="s">
        <v>2105</v>
      </c>
      <c r="B517">
        <v>3</v>
      </c>
      <c r="C517">
        <v>2</v>
      </c>
      <c r="D517" s="78" t="str">
        <f t="shared" si="10"/>
        <v>기사임</v>
      </c>
      <c r="E517" s="78">
        <f>IF(D517="","",COUNTIF($D$1:D517,"기사임"))</f>
        <v>459</v>
      </c>
    </row>
    <row r="518" spans="1:5">
      <c r="A518" t="s">
        <v>1311</v>
      </c>
      <c r="B518">
        <v>3</v>
      </c>
      <c r="C518">
        <v>3</v>
      </c>
      <c r="D518" s="78" t="str">
        <f t="shared" si="10"/>
        <v>기사임</v>
      </c>
      <c r="E518" s="78">
        <f>IF(D518="","",COUNTIF($D$1:D518,"기사임"))</f>
        <v>460</v>
      </c>
    </row>
    <row r="519" spans="1:5">
      <c r="A519" t="s">
        <v>967</v>
      </c>
      <c r="B519">
        <v>3</v>
      </c>
      <c r="C519">
        <v>3</v>
      </c>
      <c r="D519" s="78" t="str">
        <f t="shared" si="10"/>
        <v>기사임</v>
      </c>
      <c r="E519" s="78">
        <f>IF(D519="","",COUNTIF($D$1:D519,"기사임"))</f>
        <v>461</v>
      </c>
    </row>
    <row r="520" spans="1:5">
      <c r="A520" t="s">
        <v>1329</v>
      </c>
      <c r="B520">
        <v>3</v>
      </c>
      <c r="C520">
        <v>3</v>
      </c>
      <c r="D520" s="78" t="str">
        <f t="shared" si="10"/>
        <v>기사임</v>
      </c>
      <c r="E520" s="78">
        <f>IF(D520="","",COUNTIF($D$1:D520,"기사임"))</f>
        <v>462</v>
      </c>
    </row>
    <row r="521" spans="1:5">
      <c r="A521" t="s">
        <v>2106</v>
      </c>
      <c r="B521">
        <v>3</v>
      </c>
      <c r="C521">
        <v>3</v>
      </c>
      <c r="D521" s="78" t="str">
        <f t="shared" si="10"/>
        <v>기사임</v>
      </c>
      <c r="E521" s="78">
        <f>IF(D521="","",COUNTIF($D$1:D521,"기사임"))</f>
        <v>463</v>
      </c>
    </row>
    <row r="522" spans="1:5">
      <c r="A522" t="s">
        <v>1304</v>
      </c>
      <c r="B522">
        <v>3</v>
      </c>
      <c r="C522">
        <v>2</v>
      </c>
      <c r="D522" s="78" t="str">
        <f t="shared" si="10"/>
        <v>기사임</v>
      </c>
      <c r="E522" s="78">
        <f>IF(D522="","",COUNTIF($D$1:D522,"기사임"))</f>
        <v>464</v>
      </c>
    </row>
    <row r="523" spans="1:5">
      <c r="A523" t="s">
        <v>1038</v>
      </c>
      <c r="B523">
        <v>3</v>
      </c>
      <c r="C523">
        <v>3</v>
      </c>
      <c r="D523" s="78" t="str">
        <f t="shared" si="10"/>
        <v>기사임</v>
      </c>
      <c r="E523" s="78">
        <f>IF(D523="","",COUNTIF($D$1:D523,"기사임"))</f>
        <v>465</v>
      </c>
    </row>
    <row r="524" spans="1:5">
      <c r="A524" t="s">
        <v>1526</v>
      </c>
      <c r="B524">
        <v>3</v>
      </c>
      <c r="C524">
        <v>3</v>
      </c>
      <c r="D524" s="78" t="str">
        <f t="shared" si="10"/>
        <v>기사임</v>
      </c>
      <c r="E524" s="78">
        <f>IF(D524="","",COUNTIF($D$1:D524,"기사임"))</f>
        <v>466</v>
      </c>
    </row>
    <row r="525" spans="1:5">
      <c r="A525" t="s">
        <v>1675</v>
      </c>
      <c r="B525">
        <v>3</v>
      </c>
      <c r="C525">
        <v>3</v>
      </c>
      <c r="D525" s="78" t="str">
        <f t="shared" si="10"/>
        <v>기사임</v>
      </c>
      <c r="E525" s="78">
        <f>IF(D525="","",COUNTIF($D$1:D525,"기사임"))</f>
        <v>467</v>
      </c>
    </row>
    <row r="526" spans="1:5">
      <c r="A526" t="s">
        <v>2107</v>
      </c>
      <c r="B526">
        <v>3</v>
      </c>
      <c r="C526">
        <v>3</v>
      </c>
      <c r="D526" s="78" t="str">
        <f t="shared" si="10"/>
        <v>기사임</v>
      </c>
      <c r="E526" s="78">
        <f>IF(D526="","",COUNTIF($D$1:D526,"기사임"))</f>
        <v>468</v>
      </c>
    </row>
    <row r="527" spans="1:5">
      <c r="A527" t="s">
        <v>2108</v>
      </c>
      <c r="B527">
        <v>3</v>
      </c>
      <c r="C527">
        <v>2</v>
      </c>
      <c r="D527" s="78" t="str">
        <f t="shared" si="10"/>
        <v>기사임</v>
      </c>
      <c r="E527" s="78">
        <f>IF(D527="","",COUNTIF($D$1:D527,"기사임"))</f>
        <v>469</v>
      </c>
    </row>
    <row r="528" spans="1:5">
      <c r="A528" t="s">
        <v>1647</v>
      </c>
      <c r="B528">
        <v>3</v>
      </c>
      <c r="C528">
        <v>3</v>
      </c>
      <c r="D528" s="78" t="str">
        <f t="shared" si="10"/>
        <v>기사임</v>
      </c>
      <c r="E528" s="78">
        <f>IF(D528="","",COUNTIF($D$1:D528,"기사임"))</f>
        <v>470</v>
      </c>
    </row>
    <row r="529" spans="1:5">
      <c r="A529" t="s">
        <v>2109</v>
      </c>
      <c r="B529">
        <v>3</v>
      </c>
      <c r="C529">
        <v>3</v>
      </c>
      <c r="D529" s="78" t="str">
        <f t="shared" si="10"/>
        <v>기사임</v>
      </c>
      <c r="E529" s="78">
        <f>IF(D529="","",COUNTIF($D$1:D529,"기사임"))</f>
        <v>471</v>
      </c>
    </row>
    <row r="530" spans="1:5">
      <c r="A530" t="s">
        <v>2110</v>
      </c>
      <c r="B530">
        <v>3</v>
      </c>
      <c r="C530">
        <v>2</v>
      </c>
      <c r="D530" s="78" t="str">
        <f t="shared" si="10"/>
        <v>기사임</v>
      </c>
      <c r="E530" s="78">
        <f>IF(D530="","",COUNTIF($D$1:D530,"기사임"))</f>
        <v>472</v>
      </c>
    </row>
    <row r="531" spans="1:5">
      <c r="A531" t="s">
        <v>2111</v>
      </c>
      <c r="B531">
        <v>3</v>
      </c>
      <c r="C531">
        <v>3</v>
      </c>
      <c r="D531" s="78" t="str">
        <f t="shared" si="10"/>
        <v>기사임</v>
      </c>
      <c r="E531" s="78">
        <f>IF(D531="","",COUNTIF($D$1:D531,"기사임"))</f>
        <v>473</v>
      </c>
    </row>
    <row r="532" spans="1:5">
      <c r="A532" t="s">
        <v>1527</v>
      </c>
      <c r="B532">
        <v>3</v>
      </c>
      <c r="C532">
        <v>1</v>
      </c>
      <c r="D532" s="78" t="str">
        <f t="shared" si="10"/>
        <v>기사임</v>
      </c>
      <c r="E532" s="78">
        <f>IF(D532="","",COUNTIF($D$1:D532,"기사임"))</f>
        <v>474</v>
      </c>
    </row>
    <row r="533" spans="1:5">
      <c r="A533" t="s">
        <v>1924</v>
      </c>
      <c r="B533">
        <v>3</v>
      </c>
      <c r="C533">
        <v>2</v>
      </c>
      <c r="D533" s="78" t="str">
        <f t="shared" si="10"/>
        <v>기사임</v>
      </c>
      <c r="E533" s="78">
        <f>IF(D533="","",COUNTIF($D$1:D533,"기사임"))</f>
        <v>475</v>
      </c>
    </row>
    <row r="534" spans="1:5">
      <c r="A534" t="s">
        <v>1925</v>
      </c>
      <c r="B534">
        <v>3</v>
      </c>
      <c r="C534">
        <v>3</v>
      </c>
      <c r="D534" s="78" t="str">
        <f t="shared" si="10"/>
        <v>기사임</v>
      </c>
      <c r="E534" s="78">
        <f>IF(D534="","",COUNTIF($D$1:D534,"기사임"))</f>
        <v>476</v>
      </c>
    </row>
    <row r="535" spans="1:5">
      <c r="A535" t="s">
        <v>1627</v>
      </c>
      <c r="B535">
        <v>3</v>
      </c>
      <c r="C535">
        <v>3</v>
      </c>
      <c r="D535" s="78" t="str">
        <f t="shared" si="10"/>
        <v>기사임</v>
      </c>
      <c r="E535" s="78">
        <f>IF(D535="","",COUNTIF($D$1:D535,"기사임"))</f>
        <v>477</v>
      </c>
    </row>
    <row r="536" spans="1:5">
      <c r="A536" t="s">
        <v>1364</v>
      </c>
      <c r="B536">
        <v>3</v>
      </c>
      <c r="C536">
        <v>2</v>
      </c>
      <c r="D536" s="78" t="str">
        <f t="shared" si="10"/>
        <v>기사임</v>
      </c>
      <c r="E536" s="78">
        <f>IF(D536="","",COUNTIF($D$1:D536,"기사임"))</f>
        <v>478</v>
      </c>
    </row>
    <row r="537" spans="1:5">
      <c r="A537" t="s">
        <v>2112</v>
      </c>
      <c r="B537">
        <v>3</v>
      </c>
      <c r="C537">
        <v>2</v>
      </c>
      <c r="D537" s="78" t="str">
        <f t="shared" si="10"/>
        <v>기사임</v>
      </c>
      <c r="E537" s="78">
        <f>IF(D537="","",COUNTIF($D$1:D537,"기사임"))</f>
        <v>479</v>
      </c>
    </row>
    <row r="538" spans="1:5">
      <c r="A538" t="s">
        <v>1399</v>
      </c>
      <c r="B538">
        <v>3</v>
      </c>
      <c r="C538">
        <v>3</v>
      </c>
      <c r="D538" s="78" t="str">
        <f t="shared" si="10"/>
        <v>기사임</v>
      </c>
      <c r="E538" s="78">
        <f>IF(D538="","",COUNTIF($D$1:D538,"기사임"))</f>
        <v>480</v>
      </c>
    </row>
    <row r="539" spans="1:5">
      <c r="A539" t="s">
        <v>2113</v>
      </c>
      <c r="B539">
        <v>3</v>
      </c>
      <c r="C539">
        <v>3</v>
      </c>
      <c r="D539" s="78" t="str">
        <f t="shared" si="10"/>
        <v>기사임</v>
      </c>
      <c r="E539" s="78">
        <f>IF(D539="","",COUNTIF($D$1:D539,"기사임"))</f>
        <v>481</v>
      </c>
    </row>
    <row r="540" spans="1:5">
      <c r="A540" t="s">
        <v>1650</v>
      </c>
      <c r="B540">
        <v>3</v>
      </c>
      <c r="C540">
        <v>3</v>
      </c>
      <c r="D540" s="78" t="str">
        <f t="shared" si="10"/>
        <v>기사임</v>
      </c>
      <c r="E540" s="78">
        <f>IF(D540="","",COUNTIF($D$1:D540,"기사임"))</f>
        <v>482</v>
      </c>
    </row>
    <row r="541" spans="1:5">
      <c r="A541" t="s">
        <v>2114</v>
      </c>
      <c r="B541">
        <v>3</v>
      </c>
      <c r="C541">
        <v>3</v>
      </c>
      <c r="D541" s="78" t="str">
        <f t="shared" si="10"/>
        <v>기사임</v>
      </c>
      <c r="E541" s="78">
        <f>IF(D541="","",COUNTIF($D$1:D541,"기사임"))</f>
        <v>483</v>
      </c>
    </row>
    <row r="542" spans="1:5">
      <c r="A542" t="s">
        <v>2115</v>
      </c>
      <c r="B542">
        <v>3</v>
      </c>
      <c r="C542">
        <v>3</v>
      </c>
      <c r="D542" s="78" t="str">
        <f t="shared" si="10"/>
        <v>기사임</v>
      </c>
      <c r="E542" s="78">
        <f>IF(D542="","",COUNTIF($D$1:D542,"기사임"))</f>
        <v>484</v>
      </c>
    </row>
    <row r="543" spans="1:5">
      <c r="A543" t="s">
        <v>1929</v>
      </c>
      <c r="B543">
        <v>3</v>
      </c>
      <c r="C543">
        <v>1</v>
      </c>
      <c r="D543" s="78" t="str">
        <f t="shared" si="10"/>
        <v>기사임</v>
      </c>
      <c r="E543" s="78">
        <f>IF(D543="","",COUNTIF($D$1:D543,"기사임"))</f>
        <v>485</v>
      </c>
    </row>
    <row r="544" spans="1:5">
      <c r="A544" t="s">
        <v>1633</v>
      </c>
      <c r="B544">
        <v>3</v>
      </c>
      <c r="C544">
        <v>3</v>
      </c>
      <c r="D544" s="78" t="str">
        <f t="shared" si="10"/>
        <v>기사임</v>
      </c>
      <c r="E544" s="78">
        <f>IF(D544="","",COUNTIF($D$1:D544,"기사임"))</f>
        <v>486</v>
      </c>
    </row>
    <row r="545" spans="1:5">
      <c r="A545" t="s">
        <v>1511</v>
      </c>
      <c r="B545">
        <v>3</v>
      </c>
      <c r="C545">
        <v>3</v>
      </c>
      <c r="D545" s="78" t="str">
        <f t="shared" si="10"/>
        <v>기사임</v>
      </c>
      <c r="E545" s="78">
        <f>IF(D545="","",COUNTIF($D$1:D545,"기사임"))</f>
        <v>487</v>
      </c>
    </row>
    <row r="546" spans="1:5">
      <c r="A546" t="s">
        <v>1857</v>
      </c>
      <c r="B546">
        <v>3</v>
      </c>
      <c r="C546">
        <v>3</v>
      </c>
      <c r="D546" s="78" t="str">
        <f t="shared" si="10"/>
        <v>기사임</v>
      </c>
      <c r="E546" s="78">
        <f>IF(D546="","",COUNTIF($D$1:D546,"기사임"))</f>
        <v>488</v>
      </c>
    </row>
    <row r="547" spans="1:5">
      <c r="A547" t="s">
        <v>1529</v>
      </c>
      <c r="B547">
        <v>3</v>
      </c>
      <c r="C547">
        <v>3</v>
      </c>
      <c r="D547" s="78" t="str">
        <f t="shared" si="10"/>
        <v>기사임</v>
      </c>
      <c r="E547" s="78">
        <f>IF(D547="","",COUNTIF($D$1:D547,"기사임"))</f>
        <v>489</v>
      </c>
    </row>
    <row r="548" spans="1:5">
      <c r="A548" t="s">
        <v>1727</v>
      </c>
      <c r="B548">
        <v>3</v>
      </c>
      <c r="C548">
        <v>3</v>
      </c>
      <c r="D548" s="78" t="str">
        <f t="shared" si="10"/>
        <v>기사임</v>
      </c>
      <c r="E548" s="78">
        <f>IF(D548="","",COUNTIF($D$1:D548,"기사임"))</f>
        <v>490</v>
      </c>
    </row>
    <row r="549" spans="1:5">
      <c r="A549" t="s">
        <v>1531</v>
      </c>
      <c r="B549">
        <v>3</v>
      </c>
      <c r="C549">
        <v>3</v>
      </c>
      <c r="D549" s="78" t="str">
        <f t="shared" si="10"/>
        <v>기사임</v>
      </c>
      <c r="E549" s="78">
        <f>IF(D549="","",COUNTIF($D$1:D549,"기사임"))</f>
        <v>491</v>
      </c>
    </row>
    <row r="550" spans="1:5">
      <c r="A550" t="s">
        <v>2116</v>
      </c>
      <c r="B550">
        <v>3</v>
      </c>
      <c r="C550">
        <v>3</v>
      </c>
      <c r="D550" s="78" t="str">
        <f t="shared" si="10"/>
        <v>기사임</v>
      </c>
      <c r="E550" s="78">
        <f>IF(D550="","",COUNTIF($D$1:D550,"기사임"))</f>
        <v>492</v>
      </c>
    </row>
    <row r="551" spans="1:5">
      <c r="A551" t="s">
        <v>1651</v>
      </c>
      <c r="B551">
        <v>3</v>
      </c>
      <c r="C551">
        <v>3</v>
      </c>
      <c r="D551" s="78" t="str">
        <f t="shared" si="10"/>
        <v>기사임</v>
      </c>
      <c r="E551" s="78">
        <f>IF(D551="","",COUNTIF($D$1:D551,"기사임"))</f>
        <v>493</v>
      </c>
    </row>
    <row r="552" spans="1:5">
      <c r="A552" t="s">
        <v>1935</v>
      </c>
      <c r="B552">
        <v>3</v>
      </c>
      <c r="C552">
        <v>1</v>
      </c>
      <c r="D552" s="78" t="str">
        <f t="shared" si="10"/>
        <v>기사임</v>
      </c>
      <c r="E552" s="78">
        <f>IF(D552="","",COUNTIF($D$1:D552,"기사임"))</f>
        <v>494</v>
      </c>
    </row>
    <row r="553" spans="1:5">
      <c r="A553" t="s">
        <v>2117</v>
      </c>
      <c r="B553">
        <v>3</v>
      </c>
      <c r="C553">
        <v>2</v>
      </c>
      <c r="D553" s="78" t="str">
        <f t="shared" si="10"/>
        <v>기사임</v>
      </c>
      <c r="E553" s="78">
        <f>IF(D553="","",COUNTIF($D$1:D553,"기사임"))</f>
        <v>495</v>
      </c>
    </row>
    <row r="554" spans="1:5">
      <c r="A554" t="s">
        <v>1940</v>
      </c>
      <c r="B554">
        <v>3</v>
      </c>
      <c r="C554">
        <v>3</v>
      </c>
      <c r="D554" s="78" t="str">
        <f t="shared" si="10"/>
        <v>기사임</v>
      </c>
      <c r="E554" s="78">
        <f>IF(D554="","",COUNTIF($D$1:D554,"기사임"))</f>
        <v>496</v>
      </c>
    </row>
    <row r="555" spans="1:5">
      <c r="A555" t="s">
        <v>1652</v>
      </c>
      <c r="B555">
        <v>3</v>
      </c>
      <c r="C555">
        <v>2</v>
      </c>
      <c r="D555" s="78" t="str">
        <f t="shared" si="10"/>
        <v>기사임</v>
      </c>
      <c r="E555" s="78">
        <f>IF(D555="","",COUNTIF($D$1:D555,"기사임"))</f>
        <v>497</v>
      </c>
    </row>
    <row r="556" spans="1:5">
      <c r="A556" t="s">
        <v>1682</v>
      </c>
      <c r="B556">
        <v>3</v>
      </c>
      <c r="C556">
        <v>3</v>
      </c>
      <c r="D556" s="78" t="str">
        <f t="shared" si="10"/>
        <v>기사임</v>
      </c>
      <c r="E556" s="78">
        <f>IF(D556="","",COUNTIF($D$1:D556,"기사임"))</f>
        <v>498</v>
      </c>
    </row>
    <row r="557" spans="1:5">
      <c r="A557" t="s">
        <v>2118</v>
      </c>
      <c r="B557">
        <v>3</v>
      </c>
      <c r="C557">
        <v>3</v>
      </c>
      <c r="D557" s="78" t="str">
        <f t="shared" si="10"/>
        <v>기사임</v>
      </c>
      <c r="E557" s="78">
        <f>IF(D557="","",COUNTIF($D$1:D557,"기사임"))</f>
        <v>499</v>
      </c>
    </row>
    <row r="558" spans="1:5">
      <c r="A558" t="s">
        <v>1336</v>
      </c>
      <c r="B558">
        <v>3</v>
      </c>
      <c r="C558">
        <v>3</v>
      </c>
      <c r="D558" s="78" t="str">
        <f t="shared" si="10"/>
        <v>기사임</v>
      </c>
      <c r="E558" s="78">
        <f>IF(D558="","",COUNTIF($D$1:D558,"기사임"))</f>
        <v>500</v>
      </c>
    </row>
    <row r="559" spans="1:5">
      <c r="A559" t="s">
        <v>1732</v>
      </c>
      <c r="B559">
        <v>3</v>
      </c>
      <c r="C559">
        <v>3</v>
      </c>
      <c r="D559" s="78" t="str">
        <f t="shared" si="10"/>
        <v>기사임</v>
      </c>
      <c r="E559" s="78">
        <f>IF(D559="","",COUNTIF($D$1:D559,"기사임"))</f>
        <v>501</v>
      </c>
    </row>
    <row r="560" spans="1:5">
      <c r="A560" t="s">
        <v>1635</v>
      </c>
      <c r="B560">
        <v>3</v>
      </c>
      <c r="C560">
        <v>3</v>
      </c>
      <c r="D560" s="78" t="str">
        <f t="shared" si="10"/>
        <v>기사임</v>
      </c>
      <c r="E560" s="78">
        <f>IF(D560="","",COUNTIF($D$1:D560,"기사임"))</f>
        <v>502</v>
      </c>
    </row>
    <row r="561" spans="1:5">
      <c r="A561" t="s">
        <v>1208</v>
      </c>
      <c r="B561">
        <v>3</v>
      </c>
      <c r="C561">
        <v>3</v>
      </c>
      <c r="D561" s="78" t="str">
        <f t="shared" si="10"/>
        <v>기사임</v>
      </c>
      <c r="E561" s="78">
        <f>IF(D561="","",COUNTIF($D$1:D561,"기사임"))</f>
        <v>503</v>
      </c>
    </row>
    <row r="562" spans="1:5">
      <c r="A562" t="s">
        <v>1734</v>
      </c>
      <c r="B562">
        <v>3</v>
      </c>
      <c r="C562">
        <v>3</v>
      </c>
      <c r="D562" s="78" t="str">
        <f t="shared" si="10"/>
        <v>기사임</v>
      </c>
      <c r="E562" s="78">
        <f>IF(D562="","",COUNTIF($D$1:D562,"기사임"))</f>
        <v>504</v>
      </c>
    </row>
    <row r="563" spans="1:5">
      <c r="A563" t="s">
        <v>1215</v>
      </c>
      <c r="B563">
        <v>3</v>
      </c>
      <c r="C563">
        <v>2</v>
      </c>
      <c r="D563" s="78" t="str">
        <f t="shared" si="10"/>
        <v>기사임</v>
      </c>
      <c r="E563" s="78">
        <f>IF(D563="","",COUNTIF($D$1:D563,"기사임"))</f>
        <v>505</v>
      </c>
    </row>
    <row r="564" spans="1:5">
      <c r="A564" t="s">
        <v>2119</v>
      </c>
      <c r="B564">
        <v>3</v>
      </c>
      <c r="C564">
        <v>1</v>
      </c>
      <c r="D564" s="78" t="str">
        <f t="shared" si="10"/>
        <v>기사임</v>
      </c>
      <c r="E564" s="78">
        <f>IF(D564="","",COUNTIF($D$1:D564,"기사임"))</f>
        <v>506</v>
      </c>
    </row>
    <row r="565" spans="1:5">
      <c r="A565" t="s">
        <v>1686</v>
      </c>
      <c r="B565">
        <v>3</v>
      </c>
      <c r="C565">
        <v>3</v>
      </c>
      <c r="D565" s="78" t="str">
        <f t="shared" si="10"/>
        <v>기사임</v>
      </c>
      <c r="E565" s="78">
        <f>IF(D565="","",COUNTIF($D$1:D565,"기사임"))</f>
        <v>507</v>
      </c>
    </row>
    <row r="566" spans="1:5">
      <c r="A566" t="s">
        <v>2120</v>
      </c>
      <c r="B566">
        <v>3</v>
      </c>
      <c r="C566">
        <v>3</v>
      </c>
      <c r="D566" s="78" t="str">
        <f t="shared" si="10"/>
        <v>기사임</v>
      </c>
      <c r="E566" s="78">
        <f>IF(D566="","",COUNTIF($D$1:D566,"기사임"))</f>
        <v>508</v>
      </c>
    </row>
    <row r="567" spans="1:5">
      <c r="A567" t="s">
        <v>2121</v>
      </c>
      <c r="B567">
        <v>3</v>
      </c>
      <c r="C567">
        <v>3</v>
      </c>
      <c r="D567" s="78" t="str">
        <f t="shared" si="10"/>
        <v>기사임</v>
      </c>
      <c r="E567" s="78">
        <f>IF(D567="","",COUNTIF($D$1:D567,"기사임"))</f>
        <v>509</v>
      </c>
    </row>
    <row r="568" spans="1:5">
      <c r="A568" t="s">
        <v>1952</v>
      </c>
      <c r="B568">
        <v>3</v>
      </c>
      <c r="C568">
        <v>2</v>
      </c>
      <c r="D568" s="78" t="str">
        <f t="shared" si="10"/>
        <v>기사임</v>
      </c>
      <c r="E568" s="78">
        <f>IF(D568="","",COUNTIF($D$1:D568,"기사임"))</f>
        <v>510</v>
      </c>
    </row>
    <row r="569" spans="1:5">
      <c r="A569" t="s">
        <v>2122</v>
      </c>
      <c r="B569">
        <v>3</v>
      </c>
      <c r="C569">
        <v>3</v>
      </c>
      <c r="D569" s="78" t="str">
        <f t="shared" si="10"/>
        <v>기사임</v>
      </c>
      <c r="E569" s="78">
        <f>IF(D569="","",COUNTIF($D$1:D569,"기사임"))</f>
        <v>511</v>
      </c>
    </row>
    <row r="570" spans="1:5">
      <c r="A570" t="s">
        <v>1820</v>
      </c>
      <c r="B570">
        <v>3</v>
      </c>
      <c r="C570">
        <v>3</v>
      </c>
      <c r="D570" s="78" t="str">
        <f t="shared" si="10"/>
        <v>기사임</v>
      </c>
      <c r="E570" s="78">
        <f>IF(D570="","",COUNTIF($D$1:D570,"기사임"))</f>
        <v>512</v>
      </c>
    </row>
    <row r="571" spans="1:5">
      <c r="A571" t="s">
        <v>1439</v>
      </c>
      <c r="B571">
        <v>3</v>
      </c>
      <c r="C571">
        <v>2</v>
      </c>
      <c r="D571" s="78" t="str">
        <f t="shared" si="10"/>
        <v>기사임</v>
      </c>
      <c r="E571" s="78">
        <f>IF(D571="","",COUNTIF($D$1:D571,"기사임"))</f>
        <v>513</v>
      </c>
    </row>
    <row r="572" spans="1:5">
      <c r="A572" t="s">
        <v>1337</v>
      </c>
      <c r="B572">
        <v>3</v>
      </c>
      <c r="C572">
        <v>3</v>
      </c>
      <c r="D572" s="78" t="str">
        <f t="shared" si="10"/>
        <v>기사임</v>
      </c>
      <c r="E572" s="78">
        <f>IF(D572="","",COUNTIF($D$1:D572,"기사임"))</f>
        <v>514</v>
      </c>
    </row>
    <row r="573" spans="1:5">
      <c r="A573" t="s">
        <v>2123</v>
      </c>
      <c r="B573">
        <v>3</v>
      </c>
      <c r="C573">
        <v>3</v>
      </c>
      <c r="D573" s="78" t="str">
        <f t="shared" si="10"/>
        <v>기사임</v>
      </c>
      <c r="E573" s="78">
        <f>IF(D573="","",COUNTIF($D$1:D573,"기사임"))</f>
        <v>515</v>
      </c>
    </row>
    <row r="574" spans="1:5">
      <c r="A574" t="s">
        <v>1619</v>
      </c>
      <c r="B574">
        <v>3</v>
      </c>
      <c r="C574">
        <v>3</v>
      </c>
      <c r="D574" s="78" t="str">
        <f t="shared" si="10"/>
        <v>기사임</v>
      </c>
      <c r="E574" s="78">
        <f>IF(D574="","",COUNTIF($D$1:D574,"기사임"))</f>
        <v>516</v>
      </c>
    </row>
    <row r="575" spans="1:5">
      <c r="A575" t="s">
        <v>1305</v>
      </c>
      <c r="B575">
        <v>3</v>
      </c>
      <c r="C575">
        <v>3</v>
      </c>
      <c r="D575" s="78" t="str">
        <f t="shared" si="10"/>
        <v>기사임</v>
      </c>
      <c r="E575" s="78">
        <f>IF(D575="","",COUNTIF($D$1:D575,"기사임"))</f>
        <v>517</v>
      </c>
    </row>
    <row r="576" spans="1:5">
      <c r="A576" t="s">
        <v>2124</v>
      </c>
      <c r="B576">
        <v>3</v>
      </c>
      <c r="C576">
        <v>2</v>
      </c>
      <c r="D576" s="78" t="str">
        <f t="shared" si="10"/>
        <v>기사임</v>
      </c>
      <c r="E576" s="78">
        <f>IF(D576="","",COUNTIF($D$1:D576,"기사임"))</f>
        <v>518</v>
      </c>
    </row>
    <row r="577" spans="1:5">
      <c r="A577" t="s">
        <v>1866</v>
      </c>
      <c r="B577">
        <v>3</v>
      </c>
      <c r="C577">
        <v>3</v>
      </c>
      <c r="D577" s="78" t="str">
        <f t="shared" si="10"/>
        <v>기사임</v>
      </c>
      <c r="E577" s="78">
        <f>IF(D577="","",COUNTIF($D$1:D577,"기사임"))</f>
        <v>519</v>
      </c>
    </row>
    <row r="578" spans="1:5">
      <c r="A578" t="s">
        <v>1752</v>
      </c>
      <c r="B578">
        <v>3</v>
      </c>
      <c r="C578">
        <v>3</v>
      </c>
      <c r="D578" s="78" t="str">
        <f t="shared" ref="D578:D641" si="11">IF(AND(LEFT(A578,10)="/archives/",ISNUMBER(_xlfn.NUMBERVALUE(MID(A578,18,1))),ISERROR(FIND("ckattempt",A578)),ISERROR(FIND("preview",A578))),"기사임","")</f>
        <v>기사임</v>
      </c>
      <c r="E578" s="78">
        <f>IF(D578="","",COUNTIF($D$1:D578,"기사임"))</f>
        <v>520</v>
      </c>
    </row>
    <row r="579" spans="1:5">
      <c r="A579" t="s">
        <v>1397</v>
      </c>
      <c r="B579">
        <v>3</v>
      </c>
      <c r="C579">
        <v>3</v>
      </c>
      <c r="D579" s="78" t="str">
        <f t="shared" si="11"/>
        <v>기사임</v>
      </c>
      <c r="E579" s="78">
        <f>IF(D579="","",COUNTIF($D$1:D579,"기사임"))</f>
        <v>521</v>
      </c>
    </row>
    <row r="580" spans="1:5">
      <c r="A580" t="s">
        <v>1963</v>
      </c>
      <c r="B580">
        <v>3</v>
      </c>
      <c r="C580">
        <v>3</v>
      </c>
      <c r="D580" s="78" t="str">
        <f t="shared" si="11"/>
        <v>기사임</v>
      </c>
      <c r="E580" s="78">
        <f>IF(D580="","",COUNTIF($D$1:D580,"기사임"))</f>
        <v>522</v>
      </c>
    </row>
    <row r="581" spans="1:5">
      <c r="A581" t="s">
        <v>1462</v>
      </c>
      <c r="B581">
        <v>3</v>
      </c>
      <c r="C581">
        <v>3</v>
      </c>
      <c r="D581" s="78" t="str">
        <f t="shared" si="11"/>
        <v>기사임</v>
      </c>
      <c r="E581" s="78">
        <f>IF(D581="","",COUNTIF($D$1:D581,"기사임"))</f>
        <v>523</v>
      </c>
    </row>
    <row r="582" spans="1:5">
      <c r="A582" t="s">
        <v>1639</v>
      </c>
      <c r="B582">
        <v>3</v>
      </c>
      <c r="C582">
        <v>3</v>
      </c>
      <c r="D582" s="78" t="str">
        <f t="shared" si="11"/>
        <v>기사임</v>
      </c>
      <c r="E582" s="78">
        <f>IF(D582="","",COUNTIF($D$1:D582,"기사임"))</f>
        <v>524</v>
      </c>
    </row>
    <row r="583" spans="1:5">
      <c r="A583" t="s">
        <v>1824</v>
      </c>
      <c r="B583">
        <v>3</v>
      </c>
      <c r="C583">
        <v>2</v>
      </c>
      <c r="D583" s="78" t="str">
        <f t="shared" si="11"/>
        <v>기사임</v>
      </c>
      <c r="E583" s="78">
        <f>IF(D583="","",COUNTIF($D$1:D583,"기사임"))</f>
        <v>525</v>
      </c>
    </row>
    <row r="584" spans="1:5">
      <c r="A584" t="s">
        <v>2125</v>
      </c>
      <c r="B584">
        <v>3</v>
      </c>
      <c r="C584">
        <v>2</v>
      </c>
      <c r="D584" s="78" t="str">
        <f t="shared" si="11"/>
        <v>기사임</v>
      </c>
      <c r="E584" s="78">
        <f>IF(D584="","",COUNTIF($D$1:D584,"기사임"))</f>
        <v>526</v>
      </c>
    </row>
    <row r="585" spans="1:5">
      <c r="A585" t="s">
        <v>2126</v>
      </c>
      <c r="B585">
        <v>3</v>
      </c>
      <c r="C585">
        <v>2</v>
      </c>
      <c r="D585" s="78" t="str">
        <f t="shared" si="11"/>
        <v>기사임</v>
      </c>
      <c r="E585" s="78">
        <f>IF(D585="","",COUNTIF($D$1:D585,"기사임"))</f>
        <v>527</v>
      </c>
    </row>
    <row r="586" spans="1:5">
      <c r="A586" t="s">
        <v>1761</v>
      </c>
      <c r="B586">
        <v>3</v>
      </c>
      <c r="C586">
        <v>2</v>
      </c>
      <c r="D586" s="78" t="str">
        <f t="shared" si="11"/>
        <v>기사임</v>
      </c>
      <c r="E586" s="78">
        <f>IF(D586="","",COUNTIF($D$1:D586,"기사임"))</f>
        <v>528</v>
      </c>
    </row>
    <row r="587" spans="1:5">
      <c r="A587" t="s">
        <v>2127</v>
      </c>
      <c r="B587">
        <v>3</v>
      </c>
      <c r="C587">
        <v>3</v>
      </c>
      <c r="D587" s="78" t="str">
        <f t="shared" si="11"/>
        <v>기사임</v>
      </c>
      <c r="E587" s="78">
        <f>IF(D587="","",COUNTIF($D$1:D587,"기사임"))</f>
        <v>529</v>
      </c>
    </row>
    <row r="588" spans="1:5">
      <c r="A588" t="s">
        <v>1471</v>
      </c>
      <c r="B588">
        <v>3</v>
      </c>
      <c r="C588">
        <v>3</v>
      </c>
      <c r="D588" s="78" t="str">
        <f t="shared" si="11"/>
        <v>기사임</v>
      </c>
      <c r="E588" s="78">
        <f>IF(D588="","",COUNTIF($D$1:D588,"기사임"))</f>
        <v>530</v>
      </c>
    </row>
    <row r="589" spans="1:5">
      <c r="A589" t="s">
        <v>1869</v>
      </c>
      <c r="B589">
        <v>3</v>
      </c>
      <c r="C589">
        <v>2</v>
      </c>
      <c r="D589" s="78" t="str">
        <f t="shared" si="11"/>
        <v>기사임</v>
      </c>
      <c r="E589" s="78">
        <f>IF(D589="","",COUNTIF($D$1:D589,"기사임"))</f>
        <v>531</v>
      </c>
    </row>
    <row r="590" spans="1:5">
      <c r="A590" t="s">
        <v>2128</v>
      </c>
      <c r="B590">
        <v>3</v>
      </c>
      <c r="C590">
        <v>3</v>
      </c>
      <c r="D590" s="78" t="str">
        <f t="shared" si="11"/>
        <v>기사임</v>
      </c>
      <c r="E590" s="78">
        <f>IF(D590="","",COUNTIF($D$1:D590,"기사임"))</f>
        <v>532</v>
      </c>
    </row>
    <row r="591" spans="1:5">
      <c r="A591" t="s">
        <v>1871</v>
      </c>
      <c r="B591">
        <v>3</v>
      </c>
      <c r="C591">
        <v>2</v>
      </c>
      <c r="D591" s="78" t="str">
        <f t="shared" si="11"/>
        <v>기사임</v>
      </c>
      <c r="E591" s="78">
        <f>IF(D591="","",COUNTIF($D$1:D591,"기사임"))</f>
        <v>533</v>
      </c>
    </row>
    <row r="592" spans="1:5">
      <c r="A592" t="s">
        <v>2129</v>
      </c>
      <c r="B592">
        <v>3</v>
      </c>
      <c r="C592">
        <v>3</v>
      </c>
      <c r="D592" s="78" t="str">
        <f t="shared" si="11"/>
        <v>기사임</v>
      </c>
      <c r="E592" s="78">
        <f>IF(D592="","",COUNTIF($D$1:D592,"기사임"))</f>
        <v>534</v>
      </c>
    </row>
    <row r="593" spans="1:5">
      <c r="A593" t="s">
        <v>2130</v>
      </c>
      <c r="B593">
        <v>3</v>
      </c>
      <c r="C593">
        <v>3</v>
      </c>
      <c r="D593" s="78" t="str">
        <f t="shared" si="11"/>
        <v>기사임</v>
      </c>
      <c r="E593" s="78">
        <f>IF(D593="","",COUNTIF($D$1:D593,"기사임"))</f>
        <v>535</v>
      </c>
    </row>
    <row r="594" spans="1:5">
      <c r="A594" t="s">
        <v>2131</v>
      </c>
      <c r="B594">
        <v>3</v>
      </c>
      <c r="C594">
        <v>1</v>
      </c>
      <c r="D594" s="78" t="str">
        <f t="shared" si="11"/>
        <v/>
      </c>
      <c r="E594" s="78" t="str">
        <f>IF(D594="","",COUNTIF($D$1:D594,"기사임"))</f>
        <v/>
      </c>
    </row>
    <row r="595" spans="1:5">
      <c r="A595" t="s">
        <v>2132</v>
      </c>
      <c r="B595">
        <v>3</v>
      </c>
      <c r="C595">
        <v>2</v>
      </c>
      <c r="D595" s="78" t="str">
        <f t="shared" si="11"/>
        <v/>
      </c>
      <c r="E595" s="78" t="str">
        <f>IF(D595="","",COUNTIF($D$1:D595,"기사임"))</f>
        <v/>
      </c>
    </row>
    <row r="596" spans="1:5">
      <c r="A596" t="s">
        <v>1442</v>
      </c>
      <c r="B596">
        <v>3</v>
      </c>
      <c r="C596">
        <v>3</v>
      </c>
      <c r="D596" s="78" t="str">
        <f t="shared" si="11"/>
        <v/>
      </c>
      <c r="E596" s="78" t="str">
        <f>IF(D596="","",COUNTIF($D$1:D596,"기사임"))</f>
        <v/>
      </c>
    </row>
    <row r="597" spans="1:5">
      <c r="A597" t="s">
        <v>2133</v>
      </c>
      <c r="B597">
        <v>3</v>
      </c>
      <c r="C597">
        <v>2</v>
      </c>
      <c r="D597" s="78" t="str">
        <f t="shared" si="11"/>
        <v>기사임</v>
      </c>
      <c r="E597" s="78">
        <f>IF(D597="","",COUNTIF($D$1:D597,"기사임"))</f>
        <v>536</v>
      </c>
    </row>
    <row r="598" spans="1:5">
      <c r="A598" t="s">
        <v>1829</v>
      </c>
      <c r="B598">
        <v>3</v>
      </c>
      <c r="C598">
        <v>3</v>
      </c>
      <c r="D598" s="78" t="str">
        <f t="shared" si="11"/>
        <v/>
      </c>
      <c r="E598" s="78" t="str">
        <f>IF(D598="","",COUNTIF($D$1:D598,"기사임"))</f>
        <v/>
      </c>
    </row>
    <row r="599" spans="1:5">
      <c r="A599" t="s">
        <v>1772</v>
      </c>
      <c r="B599">
        <v>3</v>
      </c>
      <c r="C599">
        <v>1</v>
      </c>
      <c r="D599" s="78" t="str">
        <f t="shared" si="11"/>
        <v/>
      </c>
      <c r="E599" s="78" t="str">
        <f>IF(D599="","",COUNTIF($D$1:D599,"기사임"))</f>
        <v/>
      </c>
    </row>
    <row r="600" spans="1:5">
      <c r="A600" t="s">
        <v>1537</v>
      </c>
      <c r="B600">
        <v>3</v>
      </c>
      <c r="C600">
        <v>1</v>
      </c>
      <c r="D600" s="78" t="str">
        <f t="shared" si="11"/>
        <v/>
      </c>
      <c r="E600" s="78" t="str">
        <f>IF(D600="","",COUNTIF($D$1:D600,"기사임"))</f>
        <v/>
      </c>
    </row>
    <row r="601" spans="1:5">
      <c r="A601" t="s">
        <v>2134</v>
      </c>
      <c r="B601">
        <v>3</v>
      </c>
      <c r="C601">
        <v>1</v>
      </c>
      <c r="D601" s="78" t="str">
        <f t="shared" si="11"/>
        <v/>
      </c>
      <c r="E601" s="78" t="str">
        <f>IF(D601="","",COUNTIF($D$1:D601,"기사임"))</f>
        <v/>
      </c>
    </row>
    <row r="602" spans="1:5">
      <c r="A602" t="s">
        <v>2135</v>
      </c>
      <c r="B602">
        <v>2</v>
      </c>
      <c r="C602">
        <v>1.5</v>
      </c>
      <c r="D602" s="78" t="str">
        <f t="shared" si="11"/>
        <v/>
      </c>
      <c r="E602" s="78" t="str">
        <f>IF(D602="","",COUNTIF($D$1:D602,"기사임"))</f>
        <v/>
      </c>
    </row>
    <row r="603" spans="1:5">
      <c r="A603" t="s">
        <v>2136</v>
      </c>
      <c r="B603">
        <v>1</v>
      </c>
      <c r="C603">
        <v>3</v>
      </c>
      <c r="D603" s="78" t="str">
        <f t="shared" si="11"/>
        <v/>
      </c>
      <c r="E603" s="78" t="str">
        <f>IF(D603="","",COUNTIF($D$1:D603,"기사임"))</f>
        <v/>
      </c>
    </row>
    <row r="604" spans="1:5">
      <c r="A604" t="s">
        <v>1830</v>
      </c>
      <c r="B604">
        <v>3</v>
      </c>
      <c r="C604">
        <v>3</v>
      </c>
      <c r="D604" s="78" t="str">
        <f t="shared" si="11"/>
        <v/>
      </c>
      <c r="E604" s="78" t="str">
        <f>IF(D604="","",COUNTIF($D$1:D604,"기사임"))</f>
        <v/>
      </c>
    </row>
    <row r="605" spans="1:5">
      <c r="A605" t="s">
        <v>2137</v>
      </c>
      <c r="B605">
        <v>3</v>
      </c>
      <c r="C605">
        <v>1</v>
      </c>
      <c r="D605" s="78" t="str">
        <f t="shared" si="11"/>
        <v/>
      </c>
      <c r="E605" s="78" t="str">
        <f>IF(D605="","",COUNTIF($D$1:D605,"기사임"))</f>
        <v/>
      </c>
    </row>
    <row r="606" spans="1:5">
      <c r="A606" t="s">
        <v>2138</v>
      </c>
      <c r="B606">
        <v>3</v>
      </c>
      <c r="C606">
        <v>2</v>
      </c>
      <c r="D606" s="78" t="str">
        <f t="shared" si="11"/>
        <v/>
      </c>
      <c r="E606" s="78" t="str">
        <f>IF(D606="","",COUNTIF($D$1:D606,"기사임"))</f>
        <v/>
      </c>
    </row>
    <row r="607" spans="1:5">
      <c r="A607" t="s">
        <v>759</v>
      </c>
      <c r="B607">
        <v>3</v>
      </c>
      <c r="C607">
        <v>2</v>
      </c>
      <c r="D607" s="78" t="str">
        <f t="shared" si="11"/>
        <v/>
      </c>
      <c r="E607" s="78" t="str">
        <f>IF(D607="","",COUNTIF($D$1:D607,"기사임"))</f>
        <v/>
      </c>
    </row>
    <row r="608" spans="1:5">
      <c r="A608" t="s">
        <v>2139</v>
      </c>
      <c r="B608">
        <v>1</v>
      </c>
      <c r="C608">
        <v>3</v>
      </c>
      <c r="D608" s="78" t="str">
        <f t="shared" si="11"/>
        <v/>
      </c>
      <c r="E608" s="78" t="str">
        <f>IF(D608="","",COUNTIF($D$1:D608,"기사임"))</f>
        <v/>
      </c>
    </row>
    <row r="609" spans="1:5">
      <c r="A609" t="s">
        <v>2140</v>
      </c>
      <c r="B609">
        <v>3</v>
      </c>
      <c r="C609">
        <v>2</v>
      </c>
      <c r="D609" s="78" t="str">
        <f t="shared" si="11"/>
        <v/>
      </c>
      <c r="E609" s="78" t="str">
        <f>IF(D609="","",COUNTIF($D$1:D609,"기사임"))</f>
        <v/>
      </c>
    </row>
    <row r="610" spans="1:5">
      <c r="A610" t="s">
        <v>1494</v>
      </c>
      <c r="B610">
        <v>3</v>
      </c>
      <c r="C610">
        <v>3</v>
      </c>
      <c r="D610" s="78" t="str">
        <f t="shared" si="11"/>
        <v/>
      </c>
      <c r="E610" s="78" t="str">
        <f>IF(D610="","",COUNTIF($D$1:D610,"기사임"))</f>
        <v/>
      </c>
    </row>
    <row r="611" spans="1:5">
      <c r="A611" t="s">
        <v>1771</v>
      </c>
      <c r="B611">
        <v>3</v>
      </c>
      <c r="C611">
        <v>3</v>
      </c>
      <c r="D611" s="78" t="str">
        <f t="shared" si="11"/>
        <v/>
      </c>
      <c r="E611" s="78" t="str">
        <f>IF(D611="","",COUNTIF($D$1:D611,"기사임"))</f>
        <v/>
      </c>
    </row>
    <row r="612" spans="1:5">
      <c r="A612" t="s">
        <v>1881</v>
      </c>
      <c r="B612">
        <v>2</v>
      </c>
      <c r="C612">
        <v>1</v>
      </c>
      <c r="D612" s="78" t="str">
        <f t="shared" si="11"/>
        <v/>
      </c>
      <c r="E612" s="78" t="str">
        <f>IF(D612="","",COUNTIF($D$1:D612,"기사임"))</f>
        <v/>
      </c>
    </row>
    <row r="613" spans="1:5">
      <c r="A613" t="s">
        <v>1110</v>
      </c>
      <c r="B613">
        <v>2</v>
      </c>
      <c r="C613">
        <v>2</v>
      </c>
      <c r="D613" s="78" t="str">
        <f t="shared" si="11"/>
        <v>기사임</v>
      </c>
      <c r="E613" s="78">
        <f>IF(D613="","",COUNTIF($D$1:D613,"기사임"))</f>
        <v>537</v>
      </c>
    </row>
    <row r="614" spans="1:5">
      <c r="A614" t="s">
        <v>1832</v>
      </c>
      <c r="B614">
        <v>2</v>
      </c>
      <c r="C614">
        <v>2</v>
      </c>
      <c r="D614" s="78" t="str">
        <f t="shared" si="11"/>
        <v>기사임</v>
      </c>
      <c r="E614" s="78">
        <f>IF(D614="","",COUNTIF($D$1:D614,"기사임"))</f>
        <v>538</v>
      </c>
    </row>
    <row r="615" spans="1:5">
      <c r="A615" t="s">
        <v>2141</v>
      </c>
      <c r="B615">
        <v>2</v>
      </c>
      <c r="C615">
        <v>2</v>
      </c>
      <c r="D615" s="78" t="str">
        <f t="shared" si="11"/>
        <v>기사임</v>
      </c>
      <c r="E615" s="78">
        <f>IF(D615="","",COUNTIF($D$1:D615,"기사임"))</f>
        <v>539</v>
      </c>
    </row>
    <row r="616" spans="1:5">
      <c r="A616" t="s">
        <v>1661</v>
      </c>
      <c r="B616">
        <v>2</v>
      </c>
      <c r="C616">
        <v>2</v>
      </c>
      <c r="D616" s="78" t="str">
        <f t="shared" si="11"/>
        <v>기사임</v>
      </c>
      <c r="E616" s="78">
        <f>IF(D616="","",COUNTIF($D$1:D616,"기사임"))</f>
        <v>540</v>
      </c>
    </row>
    <row r="617" spans="1:5">
      <c r="A617" t="s">
        <v>2142</v>
      </c>
      <c r="B617">
        <v>2</v>
      </c>
      <c r="C617">
        <v>1</v>
      </c>
      <c r="D617" s="78" t="str">
        <f t="shared" si="11"/>
        <v>기사임</v>
      </c>
      <c r="E617" s="78">
        <f>IF(D617="","",COUNTIF($D$1:D617,"기사임"))</f>
        <v>541</v>
      </c>
    </row>
    <row r="618" spans="1:5">
      <c r="A618" t="s">
        <v>677</v>
      </c>
      <c r="B618">
        <v>2</v>
      </c>
      <c r="C618">
        <v>2</v>
      </c>
      <c r="D618" s="78" t="str">
        <f t="shared" si="11"/>
        <v>기사임</v>
      </c>
      <c r="E618" s="78">
        <f>IF(D618="","",COUNTIF($D$1:D618,"기사임"))</f>
        <v>542</v>
      </c>
    </row>
    <row r="619" spans="1:5">
      <c r="A619" t="s">
        <v>2143</v>
      </c>
      <c r="B619">
        <v>2</v>
      </c>
      <c r="C619">
        <v>2</v>
      </c>
      <c r="D619" s="78" t="str">
        <f t="shared" si="11"/>
        <v>기사임</v>
      </c>
      <c r="E619" s="78">
        <f>IF(D619="","",COUNTIF($D$1:D619,"기사임"))</f>
        <v>543</v>
      </c>
    </row>
    <row r="620" spans="1:5">
      <c r="A620" t="s">
        <v>2144</v>
      </c>
      <c r="B620">
        <v>2</v>
      </c>
      <c r="C620">
        <v>2</v>
      </c>
      <c r="D620" s="78" t="str">
        <f t="shared" si="11"/>
        <v>기사임</v>
      </c>
      <c r="E620" s="78">
        <f>IF(D620="","",COUNTIF($D$1:D620,"기사임"))</f>
        <v>544</v>
      </c>
    </row>
    <row r="621" spans="1:5">
      <c r="A621" t="s">
        <v>1398</v>
      </c>
      <c r="B621">
        <v>2</v>
      </c>
      <c r="C621">
        <v>2</v>
      </c>
      <c r="D621" s="78" t="str">
        <f t="shared" si="11"/>
        <v>기사임</v>
      </c>
      <c r="E621" s="78">
        <f>IF(D621="","",COUNTIF($D$1:D621,"기사임"))</f>
        <v>545</v>
      </c>
    </row>
    <row r="622" spans="1:5">
      <c r="A622" t="s">
        <v>1884</v>
      </c>
      <c r="B622">
        <v>2</v>
      </c>
      <c r="C622">
        <v>2</v>
      </c>
      <c r="D622" s="78" t="str">
        <f t="shared" si="11"/>
        <v>기사임</v>
      </c>
      <c r="E622" s="78">
        <f>IF(D622="","",COUNTIF($D$1:D622,"기사임"))</f>
        <v>546</v>
      </c>
    </row>
    <row r="623" spans="1:5">
      <c r="A623" t="s">
        <v>2145</v>
      </c>
      <c r="B623">
        <v>2</v>
      </c>
      <c r="C623">
        <v>2</v>
      </c>
      <c r="D623" s="78" t="str">
        <f t="shared" si="11"/>
        <v>기사임</v>
      </c>
      <c r="E623" s="78">
        <f>IF(D623="","",COUNTIF($D$1:D623,"기사임"))</f>
        <v>547</v>
      </c>
    </row>
    <row r="624" spans="1:5">
      <c r="A624" t="s">
        <v>1402</v>
      </c>
      <c r="B624">
        <v>2</v>
      </c>
      <c r="C624">
        <v>1</v>
      </c>
      <c r="D624" s="78" t="str">
        <f t="shared" si="11"/>
        <v>기사임</v>
      </c>
      <c r="E624" s="78">
        <f>IF(D624="","",COUNTIF($D$1:D624,"기사임"))</f>
        <v>548</v>
      </c>
    </row>
    <row r="625" spans="1:5">
      <c r="A625" t="s">
        <v>1443</v>
      </c>
      <c r="B625">
        <v>2</v>
      </c>
      <c r="C625">
        <v>1</v>
      </c>
      <c r="D625" s="78" t="str">
        <f t="shared" si="11"/>
        <v>기사임</v>
      </c>
      <c r="E625" s="78">
        <f>IF(D625="","",COUNTIF($D$1:D625,"기사임"))</f>
        <v>549</v>
      </c>
    </row>
    <row r="626" spans="1:5">
      <c r="A626" t="s">
        <v>1519</v>
      </c>
      <c r="B626">
        <v>2</v>
      </c>
      <c r="C626">
        <v>2</v>
      </c>
      <c r="D626" s="78" t="str">
        <f t="shared" si="11"/>
        <v>기사임</v>
      </c>
      <c r="E626" s="78">
        <f>IF(D626="","",COUNTIF($D$1:D626,"기사임"))</f>
        <v>550</v>
      </c>
    </row>
    <row r="627" spans="1:5">
      <c r="A627" t="s">
        <v>133</v>
      </c>
      <c r="B627">
        <v>2</v>
      </c>
      <c r="C627">
        <v>2</v>
      </c>
      <c r="D627" s="78" t="str">
        <f t="shared" si="11"/>
        <v>기사임</v>
      </c>
      <c r="E627" s="78">
        <f>IF(D627="","",COUNTIF($D$1:D627,"기사임"))</f>
        <v>551</v>
      </c>
    </row>
    <row r="628" spans="1:5">
      <c r="A628" t="s">
        <v>1404</v>
      </c>
      <c r="B628">
        <v>2</v>
      </c>
      <c r="C628">
        <v>2</v>
      </c>
      <c r="D628" s="78" t="str">
        <f t="shared" si="11"/>
        <v>기사임</v>
      </c>
      <c r="E628" s="78">
        <f>IF(D628="","",COUNTIF($D$1:D628,"기사임"))</f>
        <v>552</v>
      </c>
    </row>
    <row r="629" spans="1:5">
      <c r="A629" t="s">
        <v>2146</v>
      </c>
      <c r="B629">
        <v>2</v>
      </c>
      <c r="C629">
        <v>2</v>
      </c>
      <c r="D629" s="78" t="str">
        <f t="shared" si="11"/>
        <v>기사임</v>
      </c>
      <c r="E629" s="78">
        <f>IF(D629="","",COUNTIF($D$1:D629,"기사임"))</f>
        <v>553</v>
      </c>
    </row>
    <row r="630" spans="1:5">
      <c r="A630" t="s">
        <v>1814</v>
      </c>
      <c r="B630">
        <v>2</v>
      </c>
      <c r="C630">
        <v>2</v>
      </c>
      <c r="D630" s="78" t="str">
        <f t="shared" si="11"/>
        <v>기사임</v>
      </c>
      <c r="E630" s="78">
        <f>IF(D630="","",COUNTIF($D$1:D630,"기사임"))</f>
        <v>554</v>
      </c>
    </row>
    <row r="631" spans="1:5">
      <c r="A631" t="s">
        <v>2147</v>
      </c>
      <c r="B631">
        <v>2</v>
      </c>
      <c r="C631">
        <v>2</v>
      </c>
      <c r="D631" s="78" t="str">
        <f t="shared" si="11"/>
        <v>기사임</v>
      </c>
      <c r="E631" s="78">
        <f>IF(D631="","",COUNTIF($D$1:D631,"기사임"))</f>
        <v>555</v>
      </c>
    </row>
    <row r="632" spans="1:5">
      <c r="A632" t="s">
        <v>1573</v>
      </c>
      <c r="B632">
        <v>2</v>
      </c>
      <c r="C632">
        <v>2</v>
      </c>
      <c r="D632" s="78" t="str">
        <f t="shared" si="11"/>
        <v>기사임</v>
      </c>
      <c r="E632" s="78">
        <f>IF(D632="","",COUNTIF($D$1:D632,"기사임"))</f>
        <v>556</v>
      </c>
    </row>
    <row r="633" spans="1:5">
      <c r="A633" t="s">
        <v>1593</v>
      </c>
      <c r="B633">
        <v>2</v>
      </c>
      <c r="C633">
        <v>2</v>
      </c>
      <c r="D633" s="78" t="str">
        <f t="shared" si="11"/>
        <v>기사임</v>
      </c>
      <c r="E633" s="78">
        <f>IF(D633="","",COUNTIF($D$1:D633,"기사임"))</f>
        <v>557</v>
      </c>
    </row>
    <row r="634" spans="1:5">
      <c r="A634" t="s">
        <v>2148</v>
      </c>
      <c r="B634">
        <v>2</v>
      </c>
      <c r="C634">
        <v>1</v>
      </c>
      <c r="D634" s="78" t="str">
        <f t="shared" si="11"/>
        <v>기사임</v>
      </c>
      <c r="E634" s="78">
        <f>IF(D634="","",COUNTIF($D$1:D634,"기사임"))</f>
        <v>558</v>
      </c>
    </row>
    <row r="635" spans="1:5">
      <c r="A635" t="s">
        <v>1889</v>
      </c>
      <c r="B635">
        <v>2</v>
      </c>
      <c r="C635">
        <v>2</v>
      </c>
      <c r="D635" s="78" t="str">
        <f t="shared" si="11"/>
        <v>기사임</v>
      </c>
      <c r="E635" s="78">
        <f>IF(D635="","",COUNTIF($D$1:D635,"기사임"))</f>
        <v>559</v>
      </c>
    </row>
    <row r="636" spans="1:5">
      <c r="A636" t="s">
        <v>2149</v>
      </c>
      <c r="B636">
        <v>2</v>
      </c>
      <c r="C636">
        <v>1</v>
      </c>
      <c r="D636" s="78" t="str">
        <f t="shared" si="11"/>
        <v>기사임</v>
      </c>
      <c r="E636" s="78">
        <f>IF(D636="","",COUNTIF($D$1:D636,"기사임"))</f>
        <v>560</v>
      </c>
    </row>
    <row r="637" spans="1:5">
      <c r="A637" t="s">
        <v>1506</v>
      </c>
      <c r="B637">
        <v>2</v>
      </c>
      <c r="C637">
        <v>2</v>
      </c>
      <c r="D637" s="78" t="str">
        <f t="shared" si="11"/>
        <v>기사임</v>
      </c>
      <c r="E637" s="78">
        <f>IF(D637="","",COUNTIF($D$1:D637,"기사임"))</f>
        <v>561</v>
      </c>
    </row>
    <row r="638" spans="1:5">
      <c r="A638" t="s">
        <v>2150</v>
      </c>
      <c r="B638">
        <v>2</v>
      </c>
      <c r="C638">
        <v>2</v>
      </c>
      <c r="D638" s="78" t="str">
        <f t="shared" si="11"/>
        <v>기사임</v>
      </c>
      <c r="E638" s="78">
        <f>IF(D638="","",COUNTIF($D$1:D638,"기사임"))</f>
        <v>562</v>
      </c>
    </row>
    <row r="639" spans="1:5">
      <c r="A639" t="s">
        <v>2151</v>
      </c>
      <c r="B639">
        <v>2</v>
      </c>
      <c r="C639">
        <v>2</v>
      </c>
      <c r="D639" s="78" t="str">
        <f t="shared" si="11"/>
        <v>기사임</v>
      </c>
      <c r="E639" s="78">
        <f>IF(D639="","",COUNTIF($D$1:D639,"기사임"))</f>
        <v>563</v>
      </c>
    </row>
    <row r="640" spans="1:5">
      <c r="A640" t="s">
        <v>2152</v>
      </c>
      <c r="B640">
        <v>2</v>
      </c>
      <c r="C640">
        <v>2</v>
      </c>
      <c r="D640" s="78" t="str">
        <f t="shared" si="11"/>
        <v>기사임</v>
      </c>
      <c r="E640" s="78">
        <f>IF(D640="","",COUNTIF($D$1:D640,"기사임"))</f>
        <v>564</v>
      </c>
    </row>
    <row r="641" spans="1:5">
      <c r="A641" t="s">
        <v>987</v>
      </c>
      <c r="B641">
        <v>2</v>
      </c>
      <c r="C641">
        <v>2</v>
      </c>
      <c r="D641" s="78" t="str">
        <f t="shared" si="11"/>
        <v>기사임</v>
      </c>
      <c r="E641" s="78">
        <f>IF(D641="","",COUNTIF($D$1:D641,"기사임"))</f>
        <v>565</v>
      </c>
    </row>
    <row r="642" spans="1:5">
      <c r="A642" t="s">
        <v>1595</v>
      </c>
      <c r="B642">
        <v>2</v>
      </c>
      <c r="C642">
        <v>2</v>
      </c>
      <c r="D642" s="78" t="str">
        <f t="shared" ref="D642:D705" si="12">IF(AND(LEFT(A642,10)="/archives/",ISNUMBER(_xlfn.NUMBERVALUE(MID(A642,18,1))),ISERROR(FIND("ckattempt",A642)),ISERROR(FIND("preview",A642))),"기사임","")</f>
        <v>기사임</v>
      </c>
      <c r="E642" s="78">
        <f>IF(D642="","",COUNTIF($D$1:D642,"기사임"))</f>
        <v>566</v>
      </c>
    </row>
    <row r="643" spans="1:5">
      <c r="A643" t="s">
        <v>218</v>
      </c>
      <c r="B643">
        <v>2</v>
      </c>
      <c r="C643">
        <v>2</v>
      </c>
      <c r="D643" s="78" t="str">
        <f t="shared" si="12"/>
        <v>기사임</v>
      </c>
      <c r="E643" s="78">
        <f>IF(D643="","",COUNTIF($D$1:D643,"기사임"))</f>
        <v>567</v>
      </c>
    </row>
    <row r="644" spans="1:5">
      <c r="A644" t="s">
        <v>1520</v>
      </c>
      <c r="B644">
        <v>2</v>
      </c>
      <c r="C644">
        <v>2</v>
      </c>
      <c r="D644" s="78" t="str">
        <f t="shared" si="12"/>
        <v>기사임</v>
      </c>
      <c r="E644" s="78">
        <f>IF(D644="","",COUNTIF($D$1:D644,"기사임"))</f>
        <v>568</v>
      </c>
    </row>
    <row r="645" spans="1:5">
      <c r="A645" t="s">
        <v>1369</v>
      </c>
      <c r="B645">
        <v>2</v>
      </c>
      <c r="C645">
        <v>2</v>
      </c>
      <c r="D645" s="78" t="str">
        <f t="shared" si="12"/>
        <v>기사임</v>
      </c>
      <c r="E645" s="78">
        <f>IF(D645="","",COUNTIF($D$1:D645,"기사임"))</f>
        <v>569</v>
      </c>
    </row>
    <row r="646" spans="1:5">
      <c r="A646" t="s">
        <v>2153</v>
      </c>
      <c r="B646">
        <v>2</v>
      </c>
      <c r="C646">
        <v>2</v>
      </c>
      <c r="D646" s="78" t="str">
        <f t="shared" si="12"/>
        <v>기사임</v>
      </c>
      <c r="E646" s="78">
        <f>IF(D646="","",COUNTIF($D$1:D646,"기사임"))</f>
        <v>570</v>
      </c>
    </row>
    <row r="647" spans="1:5">
      <c r="A647" t="s">
        <v>1056</v>
      </c>
      <c r="B647">
        <v>2</v>
      </c>
      <c r="C647">
        <v>2</v>
      </c>
      <c r="D647" s="78" t="str">
        <f t="shared" si="12"/>
        <v>기사임</v>
      </c>
      <c r="E647" s="78">
        <f>IF(D647="","",COUNTIF($D$1:D647,"기사임"))</f>
        <v>571</v>
      </c>
    </row>
    <row r="648" spans="1:5">
      <c r="A648" t="s">
        <v>499</v>
      </c>
      <c r="B648">
        <v>2</v>
      </c>
      <c r="C648">
        <v>2</v>
      </c>
      <c r="D648" s="78" t="str">
        <f t="shared" si="12"/>
        <v>기사임</v>
      </c>
      <c r="E648" s="78">
        <f>IF(D648="","",COUNTIF($D$1:D648,"기사임"))</f>
        <v>572</v>
      </c>
    </row>
    <row r="649" spans="1:5">
      <c r="A649" t="s">
        <v>1071</v>
      </c>
      <c r="B649">
        <v>2</v>
      </c>
      <c r="C649">
        <v>2</v>
      </c>
      <c r="D649" s="78" t="str">
        <f t="shared" si="12"/>
        <v>기사임</v>
      </c>
      <c r="E649" s="78">
        <f>IF(D649="","",COUNTIF($D$1:D649,"기사임"))</f>
        <v>573</v>
      </c>
    </row>
    <row r="650" spans="1:5">
      <c r="A650" t="s">
        <v>1895</v>
      </c>
      <c r="B650">
        <v>2</v>
      </c>
      <c r="C650">
        <v>2</v>
      </c>
      <c r="D650" s="78" t="str">
        <f t="shared" si="12"/>
        <v>기사임</v>
      </c>
      <c r="E650" s="78">
        <f>IF(D650="","",COUNTIF($D$1:D650,"기사임"))</f>
        <v>574</v>
      </c>
    </row>
    <row r="651" spans="1:5">
      <c r="A651" t="s">
        <v>2154</v>
      </c>
      <c r="B651">
        <v>2</v>
      </c>
      <c r="C651">
        <v>2</v>
      </c>
      <c r="D651" s="78" t="str">
        <f t="shared" si="12"/>
        <v>기사임</v>
      </c>
      <c r="E651" s="78">
        <f>IF(D651="","",COUNTIF($D$1:D651,"기사임"))</f>
        <v>575</v>
      </c>
    </row>
    <row r="652" spans="1:5">
      <c r="A652" t="s">
        <v>1815</v>
      </c>
      <c r="B652">
        <v>2</v>
      </c>
      <c r="C652">
        <v>2</v>
      </c>
      <c r="D652" s="78" t="str">
        <f t="shared" si="12"/>
        <v>기사임</v>
      </c>
      <c r="E652" s="78">
        <f>IF(D652="","",COUNTIF($D$1:D652,"기사임"))</f>
        <v>576</v>
      </c>
    </row>
    <row r="653" spans="1:5">
      <c r="A653" t="s">
        <v>1499</v>
      </c>
      <c r="B653">
        <v>2</v>
      </c>
      <c r="C653">
        <v>2</v>
      </c>
      <c r="D653" s="78" t="str">
        <f t="shared" si="12"/>
        <v>기사임</v>
      </c>
      <c r="E653" s="78">
        <f>IF(D653="","",COUNTIF($D$1:D653,"기사임"))</f>
        <v>577</v>
      </c>
    </row>
    <row r="654" spans="1:5">
      <c r="A654" t="s">
        <v>1342</v>
      </c>
      <c r="B654">
        <v>2</v>
      </c>
      <c r="C654">
        <v>2</v>
      </c>
      <c r="D654" s="78" t="str">
        <f t="shared" si="12"/>
        <v>기사임</v>
      </c>
      <c r="E654" s="78">
        <f>IF(D654="","",COUNTIF($D$1:D654,"기사임"))</f>
        <v>578</v>
      </c>
    </row>
    <row r="655" spans="1:5">
      <c r="A655" t="s">
        <v>1898</v>
      </c>
      <c r="B655">
        <v>2</v>
      </c>
      <c r="C655">
        <v>1</v>
      </c>
      <c r="D655" s="78" t="str">
        <f t="shared" si="12"/>
        <v>기사임</v>
      </c>
      <c r="E655" s="78">
        <f>IF(D655="","",COUNTIF($D$1:D655,"기사임"))</f>
        <v>579</v>
      </c>
    </row>
    <row r="656" spans="1:5">
      <c r="A656" t="s">
        <v>1899</v>
      </c>
      <c r="B656">
        <v>2</v>
      </c>
      <c r="C656">
        <v>2</v>
      </c>
      <c r="D656" s="78" t="str">
        <f t="shared" si="12"/>
        <v>기사임</v>
      </c>
      <c r="E656" s="78">
        <f>IF(D656="","",COUNTIF($D$1:D656,"기사임"))</f>
        <v>580</v>
      </c>
    </row>
    <row r="657" spans="1:5">
      <c r="A657" t="s">
        <v>1394</v>
      </c>
      <c r="B657">
        <v>2</v>
      </c>
      <c r="C657">
        <v>2</v>
      </c>
      <c r="D657" s="78" t="str">
        <f t="shared" si="12"/>
        <v>기사임</v>
      </c>
      <c r="E657" s="78">
        <f>IF(D657="","",COUNTIF($D$1:D657,"기사임"))</f>
        <v>581</v>
      </c>
    </row>
    <row r="658" spans="1:5">
      <c r="A658" t="s">
        <v>1259</v>
      </c>
      <c r="B658">
        <v>2</v>
      </c>
      <c r="C658">
        <v>2</v>
      </c>
      <c r="D658" s="78" t="str">
        <f t="shared" si="12"/>
        <v>기사임</v>
      </c>
      <c r="E658" s="78">
        <f>IF(D658="","",COUNTIF($D$1:D658,"기사임"))</f>
        <v>582</v>
      </c>
    </row>
    <row r="659" spans="1:5">
      <c r="A659" t="s">
        <v>1238</v>
      </c>
      <c r="B659">
        <v>2</v>
      </c>
      <c r="C659">
        <v>1</v>
      </c>
      <c r="D659" s="78" t="str">
        <f t="shared" si="12"/>
        <v>기사임</v>
      </c>
      <c r="E659" s="78">
        <f>IF(D659="","",COUNTIF($D$1:D659,"기사임"))</f>
        <v>583</v>
      </c>
    </row>
    <row r="660" spans="1:5">
      <c r="A660" t="s">
        <v>1816</v>
      </c>
      <c r="B660">
        <v>2</v>
      </c>
      <c r="C660">
        <v>2</v>
      </c>
      <c r="D660" s="78" t="str">
        <f t="shared" si="12"/>
        <v>기사임</v>
      </c>
      <c r="E660" s="78">
        <f>IF(D660="","",COUNTIF($D$1:D660,"기사임"))</f>
        <v>584</v>
      </c>
    </row>
    <row r="661" spans="1:5">
      <c r="A661" t="s">
        <v>2155</v>
      </c>
      <c r="B661">
        <v>2</v>
      </c>
      <c r="C661">
        <v>2</v>
      </c>
      <c r="D661" s="78" t="str">
        <f t="shared" si="12"/>
        <v>기사임</v>
      </c>
      <c r="E661" s="78">
        <f>IF(D661="","",COUNTIF($D$1:D661,"기사임"))</f>
        <v>585</v>
      </c>
    </row>
    <row r="662" spans="1:5">
      <c r="A662" t="s">
        <v>676</v>
      </c>
      <c r="B662">
        <v>2</v>
      </c>
      <c r="C662">
        <v>2</v>
      </c>
      <c r="D662" s="78" t="str">
        <f t="shared" si="12"/>
        <v>기사임</v>
      </c>
      <c r="E662" s="78">
        <f>IF(D662="","",COUNTIF($D$1:D662,"기사임"))</f>
        <v>586</v>
      </c>
    </row>
    <row r="663" spans="1:5">
      <c r="A663" t="s">
        <v>1160</v>
      </c>
      <c r="B663">
        <v>2</v>
      </c>
      <c r="C663">
        <v>2</v>
      </c>
      <c r="D663" s="78" t="str">
        <f t="shared" si="12"/>
        <v>기사임</v>
      </c>
      <c r="E663" s="78">
        <f>IF(D663="","",COUNTIF($D$1:D663,"기사임"))</f>
        <v>587</v>
      </c>
    </row>
    <row r="664" spans="1:5">
      <c r="A664" t="s">
        <v>1712</v>
      </c>
      <c r="B664">
        <v>2</v>
      </c>
      <c r="C664">
        <v>1</v>
      </c>
      <c r="D664" s="78" t="str">
        <f t="shared" si="12"/>
        <v>기사임</v>
      </c>
      <c r="E664" s="78">
        <f>IF(D664="","",COUNTIF($D$1:D664,"기사임"))</f>
        <v>588</v>
      </c>
    </row>
    <row r="665" spans="1:5">
      <c r="A665" t="s">
        <v>1900</v>
      </c>
      <c r="B665">
        <v>2</v>
      </c>
      <c r="C665">
        <v>1</v>
      </c>
      <c r="D665" s="78" t="str">
        <f t="shared" si="12"/>
        <v>기사임</v>
      </c>
      <c r="E665" s="78">
        <f>IF(D665="","",COUNTIF($D$1:D665,"기사임"))</f>
        <v>589</v>
      </c>
    </row>
    <row r="666" spans="1:5">
      <c r="A666" t="s">
        <v>2156</v>
      </c>
      <c r="B666">
        <v>2</v>
      </c>
      <c r="C666">
        <v>1</v>
      </c>
      <c r="D666" s="78" t="str">
        <f t="shared" si="12"/>
        <v>기사임</v>
      </c>
      <c r="E666" s="78">
        <f>IF(D666="","",COUNTIF($D$1:D666,"기사임"))</f>
        <v>590</v>
      </c>
    </row>
    <row r="667" spans="1:5">
      <c r="A667" t="s">
        <v>2157</v>
      </c>
      <c r="B667">
        <v>2</v>
      </c>
      <c r="C667">
        <v>2</v>
      </c>
      <c r="D667" s="78" t="str">
        <f t="shared" si="12"/>
        <v>기사임</v>
      </c>
      <c r="E667" s="78">
        <f>IF(D667="","",COUNTIF($D$1:D667,"기사임"))</f>
        <v>591</v>
      </c>
    </row>
    <row r="668" spans="1:5">
      <c r="A668" t="s">
        <v>1817</v>
      </c>
      <c r="B668">
        <v>2</v>
      </c>
      <c r="C668">
        <v>2</v>
      </c>
      <c r="D668" s="78" t="str">
        <f t="shared" si="12"/>
        <v>기사임</v>
      </c>
      <c r="E668" s="78">
        <f>IF(D668="","",COUNTIF($D$1:D668,"기사임"))</f>
        <v>592</v>
      </c>
    </row>
    <row r="669" spans="1:5">
      <c r="A669" t="s">
        <v>963</v>
      </c>
      <c r="B669">
        <v>2</v>
      </c>
      <c r="C669">
        <v>2</v>
      </c>
      <c r="D669" s="78" t="str">
        <f t="shared" si="12"/>
        <v>기사임</v>
      </c>
      <c r="E669" s="78">
        <f>IF(D669="","",COUNTIF($D$1:D669,"기사임"))</f>
        <v>593</v>
      </c>
    </row>
    <row r="670" spans="1:5">
      <c r="A670" t="s">
        <v>1021</v>
      </c>
      <c r="B670">
        <v>2</v>
      </c>
      <c r="C670">
        <v>2</v>
      </c>
      <c r="D670" s="78" t="str">
        <f t="shared" si="12"/>
        <v>기사임</v>
      </c>
      <c r="E670" s="78">
        <f>IF(D670="","",COUNTIF($D$1:D670,"기사임"))</f>
        <v>594</v>
      </c>
    </row>
    <row r="671" spans="1:5">
      <c r="A671" t="s">
        <v>1841</v>
      </c>
      <c r="B671">
        <v>2</v>
      </c>
      <c r="C671">
        <v>2</v>
      </c>
      <c r="D671" s="78" t="str">
        <f t="shared" si="12"/>
        <v>기사임</v>
      </c>
      <c r="E671" s="78">
        <f>IF(D671="","",COUNTIF($D$1:D671,"기사임"))</f>
        <v>595</v>
      </c>
    </row>
    <row r="672" spans="1:5">
      <c r="A672" t="s">
        <v>1252</v>
      </c>
      <c r="B672">
        <v>2</v>
      </c>
      <c r="C672">
        <v>2</v>
      </c>
      <c r="D672" s="78" t="str">
        <f t="shared" si="12"/>
        <v>기사임</v>
      </c>
      <c r="E672" s="78">
        <f>IF(D672="","",COUNTIF($D$1:D672,"기사임"))</f>
        <v>596</v>
      </c>
    </row>
    <row r="673" spans="1:5">
      <c r="A673" t="s">
        <v>1272</v>
      </c>
      <c r="B673">
        <v>2</v>
      </c>
      <c r="C673">
        <v>1</v>
      </c>
      <c r="D673" s="78" t="str">
        <f t="shared" si="12"/>
        <v>기사임</v>
      </c>
      <c r="E673" s="78">
        <f>IF(D673="","",COUNTIF($D$1:D673,"기사임"))</f>
        <v>597</v>
      </c>
    </row>
    <row r="674" spans="1:5">
      <c r="A674" t="s">
        <v>1667</v>
      </c>
      <c r="B674">
        <v>2</v>
      </c>
      <c r="C674">
        <v>1</v>
      </c>
      <c r="D674" s="78" t="str">
        <f t="shared" si="12"/>
        <v>기사임</v>
      </c>
      <c r="E674" s="78">
        <f>IF(D674="","",COUNTIF($D$1:D674,"기사임"))</f>
        <v>598</v>
      </c>
    </row>
    <row r="675" spans="1:5">
      <c r="A675" t="s">
        <v>1568</v>
      </c>
      <c r="B675">
        <v>2</v>
      </c>
      <c r="C675">
        <v>2</v>
      </c>
      <c r="D675" s="78" t="str">
        <f t="shared" si="12"/>
        <v>기사임</v>
      </c>
      <c r="E675" s="78">
        <f>IF(D675="","",COUNTIF($D$1:D675,"기사임"))</f>
        <v>599</v>
      </c>
    </row>
    <row r="676" spans="1:5">
      <c r="A676" t="s">
        <v>1714</v>
      </c>
      <c r="B676">
        <v>2</v>
      </c>
      <c r="C676">
        <v>1</v>
      </c>
      <c r="D676" s="78" t="str">
        <f t="shared" si="12"/>
        <v>기사임</v>
      </c>
      <c r="E676" s="78">
        <f>IF(D676="","",COUNTIF($D$1:D676,"기사임"))</f>
        <v>600</v>
      </c>
    </row>
    <row r="677" spans="1:5">
      <c r="A677" t="s">
        <v>2158</v>
      </c>
      <c r="B677">
        <v>2</v>
      </c>
      <c r="C677">
        <v>1</v>
      </c>
      <c r="D677" s="78" t="str">
        <f t="shared" si="12"/>
        <v/>
      </c>
      <c r="E677" s="78" t="str">
        <f>IF(D677="","",COUNTIF($D$1:D677,"기사임"))</f>
        <v/>
      </c>
    </row>
    <row r="678" spans="1:5">
      <c r="A678" t="s">
        <v>1509</v>
      </c>
      <c r="B678">
        <v>2</v>
      </c>
      <c r="C678">
        <v>2</v>
      </c>
      <c r="D678" s="78" t="str">
        <f t="shared" si="12"/>
        <v>기사임</v>
      </c>
      <c r="E678" s="78">
        <f>IF(D678="","",COUNTIF($D$1:D678,"기사임"))</f>
        <v>601</v>
      </c>
    </row>
    <row r="679" spans="1:5">
      <c r="A679" t="s">
        <v>1524</v>
      </c>
      <c r="B679">
        <v>2</v>
      </c>
      <c r="C679">
        <v>2</v>
      </c>
      <c r="D679" s="78" t="str">
        <f t="shared" si="12"/>
        <v>기사임</v>
      </c>
      <c r="E679" s="78">
        <f>IF(D679="","",COUNTIF($D$1:D679,"기사임"))</f>
        <v>602</v>
      </c>
    </row>
    <row r="680" spans="1:5">
      <c r="A680" t="s">
        <v>2159</v>
      </c>
      <c r="B680">
        <v>2</v>
      </c>
      <c r="C680">
        <v>2</v>
      </c>
      <c r="D680" s="78" t="str">
        <f t="shared" si="12"/>
        <v>기사임</v>
      </c>
      <c r="E680" s="78">
        <f>IF(D680="","",COUNTIF($D$1:D680,"기사임"))</f>
        <v>603</v>
      </c>
    </row>
    <row r="681" spans="1:5">
      <c r="A681" t="s">
        <v>2160</v>
      </c>
      <c r="B681">
        <v>2</v>
      </c>
      <c r="C681">
        <v>2</v>
      </c>
      <c r="D681" s="78" t="str">
        <f t="shared" si="12"/>
        <v>기사임</v>
      </c>
      <c r="E681" s="78">
        <f>IF(D681="","",COUNTIF($D$1:D681,"기사임"))</f>
        <v>604</v>
      </c>
    </row>
    <row r="682" spans="1:5">
      <c r="A682" t="s">
        <v>1111</v>
      </c>
      <c r="B682">
        <v>2</v>
      </c>
      <c r="C682">
        <v>2</v>
      </c>
      <c r="D682" s="78" t="str">
        <f t="shared" si="12"/>
        <v>기사임</v>
      </c>
      <c r="E682" s="78">
        <f>IF(D682="","",COUNTIF($D$1:D682,"기사임"))</f>
        <v>605</v>
      </c>
    </row>
    <row r="683" spans="1:5">
      <c r="A683" t="s">
        <v>1843</v>
      </c>
      <c r="B683">
        <v>2</v>
      </c>
      <c r="C683">
        <v>2</v>
      </c>
      <c r="D683" s="78" t="str">
        <f t="shared" si="12"/>
        <v>기사임</v>
      </c>
      <c r="E683" s="78">
        <f>IF(D683="","",COUNTIF($D$1:D683,"기사임"))</f>
        <v>606</v>
      </c>
    </row>
    <row r="684" spans="1:5">
      <c r="A684" t="s">
        <v>1912</v>
      </c>
      <c r="B684">
        <v>2</v>
      </c>
      <c r="C684">
        <v>2</v>
      </c>
      <c r="D684" s="78" t="str">
        <f t="shared" si="12"/>
        <v>기사임</v>
      </c>
      <c r="E684" s="78">
        <f>IF(D684="","",COUNTIF($D$1:D684,"기사임"))</f>
        <v>607</v>
      </c>
    </row>
    <row r="685" spans="1:5">
      <c r="A685" t="s">
        <v>2161</v>
      </c>
      <c r="B685">
        <v>2</v>
      </c>
      <c r="C685">
        <v>2</v>
      </c>
      <c r="D685" s="78" t="str">
        <f t="shared" si="12"/>
        <v>기사임</v>
      </c>
      <c r="E685" s="78">
        <f>IF(D685="","",COUNTIF($D$1:D685,"기사임"))</f>
        <v>608</v>
      </c>
    </row>
    <row r="686" spans="1:5">
      <c r="A686" t="s">
        <v>1798</v>
      </c>
      <c r="B686">
        <v>2</v>
      </c>
      <c r="C686">
        <v>2</v>
      </c>
      <c r="D686" s="78" t="str">
        <f t="shared" si="12"/>
        <v>기사임</v>
      </c>
      <c r="E686" s="78">
        <f>IF(D686="","",COUNTIF($D$1:D686,"기사임"))</f>
        <v>609</v>
      </c>
    </row>
    <row r="687" spans="1:5">
      <c r="A687" t="s">
        <v>2162</v>
      </c>
      <c r="B687">
        <v>2</v>
      </c>
      <c r="C687">
        <v>2</v>
      </c>
      <c r="D687" s="78" t="str">
        <f t="shared" si="12"/>
        <v>기사임</v>
      </c>
      <c r="E687" s="78">
        <f>IF(D687="","",COUNTIF($D$1:D687,"기사임"))</f>
        <v>610</v>
      </c>
    </row>
    <row r="688" spans="1:5">
      <c r="A688" t="s">
        <v>2163</v>
      </c>
      <c r="B688">
        <v>2</v>
      </c>
      <c r="C688">
        <v>2</v>
      </c>
      <c r="D688" s="78" t="str">
        <f t="shared" si="12"/>
        <v>기사임</v>
      </c>
      <c r="E688" s="78">
        <f>IF(D688="","",COUNTIF($D$1:D688,"기사임"))</f>
        <v>611</v>
      </c>
    </row>
    <row r="689" spans="1:5">
      <c r="A689" t="s">
        <v>1807</v>
      </c>
      <c r="B689">
        <v>2</v>
      </c>
      <c r="C689">
        <v>2</v>
      </c>
      <c r="D689" s="78" t="str">
        <f t="shared" si="12"/>
        <v>기사임</v>
      </c>
      <c r="E689" s="78">
        <f>IF(D689="","",COUNTIF($D$1:D689,"기사임"))</f>
        <v>612</v>
      </c>
    </row>
    <row r="690" spans="1:5">
      <c r="A690" t="s">
        <v>2164</v>
      </c>
      <c r="B690">
        <v>2</v>
      </c>
      <c r="C690">
        <v>2</v>
      </c>
      <c r="D690" s="78" t="str">
        <f t="shared" si="12"/>
        <v>기사임</v>
      </c>
      <c r="E690" s="78">
        <f>IF(D690="","",COUNTIF($D$1:D690,"기사임"))</f>
        <v>613</v>
      </c>
    </row>
    <row r="691" spans="1:5">
      <c r="A691" t="s">
        <v>2165</v>
      </c>
      <c r="B691">
        <v>2</v>
      </c>
      <c r="C691">
        <v>1</v>
      </c>
      <c r="D691" s="78" t="str">
        <f t="shared" si="12"/>
        <v>기사임</v>
      </c>
      <c r="E691" s="78">
        <f>IF(D691="","",COUNTIF($D$1:D691,"기사임"))</f>
        <v>614</v>
      </c>
    </row>
    <row r="692" spans="1:5">
      <c r="A692" t="s">
        <v>2166</v>
      </c>
      <c r="B692">
        <v>2</v>
      </c>
      <c r="C692">
        <v>2</v>
      </c>
      <c r="D692" s="78" t="str">
        <f t="shared" si="12"/>
        <v>기사임</v>
      </c>
      <c r="E692" s="78">
        <f>IF(D692="","",COUNTIF($D$1:D692,"기사임"))</f>
        <v>615</v>
      </c>
    </row>
    <row r="693" spans="1:5">
      <c r="A693" t="s">
        <v>1495</v>
      </c>
      <c r="B693">
        <v>2</v>
      </c>
      <c r="C693">
        <v>2</v>
      </c>
      <c r="D693" s="78" t="str">
        <f t="shared" si="12"/>
        <v>기사임</v>
      </c>
      <c r="E693" s="78">
        <f>IF(D693="","",COUNTIF($D$1:D693,"기사임"))</f>
        <v>616</v>
      </c>
    </row>
    <row r="694" spans="1:5">
      <c r="A694" t="s">
        <v>1669</v>
      </c>
      <c r="B694">
        <v>2</v>
      </c>
      <c r="C694">
        <v>2</v>
      </c>
      <c r="D694" s="78" t="str">
        <f t="shared" si="12"/>
        <v>기사임</v>
      </c>
      <c r="E694" s="78">
        <f>IF(D694="","",COUNTIF($D$1:D694,"기사임"))</f>
        <v>617</v>
      </c>
    </row>
    <row r="695" spans="1:5">
      <c r="A695" t="s">
        <v>2167</v>
      </c>
      <c r="B695">
        <v>2</v>
      </c>
      <c r="C695">
        <v>2</v>
      </c>
      <c r="D695" s="78" t="str">
        <f t="shared" si="12"/>
        <v>기사임</v>
      </c>
      <c r="E695" s="78">
        <f>IF(D695="","",COUNTIF($D$1:D695,"기사임"))</f>
        <v>618</v>
      </c>
    </row>
    <row r="696" spans="1:5">
      <c r="A696" t="s">
        <v>1375</v>
      </c>
      <c r="B696">
        <v>2</v>
      </c>
      <c r="C696">
        <v>1</v>
      </c>
      <c r="D696" s="78" t="str">
        <f t="shared" si="12"/>
        <v>기사임</v>
      </c>
      <c r="E696" s="78">
        <f>IF(D696="","",COUNTIF($D$1:D696,"기사임"))</f>
        <v>619</v>
      </c>
    </row>
    <row r="697" spans="1:5">
      <c r="A697" t="s">
        <v>1722</v>
      </c>
      <c r="B697">
        <v>2</v>
      </c>
      <c r="C697">
        <v>2</v>
      </c>
      <c r="D697" s="78" t="str">
        <f t="shared" si="12"/>
        <v>기사임</v>
      </c>
      <c r="E697" s="78">
        <f>IF(D697="","",COUNTIF($D$1:D697,"기사임"))</f>
        <v>620</v>
      </c>
    </row>
    <row r="698" spans="1:5">
      <c r="A698" t="s">
        <v>2168</v>
      </c>
      <c r="B698">
        <v>2</v>
      </c>
      <c r="C698">
        <v>1</v>
      </c>
      <c r="D698" s="78" t="str">
        <f t="shared" si="12"/>
        <v>기사임</v>
      </c>
      <c r="E698" s="78">
        <f>IF(D698="","",COUNTIF($D$1:D698,"기사임"))</f>
        <v>621</v>
      </c>
    </row>
    <row r="699" spans="1:5">
      <c r="A699" t="s">
        <v>2169</v>
      </c>
      <c r="B699">
        <v>2</v>
      </c>
      <c r="C699">
        <v>2</v>
      </c>
      <c r="D699" s="78" t="str">
        <f t="shared" si="12"/>
        <v>기사임</v>
      </c>
      <c r="E699" s="78">
        <f>IF(D699="","",COUNTIF($D$1:D699,"기사임"))</f>
        <v>622</v>
      </c>
    </row>
    <row r="700" spans="1:5">
      <c r="A700" t="s">
        <v>1671</v>
      </c>
      <c r="B700">
        <v>2</v>
      </c>
      <c r="C700">
        <v>2</v>
      </c>
      <c r="D700" s="78" t="str">
        <f t="shared" si="12"/>
        <v>기사임</v>
      </c>
      <c r="E700" s="78">
        <f>IF(D700="","",COUNTIF($D$1:D700,"기사임"))</f>
        <v>623</v>
      </c>
    </row>
    <row r="701" spans="1:5">
      <c r="A701" t="s">
        <v>2170</v>
      </c>
      <c r="B701">
        <v>2</v>
      </c>
      <c r="C701">
        <v>2</v>
      </c>
      <c r="D701" s="78" t="str">
        <f t="shared" si="12"/>
        <v>기사임</v>
      </c>
      <c r="E701" s="78">
        <f>IF(D701="","",COUNTIF($D$1:D701,"기사임"))</f>
        <v>624</v>
      </c>
    </row>
    <row r="702" spans="1:5">
      <c r="A702" t="s">
        <v>1396</v>
      </c>
      <c r="B702">
        <v>2</v>
      </c>
      <c r="C702">
        <v>2</v>
      </c>
      <c r="D702" s="78" t="str">
        <f t="shared" si="12"/>
        <v>기사임</v>
      </c>
      <c r="E702" s="78">
        <f>IF(D702="","",COUNTIF($D$1:D702,"기사임"))</f>
        <v>625</v>
      </c>
    </row>
    <row r="703" spans="1:5">
      <c r="A703" t="s">
        <v>2171</v>
      </c>
      <c r="B703">
        <v>2</v>
      </c>
      <c r="C703">
        <v>2</v>
      </c>
      <c r="D703" s="78" t="str">
        <f t="shared" si="12"/>
        <v>기사임</v>
      </c>
      <c r="E703" s="78">
        <f>IF(D703="","",COUNTIF($D$1:D703,"기사임"))</f>
        <v>626</v>
      </c>
    </row>
    <row r="704" spans="1:5">
      <c r="A704" t="s">
        <v>1646</v>
      </c>
      <c r="B704">
        <v>2</v>
      </c>
      <c r="C704">
        <v>2</v>
      </c>
      <c r="D704" s="78" t="str">
        <f t="shared" si="12"/>
        <v>기사임</v>
      </c>
      <c r="E704" s="78">
        <f>IF(D704="","",COUNTIF($D$1:D704,"기사임"))</f>
        <v>627</v>
      </c>
    </row>
    <row r="705" spans="1:5">
      <c r="A705" t="s">
        <v>1031</v>
      </c>
      <c r="B705">
        <v>2</v>
      </c>
      <c r="C705">
        <v>2</v>
      </c>
      <c r="D705" s="78" t="str">
        <f t="shared" si="12"/>
        <v>기사임</v>
      </c>
      <c r="E705" s="78">
        <f>IF(D705="","",COUNTIF($D$1:D705,"기사임"))</f>
        <v>628</v>
      </c>
    </row>
    <row r="706" spans="1:5">
      <c r="A706" t="s">
        <v>1849</v>
      </c>
      <c r="B706">
        <v>2</v>
      </c>
      <c r="C706">
        <v>2</v>
      </c>
      <c r="D706" s="78" t="str">
        <f t="shared" ref="D706:D769" si="13">IF(AND(LEFT(A706,10)="/archives/",ISNUMBER(_xlfn.NUMBERVALUE(MID(A706,18,1))),ISERROR(FIND("ckattempt",A706)),ISERROR(FIND("preview",A706))),"기사임","")</f>
        <v>기사임</v>
      </c>
      <c r="E706" s="78">
        <f>IF(D706="","",COUNTIF($D$1:D706,"기사임"))</f>
        <v>629</v>
      </c>
    </row>
    <row r="707" spans="1:5">
      <c r="A707" t="s">
        <v>2172</v>
      </c>
      <c r="B707">
        <v>2</v>
      </c>
      <c r="C707">
        <v>2</v>
      </c>
      <c r="D707" s="78" t="str">
        <f t="shared" si="13"/>
        <v>기사임</v>
      </c>
      <c r="E707" s="78">
        <f>IF(D707="","",COUNTIF($D$1:D707,"기사임"))</f>
        <v>630</v>
      </c>
    </row>
    <row r="708" spans="1:5">
      <c r="A708" t="s">
        <v>1673</v>
      </c>
      <c r="B708">
        <v>2</v>
      </c>
      <c r="C708">
        <v>2</v>
      </c>
      <c r="D708" s="78" t="str">
        <f t="shared" si="13"/>
        <v>기사임</v>
      </c>
      <c r="E708" s="78">
        <f>IF(D708="","",COUNTIF($D$1:D708,"기사임"))</f>
        <v>631</v>
      </c>
    </row>
    <row r="709" spans="1:5">
      <c r="A709" t="s">
        <v>2173</v>
      </c>
      <c r="B709">
        <v>2</v>
      </c>
      <c r="C709">
        <v>2</v>
      </c>
      <c r="D709" s="78" t="str">
        <f t="shared" si="13"/>
        <v>기사임</v>
      </c>
      <c r="E709" s="78">
        <f>IF(D709="","",COUNTIF($D$1:D709,"기사임"))</f>
        <v>632</v>
      </c>
    </row>
    <row r="710" spans="1:5">
      <c r="A710" t="s">
        <v>1851</v>
      </c>
      <c r="B710">
        <v>2</v>
      </c>
      <c r="C710">
        <v>2</v>
      </c>
      <c r="D710" s="78" t="str">
        <f t="shared" si="13"/>
        <v>기사임</v>
      </c>
      <c r="E710" s="78">
        <f>IF(D710="","",COUNTIF($D$1:D710,"기사임"))</f>
        <v>633</v>
      </c>
    </row>
    <row r="711" spans="1:5">
      <c r="A711" t="s">
        <v>1106</v>
      </c>
      <c r="B711">
        <v>2</v>
      </c>
      <c r="C711">
        <v>2</v>
      </c>
      <c r="D711" s="78" t="str">
        <f t="shared" si="13"/>
        <v>기사임</v>
      </c>
      <c r="E711" s="78">
        <f>IF(D711="","",COUNTIF($D$1:D711,"기사임"))</f>
        <v>634</v>
      </c>
    </row>
    <row r="712" spans="1:5">
      <c r="A712" t="s">
        <v>2174</v>
      </c>
      <c r="B712">
        <v>2</v>
      </c>
      <c r="C712">
        <v>2</v>
      </c>
      <c r="D712" s="78" t="str">
        <f t="shared" si="13"/>
        <v>기사임</v>
      </c>
      <c r="E712" s="78">
        <f>IF(D712="","",COUNTIF($D$1:D712,"기사임"))</f>
        <v>635</v>
      </c>
    </row>
    <row r="713" spans="1:5">
      <c r="A713" t="s">
        <v>2175</v>
      </c>
      <c r="B713">
        <v>2</v>
      </c>
      <c r="C713">
        <v>2</v>
      </c>
      <c r="D713" s="78" t="str">
        <f t="shared" si="13"/>
        <v>기사임</v>
      </c>
      <c r="E713" s="78">
        <f>IF(D713="","",COUNTIF($D$1:D713,"기사임"))</f>
        <v>636</v>
      </c>
    </row>
    <row r="714" spans="1:5">
      <c r="A714" t="s">
        <v>1920</v>
      </c>
      <c r="B714">
        <v>2</v>
      </c>
      <c r="C714">
        <v>1</v>
      </c>
      <c r="D714" s="78" t="str">
        <f t="shared" si="13"/>
        <v>기사임</v>
      </c>
      <c r="E714" s="78">
        <f>IF(D714="","",COUNTIF($D$1:D714,"기사임"))</f>
        <v>637</v>
      </c>
    </row>
    <row r="715" spans="1:5">
      <c r="A715" t="s">
        <v>2176</v>
      </c>
      <c r="B715">
        <v>2</v>
      </c>
      <c r="C715">
        <v>1</v>
      </c>
      <c r="D715" s="78" t="str">
        <f t="shared" si="13"/>
        <v>기사임</v>
      </c>
      <c r="E715" s="78">
        <f>IF(D715="","",COUNTIF($D$1:D715,"기사임"))</f>
        <v>638</v>
      </c>
    </row>
    <row r="716" spans="1:5">
      <c r="A716" t="s">
        <v>2177</v>
      </c>
      <c r="B716">
        <v>2</v>
      </c>
      <c r="C716">
        <v>1</v>
      </c>
      <c r="D716" s="78" t="str">
        <f t="shared" si="13"/>
        <v>기사임</v>
      </c>
      <c r="E716" s="78">
        <f>IF(D716="","",COUNTIF($D$1:D716,"기사임"))</f>
        <v>639</v>
      </c>
    </row>
    <row r="717" spans="1:5">
      <c r="A717" t="s">
        <v>2178</v>
      </c>
      <c r="B717">
        <v>2</v>
      </c>
      <c r="C717">
        <v>2</v>
      </c>
      <c r="D717" s="78" t="str">
        <f t="shared" si="13"/>
        <v>기사임</v>
      </c>
      <c r="E717" s="78">
        <f>IF(D717="","",COUNTIF($D$1:D717,"기사임"))</f>
        <v>640</v>
      </c>
    </row>
    <row r="718" spans="1:5">
      <c r="A718" t="s">
        <v>1649</v>
      </c>
      <c r="B718">
        <v>2</v>
      </c>
      <c r="C718">
        <v>2</v>
      </c>
      <c r="D718" s="78" t="str">
        <f t="shared" si="13"/>
        <v>기사임</v>
      </c>
      <c r="E718" s="78">
        <f>IF(D718="","",COUNTIF($D$1:D718,"기사임"))</f>
        <v>641</v>
      </c>
    </row>
    <row r="719" spans="1:5">
      <c r="A719" t="s">
        <v>2179</v>
      </c>
      <c r="B719">
        <v>2</v>
      </c>
      <c r="C719">
        <v>2</v>
      </c>
      <c r="D719" s="78" t="str">
        <f t="shared" si="13"/>
        <v>기사임</v>
      </c>
      <c r="E719" s="78">
        <f>IF(D719="","",COUNTIF($D$1:D719,"기사임"))</f>
        <v>642</v>
      </c>
    </row>
    <row r="720" spans="1:5">
      <c r="A720" t="s">
        <v>2180</v>
      </c>
      <c r="B720">
        <v>2</v>
      </c>
      <c r="C720">
        <v>1</v>
      </c>
      <c r="D720" s="78" t="str">
        <f t="shared" si="13"/>
        <v>기사임</v>
      </c>
      <c r="E720" s="78">
        <f>IF(D720="","",COUNTIF($D$1:D720,"기사임"))</f>
        <v>643</v>
      </c>
    </row>
    <row r="721" spans="1:5">
      <c r="A721" t="s">
        <v>2181</v>
      </c>
      <c r="B721">
        <v>2</v>
      </c>
      <c r="C721">
        <v>2</v>
      </c>
      <c r="D721" s="78" t="str">
        <f t="shared" si="13"/>
        <v>기사임</v>
      </c>
      <c r="E721" s="78">
        <f>IF(D721="","",COUNTIF($D$1:D721,"기사임"))</f>
        <v>644</v>
      </c>
    </row>
    <row r="722" spans="1:5">
      <c r="A722" t="s">
        <v>160</v>
      </c>
      <c r="B722">
        <v>2</v>
      </c>
      <c r="C722">
        <v>2</v>
      </c>
      <c r="D722" s="78" t="str">
        <f t="shared" si="13"/>
        <v>기사임</v>
      </c>
      <c r="E722" s="78">
        <f>IF(D722="","",COUNTIF($D$1:D722,"기사임"))</f>
        <v>645</v>
      </c>
    </row>
    <row r="723" spans="1:5">
      <c r="A723" t="s">
        <v>2182</v>
      </c>
      <c r="B723">
        <v>2</v>
      </c>
      <c r="C723">
        <v>1</v>
      </c>
      <c r="D723" s="78" t="str">
        <f t="shared" si="13"/>
        <v>기사임</v>
      </c>
      <c r="E723" s="78">
        <f>IF(D723="","",COUNTIF($D$1:D723,"기사임"))</f>
        <v>646</v>
      </c>
    </row>
    <row r="724" spans="1:5">
      <c r="A724" t="s">
        <v>1213</v>
      </c>
      <c r="B724">
        <v>2</v>
      </c>
      <c r="C724">
        <v>2</v>
      </c>
      <c r="D724" s="78" t="str">
        <f t="shared" si="13"/>
        <v>기사임</v>
      </c>
      <c r="E724" s="78">
        <f>IF(D724="","",COUNTIF($D$1:D724,"기사임"))</f>
        <v>647</v>
      </c>
    </row>
    <row r="725" spans="1:5">
      <c r="A725" t="s">
        <v>1333</v>
      </c>
      <c r="B725">
        <v>2</v>
      </c>
      <c r="C725">
        <v>2</v>
      </c>
      <c r="D725" s="78" t="str">
        <f t="shared" si="13"/>
        <v>기사임</v>
      </c>
      <c r="E725" s="78">
        <f>IF(D725="","",COUNTIF($D$1:D725,"기사임"))</f>
        <v>648</v>
      </c>
    </row>
    <row r="726" spans="1:5">
      <c r="A726" t="s">
        <v>2183</v>
      </c>
      <c r="B726">
        <v>2</v>
      </c>
      <c r="C726">
        <v>2</v>
      </c>
      <c r="D726" s="78" t="str">
        <f t="shared" si="13"/>
        <v>기사임</v>
      </c>
      <c r="E726" s="78">
        <f>IF(D726="","",COUNTIF($D$1:D726,"기사임"))</f>
        <v>649</v>
      </c>
    </row>
    <row r="727" spans="1:5">
      <c r="A727" t="s">
        <v>2184</v>
      </c>
      <c r="B727">
        <v>2</v>
      </c>
      <c r="C727">
        <v>1</v>
      </c>
      <c r="D727" s="78" t="str">
        <f t="shared" si="13"/>
        <v>기사임</v>
      </c>
      <c r="E727" s="78">
        <f>IF(D727="","",COUNTIF($D$1:D727,"기사임"))</f>
        <v>650</v>
      </c>
    </row>
    <row r="728" spans="1:5">
      <c r="A728" t="s">
        <v>2185</v>
      </c>
      <c r="B728">
        <v>2</v>
      </c>
      <c r="C728">
        <v>2</v>
      </c>
      <c r="D728" s="78" t="str">
        <f t="shared" si="13"/>
        <v>기사임</v>
      </c>
      <c r="E728" s="78">
        <f>IF(D728="","",COUNTIF($D$1:D728,"기사임"))</f>
        <v>651</v>
      </c>
    </row>
    <row r="729" spans="1:5">
      <c r="A729" t="s">
        <v>2186</v>
      </c>
      <c r="B729">
        <v>2</v>
      </c>
      <c r="C729">
        <v>1</v>
      </c>
      <c r="D729" s="78" t="str">
        <f t="shared" si="13"/>
        <v>기사임</v>
      </c>
      <c r="E729" s="78">
        <f>IF(D729="","",COUNTIF($D$1:D729,"기사임"))</f>
        <v>652</v>
      </c>
    </row>
    <row r="730" spans="1:5">
      <c r="A730" t="s">
        <v>1677</v>
      </c>
      <c r="B730">
        <v>2</v>
      </c>
      <c r="C730">
        <v>1</v>
      </c>
      <c r="D730" s="78" t="str">
        <f t="shared" si="13"/>
        <v>기사임</v>
      </c>
      <c r="E730" s="78">
        <f>IF(D730="","",COUNTIF($D$1:D730,"기사임"))</f>
        <v>653</v>
      </c>
    </row>
    <row r="731" spans="1:5">
      <c r="A731" t="s">
        <v>2187</v>
      </c>
      <c r="B731">
        <v>2</v>
      </c>
      <c r="C731">
        <v>1</v>
      </c>
      <c r="D731" s="78" t="str">
        <f t="shared" si="13"/>
        <v>기사임</v>
      </c>
      <c r="E731" s="78">
        <f>IF(D731="","",COUNTIF($D$1:D731,"기사임"))</f>
        <v>654</v>
      </c>
    </row>
    <row r="732" spans="1:5">
      <c r="A732" t="s">
        <v>2188</v>
      </c>
      <c r="B732">
        <v>2</v>
      </c>
      <c r="C732">
        <v>2</v>
      </c>
      <c r="D732" s="78" t="str">
        <f t="shared" si="13"/>
        <v>기사임</v>
      </c>
      <c r="E732" s="78">
        <f>IF(D732="","",COUNTIF($D$1:D732,"기사임"))</f>
        <v>655</v>
      </c>
    </row>
    <row r="733" spans="1:5">
      <c r="A733" t="s">
        <v>2189</v>
      </c>
      <c r="B733">
        <v>2</v>
      </c>
      <c r="C733">
        <v>1</v>
      </c>
      <c r="D733" s="78" t="str">
        <f t="shared" si="13"/>
        <v>기사임</v>
      </c>
      <c r="E733" s="78">
        <f>IF(D733="","",COUNTIF($D$1:D733,"기사임"))</f>
        <v>656</v>
      </c>
    </row>
    <row r="734" spans="1:5">
      <c r="A734" t="s">
        <v>1458</v>
      </c>
      <c r="B734">
        <v>2</v>
      </c>
      <c r="C734">
        <v>2</v>
      </c>
      <c r="D734" s="78" t="str">
        <f t="shared" si="13"/>
        <v>기사임</v>
      </c>
      <c r="E734" s="78">
        <f>IF(D734="","",COUNTIF($D$1:D734,"기사임"))</f>
        <v>657</v>
      </c>
    </row>
    <row r="735" spans="1:5">
      <c r="A735" t="s">
        <v>2190</v>
      </c>
      <c r="B735">
        <v>2</v>
      </c>
      <c r="C735">
        <v>1</v>
      </c>
      <c r="D735" s="78" t="str">
        <f t="shared" si="13"/>
        <v>기사임</v>
      </c>
      <c r="E735" s="78">
        <f>IF(D735="","",COUNTIF($D$1:D735,"기사임"))</f>
        <v>658</v>
      </c>
    </row>
    <row r="736" spans="1:5">
      <c r="A736" t="s">
        <v>2191</v>
      </c>
      <c r="B736">
        <v>2</v>
      </c>
      <c r="C736">
        <v>2</v>
      </c>
      <c r="D736" s="78" t="str">
        <f t="shared" si="13"/>
        <v>기사임</v>
      </c>
      <c r="E736" s="78">
        <f>IF(D736="","",COUNTIF($D$1:D736,"기사임"))</f>
        <v>659</v>
      </c>
    </row>
    <row r="737" spans="1:5">
      <c r="A737" t="s">
        <v>2192</v>
      </c>
      <c r="B737">
        <v>2</v>
      </c>
      <c r="C737">
        <v>2</v>
      </c>
      <c r="D737" s="78" t="str">
        <f t="shared" si="13"/>
        <v>기사임</v>
      </c>
      <c r="E737" s="78">
        <f>IF(D737="","",COUNTIF($D$1:D737,"기사임"))</f>
        <v>660</v>
      </c>
    </row>
    <row r="738" spans="1:5">
      <c r="A738" t="s">
        <v>1528</v>
      </c>
      <c r="B738">
        <v>2</v>
      </c>
      <c r="C738">
        <v>2</v>
      </c>
      <c r="D738" s="78" t="str">
        <f t="shared" si="13"/>
        <v>기사임</v>
      </c>
      <c r="E738" s="78">
        <f>IF(D738="","",COUNTIF($D$1:D738,"기사임"))</f>
        <v>661</v>
      </c>
    </row>
    <row r="739" spans="1:5">
      <c r="A739" t="s">
        <v>2193</v>
      </c>
      <c r="B739">
        <v>2</v>
      </c>
      <c r="C739">
        <v>2</v>
      </c>
      <c r="D739" s="78" t="str">
        <f t="shared" si="13"/>
        <v>기사임</v>
      </c>
      <c r="E739" s="78">
        <f>IF(D739="","",COUNTIF($D$1:D739,"기사임"))</f>
        <v>662</v>
      </c>
    </row>
    <row r="740" spans="1:5">
      <c r="A740" t="s">
        <v>1931</v>
      </c>
      <c r="B740">
        <v>2</v>
      </c>
      <c r="C740">
        <v>2</v>
      </c>
      <c r="D740" s="78" t="str">
        <f t="shared" si="13"/>
        <v>기사임</v>
      </c>
      <c r="E740" s="78">
        <f>IF(D740="","",COUNTIF($D$1:D740,"기사임"))</f>
        <v>663</v>
      </c>
    </row>
    <row r="741" spans="1:5">
      <c r="A741" t="s">
        <v>1470</v>
      </c>
      <c r="B741">
        <v>2</v>
      </c>
      <c r="C741">
        <v>2</v>
      </c>
      <c r="D741" s="78" t="str">
        <f t="shared" si="13"/>
        <v>기사임</v>
      </c>
      <c r="E741" s="78">
        <f>IF(D741="","",COUNTIF($D$1:D741,"기사임"))</f>
        <v>664</v>
      </c>
    </row>
    <row r="742" spans="1:5">
      <c r="A742" t="s">
        <v>2194</v>
      </c>
      <c r="B742">
        <v>2</v>
      </c>
      <c r="C742">
        <v>2</v>
      </c>
      <c r="D742" s="78" t="str">
        <f t="shared" si="13"/>
        <v>기사임</v>
      </c>
      <c r="E742" s="78">
        <f>IF(D742="","",COUNTIF($D$1:D742,"기사임"))</f>
        <v>665</v>
      </c>
    </row>
    <row r="743" spans="1:5">
      <c r="A743" t="s">
        <v>1257</v>
      </c>
      <c r="B743">
        <v>2</v>
      </c>
      <c r="C743">
        <v>1</v>
      </c>
      <c r="D743" s="78" t="str">
        <f t="shared" si="13"/>
        <v>기사임</v>
      </c>
      <c r="E743" s="78">
        <f>IF(D743="","",COUNTIF($D$1:D743,"기사임"))</f>
        <v>666</v>
      </c>
    </row>
    <row r="744" spans="1:5">
      <c r="A744" t="s">
        <v>2195</v>
      </c>
      <c r="B744">
        <v>2</v>
      </c>
      <c r="C744">
        <v>2</v>
      </c>
      <c r="D744" s="78" t="str">
        <f t="shared" si="13"/>
        <v>기사임</v>
      </c>
      <c r="E744" s="78">
        <f>IF(D744="","",COUNTIF($D$1:D744,"기사임"))</f>
        <v>667</v>
      </c>
    </row>
    <row r="745" spans="1:5">
      <c r="A745" t="s">
        <v>2196</v>
      </c>
      <c r="B745">
        <v>2</v>
      </c>
      <c r="C745">
        <v>1</v>
      </c>
      <c r="D745" s="78" t="str">
        <f t="shared" si="13"/>
        <v>기사임</v>
      </c>
      <c r="E745" s="78">
        <f>IF(D745="","",COUNTIF($D$1:D745,"기사임"))</f>
        <v>668</v>
      </c>
    </row>
    <row r="746" spans="1:5">
      <c r="A746" t="s">
        <v>2197</v>
      </c>
      <c r="B746">
        <v>2</v>
      </c>
      <c r="C746">
        <v>2</v>
      </c>
      <c r="D746" s="78" t="str">
        <f t="shared" si="13"/>
        <v>기사임</v>
      </c>
      <c r="E746" s="78">
        <f>IF(D746="","",COUNTIF($D$1:D746,"기사임"))</f>
        <v>669</v>
      </c>
    </row>
    <row r="747" spans="1:5">
      <c r="A747" t="s">
        <v>1936</v>
      </c>
      <c r="B747">
        <v>2</v>
      </c>
      <c r="C747">
        <v>2</v>
      </c>
      <c r="D747" s="78" t="str">
        <f t="shared" si="13"/>
        <v>기사임</v>
      </c>
      <c r="E747" s="78">
        <f>IF(D747="","",COUNTIF($D$1:D747,"기사임"))</f>
        <v>670</v>
      </c>
    </row>
    <row r="748" spans="1:5">
      <c r="A748" t="s">
        <v>1938</v>
      </c>
      <c r="B748">
        <v>2</v>
      </c>
      <c r="C748">
        <v>2</v>
      </c>
      <c r="D748" s="78" t="str">
        <f t="shared" si="13"/>
        <v>기사임</v>
      </c>
      <c r="E748" s="78">
        <f>IF(D748="","",COUNTIF($D$1:D748,"기사임"))</f>
        <v>671</v>
      </c>
    </row>
    <row r="749" spans="1:5">
      <c r="A749" t="s">
        <v>1163</v>
      </c>
      <c r="B749">
        <v>2</v>
      </c>
      <c r="C749">
        <v>1</v>
      </c>
      <c r="D749" s="78" t="str">
        <f t="shared" si="13"/>
        <v>기사임</v>
      </c>
      <c r="E749" s="78">
        <f>IF(D749="","",COUNTIF($D$1:D749,"기사임"))</f>
        <v>672</v>
      </c>
    </row>
    <row r="750" spans="1:5">
      <c r="A750" t="s">
        <v>760</v>
      </c>
      <c r="B750">
        <v>2</v>
      </c>
      <c r="C750">
        <v>2</v>
      </c>
      <c r="D750" s="78" t="str">
        <f t="shared" si="13"/>
        <v>기사임</v>
      </c>
      <c r="E750" s="78">
        <f>IF(D750="","",COUNTIF($D$1:D750,"기사임"))</f>
        <v>673</v>
      </c>
    </row>
    <row r="751" spans="1:5">
      <c r="A751" t="s">
        <v>1370</v>
      </c>
      <c r="B751">
        <v>2</v>
      </c>
      <c r="C751">
        <v>2</v>
      </c>
      <c r="D751" s="78" t="str">
        <f t="shared" si="13"/>
        <v>기사임</v>
      </c>
      <c r="E751" s="78">
        <f>IF(D751="","",COUNTIF($D$1:D751,"기사임"))</f>
        <v>674</v>
      </c>
    </row>
    <row r="752" spans="1:5">
      <c r="A752" t="s">
        <v>1859</v>
      </c>
      <c r="B752">
        <v>2</v>
      </c>
      <c r="C752">
        <v>2</v>
      </c>
      <c r="D752" s="78" t="str">
        <f t="shared" si="13"/>
        <v>기사임</v>
      </c>
      <c r="E752" s="78">
        <f>IF(D752="","",COUNTIF($D$1:D752,"기사임"))</f>
        <v>675</v>
      </c>
    </row>
    <row r="753" spans="1:5">
      <c r="A753" t="s">
        <v>2198</v>
      </c>
      <c r="B753">
        <v>2</v>
      </c>
      <c r="C753">
        <v>2</v>
      </c>
      <c r="D753" s="78" t="str">
        <f t="shared" si="13"/>
        <v>기사임</v>
      </c>
      <c r="E753" s="78">
        <f>IF(D753="","",COUNTIF($D$1:D753,"기사임"))</f>
        <v>676</v>
      </c>
    </row>
    <row r="754" spans="1:5">
      <c r="A754" t="s">
        <v>2199</v>
      </c>
      <c r="B754">
        <v>2</v>
      </c>
      <c r="C754">
        <v>1</v>
      </c>
      <c r="D754" s="78" t="str">
        <f t="shared" si="13"/>
        <v>기사임</v>
      </c>
      <c r="E754" s="78">
        <f>IF(D754="","",COUNTIF($D$1:D754,"기사임"))</f>
        <v>677</v>
      </c>
    </row>
    <row r="755" spans="1:5">
      <c r="A755" t="s">
        <v>1476</v>
      </c>
      <c r="B755">
        <v>2</v>
      </c>
      <c r="C755">
        <v>2</v>
      </c>
      <c r="D755" s="78" t="str">
        <f t="shared" si="13"/>
        <v>기사임</v>
      </c>
      <c r="E755" s="78">
        <f>IF(D755="","",COUNTIF($D$1:D755,"기사임"))</f>
        <v>678</v>
      </c>
    </row>
    <row r="756" spans="1:5">
      <c r="A756" t="s">
        <v>1680</v>
      </c>
      <c r="B756">
        <v>2</v>
      </c>
      <c r="C756">
        <v>2</v>
      </c>
      <c r="D756" s="78" t="str">
        <f t="shared" si="13"/>
        <v>기사임</v>
      </c>
      <c r="E756" s="78">
        <f>IF(D756="","",COUNTIF($D$1:D756,"기사임"))</f>
        <v>679</v>
      </c>
    </row>
    <row r="757" spans="1:5">
      <c r="A757" t="s">
        <v>2200</v>
      </c>
      <c r="B757">
        <v>2</v>
      </c>
      <c r="C757">
        <v>2</v>
      </c>
      <c r="D757" s="78" t="str">
        <f t="shared" si="13"/>
        <v>기사임</v>
      </c>
      <c r="E757" s="78">
        <f>IF(D757="","",COUNTIF($D$1:D757,"기사임"))</f>
        <v>680</v>
      </c>
    </row>
    <row r="758" spans="1:5">
      <c r="A758" t="s">
        <v>1941</v>
      </c>
      <c r="B758">
        <v>2</v>
      </c>
      <c r="C758">
        <v>2</v>
      </c>
      <c r="D758" s="78" t="str">
        <f t="shared" si="13"/>
        <v>기사임</v>
      </c>
      <c r="E758" s="78">
        <f>IF(D758="","",COUNTIF($D$1:D758,"기사임"))</f>
        <v>681</v>
      </c>
    </row>
    <row r="759" spans="1:5">
      <c r="A759" t="s">
        <v>2201</v>
      </c>
      <c r="B759">
        <v>2</v>
      </c>
      <c r="C759">
        <v>1</v>
      </c>
      <c r="D759" s="78" t="str">
        <f t="shared" si="13"/>
        <v>기사임</v>
      </c>
      <c r="E759" s="78">
        <f>IF(D759="","",COUNTIF($D$1:D759,"기사임"))</f>
        <v>682</v>
      </c>
    </row>
    <row r="760" spans="1:5">
      <c r="A760" t="s">
        <v>1634</v>
      </c>
      <c r="B760">
        <v>2</v>
      </c>
      <c r="C760">
        <v>2</v>
      </c>
      <c r="D760" s="78" t="str">
        <f t="shared" si="13"/>
        <v>기사임</v>
      </c>
      <c r="E760" s="78">
        <f>IF(D760="","",COUNTIF($D$1:D760,"기사임"))</f>
        <v>683</v>
      </c>
    </row>
    <row r="761" spans="1:5">
      <c r="A761" t="s">
        <v>1731</v>
      </c>
      <c r="B761">
        <v>2</v>
      </c>
      <c r="C761">
        <v>2</v>
      </c>
      <c r="D761" s="78" t="str">
        <f t="shared" si="13"/>
        <v>기사임</v>
      </c>
      <c r="E761" s="78">
        <f>IF(D761="","",COUNTIF($D$1:D761,"기사임"))</f>
        <v>684</v>
      </c>
    </row>
    <row r="762" spans="1:5">
      <c r="A762" t="s">
        <v>1943</v>
      </c>
      <c r="B762">
        <v>2</v>
      </c>
      <c r="C762">
        <v>2</v>
      </c>
      <c r="D762" s="78" t="str">
        <f t="shared" si="13"/>
        <v>기사임</v>
      </c>
      <c r="E762" s="78">
        <f>IF(D762="","",COUNTIF($D$1:D762,"기사임"))</f>
        <v>685</v>
      </c>
    </row>
    <row r="763" spans="1:5">
      <c r="A763" t="s">
        <v>1819</v>
      </c>
      <c r="B763">
        <v>2</v>
      </c>
      <c r="C763">
        <v>2</v>
      </c>
      <c r="D763" s="78" t="str">
        <f t="shared" si="13"/>
        <v>기사임</v>
      </c>
      <c r="E763" s="78">
        <f>IF(D763="","",COUNTIF($D$1:D763,"기사임"))</f>
        <v>686</v>
      </c>
    </row>
    <row r="764" spans="1:5">
      <c r="A764" t="s">
        <v>1621</v>
      </c>
      <c r="B764">
        <v>2</v>
      </c>
      <c r="C764">
        <v>2</v>
      </c>
      <c r="D764" s="78" t="str">
        <f t="shared" si="13"/>
        <v>기사임</v>
      </c>
      <c r="E764" s="78">
        <f>IF(D764="","",COUNTIF($D$1:D764,"기사임"))</f>
        <v>687</v>
      </c>
    </row>
    <row r="765" spans="1:5">
      <c r="A765" t="s">
        <v>1860</v>
      </c>
      <c r="B765">
        <v>2</v>
      </c>
      <c r="C765">
        <v>2</v>
      </c>
      <c r="D765" s="78" t="str">
        <f t="shared" si="13"/>
        <v>기사임</v>
      </c>
      <c r="E765" s="78">
        <f>IF(D765="","",COUNTIF($D$1:D765,"기사임"))</f>
        <v>688</v>
      </c>
    </row>
    <row r="766" spans="1:5">
      <c r="A766" t="s">
        <v>1371</v>
      </c>
      <c r="B766">
        <v>2</v>
      </c>
      <c r="C766">
        <v>2</v>
      </c>
      <c r="D766" s="78" t="str">
        <f t="shared" si="13"/>
        <v>기사임</v>
      </c>
      <c r="E766" s="78">
        <f>IF(D766="","",COUNTIF($D$1:D766,"기사임"))</f>
        <v>689</v>
      </c>
    </row>
    <row r="767" spans="1:5">
      <c r="A767" t="s">
        <v>208</v>
      </c>
      <c r="B767">
        <v>2</v>
      </c>
      <c r="C767">
        <v>2</v>
      </c>
      <c r="D767" s="78" t="str">
        <f t="shared" si="13"/>
        <v>기사임</v>
      </c>
      <c r="E767" s="78">
        <f>IF(D767="","",COUNTIF($D$1:D767,"기사임"))</f>
        <v>690</v>
      </c>
    </row>
    <row r="768" spans="1:5">
      <c r="A768" t="s">
        <v>1368</v>
      </c>
      <c r="B768">
        <v>2</v>
      </c>
      <c r="C768">
        <v>2</v>
      </c>
      <c r="D768" s="78" t="str">
        <f t="shared" si="13"/>
        <v>기사임</v>
      </c>
      <c r="E768" s="78">
        <f>IF(D768="","",COUNTIF($D$1:D768,"기사임"))</f>
        <v>691</v>
      </c>
    </row>
    <row r="769" spans="1:5">
      <c r="A769" t="s">
        <v>2202</v>
      </c>
      <c r="B769">
        <v>2</v>
      </c>
      <c r="C769">
        <v>1</v>
      </c>
      <c r="D769" s="78" t="str">
        <f t="shared" si="13"/>
        <v>기사임</v>
      </c>
      <c r="E769" s="78">
        <f>IF(D769="","",COUNTIF($D$1:D769,"기사임"))</f>
        <v>692</v>
      </c>
    </row>
    <row r="770" spans="1:5">
      <c r="A770" t="s">
        <v>1735</v>
      </c>
      <c r="B770">
        <v>2</v>
      </c>
      <c r="C770">
        <v>1</v>
      </c>
      <c r="D770" s="78" t="str">
        <f t="shared" ref="D770:D833" si="14">IF(AND(LEFT(A770,10)="/archives/",ISNUMBER(_xlfn.NUMBERVALUE(MID(A770,18,1))),ISERROR(FIND("ckattempt",A770)),ISERROR(FIND("preview",A770))),"기사임","")</f>
        <v>기사임</v>
      </c>
      <c r="E770" s="78">
        <f>IF(D770="","",COUNTIF($D$1:D770,"기사임"))</f>
        <v>693</v>
      </c>
    </row>
    <row r="771" spans="1:5">
      <c r="A771" t="s">
        <v>1581</v>
      </c>
      <c r="B771">
        <v>2</v>
      </c>
      <c r="C771">
        <v>2</v>
      </c>
      <c r="D771" s="78" t="str">
        <f t="shared" si="14"/>
        <v>기사임</v>
      </c>
      <c r="E771" s="78">
        <f>IF(D771="","",COUNTIF($D$1:D771,"기사임"))</f>
        <v>694</v>
      </c>
    </row>
    <row r="772" spans="1:5">
      <c r="A772" t="s">
        <v>2203</v>
      </c>
      <c r="B772">
        <v>2</v>
      </c>
      <c r="C772">
        <v>1</v>
      </c>
      <c r="D772" s="78" t="str">
        <f t="shared" si="14"/>
        <v>기사임</v>
      </c>
      <c r="E772" s="78">
        <f>IF(D772="","",COUNTIF($D$1:D772,"기사임"))</f>
        <v>695</v>
      </c>
    </row>
    <row r="773" spans="1:5">
      <c r="A773" t="s">
        <v>1949</v>
      </c>
      <c r="B773">
        <v>2</v>
      </c>
      <c r="C773">
        <v>2</v>
      </c>
      <c r="D773" s="78" t="str">
        <f t="shared" si="14"/>
        <v>기사임</v>
      </c>
      <c r="E773" s="78">
        <f>IF(D773="","",COUNTIF($D$1:D773,"기사임"))</f>
        <v>696</v>
      </c>
    </row>
    <row r="774" spans="1:5">
      <c r="A774" t="s">
        <v>1950</v>
      </c>
      <c r="B774">
        <v>2</v>
      </c>
      <c r="C774">
        <v>2</v>
      </c>
      <c r="D774" s="78" t="str">
        <f t="shared" si="14"/>
        <v>기사임</v>
      </c>
      <c r="E774" s="78">
        <f>IF(D774="","",COUNTIF($D$1:D774,"기사임"))</f>
        <v>697</v>
      </c>
    </row>
    <row r="775" spans="1:5">
      <c r="A775" t="s">
        <v>1587</v>
      </c>
      <c r="B775">
        <v>2</v>
      </c>
      <c r="C775">
        <v>2</v>
      </c>
      <c r="D775" s="78" t="str">
        <f t="shared" si="14"/>
        <v>기사임</v>
      </c>
      <c r="E775" s="78">
        <f>IF(D775="","",COUNTIF($D$1:D775,"기사임"))</f>
        <v>698</v>
      </c>
    </row>
    <row r="776" spans="1:5">
      <c r="A776" t="s">
        <v>1622</v>
      </c>
      <c r="B776">
        <v>2</v>
      </c>
      <c r="C776">
        <v>2</v>
      </c>
      <c r="D776" s="78" t="str">
        <f t="shared" si="14"/>
        <v>기사임</v>
      </c>
      <c r="E776" s="78">
        <f>IF(D776="","",COUNTIF($D$1:D776,"기사임"))</f>
        <v>699</v>
      </c>
    </row>
    <row r="777" spans="1:5">
      <c r="A777" t="s">
        <v>2204</v>
      </c>
      <c r="B777">
        <v>2</v>
      </c>
      <c r="C777">
        <v>2</v>
      </c>
      <c r="D777" s="78" t="str">
        <f t="shared" si="14"/>
        <v>기사임</v>
      </c>
      <c r="E777" s="78">
        <f>IF(D777="","",COUNTIF($D$1:D777,"기사임"))</f>
        <v>700</v>
      </c>
    </row>
    <row r="778" spans="1:5">
      <c r="A778" t="s">
        <v>1623</v>
      </c>
      <c r="B778">
        <v>2</v>
      </c>
      <c r="C778">
        <v>2</v>
      </c>
      <c r="D778" s="78" t="str">
        <f t="shared" si="14"/>
        <v>기사임</v>
      </c>
      <c r="E778" s="78">
        <f>IF(D778="","",COUNTIF($D$1:D778,"기사임"))</f>
        <v>701</v>
      </c>
    </row>
    <row r="779" spans="1:5">
      <c r="A779" t="s">
        <v>2205</v>
      </c>
      <c r="B779">
        <v>2</v>
      </c>
      <c r="C779">
        <v>2</v>
      </c>
      <c r="D779" s="78" t="str">
        <f t="shared" si="14"/>
        <v>기사임</v>
      </c>
      <c r="E779" s="78">
        <f>IF(D779="","",COUNTIF($D$1:D779,"기사임"))</f>
        <v>702</v>
      </c>
    </row>
    <row r="780" spans="1:5">
      <c r="A780" t="s">
        <v>2206</v>
      </c>
      <c r="B780">
        <v>2</v>
      </c>
      <c r="C780">
        <v>1</v>
      </c>
      <c r="D780" s="78" t="str">
        <f t="shared" si="14"/>
        <v>기사임</v>
      </c>
      <c r="E780" s="78">
        <f>IF(D780="","",COUNTIF($D$1:D780,"기사임"))</f>
        <v>703</v>
      </c>
    </row>
    <row r="781" spans="1:5">
      <c r="A781" t="s">
        <v>2207</v>
      </c>
      <c r="B781">
        <v>2</v>
      </c>
      <c r="C781">
        <v>2</v>
      </c>
      <c r="D781" s="78" t="str">
        <f t="shared" si="14"/>
        <v>기사임</v>
      </c>
      <c r="E781" s="78">
        <f>IF(D781="","",COUNTIF($D$1:D781,"기사임"))</f>
        <v>704</v>
      </c>
    </row>
    <row r="782" spans="1:5">
      <c r="A782" t="s">
        <v>2208</v>
      </c>
      <c r="B782">
        <v>2</v>
      </c>
      <c r="C782">
        <v>2</v>
      </c>
      <c r="D782" s="78" t="str">
        <f t="shared" si="14"/>
        <v>기사임</v>
      </c>
      <c r="E782" s="78">
        <f>IF(D782="","",COUNTIF($D$1:D782,"기사임"))</f>
        <v>705</v>
      </c>
    </row>
    <row r="783" spans="1:5">
      <c r="A783" t="s">
        <v>2209</v>
      </c>
      <c r="B783">
        <v>2</v>
      </c>
      <c r="C783">
        <v>2</v>
      </c>
      <c r="D783" s="78" t="str">
        <f t="shared" si="14"/>
        <v>기사임</v>
      </c>
      <c r="E783" s="78">
        <f>IF(D783="","",COUNTIF($D$1:D783,"기사임"))</f>
        <v>706</v>
      </c>
    </row>
    <row r="784" spans="1:5">
      <c r="A784" t="s">
        <v>2210</v>
      </c>
      <c r="B784">
        <v>2</v>
      </c>
      <c r="C784">
        <v>2</v>
      </c>
      <c r="D784" s="78" t="str">
        <f t="shared" si="14"/>
        <v>기사임</v>
      </c>
      <c r="E784" s="78">
        <f>IF(D784="","",COUNTIF($D$1:D784,"기사임"))</f>
        <v>707</v>
      </c>
    </row>
    <row r="785" spans="1:5">
      <c r="A785" t="s">
        <v>2211</v>
      </c>
      <c r="B785">
        <v>2</v>
      </c>
      <c r="C785">
        <v>1</v>
      </c>
      <c r="D785" s="78" t="str">
        <f t="shared" si="14"/>
        <v>기사임</v>
      </c>
      <c r="E785" s="78">
        <f>IF(D785="","",COUNTIF($D$1:D785,"기사임"))</f>
        <v>708</v>
      </c>
    </row>
    <row r="786" spans="1:5">
      <c r="A786" t="s">
        <v>1214</v>
      </c>
      <c r="B786">
        <v>2</v>
      </c>
      <c r="C786">
        <v>2</v>
      </c>
      <c r="D786" s="78" t="str">
        <f t="shared" si="14"/>
        <v>기사임</v>
      </c>
      <c r="E786" s="78">
        <f>IF(D786="","",COUNTIF($D$1:D786,"기사임"))</f>
        <v>709</v>
      </c>
    </row>
    <row r="787" spans="1:5">
      <c r="A787" t="s">
        <v>1164</v>
      </c>
      <c r="B787">
        <v>2</v>
      </c>
      <c r="C787">
        <v>1</v>
      </c>
      <c r="D787" s="78" t="str">
        <f t="shared" si="14"/>
        <v>기사임</v>
      </c>
      <c r="E787" s="78">
        <f>IF(D787="","",COUNTIF($D$1:D787,"기사임"))</f>
        <v>710</v>
      </c>
    </row>
    <row r="788" spans="1:5">
      <c r="A788" t="s">
        <v>2212</v>
      </c>
      <c r="B788">
        <v>2</v>
      </c>
      <c r="C788">
        <v>2</v>
      </c>
      <c r="D788" s="78" t="str">
        <f t="shared" si="14"/>
        <v>기사임</v>
      </c>
      <c r="E788" s="78">
        <f>IF(D788="","",COUNTIF($D$1:D788,"기사임"))</f>
        <v>711</v>
      </c>
    </row>
    <row r="789" spans="1:5">
      <c r="A789" t="s">
        <v>222</v>
      </c>
      <c r="B789">
        <v>2</v>
      </c>
      <c r="C789">
        <v>2</v>
      </c>
      <c r="D789" s="78" t="str">
        <f t="shared" si="14"/>
        <v>기사임</v>
      </c>
      <c r="E789" s="78">
        <f>IF(D789="","",COUNTIF($D$1:D789,"기사임"))</f>
        <v>712</v>
      </c>
    </row>
    <row r="790" spans="1:5">
      <c r="A790" t="s">
        <v>2213</v>
      </c>
      <c r="B790">
        <v>2</v>
      </c>
      <c r="C790">
        <v>2</v>
      </c>
      <c r="D790" s="78" t="str">
        <f t="shared" si="14"/>
        <v>기사임</v>
      </c>
      <c r="E790" s="78">
        <f>IF(D790="","",COUNTIF($D$1:D790,"기사임"))</f>
        <v>713</v>
      </c>
    </row>
    <row r="791" spans="1:5">
      <c r="A791" t="s">
        <v>1654</v>
      </c>
      <c r="B791">
        <v>2</v>
      </c>
      <c r="C791">
        <v>2</v>
      </c>
      <c r="D791" s="78" t="str">
        <f t="shared" si="14"/>
        <v>기사임</v>
      </c>
      <c r="E791" s="78">
        <f>IF(D791="","",COUNTIF($D$1:D791,"기사임"))</f>
        <v>714</v>
      </c>
    </row>
    <row r="792" spans="1:5">
      <c r="A792" t="s">
        <v>2214</v>
      </c>
      <c r="B792">
        <v>2</v>
      </c>
      <c r="C792">
        <v>2</v>
      </c>
      <c r="D792" s="78" t="str">
        <f t="shared" si="14"/>
        <v>기사임</v>
      </c>
      <c r="E792" s="78">
        <f>IF(D792="","",COUNTIF($D$1:D792,"기사임"))</f>
        <v>715</v>
      </c>
    </row>
    <row r="793" spans="1:5">
      <c r="A793" t="s">
        <v>2215</v>
      </c>
      <c r="B793">
        <v>2</v>
      </c>
      <c r="C793">
        <v>2</v>
      </c>
      <c r="D793" s="78" t="str">
        <f t="shared" si="14"/>
        <v>기사임</v>
      </c>
      <c r="E793" s="78">
        <f>IF(D793="","",COUNTIF($D$1:D793,"기사임"))</f>
        <v>716</v>
      </c>
    </row>
    <row r="794" spans="1:5">
      <c r="A794" t="s">
        <v>2216</v>
      </c>
      <c r="B794">
        <v>2</v>
      </c>
      <c r="C794">
        <v>1</v>
      </c>
      <c r="D794" s="78" t="str">
        <f t="shared" si="14"/>
        <v>기사임</v>
      </c>
      <c r="E794" s="78">
        <f>IF(D794="","",COUNTIF($D$1:D794,"기사임"))</f>
        <v>717</v>
      </c>
    </row>
    <row r="795" spans="1:5">
      <c r="A795" t="s">
        <v>1822</v>
      </c>
      <c r="B795">
        <v>2</v>
      </c>
      <c r="C795">
        <v>2</v>
      </c>
      <c r="D795" s="78" t="str">
        <f t="shared" si="14"/>
        <v>기사임</v>
      </c>
      <c r="E795" s="78">
        <f>IF(D795="","",COUNTIF($D$1:D795,"기사임"))</f>
        <v>718</v>
      </c>
    </row>
    <row r="796" spans="1:5">
      <c r="A796" t="s">
        <v>1809</v>
      </c>
      <c r="B796">
        <v>2</v>
      </c>
      <c r="C796">
        <v>2</v>
      </c>
      <c r="D796" s="78" t="str">
        <f t="shared" si="14"/>
        <v>기사임</v>
      </c>
      <c r="E796" s="78">
        <f>IF(D796="","",COUNTIF($D$1:D796,"기사임"))</f>
        <v>719</v>
      </c>
    </row>
    <row r="797" spans="1:5">
      <c r="A797" t="s">
        <v>1741</v>
      </c>
      <c r="B797">
        <v>2</v>
      </c>
      <c r="C797">
        <v>2</v>
      </c>
      <c r="D797" s="78" t="str">
        <f t="shared" si="14"/>
        <v>기사임</v>
      </c>
      <c r="E797" s="78">
        <f>IF(D797="","",COUNTIF($D$1:D797,"기사임"))</f>
        <v>720</v>
      </c>
    </row>
    <row r="798" spans="1:5">
      <c r="A798" t="s">
        <v>1501</v>
      </c>
      <c r="B798">
        <v>2</v>
      </c>
      <c r="C798">
        <v>2</v>
      </c>
      <c r="D798" s="78" t="str">
        <f t="shared" si="14"/>
        <v>기사임</v>
      </c>
      <c r="E798" s="78">
        <f>IF(D798="","",COUNTIF($D$1:D798,"기사임"))</f>
        <v>721</v>
      </c>
    </row>
    <row r="799" spans="1:5">
      <c r="A799" t="s">
        <v>1533</v>
      </c>
      <c r="B799">
        <v>2</v>
      </c>
      <c r="C799">
        <v>2</v>
      </c>
      <c r="D799" s="78" t="str">
        <f t="shared" si="14"/>
        <v>기사임</v>
      </c>
      <c r="E799" s="78">
        <f>IF(D799="","",COUNTIF($D$1:D799,"기사임"))</f>
        <v>722</v>
      </c>
    </row>
    <row r="800" spans="1:5">
      <c r="A800" t="s">
        <v>2217</v>
      </c>
      <c r="B800">
        <v>2</v>
      </c>
      <c r="C800">
        <v>1</v>
      </c>
      <c r="D800" s="78" t="str">
        <f t="shared" si="14"/>
        <v>기사임</v>
      </c>
      <c r="E800" s="78">
        <f>IF(D800="","",COUNTIF($D$1:D800,"기사임"))</f>
        <v>723</v>
      </c>
    </row>
    <row r="801" spans="1:5">
      <c r="A801" t="s">
        <v>1742</v>
      </c>
      <c r="B801">
        <v>2</v>
      </c>
      <c r="C801">
        <v>2</v>
      </c>
      <c r="D801" s="78" t="str">
        <f t="shared" si="14"/>
        <v>기사임</v>
      </c>
      <c r="E801" s="78">
        <f>IF(D801="","",COUNTIF($D$1:D801,"기사임"))</f>
        <v>724</v>
      </c>
    </row>
    <row r="802" spans="1:5">
      <c r="A802" t="s">
        <v>2218</v>
      </c>
      <c r="B802">
        <v>2</v>
      </c>
      <c r="C802">
        <v>2</v>
      </c>
      <c r="D802" s="78" t="str">
        <f t="shared" si="14"/>
        <v>기사임</v>
      </c>
      <c r="E802" s="78">
        <f>IF(D802="","",COUNTIF($D$1:D802,"기사임"))</f>
        <v>725</v>
      </c>
    </row>
    <row r="803" spans="1:5">
      <c r="A803" t="s">
        <v>1958</v>
      </c>
      <c r="B803">
        <v>2</v>
      </c>
      <c r="C803">
        <v>1</v>
      </c>
      <c r="D803" s="78" t="str">
        <f t="shared" si="14"/>
        <v>기사임</v>
      </c>
      <c r="E803" s="78">
        <f>IF(D803="","",COUNTIF($D$1:D803,"기사임"))</f>
        <v>726</v>
      </c>
    </row>
    <row r="804" spans="1:5">
      <c r="A804" t="s">
        <v>1744</v>
      </c>
      <c r="B804">
        <v>2</v>
      </c>
      <c r="C804">
        <v>2</v>
      </c>
      <c r="D804" s="78" t="str">
        <f t="shared" si="14"/>
        <v>기사임</v>
      </c>
      <c r="E804" s="78">
        <f>IF(D804="","",COUNTIF($D$1:D804,"기사임"))</f>
        <v>727</v>
      </c>
    </row>
    <row r="805" spans="1:5">
      <c r="A805" t="s">
        <v>2219</v>
      </c>
      <c r="B805">
        <v>2</v>
      </c>
      <c r="C805">
        <v>1</v>
      </c>
      <c r="D805" s="78" t="str">
        <f t="shared" si="14"/>
        <v>기사임</v>
      </c>
      <c r="E805" s="78">
        <f>IF(D805="","",COUNTIF($D$1:D805,"기사임"))</f>
        <v>728</v>
      </c>
    </row>
    <row r="806" spans="1:5">
      <c r="A806" t="s">
        <v>1588</v>
      </c>
      <c r="B806">
        <v>2</v>
      </c>
      <c r="C806">
        <v>2</v>
      </c>
      <c r="D806" s="78" t="str">
        <f t="shared" si="14"/>
        <v>기사임</v>
      </c>
      <c r="E806" s="78">
        <f>IF(D806="","",COUNTIF($D$1:D806,"기사임"))</f>
        <v>729</v>
      </c>
    </row>
    <row r="807" spans="1:5">
      <c r="A807" t="s">
        <v>1959</v>
      </c>
      <c r="B807">
        <v>2</v>
      </c>
      <c r="C807">
        <v>1</v>
      </c>
      <c r="D807" s="78" t="str">
        <f t="shared" si="14"/>
        <v>기사임</v>
      </c>
      <c r="E807" s="78">
        <f>IF(D807="","",COUNTIF($D$1:D807,"기사임"))</f>
        <v>730</v>
      </c>
    </row>
    <row r="808" spans="1:5">
      <c r="A808" t="s">
        <v>2220</v>
      </c>
      <c r="B808">
        <v>2</v>
      </c>
      <c r="C808">
        <v>1</v>
      </c>
      <c r="D808" s="78" t="str">
        <f t="shared" si="14"/>
        <v>기사임</v>
      </c>
      <c r="E808" s="78">
        <f>IF(D808="","",COUNTIF($D$1:D808,"기사임"))</f>
        <v>731</v>
      </c>
    </row>
    <row r="809" spans="1:5">
      <c r="A809" t="s">
        <v>1636</v>
      </c>
      <c r="B809">
        <v>2</v>
      </c>
      <c r="C809">
        <v>2</v>
      </c>
      <c r="D809" s="78" t="str">
        <f t="shared" si="14"/>
        <v>기사임</v>
      </c>
      <c r="E809" s="78">
        <f>IF(D809="","",COUNTIF($D$1:D809,"기사임"))</f>
        <v>732</v>
      </c>
    </row>
    <row r="810" spans="1:5">
      <c r="A810" t="s">
        <v>2221</v>
      </c>
      <c r="B810">
        <v>2</v>
      </c>
      <c r="C810">
        <v>2</v>
      </c>
      <c r="D810" s="78" t="str">
        <f t="shared" si="14"/>
        <v>기사임</v>
      </c>
      <c r="E810" s="78">
        <f>IF(D810="","",COUNTIF($D$1:D810,"기사임"))</f>
        <v>733</v>
      </c>
    </row>
    <row r="811" spans="1:5">
      <c r="A811" t="s">
        <v>1689</v>
      </c>
      <c r="B811">
        <v>2</v>
      </c>
      <c r="C811">
        <v>2</v>
      </c>
      <c r="D811" s="78" t="str">
        <f t="shared" si="14"/>
        <v>기사임</v>
      </c>
      <c r="E811" s="78">
        <f>IF(D811="","",COUNTIF($D$1:D811,"기사임"))</f>
        <v>734</v>
      </c>
    </row>
    <row r="812" spans="1:5">
      <c r="A812" t="s">
        <v>2222</v>
      </c>
      <c r="B812">
        <v>2</v>
      </c>
      <c r="C812">
        <v>2</v>
      </c>
      <c r="D812" s="78" t="str">
        <f t="shared" si="14"/>
        <v>기사임</v>
      </c>
      <c r="E812" s="78">
        <f>IF(D812="","",COUNTIF($D$1:D812,"기사임"))</f>
        <v>735</v>
      </c>
    </row>
    <row r="813" spans="1:5">
      <c r="A813" t="s">
        <v>1260</v>
      </c>
      <c r="B813">
        <v>2</v>
      </c>
      <c r="C813">
        <v>2</v>
      </c>
      <c r="D813" s="78" t="str">
        <f t="shared" si="14"/>
        <v>기사임</v>
      </c>
      <c r="E813" s="78">
        <f>IF(D813="","",COUNTIF($D$1:D813,"기사임"))</f>
        <v>736</v>
      </c>
    </row>
    <row r="814" spans="1:5">
      <c r="A814" t="s">
        <v>2223</v>
      </c>
      <c r="B814">
        <v>2</v>
      </c>
      <c r="C814">
        <v>2</v>
      </c>
      <c r="D814" s="78" t="str">
        <f t="shared" si="14"/>
        <v>기사임</v>
      </c>
      <c r="E814" s="78">
        <f>IF(D814="","",COUNTIF($D$1:D814,"기사임"))</f>
        <v>737</v>
      </c>
    </row>
    <row r="815" spans="1:5">
      <c r="A815" t="s">
        <v>2224</v>
      </c>
      <c r="B815">
        <v>2</v>
      </c>
      <c r="C815">
        <v>2</v>
      </c>
      <c r="D815" s="78" t="str">
        <f t="shared" si="14"/>
        <v>기사임</v>
      </c>
      <c r="E815" s="78">
        <f>IF(D815="","",COUNTIF($D$1:D815,"기사임"))</f>
        <v>738</v>
      </c>
    </row>
    <row r="816" spans="1:5">
      <c r="A816" t="s">
        <v>1750</v>
      </c>
      <c r="B816">
        <v>2</v>
      </c>
      <c r="C816">
        <v>2</v>
      </c>
      <c r="D816" s="78" t="str">
        <f t="shared" si="14"/>
        <v>기사임</v>
      </c>
      <c r="E816" s="78">
        <f>IF(D816="","",COUNTIF($D$1:D816,"기사임"))</f>
        <v>739</v>
      </c>
    </row>
    <row r="817" spans="1:5">
      <c r="A817" t="s">
        <v>1261</v>
      </c>
      <c r="B817">
        <v>2</v>
      </c>
      <c r="C817">
        <v>2</v>
      </c>
      <c r="D817" s="78" t="str">
        <f t="shared" si="14"/>
        <v>기사임</v>
      </c>
      <c r="E817" s="78">
        <f>IF(D817="","",COUNTIF($D$1:D817,"기사임"))</f>
        <v>740</v>
      </c>
    </row>
    <row r="818" spans="1:5">
      <c r="A818" t="s">
        <v>1497</v>
      </c>
      <c r="B818">
        <v>2</v>
      </c>
      <c r="C818">
        <v>2</v>
      </c>
      <c r="D818" s="78" t="str">
        <f t="shared" si="14"/>
        <v>기사임</v>
      </c>
      <c r="E818" s="78">
        <f>IF(D818="","",COUNTIF($D$1:D818,"기사임"))</f>
        <v>741</v>
      </c>
    </row>
    <row r="819" spans="1:5">
      <c r="A819" t="s">
        <v>1515</v>
      </c>
      <c r="B819">
        <v>2</v>
      </c>
      <c r="C819">
        <v>2</v>
      </c>
      <c r="D819" s="78" t="str">
        <f t="shared" si="14"/>
        <v>기사임</v>
      </c>
      <c r="E819" s="78">
        <f>IF(D819="","",COUNTIF($D$1:D819,"기사임"))</f>
        <v>742</v>
      </c>
    </row>
    <row r="820" spans="1:5">
      <c r="A820" t="s">
        <v>2225</v>
      </c>
      <c r="B820">
        <v>2</v>
      </c>
      <c r="C820">
        <v>2</v>
      </c>
      <c r="D820" s="78" t="str">
        <f t="shared" si="14"/>
        <v>기사임</v>
      </c>
      <c r="E820" s="78">
        <f>IF(D820="","",COUNTIF($D$1:D820,"기사임"))</f>
        <v>743</v>
      </c>
    </row>
    <row r="821" spans="1:5">
      <c r="A821" t="s">
        <v>986</v>
      </c>
      <c r="B821">
        <v>2</v>
      </c>
      <c r="C821">
        <v>2</v>
      </c>
      <c r="D821" s="78" t="str">
        <f t="shared" si="14"/>
        <v>기사임</v>
      </c>
      <c r="E821" s="78">
        <f>IF(D821="","",COUNTIF($D$1:D821,"기사임"))</f>
        <v>744</v>
      </c>
    </row>
    <row r="822" spans="1:5">
      <c r="A822" t="s">
        <v>1575</v>
      </c>
      <c r="B822">
        <v>2</v>
      </c>
      <c r="C822">
        <v>1</v>
      </c>
      <c r="D822" s="78" t="str">
        <f t="shared" si="14"/>
        <v>기사임</v>
      </c>
      <c r="E822" s="78">
        <f>IF(D822="","",COUNTIF($D$1:D822,"기사임"))</f>
        <v>745</v>
      </c>
    </row>
    <row r="823" spans="1:5">
      <c r="A823" t="s">
        <v>1962</v>
      </c>
      <c r="B823">
        <v>2</v>
      </c>
      <c r="C823">
        <v>2</v>
      </c>
      <c r="D823" s="78" t="str">
        <f t="shared" si="14"/>
        <v>기사임</v>
      </c>
      <c r="E823" s="78">
        <f>IF(D823="","",COUNTIF($D$1:D823,"기사임"))</f>
        <v>746</v>
      </c>
    </row>
    <row r="824" spans="1:5">
      <c r="A824" t="s">
        <v>1694</v>
      </c>
      <c r="B824">
        <v>2</v>
      </c>
      <c r="C824">
        <v>2</v>
      </c>
      <c r="D824" s="78" t="str">
        <f t="shared" si="14"/>
        <v>기사임</v>
      </c>
      <c r="E824" s="78">
        <f>IF(D824="","",COUNTIF($D$1:D824,"기사임"))</f>
        <v>747</v>
      </c>
    </row>
    <row r="825" spans="1:5">
      <c r="A825" t="s">
        <v>2226</v>
      </c>
      <c r="B825">
        <v>2</v>
      </c>
      <c r="C825">
        <v>2</v>
      </c>
      <c r="D825" s="78" t="str">
        <f t="shared" si="14"/>
        <v>기사임</v>
      </c>
      <c r="E825" s="78">
        <f>IF(D825="","",COUNTIF($D$1:D825,"기사임"))</f>
        <v>748</v>
      </c>
    </row>
    <row r="826" spans="1:5">
      <c r="A826" t="s">
        <v>1695</v>
      </c>
      <c r="B826">
        <v>2</v>
      </c>
      <c r="C826">
        <v>2</v>
      </c>
      <c r="D826" s="78" t="str">
        <f t="shared" si="14"/>
        <v>기사임</v>
      </c>
      <c r="E826" s="78">
        <f>IF(D826="","",COUNTIF($D$1:D826,"기사임"))</f>
        <v>749</v>
      </c>
    </row>
    <row r="827" spans="1:5">
      <c r="A827" t="s">
        <v>1753</v>
      </c>
      <c r="B827">
        <v>2</v>
      </c>
      <c r="C827">
        <v>2</v>
      </c>
      <c r="D827" s="78" t="str">
        <f t="shared" si="14"/>
        <v>기사임</v>
      </c>
      <c r="E827" s="78">
        <f>IF(D827="","",COUNTIF($D$1:D827,"기사임"))</f>
        <v>750</v>
      </c>
    </row>
    <row r="828" spans="1:5">
      <c r="A828" t="s">
        <v>1964</v>
      </c>
      <c r="B828">
        <v>2</v>
      </c>
      <c r="C828">
        <v>2</v>
      </c>
      <c r="D828" s="78" t="str">
        <f t="shared" si="14"/>
        <v>기사임</v>
      </c>
      <c r="E828" s="78">
        <f>IF(D828="","",COUNTIF($D$1:D828,"기사임"))</f>
        <v>751</v>
      </c>
    </row>
    <row r="829" spans="1:5">
      <c r="A829" t="s">
        <v>1967</v>
      </c>
      <c r="B829">
        <v>2</v>
      </c>
      <c r="C829">
        <v>1</v>
      </c>
      <c r="D829" s="78" t="str">
        <f t="shared" si="14"/>
        <v>기사임</v>
      </c>
      <c r="E829" s="78">
        <f>IF(D829="","",COUNTIF($D$1:D829,"기사임"))</f>
        <v>752</v>
      </c>
    </row>
    <row r="830" spans="1:5">
      <c r="A830" t="s">
        <v>1338</v>
      </c>
      <c r="B830">
        <v>2</v>
      </c>
      <c r="C830">
        <v>2</v>
      </c>
      <c r="D830" s="78" t="str">
        <f t="shared" si="14"/>
        <v>기사임</v>
      </c>
      <c r="E830" s="78">
        <f>IF(D830="","",COUNTIF($D$1:D830,"기사임"))</f>
        <v>753</v>
      </c>
    </row>
    <row r="831" spans="1:5">
      <c r="A831" t="s">
        <v>2227</v>
      </c>
      <c r="B831">
        <v>2</v>
      </c>
      <c r="C831">
        <v>2</v>
      </c>
      <c r="D831" s="78" t="str">
        <f t="shared" si="14"/>
        <v>기사임</v>
      </c>
      <c r="E831" s="78">
        <f>IF(D831="","",COUNTIF($D$1:D831,"기사임"))</f>
        <v>754</v>
      </c>
    </row>
    <row r="832" spans="1:5">
      <c r="A832" t="s">
        <v>1756</v>
      </c>
      <c r="B832">
        <v>2</v>
      </c>
      <c r="C832">
        <v>1</v>
      </c>
      <c r="D832" s="78" t="str">
        <f t="shared" si="14"/>
        <v>기사임</v>
      </c>
      <c r="E832" s="78">
        <f>IF(D832="","",COUNTIF($D$1:D832,"기사임"))</f>
        <v>755</v>
      </c>
    </row>
    <row r="833" spans="1:5">
      <c r="A833" t="s">
        <v>1487</v>
      </c>
      <c r="B833">
        <v>2</v>
      </c>
      <c r="C833">
        <v>2</v>
      </c>
      <c r="D833" s="78" t="str">
        <f t="shared" si="14"/>
        <v>기사임</v>
      </c>
      <c r="E833" s="78">
        <f>IF(D833="","",COUNTIF($D$1:D833,"기사임"))</f>
        <v>756</v>
      </c>
    </row>
    <row r="834" spans="1:5">
      <c r="A834" t="s">
        <v>1400</v>
      </c>
      <c r="B834">
        <v>2</v>
      </c>
      <c r="C834">
        <v>2</v>
      </c>
      <c r="D834" s="78" t="str">
        <f t="shared" ref="D834:D897" si="15">IF(AND(LEFT(A834,10)="/archives/",ISNUMBER(_xlfn.NUMBERVALUE(MID(A834,18,1))),ISERROR(FIND("ckattempt",A834)),ISERROR(FIND("preview",A834))),"기사임","")</f>
        <v>기사임</v>
      </c>
      <c r="E834" s="78">
        <f>IF(D834="","",COUNTIF($D$1:D834,"기사임"))</f>
        <v>757</v>
      </c>
    </row>
    <row r="835" spans="1:5">
      <c r="A835" t="s">
        <v>2228</v>
      </c>
      <c r="B835">
        <v>2</v>
      </c>
      <c r="C835">
        <v>2</v>
      </c>
      <c r="D835" s="78" t="str">
        <f t="shared" si="15"/>
        <v>기사임</v>
      </c>
      <c r="E835" s="78">
        <f>IF(D835="","",COUNTIF($D$1:D835,"기사임"))</f>
        <v>758</v>
      </c>
    </row>
    <row r="836" spans="1:5">
      <c r="A836" t="s">
        <v>1760</v>
      </c>
      <c r="B836">
        <v>2</v>
      </c>
      <c r="C836">
        <v>2</v>
      </c>
      <c r="D836" s="78" t="str">
        <f t="shared" si="15"/>
        <v>기사임</v>
      </c>
      <c r="E836" s="78">
        <f>IF(D836="","",COUNTIF($D$1:D836,"기사임"))</f>
        <v>759</v>
      </c>
    </row>
    <row r="837" spans="1:5">
      <c r="A837" t="s">
        <v>1479</v>
      </c>
      <c r="B837">
        <v>2</v>
      </c>
      <c r="C837">
        <v>2</v>
      </c>
      <c r="D837" s="78" t="str">
        <f t="shared" si="15"/>
        <v>기사임</v>
      </c>
      <c r="E837" s="78">
        <f>IF(D837="","",COUNTIF($D$1:D837,"기사임"))</f>
        <v>760</v>
      </c>
    </row>
    <row r="838" spans="1:5">
      <c r="A838" t="s">
        <v>1516</v>
      </c>
      <c r="B838">
        <v>2</v>
      </c>
      <c r="C838">
        <v>2</v>
      </c>
      <c r="D838" s="78" t="str">
        <f t="shared" si="15"/>
        <v>기사임</v>
      </c>
      <c r="E838" s="78">
        <f>IF(D838="","",COUNTIF($D$1:D838,"기사임"))</f>
        <v>761</v>
      </c>
    </row>
    <row r="839" spans="1:5">
      <c r="A839" t="s">
        <v>1534</v>
      </c>
      <c r="B839">
        <v>2</v>
      </c>
      <c r="C839">
        <v>2</v>
      </c>
      <c r="D839" s="78" t="str">
        <f t="shared" si="15"/>
        <v>기사임</v>
      </c>
      <c r="E839" s="78">
        <f>IF(D839="","",COUNTIF($D$1:D839,"기사임"))</f>
        <v>762</v>
      </c>
    </row>
    <row r="840" spans="1:5">
      <c r="A840" t="s">
        <v>1698</v>
      </c>
      <c r="B840">
        <v>2</v>
      </c>
      <c r="C840">
        <v>1</v>
      </c>
      <c r="D840" s="78" t="str">
        <f t="shared" si="15"/>
        <v>기사임</v>
      </c>
      <c r="E840" s="78">
        <f>IF(D840="","",COUNTIF($D$1:D840,"기사임"))</f>
        <v>763</v>
      </c>
    </row>
    <row r="841" spans="1:5">
      <c r="A841" t="s">
        <v>165</v>
      </c>
      <c r="B841">
        <v>2</v>
      </c>
      <c r="C841">
        <v>2</v>
      </c>
      <c r="D841" s="78" t="str">
        <f t="shared" si="15"/>
        <v>기사임</v>
      </c>
      <c r="E841" s="78">
        <f>IF(D841="","",COUNTIF($D$1:D841,"기사임"))</f>
        <v>764</v>
      </c>
    </row>
    <row r="842" spans="1:5">
      <c r="A842" t="s">
        <v>1440</v>
      </c>
      <c r="B842">
        <v>2</v>
      </c>
      <c r="C842">
        <v>2</v>
      </c>
      <c r="D842" s="78" t="str">
        <f t="shared" si="15"/>
        <v>기사임</v>
      </c>
      <c r="E842" s="78">
        <f>IF(D842="","",COUNTIF($D$1:D842,"기사임"))</f>
        <v>765</v>
      </c>
    </row>
    <row r="843" spans="1:5">
      <c r="A843" t="s">
        <v>1343</v>
      </c>
      <c r="B843">
        <v>2</v>
      </c>
      <c r="C843">
        <v>1</v>
      </c>
      <c r="D843" s="78" t="str">
        <f t="shared" si="15"/>
        <v>기사임</v>
      </c>
      <c r="E843" s="78">
        <f>IF(D843="","",COUNTIF($D$1:D843,"기사임"))</f>
        <v>766</v>
      </c>
    </row>
    <row r="844" spans="1:5">
      <c r="A844" t="s">
        <v>1656</v>
      </c>
      <c r="B844">
        <v>2</v>
      </c>
      <c r="C844">
        <v>2</v>
      </c>
      <c r="D844" s="78" t="str">
        <f t="shared" si="15"/>
        <v>기사임</v>
      </c>
      <c r="E844" s="78">
        <f>IF(D844="","",COUNTIF($D$1:D844,"기사임"))</f>
        <v>767</v>
      </c>
    </row>
    <row r="845" spans="1:5">
      <c r="A845" t="s">
        <v>1699</v>
      </c>
      <c r="B845">
        <v>2</v>
      </c>
      <c r="C845">
        <v>2</v>
      </c>
      <c r="D845" s="78" t="str">
        <f t="shared" si="15"/>
        <v>기사임</v>
      </c>
      <c r="E845" s="78">
        <f>IF(D845="","",COUNTIF($D$1:D845,"기사임"))</f>
        <v>768</v>
      </c>
    </row>
    <row r="846" spans="1:5">
      <c r="A846" t="s">
        <v>2229</v>
      </c>
      <c r="B846">
        <v>2</v>
      </c>
      <c r="C846">
        <v>2</v>
      </c>
      <c r="D846" s="78" t="str">
        <f t="shared" si="15"/>
        <v>기사임</v>
      </c>
      <c r="E846" s="78">
        <f>IF(D846="","",COUNTIF($D$1:D846,"기사임"))</f>
        <v>769</v>
      </c>
    </row>
    <row r="847" spans="1:5">
      <c r="A847" t="s">
        <v>1441</v>
      </c>
      <c r="B847">
        <v>2</v>
      </c>
      <c r="C847">
        <v>1</v>
      </c>
      <c r="D847" s="78" t="str">
        <f t="shared" si="15"/>
        <v>기사임</v>
      </c>
      <c r="E847" s="78">
        <f>IF(D847="","",COUNTIF($D$1:D847,"기사임"))</f>
        <v>770</v>
      </c>
    </row>
    <row r="848" spans="1:5">
      <c r="A848" t="s">
        <v>2230</v>
      </c>
      <c r="B848">
        <v>2</v>
      </c>
      <c r="C848">
        <v>2</v>
      </c>
      <c r="D848" s="78" t="str">
        <f t="shared" si="15"/>
        <v>기사임</v>
      </c>
      <c r="E848" s="78">
        <f>IF(D848="","",COUNTIF($D$1:D848,"기사임"))</f>
        <v>771</v>
      </c>
    </row>
    <row r="849" spans="1:5">
      <c r="A849" t="s">
        <v>1657</v>
      </c>
      <c r="B849">
        <v>2</v>
      </c>
      <c r="C849">
        <v>2</v>
      </c>
      <c r="D849" s="78" t="str">
        <f t="shared" si="15"/>
        <v>기사임</v>
      </c>
      <c r="E849" s="78">
        <f>IF(D849="","",COUNTIF($D$1:D849,"기사임"))</f>
        <v>772</v>
      </c>
    </row>
    <row r="850" spans="1:5">
      <c r="A850" t="s">
        <v>2231</v>
      </c>
      <c r="B850">
        <v>2</v>
      </c>
      <c r="C850">
        <v>2</v>
      </c>
      <c r="D850" s="78" t="str">
        <f t="shared" si="15"/>
        <v>기사임</v>
      </c>
      <c r="E850" s="78">
        <f>IF(D850="","",COUNTIF($D$1:D850,"기사임"))</f>
        <v>773</v>
      </c>
    </row>
    <row r="851" spans="1:5">
      <c r="A851" t="s">
        <v>156</v>
      </c>
      <c r="B851">
        <v>2</v>
      </c>
      <c r="C851">
        <v>2</v>
      </c>
      <c r="D851" s="78" t="str">
        <f t="shared" si="15"/>
        <v>기사임</v>
      </c>
      <c r="E851" s="78">
        <f>IF(D851="","",COUNTIF($D$1:D851,"기사임"))</f>
        <v>774</v>
      </c>
    </row>
    <row r="852" spans="1:5">
      <c r="A852" t="s">
        <v>1764</v>
      </c>
      <c r="B852">
        <v>2</v>
      </c>
      <c r="C852">
        <v>2</v>
      </c>
      <c r="D852" s="78" t="str">
        <f t="shared" si="15"/>
        <v>기사임</v>
      </c>
      <c r="E852" s="78">
        <f>IF(D852="","",COUNTIF($D$1:D852,"기사임"))</f>
        <v>775</v>
      </c>
    </row>
    <row r="853" spans="1:5">
      <c r="A853" t="s">
        <v>1489</v>
      </c>
      <c r="B853">
        <v>2</v>
      </c>
      <c r="C853">
        <v>2</v>
      </c>
      <c r="D853" s="78" t="str">
        <f t="shared" si="15"/>
        <v>기사임</v>
      </c>
      <c r="E853" s="78">
        <f>IF(D853="","",COUNTIF($D$1:D853,"기사임"))</f>
        <v>776</v>
      </c>
    </row>
    <row r="854" spans="1:5">
      <c r="A854" t="s">
        <v>1480</v>
      </c>
      <c r="B854">
        <v>2</v>
      </c>
      <c r="C854">
        <v>2</v>
      </c>
      <c r="D854" s="78" t="str">
        <f t="shared" si="15"/>
        <v>기사임</v>
      </c>
      <c r="E854" s="78">
        <f>IF(D854="","",COUNTIF($D$1:D854,"기사임"))</f>
        <v>777</v>
      </c>
    </row>
    <row r="855" spans="1:5">
      <c r="A855" t="s">
        <v>1030</v>
      </c>
      <c r="B855">
        <v>2</v>
      </c>
      <c r="C855">
        <v>2</v>
      </c>
      <c r="D855" s="78" t="str">
        <f t="shared" si="15"/>
        <v>기사임</v>
      </c>
      <c r="E855" s="78">
        <f>IF(D855="","",COUNTIF($D$1:D855,"기사임"))</f>
        <v>778</v>
      </c>
    </row>
    <row r="856" spans="1:5">
      <c r="A856" t="s">
        <v>1339</v>
      </c>
      <c r="B856">
        <v>2</v>
      </c>
      <c r="C856">
        <v>2</v>
      </c>
      <c r="D856" s="78" t="str">
        <f t="shared" si="15"/>
        <v>기사임</v>
      </c>
      <c r="E856" s="78">
        <f>IF(D856="","",COUNTIF($D$1:D856,"기사임"))</f>
        <v>779</v>
      </c>
    </row>
    <row r="857" spans="1:5">
      <c r="A857" t="s">
        <v>1435</v>
      </c>
      <c r="B857">
        <v>2</v>
      </c>
      <c r="C857">
        <v>3</v>
      </c>
      <c r="D857" s="78" t="str">
        <f t="shared" si="15"/>
        <v>기사임</v>
      </c>
      <c r="E857" s="78">
        <f>IF(D857="","",COUNTIF($D$1:D857,"기사임"))</f>
        <v>780</v>
      </c>
    </row>
    <row r="858" spans="1:5">
      <c r="A858" t="s">
        <v>1810</v>
      </c>
      <c r="B858">
        <v>2</v>
      </c>
      <c r="C858">
        <v>2</v>
      </c>
      <c r="D858" s="78" t="str">
        <f t="shared" si="15"/>
        <v>기사임</v>
      </c>
      <c r="E858" s="78">
        <f>IF(D858="","",COUNTIF($D$1:D858,"기사임"))</f>
        <v>781</v>
      </c>
    </row>
    <row r="859" spans="1:5">
      <c r="A859" t="s">
        <v>678</v>
      </c>
      <c r="B859">
        <v>2</v>
      </c>
      <c r="C859">
        <v>2</v>
      </c>
      <c r="D859" s="78" t="str">
        <f t="shared" si="15"/>
        <v>기사임</v>
      </c>
      <c r="E859" s="78">
        <f>IF(D859="","",COUNTIF($D$1:D859,"기사임"))</f>
        <v>782</v>
      </c>
    </row>
    <row r="860" spans="1:5">
      <c r="A860" t="s">
        <v>2232</v>
      </c>
      <c r="B860">
        <v>2</v>
      </c>
      <c r="C860">
        <v>2</v>
      </c>
      <c r="D860" s="78" t="str">
        <f t="shared" si="15"/>
        <v>기사임</v>
      </c>
      <c r="E860" s="78">
        <f>IF(D860="","",COUNTIF($D$1:D860,"기사임"))</f>
        <v>783</v>
      </c>
    </row>
    <row r="861" spans="1:5">
      <c r="A861" t="s">
        <v>2233</v>
      </c>
      <c r="B861">
        <v>2</v>
      </c>
      <c r="C861">
        <v>2</v>
      </c>
      <c r="D861" s="78" t="str">
        <f t="shared" si="15"/>
        <v>기사임</v>
      </c>
      <c r="E861" s="78">
        <f>IF(D861="","",COUNTIF($D$1:D861,"기사임"))</f>
        <v>784</v>
      </c>
    </row>
    <row r="862" spans="1:5">
      <c r="A862" t="s">
        <v>1975</v>
      </c>
      <c r="B862">
        <v>2</v>
      </c>
      <c r="C862">
        <v>2</v>
      </c>
      <c r="D862" s="78" t="str">
        <f t="shared" si="15"/>
        <v>기사임</v>
      </c>
      <c r="E862" s="78">
        <f>IF(D862="","",COUNTIF($D$1:D862,"기사임"))</f>
        <v>785</v>
      </c>
    </row>
    <row r="863" spans="1:5">
      <c r="A863" t="s">
        <v>1870</v>
      </c>
      <c r="B863">
        <v>2</v>
      </c>
      <c r="C863">
        <v>2</v>
      </c>
      <c r="D863" s="78" t="str">
        <f t="shared" si="15"/>
        <v>기사임</v>
      </c>
      <c r="E863" s="78">
        <f>IF(D863="","",COUNTIF($D$1:D863,"기사임"))</f>
        <v>786</v>
      </c>
    </row>
    <row r="864" spans="1:5">
      <c r="A864" t="s">
        <v>1976</v>
      </c>
      <c r="B864">
        <v>2</v>
      </c>
      <c r="C864">
        <v>2</v>
      </c>
      <c r="D864" s="78" t="str">
        <f t="shared" si="15"/>
        <v>기사임</v>
      </c>
      <c r="E864" s="78">
        <f>IF(D864="","",COUNTIF($D$1:D864,"기사임"))</f>
        <v>787</v>
      </c>
    </row>
    <row r="865" spans="1:5">
      <c r="A865" t="s">
        <v>2234</v>
      </c>
      <c r="B865">
        <v>2</v>
      </c>
      <c r="C865">
        <v>2</v>
      </c>
      <c r="D865" s="78" t="str">
        <f t="shared" si="15"/>
        <v/>
      </c>
      <c r="E865" s="78" t="str">
        <f>IF(D865="","",COUNTIF($D$1:D865,"기사임"))</f>
        <v/>
      </c>
    </row>
    <row r="866" spans="1:5">
      <c r="A866" t="s">
        <v>1466</v>
      </c>
      <c r="B866">
        <v>2</v>
      </c>
      <c r="C866">
        <v>2</v>
      </c>
      <c r="D866" s="78" t="str">
        <f t="shared" si="15"/>
        <v/>
      </c>
      <c r="E866" s="78" t="str">
        <f>IF(D866="","",COUNTIF($D$1:D866,"기사임"))</f>
        <v/>
      </c>
    </row>
    <row r="867" spans="1:5">
      <c r="A867" t="s">
        <v>1518</v>
      </c>
      <c r="B867">
        <v>2</v>
      </c>
      <c r="C867">
        <v>1</v>
      </c>
      <c r="D867" s="78" t="str">
        <f t="shared" si="15"/>
        <v>기사임</v>
      </c>
      <c r="E867" s="78">
        <f>IF(D867="","",COUNTIF($D$1:D867,"기사임"))</f>
        <v>788</v>
      </c>
    </row>
    <row r="868" spans="1:5">
      <c r="A868" t="s">
        <v>2235</v>
      </c>
      <c r="B868">
        <v>2</v>
      </c>
      <c r="C868">
        <v>1</v>
      </c>
      <c r="D868" s="78" t="str">
        <f t="shared" si="15"/>
        <v/>
      </c>
      <c r="E868" s="78" t="str">
        <f>IF(D868="","",COUNTIF($D$1:D868,"기사임"))</f>
        <v/>
      </c>
    </row>
    <row r="869" spans="1:5">
      <c r="A869" t="s">
        <v>2236</v>
      </c>
      <c r="B869">
        <v>2</v>
      </c>
      <c r="C869">
        <v>1</v>
      </c>
      <c r="D869" s="78" t="str">
        <f t="shared" si="15"/>
        <v>기사임</v>
      </c>
      <c r="E869" s="78">
        <f>IF(D869="","",COUNTIF($D$1:D869,"기사임"))</f>
        <v>789</v>
      </c>
    </row>
    <row r="870" spans="1:5">
      <c r="A870" t="s">
        <v>2237</v>
      </c>
      <c r="B870">
        <v>2</v>
      </c>
      <c r="C870">
        <v>1</v>
      </c>
      <c r="D870" s="78" t="str">
        <f t="shared" si="15"/>
        <v>기사임</v>
      </c>
      <c r="E870" s="78">
        <f>IF(D870="","",COUNTIF($D$1:D870,"기사임"))</f>
        <v>790</v>
      </c>
    </row>
    <row r="871" spans="1:5">
      <c r="A871" t="s">
        <v>1874</v>
      </c>
      <c r="B871">
        <v>2</v>
      </c>
      <c r="C871">
        <v>2</v>
      </c>
      <c r="D871" s="78" t="str">
        <f t="shared" si="15"/>
        <v/>
      </c>
      <c r="E871" s="78" t="str">
        <f>IF(D871="","",COUNTIF($D$1:D871,"기사임"))</f>
        <v/>
      </c>
    </row>
    <row r="872" spans="1:5">
      <c r="A872" t="s">
        <v>2238</v>
      </c>
      <c r="B872">
        <v>2</v>
      </c>
      <c r="C872">
        <v>1</v>
      </c>
      <c r="D872" s="78" t="str">
        <f t="shared" si="15"/>
        <v/>
      </c>
      <c r="E872" s="78" t="str">
        <f>IF(D872="","",COUNTIF($D$1:D872,"기사임"))</f>
        <v/>
      </c>
    </row>
    <row r="873" spans="1:5">
      <c r="A873" t="s">
        <v>2239</v>
      </c>
      <c r="B873">
        <v>2</v>
      </c>
      <c r="C873">
        <v>1</v>
      </c>
      <c r="D873" s="78" t="str">
        <f t="shared" si="15"/>
        <v>기사임</v>
      </c>
      <c r="E873" s="78">
        <f>IF(D873="","",COUNTIF($D$1:D873,"기사임"))</f>
        <v>791</v>
      </c>
    </row>
    <row r="874" spans="1:5">
      <c r="A874" t="s">
        <v>2240</v>
      </c>
      <c r="B874">
        <v>2</v>
      </c>
      <c r="C874">
        <v>2</v>
      </c>
      <c r="D874" s="78" t="str">
        <f t="shared" si="15"/>
        <v/>
      </c>
      <c r="E874" s="78" t="str">
        <f>IF(D874="","",COUNTIF($D$1:D874,"기사임"))</f>
        <v/>
      </c>
    </row>
    <row r="875" spans="1:5">
      <c r="A875" t="s">
        <v>1875</v>
      </c>
      <c r="B875">
        <v>2</v>
      </c>
      <c r="C875">
        <v>2</v>
      </c>
      <c r="D875" s="78" t="str">
        <f t="shared" si="15"/>
        <v/>
      </c>
      <c r="E875" s="78" t="str">
        <f>IF(D875="","",COUNTIF($D$1:D875,"기사임"))</f>
        <v/>
      </c>
    </row>
    <row r="876" spans="1:5">
      <c r="A876" t="s">
        <v>1703</v>
      </c>
      <c r="B876">
        <v>1</v>
      </c>
      <c r="C876">
        <v>2</v>
      </c>
      <c r="D876" s="78" t="str">
        <f t="shared" si="15"/>
        <v/>
      </c>
      <c r="E876" s="78" t="str">
        <f>IF(D876="","",COUNTIF($D$1:D876,"기사임"))</f>
        <v/>
      </c>
    </row>
    <row r="877" spans="1:5">
      <c r="A877" t="s">
        <v>2241</v>
      </c>
      <c r="B877">
        <v>2</v>
      </c>
      <c r="C877">
        <v>1</v>
      </c>
      <c r="D877" s="78" t="str">
        <f t="shared" si="15"/>
        <v/>
      </c>
      <c r="E877" s="78" t="str">
        <f>IF(D877="","",COUNTIF($D$1:D877,"기사임"))</f>
        <v/>
      </c>
    </row>
    <row r="878" spans="1:5">
      <c r="A878" t="s">
        <v>2242</v>
      </c>
      <c r="B878">
        <v>1</v>
      </c>
      <c r="C878">
        <v>2</v>
      </c>
      <c r="D878" s="78" t="str">
        <f t="shared" si="15"/>
        <v/>
      </c>
      <c r="E878" s="78" t="str">
        <f>IF(D878="","",COUNTIF($D$1:D878,"기사임"))</f>
        <v/>
      </c>
    </row>
    <row r="879" spans="1:5">
      <c r="A879" t="s">
        <v>2243</v>
      </c>
      <c r="B879">
        <v>2</v>
      </c>
      <c r="C879">
        <v>2</v>
      </c>
      <c r="D879" s="78" t="str">
        <f t="shared" si="15"/>
        <v/>
      </c>
      <c r="E879" s="78" t="str">
        <f>IF(D879="","",COUNTIF($D$1:D879,"기사임"))</f>
        <v/>
      </c>
    </row>
    <row r="880" spans="1:5">
      <c r="A880" t="s">
        <v>2244</v>
      </c>
      <c r="B880">
        <v>2</v>
      </c>
      <c r="C880">
        <v>1</v>
      </c>
      <c r="D880" s="78" t="str">
        <f t="shared" si="15"/>
        <v/>
      </c>
      <c r="E880" s="78" t="str">
        <f>IF(D880="","",COUNTIF($D$1:D880,"기사임"))</f>
        <v/>
      </c>
    </row>
    <row r="881" spans="1:5">
      <c r="A881" t="s">
        <v>2245</v>
      </c>
      <c r="B881">
        <v>2</v>
      </c>
      <c r="C881">
        <v>1</v>
      </c>
      <c r="D881" s="78" t="str">
        <f t="shared" si="15"/>
        <v/>
      </c>
      <c r="E881" s="78" t="str">
        <f>IF(D881="","",COUNTIF($D$1:D881,"기사임"))</f>
        <v/>
      </c>
    </row>
    <row r="882" spans="1:5">
      <c r="A882" t="s">
        <v>1877</v>
      </c>
      <c r="B882">
        <v>1</v>
      </c>
      <c r="C882">
        <v>2</v>
      </c>
      <c r="D882" s="78" t="str">
        <f t="shared" si="15"/>
        <v/>
      </c>
      <c r="E882" s="78" t="str">
        <f>IF(D882="","",COUNTIF($D$1:D882,"기사임"))</f>
        <v/>
      </c>
    </row>
    <row r="883" spans="1:5">
      <c r="A883" t="s">
        <v>1625</v>
      </c>
      <c r="B883">
        <v>2</v>
      </c>
      <c r="C883">
        <v>2</v>
      </c>
      <c r="D883" s="78" t="str">
        <f t="shared" si="15"/>
        <v/>
      </c>
      <c r="E883" s="78" t="str">
        <f>IF(D883="","",COUNTIF($D$1:D883,"기사임"))</f>
        <v/>
      </c>
    </row>
    <row r="884" spans="1:5">
      <c r="A884" t="s">
        <v>2246</v>
      </c>
      <c r="B884">
        <v>2</v>
      </c>
      <c r="C884">
        <v>1</v>
      </c>
      <c r="D884" s="78" t="str">
        <f t="shared" si="15"/>
        <v/>
      </c>
      <c r="E884" s="78" t="str">
        <f>IF(D884="","",COUNTIF($D$1:D884,"기사임"))</f>
        <v/>
      </c>
    </row>
    <row r="885" spans="1:5">
      <c r="A885" t="s">
        <v>2247</v>
      </c>
      <c r="B885">
        <v>2</v>
      </c>
      <c r="C885">
        <v>2</v>
      </c>
      <c r="D885" s="78" t="str">
        <f t="shared" si="15"/>
        <v/>
      </c>
      <c r="E885" s="78" t="str">
        <f>IF(D885="","",COUNTIF($D$1:D885,"기사임"))</f>
        <v/>
      </c>
    </row>
    <row r="886" spans="1:5">
      <c r="A886" t="s">
        <v>2248</v>
      </c>
      <c r="B886">
        <v>2</v>
      </c>
      <c r="C886">
        <v>2</v>
      </c>
      <c r="D886" s="78" t="str">
        <f t="shared" si="15"/>
        <v>기사임</v>
      </c>
      <c r="E886" s="78">
        <f>IF(D886="","",COUNTIF($D$1:D886,"기사임"))</f>
        <v>792</v>
      </c>
    </row>
    <row r="887" spans="1:5">
      <c r="A887" t="s">
        <v>1878</v>
      </c>
      <c r="B887">
        <v>1</v>
      </c>
      <c r="C887">
        <v>2</v>
      </c>
      <c r="D887" s="78" t="str">
        <f t="shared" si="15"/>
        <v/>
      </c>
      <c r="E887" s="78" t="str">
        <f>IF(D887="","",COUNTIF($D$1:D887,"기사임"))</f>
        <v/>
      </c>
    </row>
    <row r="888" spans="1:5">
      <c r="A888" t="s">
        <v>2249</v>
      </c>
      <c r="B888">
        <v>2</v>
      </c>
      <c r="C888">
        <v>2</v>
      </c>
      <c r="D888" s="78" t="str">
        <f t="shared" si="15"/>
        <v/>
      </c>
      <c r="E888" s="78" t="str">
        <f>IF(D888="","",COUNTIF($D$1:D888,"기사임"))</f>
        <v/>
      </c>
    </row>
    <row r="889" spans="1:5">
      <c r="A889" t="s">
        <v>2250</v>
      </c>
      <c r="B889">
        <v>2</v>
      </c>
      <c r="C889">
        <v>1</v>
      </c>
      <c r="D889" s="78" t="str">
        <f t="shared" si="15"/>
        <v/>
      </c>
      <c r="E889" s="78" t="str">
        <f>IF(D889="","",COUNTIF($D$1:D889,"기사임"))</f>
        <v/>
      </c>
    </row>
    <row r="890" spans="1:5">
      <c r="A890" t="s">
        <v>2251</v>
      </c>
      <c r="B890">
        <v>2</v>
      </c>
      <c r="C890">
        <v>1</v>
      </c>
      <c r="D890" s="78" t="str">
        <f t="shared" si="15"/>
        <v/>
      </c>
      <c r="E890" s="78" t="str">
        <f>IF(D890="","",COUNTIF($D$1:D890,"기사임"))</f>
        <v/>
      </c>
    </row>
    <row r="891" spans="1:5">
      <c r="A891" t="s">
        <v>2252</v>
      </c>
      <c r="B891">
        <v>1</v>
      </c>
      <c r="C891">
        <v>2</v>
      </c>
      <c r="D891" s="78" t="str">
        <f t="shared" si="15"/>
        <v/>
      </c>
      <c r="E891" s="78" t="str">
        <f>IF(D891="","",COUNTIF($D$1:D891,"기사임"))</f>
        <v/>
      </c>
    </row>
    <row r="892" spans="1:5">
      <c r="A892" t="s">
        <v>2253</v>
      </c>
      <c r="B892">
        <v>2</v>
      </c>
      <c r="C892">
        <v>1</v>
      </c>
      <c r="D892" s="78" t="str">
        <f t="shared" si="15"/>
        <v/>
      </c>
      <c r="E892" s="78" t="str">
        <f>IF(D892="","",COUNTIF($D$1:D892,"기사임"))</f>
        <v/>
      </c>
    </row>
    <row r="893" spans="1:5">
      <c r="A893" t="s">
        <v>2254</v>
      </c>
      <c r="B893">
        <v>1</v>
      </c>
      <c r="C893">
        <v>2</v>
      </c>
      <c r="D893" s="78" t="str">
        <f t="shared" si="15"/>
        <v/>
      </c>
      <c r="E893" s="78" t="str">
        <f>IF(D893="","",COUNTIF($D$1:D893,"기사임"))</f>
        <v/>
      </c>
    </row>
    <row r="894" spans="1:5">
      <c r="A894" t="s">
        <v>2255</v>
      </c>
      <c r="B894">
        <v>1</v>
      </c>
      <c r="C894">
        <v>2</v>
      </c>
      <c r="D894" s="78" t="str">
        <f t="shared" si="15"/>
        <v/>
      </c>
      <c r="E894" s="78" t="str">
        <f>IF(D894="","",COUNTIF($D$1:D894,"기사임"))</f>
        <v/>
      </c>
    </row>
    <row r="895" spans="1:5">
      <c r="A895" t="s">
        <v>2256</v>
      </c>
      <c r="B895">
        <v>2</v>
      </c>
      <c r="C895">
        <v>1</v>
      </c>
      <c r="D895" s="78" t="str">
        <f t="shared" si="15"/>
        <v/>
      </c>
      <c r="E895" s="78" t="str">
        <f>IF(D895="","",COUNTIF($D$1:D895,"기사임"))</f>
        <v/>
      </c>
    </row>
    <row r="896" spans="1:5">
      <c r="A896" t="s">
        <v>1704</v>
      </c>
      <c r="B896">
        <v>2</v>
      </c>
      <c r="C896">
        <v>1</v>
      </c>
      <c r="D896" s="78" t="str">
        <f t="shared" si="15"/>
        <v/>
      </c>
      <c r="E896" s="78" t="str">
        <f>IF(D896="","",COUNTIF($D$1:D896,"기사임"))</f>
        <v/>
      </c>
    </row>
    <row r="897" spans="1:5">
      <c r="A897" t="s">
        <v>2257</v>
      </c>
      <c r="B897">
        <v>1</v>
      </c>
      <c r="C897">
        <v>2</v>
      </c>
      <c r="D897" s="78" t="str">
        <f t="shared" si="15"/>
        <v/>
      </c>
      <c r="E897" s="78" t="str">
        <f>IF(D897="","",COUNTIF($D$1:D897,"기사임"))</f>
        <v/>
      </c>
    </row>
    <row r="898" spans="1:5">
      <c r="A898" t="s">
        <v>2258</v>
      </c>
      <c r="B898">
        <v>2</v>
      </c>
      <c r="C898">
        <v>1</v>
      </c>
      <c r="D898" s="78" t="str">
        <f t="shared" ref="D898:D961" si="16">IF(AND(LEFT(A898,10)="/archives/",ISNUMBER(_xlfn.NUMBERVALUE(MID(A898,18,1))),ISERROR(FIND("ckattempt",A898)),ISERROR(FIND("preview",A898))),"기사임","")</f>
        <v/>
      </c>
      <c r="E898" s="78" t="str">
        <f>IF(D898="","",COUNTIF($D$1:D898,"기사임"))</f>
        <v/>
      </c>
    </row>
    <row r="899" spans="1:5">
      <c r="A899" t="s">
        <v>1985</v>
      </c>
      <c r="B899">
        <v>2</v>
      </c>
      <c r="C899">
        <v>2</v>
      </c>
      <c r="D899" s="78" t="str">
        <f t="shared" si="16"/>
        <v/>
      </c>
      <c r="E899" s="78" t="str">
        <f>IF(D899="","",COUNTIF($D$1:D899,"기사임"))</f>
        <v/>
      </c>
    </row>
    <row r="900" spans="1:5">
      <c r="A900" t="s">
        <v>2259</v>
      </c>
      <c r="B900">
        <v>1</v>
      </c>
      <c r="C900">
        <v>2</v>
      </c>
      <c r="D900" s="78" t="str">
        <f t="shared" si="16"/>
        <v/>
      </c>
      <c r="E900" s="78" t="str">
        <f>IF(D900="","",COUNTIF($D$1:D900,"기사임"))</f>
        <v/>
      </c>
    </row>
    <row r="901" spans="1:5">
      <c r="A901" t="s">
        <v>2260</v>
      </c>
      <c r="B901">
        <v>2</v>
      </c>
      <c r="C901">
        <v>1</v>
      </c>
      <c r="D901" s="78" t="str">
        <f t="shared" si="16"/>
        <v/>
      </c>
      <c r="E901" s="78" t="str">
        <f>IF(D901="","",COUNTIF($D$1:D901,"기사임"))</f>
        <v/>
      </c>
    </row>
    <row r="902" spans="1:5">
      <c r="A902" t="s">
        <v>1391</v>
      </c>
      <c r="B902">
        <v>2</v>
      </c>
      <c r="C902">
        <v>3</v>
      </c>
      <c r="D902" s="78" t="str">
        <f t="shared" si="16"/>
        <v/>
      </c>
      <c r="E902" s="78" t="str">
        <f>IF(D902="","",COUNTIF($D$1:D902,"기사임"))</f>
        <v/>
      </c>
    </row>
    <row r="903" spans="1:5">
      <c r="A903" t="s">
        <v>2261</v>
      </c>
      <c r="B903">
        <v>1</v>
      </c>
      <c r="C903">
        <v>2</v>
      </c>
      <c r="D903" s="78" t="str">
        <f t="shared" si="16"/>
        <v/>
      </c>
      <c r="E903" s="78" t="str">
        <f>IF(D903="","",COUNTIF($D$1:D903,"기사임"))</f>
        <v/>
      </c>
    </row>
    <row r="904" spans="1:5">
      <c r="A904" t="s">
        <v>2262</v>
      </c>
      <c r="B904">
        <v>1</v>
      </c>
      <c r="C904">
        <v>2</v>
      </c>
      <c r="D904" s="78" t="str">
        <f t="shared" si="16"/>
        <v/>
      </c>
      <c r="E904" s="78" t="str">
        <f>IF(D904="","",COUNTIF($D$1:D904,"기사임"))</f>
        <v/>
      </c>
    </row>
    <row r="905" spans="1:5">
      <c r="A905" t="s">
        <v>2263</v>
      </c>
      <c r="B905">
        <v>2</v>
      </c>
      <c r="C905">
        <v>1</v>
      </c>
      <c r="D905" s="78" t="str">
        <f t="shared" si="16"/>
        <v/>
      </c>
      <c r="E905" s="78" t="str">
        <f>IF(D905="","",COUNTIF($D$1:D905,"기사임"))</f>
        <v/>
      </c>
    </row>
    <row r="906" spans="1:5">
      <c r="A906" t="s">
        <v>2264</v>
      </c>
      <c r="B906">
        <v>2</v>
      </c>
      <c r="C906">
        <v>1</v>
      </c>
      <c r="D906" s="78" t="str">
        <f t="shared" si="16"/>
        <v/>
      </c>
      <c r="E906" s="78" t="str">
        <f>IF(D906="","",COUNTIF($D$1:D906,"기사임"))</f>
        <v/>
      </c>
    </row>
    <row r="907" spans="1:5">
      <c r="A907" t="s">
        <v>1643</v>
      </c>
      <c r="B907">
        <v>2</v>
      </c>
      <c r="C907">
        <v>1</v>
      </c>
      <c r="D907" s="78" t="str">
        <f t="shared" si="16"/>
        <v/>
      </c>
      <c r="E907" s="78" t="str">
        <f>IF(D907="","",COUNTIF($D$1:D907,"기사임"))</f>
        <v/>
      </c>
    </row>
    <row r="908" spans="1:5">
      <c r="A908" t="s">
        <v>2265</v>
      </c>
      <c r="B908">
        <v>2</v>
      </c>
      <c r="C908">
        <v>1</v>
      </c>
      <c r="D908" s="78" t="str">
        <f t="shared" si="16"/>
        <v/>
      </c>
      <c r="E908" s="78" t="str">
        <f>IF(D908="","",COUNTIF($D$1:D908,"기사임"))</f>
        <v/>
      </c>
    </row>
    <row r="909" spans="1:5">
      <c r="A909" t="s">
        <v>2266</v>
      </c>
      <c r="B909">
        <v>1</v>
      </c>
      <c r="C909">
        <v>2</v>
      </c>
      <c r="D909" s="78" t="str">
        <f t="shared" si="16"/>
        <v/>
      </c>
      <c r="E909" s="78" t="str">
        <f>IF(D909="","",COUNTIF($D$1:D909,"기사임"))</f>
        <v/>
      </c>
    </row>
    <row r="910" spans="1:5">
      <c r="A910" t="s">
        <v>2267</v>
      </c>
      <c r="B910">
        <v>2</v>
      </c>
      <c r="C910">
        <v>1</v>
      </c>
      <c r="D910" s="78" t="str">
        <f t="shared" si="16"/>
        <v/>
      </c>
      <c r="E910" s="78" t="str">
        <f>IF(D910="","",COUNTIF($D$1:D910,"기사임"))</f>
        <v/>
      </c>
    </row>
    <row r="911" spans="1:5">
      <c r="A911" t="s">
        <v>713</v>
      </c>
      <c r="B911">
        <v>1</v>
      </c>
      <c r="C911">
        <v>1</v>
      </c>
      <c r="D911" s="78" t="str">
        <f t="shared" si="16"/>
        <v>기사임</v>
      </c>
      <c r="E911" s="78">
        <f>IF(D911="","",COUNTIF($D$1:D911,"기사임"))</f>
        <v>793</v>
      </c>
    </row>
    <row r="912" spans="1:5">
      <c r="A912" t="s">
        <v>990</v>
      </c>
      <c r="B912">
        <v>1</v>
      </c>
      <c r="C912">
        <v>1</v>
      </c>
      <c r="D912" s="78" t="str">
        <f t="shared" si="16"/>
        <v>기사임</v>
      </c>
      <c r="E912" s="78">
        <f>IF(D912="","",COUNTIF($D$1:D912,"기사임"))</f>
        <v>794</v>
      </c>
    </row>
    <row r="913" spans="1:5">
      <c r="A913" t="s">
        <v>2268</v>
      </c>
      <c r="B913">
        <v>1</v>
      </c>
      <c r="C913">
        <v>1</v>
      </c>
      <c r="D913" s="78" t="str">
        <f t="shared" si="16"/>
        <v>기사임</v>
      </c>
      <c r="E913" s="78">
        <f>IF(D913="","",COUNTIF($D$1:D913,"기사임"))</f>
        <v>795</v>
      </c>
    </row>
    <row r="914" spans="1:5">
      <c r="A914" t="s">
        <v>1882</v>
      </c>
      <c r="B914">
        <v>1</v>
      </c>
      <c r="C914">
        <v>1</v>
      </c>
      <c r="D914" s="78" t="str">
        <f t="shared" si="16"/>
        <v>기사임</v>
      </c>
      <c r="E914" s="78">
        <f>IF(D914="","",COUNTIF($D$1:D914,"기사임"))</f>
        <v>796</v>
      </c>
    </row>
    <row r="915" spans="1:5">
      <c r="A915" t="s">
        <v>2269</v>
      </c>
      <c r="B915">
        <v>1</v>
      </c>
      <c r="C915">
        <v>1</v>
      </c>
      <c r="D915" s="78" t="str">
        <f t="shared" si="16"/>
        <v>기사임</v>
      </c>
      <c r="E915" s="78">
        <f>IF(D915="","",COUNTIF($D$1:D915,"기사임"))</f>
        <v>797</v>
      </c>
    </row>
    <row r="916" spans="1:5">
      <c r="A916" t="s">
        <v>2270</v>
      </c>
      <c r="B916">
        <v>1</v>
      </c>
      <c r="C916">
        <v>1</v>
      </c>
      <c r="D916" s="78" t="str">
        <f t="shared" si="16"/>
        <v>기사임</v>
      </c>
      <c r="E916" s="78">
        <f>IF(D916="","",COUNTIF($D$1:D916,"기사임"))</f>
        <v>798</v>
      </c>
    </row>
    <row r="917" spans="1:5">
      <c r="A917" t="s">
        <v>1401</v>
      </c>
      <c r="B917">
        <v>1</v>
      </c>
      <c r="C917">
        <v>1</v>
      </c>
      <c r="D917" s="78" t="str">
        <f t="shared" si="16"/>
        <v>기사임</v>
      </c>
      <c r="E917" s="78">
        <f>IF(D917="","",COUNTIF($D$1:D917,"기사임"))</f>
        <v>799</v>
      </c>
    </row>
    <row r="918" spans="1:5">
      <c r="A918" t="s">
        <v>1833</v>
      </c>
      <c r="B918">
        <v>1</v>
      </c>
      <c r="C918">
        <v>1</v>
      </c>
      <c r="D918" s="78" t="str">
        <f t="shared" si="16"/>
        <v>기사임</v>
      </c>
      <c r="E918" s="78">
        <f>IF(D918="","",COUNTIF($D$1:D918,"기사임"))</f>
        <v>800</v>
      </c>
    </row>
    <row r="919" spans="1:5">
      <c r="A919" t="s">
        <v>2271</v>
      </c>
      <c r="B919">
        <v>1</v>
      </c>
      <c r="C919">
        <v>1</v>
      </c>
      <c r="D919" s="78" t="str">
        <f t="shared" si="16"/>
        <v>기사임</v>
      </c>
      <c r="E919" s="78">
        <f>IF(D919="","",COUNTIF($D$1:D919,"기사임"))</f>
        <v>801</v>
      </c>
    </row>
    <row r="920" spans="1:5">
      <c r="A920" t="s">
        <v>2272</v>
      </c>
      <c r="B920">
        <v>1</v>
      </c>
      <c r="C920">
        <v>1</v>
      </c>
      <c r="D920" s="78" t="str">
        <f t="shared" si="16"/>
        <v>기사임</v>
      </c>
      <c r="E920" s="78">
        <f>IF(D920="","",COUNTIF($D$1:D920,"기사임"))</f>
        <v>802</v>
      </c>
    </row>
    <row r="921" spans="1:5">
      <c r="A921" t="s">
        <v>2273</v>
      </c>
      <c r="B921">
        <v>1</v>
      </c>
      <c r="C921">
        <v>1</v>
      </c>
      <c r="D921" s="78" t="str">
        <f t="shared" si="16"/>
        <v>기사임</v>
      </c>
      <c r="E921" s="78">
        <f>IF(D921="","",COUNTIF($D$1:D921,"기사임"))</f>
        <v>803</v>
      </c>
    </row>
    <row r="922" spans="1:5">
      <c r="A922" t="s">
        <v>2274</v>
      </c>
      <c r="B922">
        <v>1</v>
      </c>
      <c r="C922">
        <v>1</v>
      </c>
      <c r="D922" s="78" t="str">
        <f t="shared" si="16"/>
        <v>기사임</v>
      </c>
      <c r="E922" s="78">
        <f>IF(D922="","",COUNTIF($D$1:D922,"기사임"))</f>
        <v>804</v>
      </c>
    </row>
    <row r="923" spans="1:5">
      <c r="A923" t="s">
        <v>1591</v>
      </c>
      <c r="B923">
        <v>1</v>
      </c>
      <c r="C923">
        <v>1</v>
      </c>
      <c r="D923" s="78" t="str">
        <f t="shared" si="16"/>
        <v>기사임</v>
      </c>
      <c r="E923" s="78">
        <f>IF(D923="","",COUNTIF($D$1:D923,"기사임"))</f>
        <v>805</v>
      </c>
    </row>
    <row r="924" spans="1:5">
      <c r="A924" t="s">
        <v>1834</v>
      </c>
      <c r="B924">
        <v>1</v>
      </c>
      <c r="C924">
        <v>1</v>
      </c>
      <c r="D924" s="78" t="str">
        <f t="shared" si="16"/>
        <v>기사임</v>
      </c>
      <c r="E924" s="78">
        <f>IF(D924="","",COUNTIF($D$1:D924,"기사임"))</f>
        <v>806</v>
      </c>
    </row>
    <row r="925" spans="1:5">
      <c r="A925" t="s">
        <v>2275</v>
      </c>
      <c r="B925">
        <v>1</v>
      </c>
      <c r="C925">
        <v>1</v>
      </c>
      <c r="D925" s="78" t="str">
        <f t="shared" si="16"/>
        <v>기사임</v>
      </c>
      <c r="E925" s="78">
        <f>IF(D925="","",COUNTIF($D$1:D925,"기사임"))</f>
        <v>807</v>
      </c>
    </row>
    <row r="926" spans="1:5">
      <c r="A926" t="s">
        <v>2276</v>
      </c>
      <c r="B926">
        <v>1</v>
      </c>
      <c r="C926">
        <v>1</v>
      </c>
      <c r="D926" s="78" t="str">
        <f t="shared" si="16"/>
        <v>기사임</v>
      </c>
      <c r="E926" s="78">
        <f>IF(D926="","",COUNTIF($D$1:D926,"기사임"))</f>
        <v>808</v>
      </c>
    </row>
    <row r="927" spans="1:5">
      <c r="A927" t="s">
        <v>2277</v>
      </c>
      <c r="B927">
        <v>1</v>
      </c>
      <c r="C927">
        <v>1</v>
      </c>
      <c r="D927" s="78" t="str">
        <f t="shared" si="16"/>
        <v>기사임</v>
      </c>
      <c r="E927" s="78">
        <f>IF(D927="","",COUNTIF($D$1:D927,"기사임"))</f>
        <v>809</v>
      </c>
    </row>
    <row r="928" spans="1:5">
      <c r="A928" t="s">
        <v>2278</v>
      </c>
      <c r="B928">
        <v>1</v>
      </c>
      <c r="C928">
        <v>1</v>
      </c>
      <c r="D928" s="78" t="str">
        <f t="shared" si="16"/>
        <v>기사임</v>
      </c>
      <c r="E928" s="78">
        <f>IF(D928="","",COUNTIF($D$1:D928,"기사임"))</f>
        <v>810</v>
      </c>
    </row>
    <row r="929" spans="1:5">
      <c r="A929" t="s">
        <v>1835</v>
      </c>
      <c r="B929">
        <v>1</v>
      </c>
      <c r="C929">
        <v>1</v>
      </c>
      <c r="D929" s="78" t="str">
        <f t="shared" si="16"/>
        <v>기사임</v>
      </c>
      <c r="E929" s="78">
        <f>IF(D929="","",COUNTIF($D$1:D929,"기사임"))</f>
        <v>811</v>
      </c>
    </row>
    <row r="930" spans="1:5">
      <c r="A930" t="s">
        <v>2279</v>
      </c>
      <c r="B930">
        <v>1</v>
      </c>
      <c r="C930">
        <v>1</v>
      </c>
      <c r="D930" s="78" t="str">
        <f t="shared" si="16"/>
        <v>기사임</v>
      </c>
      <c r="E930" s="78">
        <f>IF(D930="","",COUNTIF($D$1:D930,"기사임"))</f>
        <v>812</v>
      </c>
    </row>
    <row r="931" spans="1:5">
      <c r="A931" t="s">
        <v>2280</v>
      </c>
      <c r="B931">
        <v>1</v>
      </c>
      <c r="C931">
        <v>1</v>
      </c>
      <c r="D931" s="78" t="str">
        <f t="shared" si="16"/>
        <v>기사임</v>
      </c>
      <c r="E931" s="78">
        <f>IF(D931="","",COUNTIF($D$1:D931,"기사임"))</f>
        <v>813</v>
      </c>
    </row>
    <row r="932" spans="1:5">
      <c r="A932" t="s">
        <v>2281</v>
      </c>
      <c r="B932">
        <v>1</v>
      </c>
      <c r="C932">
        <v>1</v>
      </c>
      <c r="D932" s="78" t="str">
        <f t="shared" si="16"/>
        <v>기사임</v>
      </c>
      <c r="E932" s="78">
        <f>IF(D932="","",COUNTIF($D$1:D932,"기사임"))</f>
        <v>814</v>
      </c>
    </row>
    <row r="933" spans="1:5">
      <c r="A933" t="s">
        <v>1102</v>
      </c>
      <c r="B933">
        <v>1</v>
      </c>
      <c r="C933">
        <v>1</v>
      </c>
      <c r="D933" s="78" t="str">
        <f t="shared" si="16"/>
        <v>기사임</v>
      </c>
      <c r="E933" s="78">
        <f>IF(D933="","",COUNTIF($D$1:D933,"기사임"))</f>
        <v>815</v>
      </c>
    </row>
    <row r="934" spans="1:5">
      <c r="A934" t="s">
        <v>2282</v>
      </c>
      <c r="B934">
        <v>1</v>
      </c>
      <c r="C934">
        <v>1</v>
      </c>
      <c r="D934" s="78" t="str">
        <f t="shared" si="16"/>
        <v>기사임</v>
      </c>
      <c r="E934" s="78">
        <f>IF(D934="","",COUNTIF($D$1:D934,"기사임"))</f>
        <v>816</v>
      </c>
    </row>
    <row r="935" spans="1:5">
      <c r="A935" t="s">
        <v>2283</v>
      </c>
      <c r="B935">
        <v>1</v>
      </c>
      <c r="C935">
        <v>1</v>
      </c>
      <c r="D935" s="78" t="str">
        <f t="shared" si="16"/>
        <v>기사임</v>
      </c>
      <c r="E935" s="78">
        <f>IF(D935="","",COUNTIF($D$1:D935,"기사임"))</f>
        <v>817</v>
      </c>
    </row>
    <row r="936" spans="1:5">
      <c r="A936" t="s">
        <v>2284</v>
      </c>
      <c r="B936">
        <v>1</v>
      </c>
      <c r="C936">
        <v>1</v>
      </c>
      <c r="D936" s="78" t="str">
        <f t="shared" si="16"/>
        <v>기사임</v>
      </c>
      <c r="E936" s="78">
        <f>IF(D936="","",COUNTIF($D$1:D936,"기사임"))</f>
        <v>818</v>
      </c>
    </row>
    <row r="937" spans="1:5">
      <c r="A937" t="s">
        <v>2285</v>
      </c>
      <c r="B937">
        <v>1</v>
      </c>
      <c r="C937">
        <v>1</v>
      </c>
      <c r="D937" s="78" t="str">
        <f t="shared" si="16"/>
        <v>기사임</v>
      </c>
      <c r="E937" s="78">
        <f>IF(D937="","",COUNTIF($D$1:D937,"기사임"))</f>
        <v>819</v>
      </c>
    </row>
    <row r="938" spans="1:5">
      <c r="A938" t="s">
        <v>2286</v>
      </c>
      <c r="B938">
        <v>1</v>
      </c>
      <c r="C938">
        <v>1</v>
      </c>
      <c r="D938" s="78" t="str">
        <f t="shared" si="16"/>
        <v>기사임</v>
      </c>
      <c r="E938" s="78">
        <f>IF(D938="","",COUNTIF($D$1:D938,"기사임"))</f>
        <v>820</v>
      </c>
    </row>
    <row r="939" spans="1:5">
      <c r="A939" t="s">
        <v>195</v>
      </c>
      <c r="B939">
        <v>1</v>
      </c>
      <c r="C939">
        <v>1</v>
      </c>
      <c r="D939" s="78" t="str">
        <f t="shared" si="16"/>
        <v>기사임</v>
      </c>
      <c r="E939" s="78">
        <f>IF(D939="","",COUNTIF($D$1:D939,"기사임"))</f>
        <v>821</v>
      </c>
    </row>
    <row r="940" spans="1:5">
      <c r="A940" t="s">
        <v>2287</v>
      </c>
      <c r="B940">
        <v>1</v>
      </c>
      <c r="C940">
        <v>1</v>
      </c>
      <c r="D940" s="78" t="str">
        <f t="shared" si="16"/>
        <v>기사임</v>
      </c>
      <c r="E940" s="78">
        <f>IF(D940="","",COUNTIF($D$1:D940,"기사임"))</f>
        <v>822</v>
      </c>
    </row>
    <row r="941" spans="1:5">
      <c r="A941" t="s">
        <v>1886</v>
      </c>
      <c r="B941">
        <v>1</v>
      </c>
      <c r="C941">
        <v>1</v>
      </c>
      <c r="D941" s="78" t="str">
        <f t="shared" si="16"/>
        <v>기사임</v>
      </c>
      <c r="E941" s="78">
        <f>IF(D941="","",COUNTIF($D$1:D941,"기사임"))</f>
        <v>823</v>
      </c>
    </row>
    <row r="942" spans="1:5">
      <c r="A942" t="s">
        <v>1836</v>
      </c>
      <c r="B942">
        <v>1</v>
      </c>
      <c r="C942">
        <v>1</v>
      </c>
      <c r="D942" s="78" t="str">
        <f t="shared" si="16"/>
        <v>기사임</v>
      </c>
      <c r="E942" s="78">
        <f>IF(D942="","",COUNTIF($D$1:D942,"기사임"))</f>
        <v>824</v>
      </c>
    </row>
    <row r="943" spans="1:5">
      <c r="A943" t="s">
        <v>1592</v>
      </c>
      <c r="B943">
        <v>1</v>
      </c>
      <c r="C943">
        <v>1</v>
      </c>
      <c r="D943" s="78" t="str">
        <f t="shared" si="16"/>
        <v>기사임</v>
      </c>
      <c r="E943" s="78">
        <f>IF(D943="","",COUNTIF($D$1:D943,"기사임"))</f>
        <v>825</v>
      </c>
    </row>
    <row r="944" spans="1:5">
      <c r="A944" t="s">
        <v>1237</v>
      </c>
      <c r="B944">
        <v>1</v>
      </c>
      <c r="C944">
        <v>1</v>
      </c>
      <c r="D944" s="78" t="str">
        <f t="shared" si="16"/>
        <v>기사임</v>
      </c>
      <c r="E944" s="78">
        <f>IF(D944="","",COUNTIF($D$1:D944,"기사임"))</f>
        <v>826</v>
      </c>
    </row>
    <row r="945" spans="1:5">
      <c r="A945" t="s">
        <v>1887</v>
      </c>
      <c r="B945">
        <v>1</v>
      </c>
      <c r="C945">
        <v>1</v>
      </c>
      <c r="D945" s="78" t="str">
        <f t="shared" si="16"/>
        <v>기사임</v>
      </c>
      <c r="E945" s="78">
        <f>IF(D945="","",COUNTIF($D$1:D945,"기사임"))</f>
        <v>827</v>
      </c>
    </row>
    <row r="946" spans="1:5">
      <c r="A946" t="s">
        <v>1837</v>
      </c>
      <c r="B946">
        <v>1</v>
      </c>
      <c r="C946">
        <v>1</v>
      </c>
      <c r="D946" s="78" t="str">
        <f t="shared" si="16"/>
        <v>기사임</v>
      </c>
      <c r="E946" s="78">
        <f>IF(D946="","",COUNTIF($D$1:D946,"기사임"))</f>
        <v>828</v>
      </c>
    </row>
    <row r="947" spans="1:5">
      <c r="A947" t="s">
        <v>2288</v>
      </c>
      <c r="B947">
        <v>1</v>
      </c>
      <c r="C947">
        <v>1</v>
      </c>
      <c r="D947" s="78" t="str">
        <f t="shared" si="16"/>
        <v>기사임</v>
      </c>
      <c r="E947" s="78">
        <f>IF(D947="","",COUNTIF($D$1:D947,"기사임"))</f>
        <v>829</v>
      </c>
    </row>
    <row r="948" spans="1:5">
      <c r="A948" t="s">
        <v>1445</v>
      </c>
      <c r="B948">
        <v>1</v>
      </c>
      <c r="C948">
        <v>1</v>
      </c>
      <c r="D948" s="78" t="str">
        <f t="shared" si="16"/>
        <v>기사임</v>
      </c>
      <c r="E948" s="78">
        <f>IF(D948="","",COUNTIF($D$1:D948,"기사임"))</f>
        <v>830</v>
      </c>
    </row>
    <row r="949" spans="1:5">
      <c r="A949" t="s">
        <v>1306</v>
      </c>
      <c r="B949">
        <v>1</v>
      </c>
      <c r="C949">
        <v>1</v>
      </c>
      <c r="D949" s="78" t="str">
        <f t="shared" si="16"/>
        <v>기사임</v>
      </c>
      <c r="E949" s="78">
        <f>IF(D949="","",COUNTIF($D$1:D949,"기사임"))</f>
        <v>831</v>
      </c>
    </row>
    <row r="950" spans="1:5">
      <c r="A950" t="s">
        <v>2289</v>
      </c>
      <c r="B950">
        <v>1</v>
      </c>
      <c r="C950">
        <v>1</v>
      </c>
      <c r="D950" s="78" t="str">
        <f t="shared" si="16"/>
        <v>기사임</v>
      </c>
      <c r="E950" s="78">
        <f>IF(D950="","",COUNTIF($D$1:D950,"기사임"))</f>
        <v>832</v>
      </c>
    </row>
    <row r="951" spans="1:5">
      <c r="A951" t="s">
        <v>2290</v>
      </c>
      <c r="B951">
        <v>1</v>
      </c>
      <c r="C951">
        <v>1</v>
      </c>
      <c r="D951" s="78" t="str">
        <f t="shared" si="16"/>
        <v>기사임</v>
      </c>
      <c r="E951" s="78">
        <f>IF(D951="","",COUNTIF($D$1:D951,"기사임"))</f>
        <v>833</v>
      </c>
    </row>
    <row r="952" spans="1:5">
      <c r="A952" t="s">
        <v>1183</v>
      </c>
      <c r="B952">
        <v>1</v>
      </c>
      <c r="C952">
        <v>1</v>
      </c>
      <c r="D952" s="78" t="str">
        <f t="shared" si="16"/>
        <v>기사임</v>
      </c>
      <c r="E952" s="78">
        <f>IF(D952="","",COUNTIF($D$1:D952,"기사임"))</f>
        <v>834</v>
      </c>
    </row>
    <row r="953" spans="1:5">
      <c r="A953" t="s">
        <v>1662</v>
      </c>
      <c r="B953">
        <v>1</v>
      </c>
      <c r="C953">
        <v>1</v>
      </c>
      <c r="D953" s="78" t="str">
        <f t="shared" si="16"/>
        <v>기사임</v>
      </c>
      <c r="E953" s="78">
        <f>IF(D953="","",COUNTIF($D$1:D953,"기사임"))</f>
        <v>835</v>
      </c>
    </row>
    <row r="954" spans="1:5">
      <c r="A954" t="s">
        <v>1431</v>
      </c>
      <c r="B954">
        <v>1</v>
      </c>
      <c r="C954">
        <v>1</v>
      </c>
      <c r="D954" s="78" t="str">
        <f t="shared" si="16"/>
        <v>기사임</v>
      </c>
      <c r="E954" s="78">
        <f>IF(D954="","",COUNTIF($D$1:D954,"기사임"))</f>
        <v>836</v>
      </c>
    </row>
    <row r="955" spans="1:5">
      <c r="A955" t="s">
        <v>2291</v>
      </c>
      <c r="B955">
        <v>1</v>
      </c>
      <c r="C955">
        <v>1</v>
      </c>
      <c r="D955" s="78" t="str">
        <f t="shared" si="16"/>
        <v>기사임</v>
      </c>
      <c r="E955" s="78">
        <f>IF(D955="","",COUNTIF($D$1:D955,"기사임"))</f>
        <v>837</v>
      </c>
    </row>
    <row r="956" spans="1:5">
      <c r="A956" t="s">
        <v>2292</v>
      </c>
      <c r="B956">
        <v>1</v>
      </c>
      <c r="C956">
        <v>1</v>
      </c>
      <c r="D956" s="78" t="str">
        <f t="shared" si="16"/>
        <v>기사임</v>
      </c>
      <c r="E956" s="78">
        <f>IF(D956="","",COUNTIF($D$1:D956,"기사임"))</f>
        <v>838</v>
      </c>
    </row>
    <row r="957" spans="1:5">
      <c r="A957" t="s">
        <v>711</v>
      </c>
      <c r="B957">
        <v>1</v>
      </c>
      <c r="C957">
        <v>2</v>
      </c>
      <c r="D957" s="78" t="str">
        <f t="shared" si="16"/>
        <v>기사임</v>
      </c>
      <c r="E957" s="78">
        <f>IF(D957="","",COUNTIF($D$1:D957,"기사임"))</f>
        <v>839</v>
      </c>
    </row>
    <row r="958" spans="1:5">
      <c r="A958" t="s">
        <v>1888</v>
      </c>
      <c r="B958">
        <v>1</v>
      </c>
      <c r="C958">
        <v>1</v>
      </c>
      <c r="D958" s="78" t="str">
        <f t="shared" si="16"/>
        <v>기사임</v>
      </c>
      <c r="E958" s="78">
        <f>IF(D958="","",COUNTIF($D$1:D958,"기사임"))</f>
        <v>840</v>
      </c>
    </row>
    <row r="959" spans="1:5">
      <c r="A959" t="s">
        <v>1594</v>
      </c>
      <c r="B959">
        <v>1</v>
      </c>
      <c r="C959">
        <v>1</v>
      </c>
      <c r="D959" s="78" t="str">
        <f t="shared" si="16"/>
        <v>기사임</v>
      </c>
      <c r="E959" s="78">
        <f>IF(D959="","",COUNTIF($D$1:D959,"기사임"))</f>
        <v>841</v>
      </c>
    </row>
    <row r="960" spans="1:5">
      <c r="A960" t="s">
        <v>2293</v>
      </c>
      <c r="B960">
        <v>1</v>
      </c>
      <c r="C960">
        <v>1</v>
      </c>
      <c r="D960" s="78" t="str">
        <f t="shared" si="16"/>
        <v>기사임</v>
      </c>
      <c r="E960" s="78">
        <f>IF(D960="","",COUNTIF($D$1:D960,"기사임"))</f>
        <v>842</v>
      </c>
    </row>
    <row r="961" spans="1:5">
      <c r="A961" t="s">
        <v>2294</v>
      </c>
      <c r="B961">
        <v>1</v>
      </c>
      <c r="C961">
        <v>1</v>
      </c>
      <c r="D961" s="78" t="str">
        <f t="shared" si="16"/>
        <v>기사임</v>
      </c>
      <c r="E961" s="78">
        <f>IF(D961="","",COUNTIF($D$1:D961,"기사임"))</f>
        <v>843</v>
      </c>
    </row>
    <row r="962" spans="1:5">
      <c r="A962" t="s">
        <v>1663</v>
      </c>
      <c r="B962">
        <v>1</v>
      </c>
      <c r="C962">
        <v>1</v>
      </c>
      <c r="D962" s="78" t="str">
        <f t="shared" ref="D962:D1025" si="17">IF(AND(LEFT(A962,10)="/archives/",ISNUMBER(_xlfn.NUMBERVALUE(MID(A962,18,1))),ISERROR(FIND("ckattempt",A962)),ISERROR(FIND("preview",A962))),"기사임","")</f>
        <v>기사임</v>
      </c>
      <c r="E962" s="78">
        <f>IF(D962="","",COUNTIF($D$1:D962,"기사임"))</f>
        <v>844</v>
      </c>
    </row>
    <row r="963" spans="1:5">
      <c r="A963" t="s">
        <v>1890</v>
      </c>
      <c r="B963">
        <v>1</v>
      </c>
      <c r="C963">
        <v>1</v>
      </c>
      <c r="D963" s="78" t="str">
        <f t="shared" si="17"/>
        <v>기사임</v>
      </c>
      <c r="E963" s="78">
        <f>IF(D963="","",COUNTIF($D$1:D963,"기사임"))</f>
        <v>845</v>
      </c>
    </row>
    <row r="964" spans="1:5">
      <c r="A964" t="s">
        <v>2295</v>
      </c>
      <c r="B964">
        <v>1</v>
      </c>
      <c r="C964">
        <v>1</v>
      </c>
      <c r="D964" s="78" t="str">
        <f t="shared" si="17"/>
        <v>기사임</v>
      </c>
      <c r="E964" s="78">
        <f>IF(D964="","",COUNTIF($D$1:D964,"기사임"))</f>
        <v>846</v>
      </c>
    </row>
    <row r="965" spans="1:5">
      <c r="A965" t="s">
        <v>2296</v>
      </c>
      <c r="B965">
        <v>1</v>
      </c>
      <c r="C965">
        <v>1</v>
      </c>
      <c r="D965" s="78" t="str">
        <f t="shared" si="17"/>
        <v>기사임</v>
      </c>
      <c r="E965" s="78">
        <f>IF(D965="","",COUNTIF($D$1:D965,"기사임"))</f>
        <v>847</v>
      </c>
    </row>
    <row r="966" spans="1:5">
      <c r="A966" t="s">
        <v>1644</v>
      </c>
      <c r="B966">
        <v>1</v>
      </c>
      <c r="C966">
        <v>1</v>
      </c>
      <c r="D966" s="78" t="str">
        <f t="shared" si="17"/>
        <v>기사임</v>
      </c>
      <c r="E966" s="78">
        <f>IF(D966="","",COUNTIF($D$1:D966,"기사임"))</f>
        <v>848</v>
      </c>
    </row>
    <row r="967" spans="1:5">
      <c r="A967" t="s">
        <v>1255</v>
      </c>
      <c r="B967">
        <v>1</v>
      </c>
      <c r="C967">
        <v>1</v>
      </c>
      <c r="D967" s="78" t="str">
        <f t="shared" si="17"/>
        <v>기사임</v>
      </c>
      <c r="E967" s="78">
        <f>IF(D967="","",COUNTIF($D$1:D967,"기사임"))</f>
        <v>849</v>
      </c>
    </row>
    <row r="968" spans="1:5">
      <c r="A968" t="s">
        <v>2297</v>
      </c>
      <c r="B968">
        <v>1</v>
      </c>
      <c r="C968">
        <v>1</v>
      </c>
      <c r="D968" s="78" t="str">
        <f t="shared" si="17"/>
        <v>기사임</v>
      </c>
      <c r="E968" s="78">
        <f>IF(D968="","",COUNTIF($D$1:D968,"기사임"))</f>
        <v>850</v>
      </c>
    </row>
    <row r="969" spans="1:5">
      <c r="A969" t="s">
        <v>1838</v>
      </c>
      <c r="B969">
        <v>1</v>
      </c>
      <c r="C969">
        <v>1</v>
      </c>
      <c r="D969" s="78" t="str">
        <f t="shared" si="17"/>
        <v>기사임</v>
      </c>
      <c r="E969" s="78">
        <f>IF(D969="","",COUNTIF($D$1:D969,"기사임"))</f>
        <v>851</v>
      </c>
    </row>
    <row r="970" spans="1:5">
      <c r="A970" t="s">
        <v>2298</v>
      </c>
      <c r="B970">
        <v>1</v>
      </c>
      <c r="C970">
        <v>1</v>
      </c>
      <c r="D970" s="78" t="str">
        <f t="shared" si="17"/>
        <v>기사임</v>
      </c>
      <c r="E970" s="78">
        <f>IF(D970="","",COUNTIF($D$1:D970,"기사임"))</f>
        <v>852</v>
      </c>
    </row>
    <row r="971" spans="1:5">
      <c r="A971" t="s">
        <v>2299</v>
      </c>
      <c r="B971">
        <v>1</v>
      </c>
      <c r="C971">
        <v>1</v>
      </c>
      <c r="D971" s="78" t="str">
        <f t="shared" si="17"/>
        <v>기사임</v>
      </c>
      <c r="E971" s="78">
        <f>IF(D971="","",COUNTIF($D$1:D971,"기사임"))</f>
        <v>853</v>
      </c>
    </row>
    <row r="972" spans="1:5">
      <c r="A972" t="s">
        <v>2300</v>
      </c>
      <c r="B972">
        <v>1</v>
      </c>
      <c r="C972">
        <v>1</v>
      </c>
      <c r="D972" s="78" t="str">
        <f t="shared" si="17"/>
        <v>기사임</v>
      </c>
      <c r="E972" s="78">
        <f>IF(D972="","",COUNTIF($D$1:D972,"기사임"))</f>
        <v>854</v>
      </c>
    </row>
    <row r="973" spans="1:5">
      <c r="A973" t="s">
        <v>1474</v>
      </c>
      <c r="B973">
        <v>1</v>
      </c>
      <c r="C973">
        <v>1</v>
      </c>
      <c r="D973" s="78" t="str">
        <f t="shared" si="17"/>
        <v>기사임</v>
      </c>
      <c r="E973" s="78">
        <f>IF(D973="","",COUNTIF($D$1:D973,"기사임"))</f>
        <v>855</v>
      </c>
    </row>
    <row r="974" spans="1:5">
      <c r="A974" t="s">
        <v>2301</v>
      </c>
      <c r="B974">
        <v>1</v>
      </c>
      <c r="C974">
        <v>1</v>
      </c>
      <c r="D974" s="78" t="str">
        <f t="shared" si="17"/>
        <v>기사임</v>
      </c>
      <c r="E974" s="78">
        <f>IF(D974="","",COUNTIF($D$1:D974,"기사임"))</f>
        <v>856</v>
      </c>
    </row>
    <row r="975" spans="1:5">
      <c r="A975" t="s">
        <v>2302</v>
      </c>
      <c r="B975">
        <v>1</v>
      </c>
      <c r="C975">
        <v>1</v>
      </c>
      <c r="D975" s="78" t="str">
        <f t="shared" si="17"/>
        <v>기사임</v>
      </c>
      <c r="E975" s="78">
        <f>IF(D975="","",COUNTIF($D$1:D975,"기사임"))</f>
        <v>857</v>
      </c>
    </row>
    <row r="976" spans="1:5">
      <c r="A976" t="s">
        <v>1891</v>
      </c>
      <c r="B976">
        <v>1</v>
      </c>
      <c r="C976">
        <v>1</v>
      </c>
      <c r="D976" s="78" t="str">
        <f t="shared" si="17"/>
        <v>기사임</v>
      </c>
      <c r="E976" s="78">
        <f>IF(D976="","",COUNTIF($D$1:D976,"기사임"))</f>
        <v>858</v>
      </c>
    </row>
    <row r="977" spans="1:5">
      <c r="A977" t="s">
        <v>1467</v>
      </c>
      <c r="B977">
        <v>1</v>
      </c>
      <c r="C977">
        <v>1</v>
      </c>
      <c r="D977" s="78" t="str">
        <f t="shared" si="17"/>
        <v>기사임</v>
      </c>
      <c r="E977" s="78">
        <f>IF(D977="","",COUNTIF($D$1:D977,"기사임"))</f>
        <v>859</v>
      </c>
    </row>
    <row r="978" spans="1:5">
      <c r="A978" t="s">
        <v>2303</v>
      </c>
      <c r="B978">
        <v>1</v>
      </c>
      <c r="C978">
        <v>1</v>
      </c>
      <c r="D978" s="78" t="str">
        <f t="shared" si="17"/>
        <v>기사임</v>
      </c>
      <c r="E978" s="78">
        <f>IF(D978="","",COUNTIF($D$1:D978,"기사임"))</f>
        <v>860</v>
      </c>
    </row>
    <row r="979" spans="1:5">
      <c r="A979" t="s">
        <v>2304</v>
      </c>
      <c r="B979">
        <v>1</v>
      </c>
      <c r="C979">
        <v>1</v>
      </c>
      <c r="D979" s="78" t="str">
        <f t="shared" si="17"/>
        <v>기사임</v>
      </c>
      <c r="E979" s="78">
        <f>IF(D979="","",COUNTIF($D$1:D979,"기사임"))</f>
        <v>861</v>
      </c>
    </row>
    <row r="980" spans="1:5">
      <c r="A980" t="s">
        <v>1892</v>
      </c>
      <c r="B980">
        <v>1</v>
      </c>
      <c r="C980">
        <v>1</v>
      </c>
      <c r="D980" s="78" t="str">
        <f t="shared" si="17"/>
        <v>기사임</v>
      </c>
      <c r="E980" s="78">
        <f>IF(D980="","",COUNTIF($D$1:D980,"기사임"))</f>
        <v>862</v>
      </c>
    </row>
    <row r="981" spans="1:5">
      <c r="A981" t="s">
        <v>2305</v>
      </c>
      <c r="B981">
        <v>1</v>
      </c>
      <c r="C981">
        <v>1</v>
      </c>
      <c r="D981" s="78" t="str">
        <f t="shared" si="17"/>
        <v>기사임</v>
      </c>
      <c r="E981" s="78">
        <f>IF(D981="","",COUNTIF($D$1:D981,"기사임"))</f>
        <v>863</v>
      </c>
    </row>
    <row r="982" spans="1:5">
      <c r="A982" t="s">
        <v>2306</v>
      </c>
      <c r="B982">
        <v>1</v>
      </c>
      <c r="C982">
        <v>1</v>
      </c>
      <c r="D982" s="78" t="str">
        <f t="shared" si="17"/>
        <v>기사임</v>
      </c>
      <c r="E982" s="78">
        <f>IF(D982="","",COUNTIF($D$1:D982,"기사임"))</f>
        <v>864</v>
      </c>
    </row>
    <row r="983" spans="1:5">
      <c r="A983" t="s">
        <v>1708</v>
      </c>
      <c r="B983">
        <v>1</v>
      </c>
      <c r="C983">
        <v>1</v>
      </c>
      <c r="D983" s="78" t="str">
        <f t="shared" si="17"/>
        <v>기사임</v>
      </c>
      <c r="E983" s="78">
        <f>IF(D983="","",COUNTIF($D$1:D983,"기사임"))</f>
        <v>865</v>
      </c>
    </row>
    <row r="984" spans="1:5">
      <c r="A984" t="s">
        <v>2307</v>
      </c>
      <c r="B984">
        <v>1</v>
      </c>
      <c r="C984">
        <v>1</v>
      </c>
      <c r="D984" s="78" t="str">
        <f t="shared" si="17"/>
        <v>기사임</v>
      </c>
      <c r="E984" s="78">
        <f>IF(D984="","",COUNTIF($D$1:D984,"기사임"))</f>
        <v>866</v>
      </c>
    </row>
    <row r="985" spans="1:5">
      <c r="A985" t="s">
        <v>1893</v>
      </c>
      <c r="B985">
        <v>1</v>
      </c>
      <c r="C985">
        <v>1</v>
      </c>
      <c r="D985" s="78" t="str">
        <f t="shared" si="17"/>
        <v>기사임</v>
      </c>
      <c r="E985" s="78">
        <f>IF(D985="","",COUNTIF($D$1:D985,"기사임"))</f>
        <v>867</v>
      </c>
    </row>
    <row r="986" spans="1:5">
      <c r="A986" t="s">
        <v>1894</v>
      </c>
      <c r="B986">
        <v>1</v>
      </c>
      <c r="C986">
        <v>1</v>
      </c>
      <c r="D986" s="78" t="str">
        <f t="shared" si="17"/>
        <v>기사임</v>
      </c>
      <c r="E986" s="78">
        <f>IF(D986="","",COUNTIF($D$1:D986,"기사임"))</f>
        <v>868</v>
      </c>
    </row>
    <row r="987" spans="1:5">
      <c r="A987" t="s">
        <v>344</v>
      </c>
      <c r="B987">
        <v>1</v>
      </c>
      <c r="C987">
        <v>1</v>
      </c>
      <c r="D987" s="78" t="str">
        <f t="shared" si="17"/>
        <v>기사임</v>
      </c>
      <c r="E987" s="78">
        <f>IF(D987="","",COUNTIF($D$1:D987,"기사임"))</f>
        <v>869</v>
      </c>
    </row>
    <row r="988" spans="1:5">
      <c r="A988" t="s">
        <v>1437</v>
      </c>
      <c r="B988">
        <v>1</v>
      </c>
      <c r="C988">
        <v>1</v>
      </c>
      <c r="D988" s="78" t="str">
        <f t="shared" si="17"/>
        <v>기사임</v>
      </c>
      <c r="E988" s="78">
        <f>IF(D988="","",COUNTIF($D$1:D988,"기사임"))</f>
        <v>870</v>
      </c>
    </row>
    <row r="989" spans="1:5">
      <c r="A989" t="s">
        <v>2308</v>
      </c>
      <c r="B989">
        <v>1</v>
      </c>
      <c r="C989">
        <v>1</v>
      </c>
      <c r="D989" s="78" t="str">
        <f t="shared" si="17"/>
        <v>기사임</v>
      </c>
      <c r="E989" s="78">
        <f>IF(D989="","",COUNTIF($D$1:D989,"기사임"))</f>
        <v>871</v>
      </c>
    </row>
    <row r="990" spans="1:5">
      <c r="A990" t="s">
        <v>2309</v>
      </c>
      <c r="B990">
        <v>1</v>
      </c>
      <c r="C990">
        <v>1</v>
      </c>
      <c r="D990" s="78" t="str">
        <f t="shared" si="17"/>
        <v>기사임</v>
      </c>
      <c r="E990" s="78">
        <f>IF(D990="","",COUNTIF($D$1:D990,"기사임"))</f>
        <v>872</v>
      </c>
    </row>
    <row r="991" spans="1:5">
      <c r="A991" t="s">
        <v>2310</v>
      </c>
      <c r="B991">
        <v>1</v>
      </c>
      <c r="C991">
        <v>1</v>
      </c>
      <c r="D991" s="78" t="str">
        <f t="shared" si="17"/>
        <v>기사임</v>
      </c>
      <c r="E991" s="78">
        <f>IF(D991="","",COUNTIF($D$1:D991,"기사임"))</f>
        <v>873</v>
      </c>
    </row>
    <row r="992" spans="1:5">
      <c r="A992" t="s">
        <v>1896</v>
      </c>
      <c r="B992">
        <v>1</v>
      </c>
      <c r="C992">
        <v>1</v>
      </c>
      <c r="D992" s="78" t="str">
        <f t="shared" si="17"/>
        <v>기사임</v>
      </c>
      <c r="E992" s="78">
        <f>IF(D992="","",COUNTIF($D$1:D992,"기사임"))</f>
        <v>874</v>
      </c>
    </row>
    <row r="993" spans="1:5">
      <c r="A993" t="s">
        <v>1709</v>
      </c>
      <c r="B993">
        <v>1</v>
      </c>
      <c r="C993">
        <v>1</v>
      </c>
      <c r="D993" s="78" t="str">
        <f t="shared" si="17"/>
        <v>기사임</v>
      </c>
      <c r="E993" s="78">
        <f>IF(D993="","",COUNTIF($D$1:D993,"기사임"))</f>
        <v>875</v>
      </c>
    </row>
    <row r="994" spans="1:5">
      <c r="A994" t="s">
        <v>2311</v>
      </c>
      <c r="B994">
        <v>1</v>
      </c>
      <c r="C994">
        <v>1</v>
      </c>
      <c r="D994" s="78" t="str">
        <f t="shared" si="17"/>
        <v>기사임</v>
      </c>
      <c r="E994" s="78">
        <f>IF(D994="","",COUNTIF($D$1:D994,"기사임"))</f>
        <v>876</v>
      </c>
    </row>
    <row r="995" spans="1:5">
      <c r="A995" t="s">
        <v>1432</v>
      </c>
      <c r="B995">
        <v>1</v>
      </c>
      <c r="C995">
        <v>1</v>
      </c>
      <c r="D995" s="78" t="str">
        <f t="shared" si="17"/>
        <v>기사임</v>
      </c>
      <c r="E995" s="78">
        <f>IF(D995="","",COUNTIF($D$1:D995,"기사임"))</f>
        <v>877</v>
      </c>
    </row>
    <row r="996" spans="1:5">
      <c r="A996" t="s">
        <v>2312</v>
      </c>
      <c r="B996">
        <v>1</v>
      </c>
      <c r="C996">
        <v>1</v>
      </c>
      <c r="D996" s="78" t="str">
        <f t="shared" si="17"/>
        <v>기사임</v>
      </c>
      <c r="E996" s="78">
        <f>IF(D996="","",COUNTIF($D$1:D996,"기사임"))</f>
        <v>878</v>
      </c>
    </row>
    <row r="997" spans="1:5">
      <c r="A997" t="s">
        <v>1897</v>
      </c>
      <c r="B997">
        <v>1</v>
      </c>
      <c r="C997">
        <v>1</v>
      </c>
      <c r="D997" s="78" t="str">
        <f t="shared" si="17"/>
        <v>기사임</v>
      </c>
      <c r="E997" s="78">
        <f>IF(D997="","",COUNTIF($D$1:D997,"기사임"))</f>
        <v>879</v>
      </c>
    </row>
    <row r="998" spans="1:5">
      <c r="A998" t="s">
        <v>1521</v>
      </c>
      <c r="B998">
        <v>1</v>
      </c>
      <c r="C998">
        <v>1</v>
      </c>
      <c r="D998" s="78" t="str">
        <f t="shared" si="17"/>
        <v>기사임</v>
      </c>
      <c r="E998" s="78">
        <f>IF(D998="","",COUNTIF($D$1:D998,"기사임"))</f>
        <v>880</v>
      </c>
    </row>
    <row r="999" spans="1:5">
      <c r="A999" t="s">
        <v>1596</v>
      </c>
      <c r="B999">
        <v>1</v>
      </c>
      <c r="C999">
        <v>1</v>
      </c>
      <c r="D999" s="78" t="str">
        <f t="shared" si="17"/>
        <v>기사임</v>
      </c>
      <c r="E999" s="78">
        <f>IF(D999="","",COUNTIF($D$1:D999,"기사임"))</f>
        <v>881</v>
      </c>
    </row>
    <row r="1000" spans="1:5">
      <c r="A1000" t="s">
        <v>556</v>
      </c>
      <c r="B1000">
        <v>1</v>
      </c>
      <c r="C1000">
        <v>1</v>
      </c>
      <c r="D1000" s="78" t="str">
        <f t="shared" si="17"/>
        <v>기사임</v>
      </c>
      <c r="E1000" s="78">
        <f>IF(D1000="","",COUNTIF($D$1:D1000,"기사임"))</f>
        <v>882</v>
      </c>
    </row>
    <row r="1001" spans="1:5">
      <c r="A1001" t="s">
        <v>2313</v>
      </c>
      <c r="B1001">
        <v>1</v>
      </c>
      <c r="C1001">
        <v>1</v>
      </c>
      <c r="D1001" s="78" t="str">
        <f t="shared" si="17"/>
        <v>기사임</v>
      </c>
      <c r="E1001" s="78">
        <f>IF(D1001="","",COUNTIF($D$1:D1001,"기사임"))</f>
        <v>883</v>
      </c>
    </row>
    <row r="1002" spans="1:5">
      <c r="A1002" t="s">
        <v>2314</v>
      </c>
      <c r="B1002">
        <v>1</v>
      </c>
      <c r="C1002">
        <v>1</v>
      </c>
      <c r="D1002" s="78" t="str">
        <f t="shared" si="17"/>
        <v>기사임</v>
      </c>
      <c r="E1002" s="78">
        <f>IF(D1002="","",COUNTIF($D$1:D1002,"기사임"))</f>
        <v>884</v>
      </c>
    </row>
    <row r="1003" spans="1:5">
      <c r="A1003" t="s">
        <v>2315</v>
      </c>
      <c r="B1003">
        <v>1</v>
      </c>
      <c r="C1003">
        <v>1</v>
      </c>
      <c r="D1003" s="78" t="str">
        <f t="shared" si="17"/>
        <v>기사임</v>
      </c>
      <c r="E1003" s="78">
        <f>IF(D1003="","",COUNTIF($D$1:D1003,"기사임"))</f>
        <v>885</v>
      </c>
    </row>
    <row r="1004" spans="1:5">
      <c r="A1004" t="s">
        <v>2316</v>
      </c>
      <c r="B1004">
        <v>1</v>
      </c>
      <c r="C1004">
        <v>1</v>
      </c>
      <c r="D1004" s="78" t="str">
        <f t="shared" si="17"/>
        <v>기사임</v>
      </c>
      <c r="E1004" s="78">
        <f>IF(D1004="","",COUNTIF($D$1:D1004,"기사임"))</f>
        <v>886</v>
      </c>
    </row>
    <row r="1005" spans="1:5">
      <c r="A1005" t="s">
        <v>1710</v>
      </c>
      <c r="B1005">
        <v>1</v>
      </c>
      <c r="C1005">
        <v>1</v>
      </c>
      <c r="D1005" s="78" t="str">
        <f t="shared" si="17"/>
        <v>기사임</v>
      </c>
      <c r="E1005" s="78">
        <f>IF(D1005="","",COUNTIF($D$1:D1005,"기사임"))</f>
        <v>887</v>
      </c>
    </row>
    <row r="1006" spans="1:5">
      <c r="A1006" t="s">
        <v>1711</v>
      </c>
      <c r="B1006">
        <v>1</v>
      </c>
      <c r="C1006">
        <v>1</v>
      </c>
      <c r="D1006" s="78" t="str">
        <f t="shared" si="17"/>
        <v>기사임</v>
      </c>
      <c r="E1006" s="78">
        <f>IF(D1006="","",COUNTIF($D$1:D1006,"기사임"))</f>
        <v>888</v>
      </c>
    </row>
    <row r="1007" spans="1:5">
      <c r="A1007" t="s">
        <v>1576</v>
      </c>
      <c r="B1007">
        <v>1</v>
      </c>
      <c r="C1007">
        <v>1</v>
      </c>
      <c r="D1007" s="78" t="str">
        <f t="shared" si="17"/>
        <v>기사임</v>
      </c>
      <c r="E1007" s="78">
        <f>IF(D1007="","",COUNTIF($D$1:D1007,"기사임"))</f>
        <v>889</v>
      </c>
    </row>
    <row r="1008" spans="1:5">
      <c r="A1008" t="s">
        <v>2317</v>
      </c>
      <c r="B1008">
        <v>1</v>
      </c>
      <c r="C1008">
        <v>1</v>
      </c>
      <c r="D1008" s="78" t="str">
        <f t="shared" si="17"/>
        <v>기사임</v>
      </c>
      <c r="E1008" s="78">
        <f>IF(D1008="","",COUNTIF($D$1:D1008,"기사임"))</f>
        <v>890</v>
      </c>
    </row>
    <row r="1009" spans="1:5">
      <c r="A1009" t="s">
        <v>2318</v>
      </c>
      <c r="B1009">
        <v>1</v>
      </c>
      <c r="C1009">
        <v>1</v>
      </c>
      <c r="D1009" s="78" t="str">
        <f t="shared" si="17"/>
        <v>기사임</v>
      </c>
      <c r="E1009" s="78">
        <f>IF(D1009="","",COUNTIF($D$1:D1009,"기사임"))</f>
        <v>891</v>
      </c>
    </row>
    <row r="1010" spans="1:5">
      <c r="A1010" t="s">
        <v>2319</v>
      </c>
      <c r="B1010">
        <v>1</v>
      </c>
      <c r="C1010">
        <v>1</v>
      </c>
      <c r="D1010" s="78" t="str">
        <f t="shared" si="17"/>
        <v>기사임</v>
      </c>
      <c r="E1010" s="78">
        <f>IF(D1010="","",COUNTIF($D$1:D1010,"기사임"))</f>
        <v>892</v>
      </c>
    </row>
    <row r="1011" spans="1:5">
      <c r="A1011" t="s">
        <v>2320</v>
      </c>
      <c r="B1011">
        <v>1</v>
      </c>
      <c r="C1011">
        <v>1</v>
      </c>
      <c r="D1011" s="78" t="str">
        <f t="shared" si="17"/>
        <v>기사임</v>
      </c>
      <c r="E1011" s="78">
        <f>IF(D1011="","",COUNTIF($D$1:D1011,"기사임"))</f>
        <v>893</v>
      </c>
    </row>
    <row r="1012" spans="1:5">
      <c r="A1012" t="s">
        <v>1802</v>
      </c>
      <c r="B1012">
        <v>1</v>
      </c>
      <c r="C1012">
        <v>1</v>
      </c>
      <c r="D1012" s="78" t="str">
        <f t="shared" si="17"/>
        <v>기사임</v>
      </c>
      <c r="E1012" s="78">
        <f>IF(D1012="","",COUNTIF($D$1:D1012,"기사임"))</f>
        <v>894</v>
      </c>
    </row>
    <row r="1013" spans="1:5">
      <c r="A1013" t="s">
        <v>1803</v>
      </c>
      <c r="B1013">
        <v>1</v>
      </c>
      <c r="C1013">
        <v>1</v>
      </c>
      <c r="D1013" s="78" t="str">
        <f t="shared" si="17"/>
        <v>기사임</v>
      </c>
      <c r="E1013" s="78">
        <f>IF(D1013="","",COUNTIF($D$1:D1013,"기사임"))</f>
        <v>895</v>
      </c>
    </row>
    <row r="1014" spans="1:5">
      <c r="A1014" t="s">
        <v>1901</v>
      </c>
      <c r="B1014">
        <v>1</v>
      </c>
      <c r="C1014">
        <v>1</v>
      </c>
      <c r="D1014" s="78" t="str">
        <f t="shared" si="17"/>
        <v>기사임</v>
      </c>
      <c r="E1014" s="78">
        <f>IF(D1014="","",COUNTIF($D$1:D1014,"기사임"))</f>
        <v>896</v>
      </c>
    </row>
    <row r="1015" spans="1:5">
      <c r="A1015" t="s">
        <v>2321</v>
      </c>
      <c r="B1015">
        <v>1</v>
      </c>
      <c r="C1015">
        <v>1</v>
      </c>
      <c r="D1015" s="78" t="str">
        <f t="shared" si="17"/>
        <v>기사임</v>
      </c>
      <c r="E1015" s="78">
        <f>IF(D1015="","",COUNTIF($D$1:D1015,"기사임"))</f>
        <v>897</v>
      </c>
    </row>
    <row r="1016" spans="1:5">
      <c r="A1016" t="s">
        <v>2322</v>
      </c>
      <c r="B1016">
        <v>1</v>
      </c>
      <c r="C1016">
        <v>1</v>
      </c>
      <c r="D1016" s="78" t="str">
        <f t="shared" si="17"/>
        <v>기사임</v>
      </c>
      <c r="E1016" s="78">
        <f>IF(D1016="","",COUNTIF($D$1:D1016,"기사임"))</f>
        <v>898</v>
      </c>
    </row>
    <row r="1017" spans="1:5">
      <c r="A1017" t="s">
        <v>1902</v>
      </c>
      <c r="B1017">
        <v>1</v>
      </c>
      <c r="C1017">
        <v>1</v>
      </c>
      <c r="D1017" s="78" t="str">
        <f t="shared" si="17"/>
        <v>기사임</v>
      </c>
      <c r="E1017" s="78">
        <f>IF(D1017="","",COUNTIF($D$1:D1017,"기사임"))</f>
        <v>899</v>
      </c>
    </row>
    <row r="1018" spans="1:5">
      <c r="A1018" t="s">
        <v>1522</v>
      </c>
      <c r="B1018">
        <v>1</v>
      </c>
      <c r="C1018">
        <v>1</v>
      </c>
      <c r="D1018" s="78" t="str">
        <f t="shared" si="17"/>
        <v>기사임</v>
      </c>
      <c r="E1018" s="78">
        <f>IF(D1018="","",COUNTIF($D$1:D1018,"기사임"))</f>
        <v>900</v>
      </c>
    </row>
    <row r="1019" spans="1:5">
      <c r="A1019" t="s">
        <v>821</v>
      </c>
      <c r="B1019">
        <v>1</v>
      </c>
      <c r="C1019">
        <v>1</v>
      </c>
      <c r="D1019" s="78" t="str">
        <f t="shared" si="17"/>
        <v>기사임</v>
      </c>
      <c r="E1019" s="78">
        <f>IF(D1019="","",COUNTIF($D$1:D1019,"기사임"))</f>
        <v>901</v>
      </c>
    </row>
    <row r="1020" spans="1:5">
      <c r="A1020" t="s">
        <v>1507</v>
      </c>
      <c r="B1020">
        <v>1</v>
      </c>
      <c r="C1020">
        <v>1</v>
      </c>
      <c r="D1020" s="78" t="str">
        <f t="shared" si="17"/>
        <v>기사임</v>
      </c>
      <c r="E1020" s="78">
        <f>IF(D1020="","",COUNTIF($D$1:D1020,"기사임"))</f>
        <v>902</v>
      </c>
    </row>
    <row r="1021" spans="1:5">
      <c r="A1021" t="s">
        <v>2323</v>
      </c>
      <c r="B1021">
        <v>1</v>
      </c>
      <c r="C1021">
        <v>1</v>
      </c>
      <c r="D1021" s="78" t="str">
        <f t="shared" si="17"/>
        <v>기사임</v>
      </c>
      <c r="E1021" s="78">
        <f>IF(D1021="","",COUNTIF($D$1:D1021,"기사임"))</f>
        <v>903</v>
      </c>
    </row>
    <row r="1022" spans="1:5">
      <c r="A1022" t="s">
        <v>2324</v>
      </c>
      <c r="B1022">
        <v>1</v>
      </c>
      <c r="C1022">
        <v>1</v>
      </c>
      <c r="D1022" s="78" t="str">
        <f t="shared" si="17"/>
        <v>기사임</v>
      </c>
      <c r="E1022" s="78">
        <f>IF(D1022="","",COUNTIF($D$1:D1022,"기사임"))</f>
        <v>904</v>
      </c>
    </row>
    <row r="1023" spans="1:5">
      <c r="A1023" t="s">
        <v>2325</v>
      </c>
      <c r="B1023">
        <v>1</v>
      </c>
      <c r="C1023">
        <v>1</v>
      </c>
      <c r="D1023" s="78" t="str">
        <f t="shared" si="17"/>
        <v>기사임</v>
      </c>
      <c r="E1023" s="78">
        <f>IF(D1023="","",COUNTIF($D$1:D1023,"기사임"))</f>
        <v>905</v>
      </c>
    </row>
    <row r="1024" spans="1:5">
      <c r="A1024" t="s">
        <v>1598</v>
      </c>
      <c r="B1024">
        <v>1</v>
      </c>
      <c r="C1024">
        <v>1</v>
      </c>
      <c r="D1024" s="78" t="str">
        <f t="shared" si="17"/>
        <v>기사임</v>
      </c>
      <c r="E1024" s="78">
        <f>IF(D1024="","",COUNTIF($D$1:D1024,"기사임"))</f>
        <v>906</v>
      </c>
    </row>
    <row r="1025" spans="1:5">
      <c r="A1025" t="s">
        <v>859</v>
      </c>
      <c r="B1025">
        <v>1</v>
      </c>
      <c r="C1025">
        <v>1</v>
      </c>
      <c r="D1025" s="78" t="str">
        <f t="shared" si="17"/>
        <v>기사임</v>
      </c>
      <c r="E1025" s="78">
        <f>IF(D1025="","",COUNTIF($D$1:D1025,"기사임"))</f>
        <v>907</v>
      </c>
    </row>
    <row r="1026" spans="1:5">
      <c r="A1026" t="s">
        <v>2326</v>
      </c>
      <c r="B1026">
        <v>1</v>
      </c>
      <c r="C1026">
        <v>1</v>
      </c>
      <c r="D1026" s="78" t="str">
        <f t="shared" ref="D1026:D1089" si="18">IF(AND(LEFT(A1026,10)="/archives/",ISNUMBER(_xlfn.NUMBERVALUE(MID(A1026,18,1))),ISERROR(FIND("ckattempt",A1026)),ISERROR(FIND("preview",A1026))),"기사임","")</f>
        <v>기사임</v>
      </c>
      <c r="E1026" s="78">
        <f>IF(D1026="","",COUNTIF($D$1:D1026,"기사임"))</f>
        <v>908</v>
      </c>
    </row>
    <row r="1027" spans="1:5">
      <c r="A1027" t="s">
        <v>1903</v>
      </c>
      <c r="B1027">
        <v>1</v>
      </c>
      <c r="C1027">
        <v>1</v>
      </c>
      <c r="D1027" s="78" t="str">
        <f t="shared" si="18"/>
        <v>기사임</v>
      </c>
      <c r="E1027" s="78">
        <f>IF(D1027="","",COUNTIF($D$1:D1027,"기사임"))</f>
        <v>909</v>
      </c>
    </row>
    <row r="1028" spans="1:5">
      <c r="A1028" t="s">
        <v>2327</v>
      </c>
      <c r="B1028">
        <v>1</v>
      </c>
      <c r="C1028">
        <v>1</v>
      </c>
      <c r="D1028" s="78" t="str">
        <f t="shared" si="18"/>
        <v>기사임</v>
      </c>
      <c r="E1028" s="78">
        <f>IF(D1028="","",COUNTIF($D$1:D1028,"기사임"))</f>
        <v>910</v>
      </c>
    </row>
    <row r="1029" spans="1:5">
      <c r="A1029" t="s">
        <v>1665</v>
      </c>
      <c r="B1029">
        <v>1</v>
      </c>
      <c r="C1029">
        <v>1</v>
      </c>
      <c r="D1029" s="78" t="str">
        <f t="shared" si="18"/>
        <v>기사임</v>
      </c>
      <c r="E1029" s="78">
        <f>IF(D1029="","",COUNTIF($D$1:D1029,"기사임"))</f>
        <v>911</v>
      </c>
    </row>
    <row r="1030" spans="1:5">
      <c r="A1030" t="s">
        <v>923</v>
      </c>
      <c r="B1030">
        <v>1</v>
      </c>
      <c r="C1030">
        <v>1</v>
      </c>
      <c r="D1030" s="78" t="str">
        <f t="shared" si="18"/>
        <v>기사임</v>
      </c>
      <c r="E1030" s="78">
        <f>IF(D1030="","",COUNTIF($D$1:D1030,"기사임"))</f>
        <v>912</v>
      </c>
    </row>
    <row r="1031" spans="1:5">
      <c r="A1031" t="s">
        <v>1904</v>
      </c>
      <c r="B1031">
        <v>1</v>
      </c>
      <c r="C1031">
        <v>1</v>
      </c>
      <c r="D1031" s="78" t="str">
        <f t="shared" si="18"/>
        <v>기사임</v>
      </c>
      <c r="E1031" s="78">
        <f>IF(D1031="","",COUNTIF($D$1:D1031,"기사임"))</f>
        <v>913</v>
      </c>
    </row>
    <row r="1032" spans="1:5">
      <c r="A1032" t="s">
        <v>1500</v>
      </c>
      <c r="B1032">
        <v>1</v>
      </c>
      <c r="C1032">
        <v>1</v>
      </c>
      <c r="D1032" s="78" t="str">
        <f t="shared" si="18"/>
        <v>기사임</v>
      </c>
      <c r="E1032" s="78">
        <f>IF(D1032="","",COUNTIF($D$1:D1032,"기사임"))</f>
        <v>914</v>
      </c>
    </row>
    <row r="1033" spans="1:5">
      <c r="A1033" t="s">
        <v>1905</v>
      </c>
      <c r="B1033">
        <v>1</v>
      </c>
      <c r="C1033">
        <v>1</v>
      </c>
      <c r="D1033" s="78" t="str">
        <f t="shared" si="18"/>
        <v>기사임</v>
      </c>
      <c r="E1033" s="78">
        <f>IF(D1033="","",COUNTIF($D$1:D1033,"기사임"))</f>
        <v>915</v>
      </c>
    </row>
    <row r="1034" spans="1:5">
      <c r="A1034" t="s">
        <v>1330</v>
      </c>
      <c r="B1034">
        <v>1</v>
      </c>
      <c r="C1034">
        <v>1</v>
      </c>
      <c r="D1034" s="78" t="str">
        <f t="shared" si="18"/>
        <v>기사임</v>
      </c>
      <c r="E1034" s="78">
        <f>IF(D1034="","",COUNTIF($D$1:D1034,"기사임"))</f>
        <v>916</v>
      </c>
    </row>
    <row r="1035" spans="1:5">
      <c r="A1035" t="s">
        <v>1906</v>
      </c>
      <c r="B1035">
        <v>1</v>
      </c>
      <c r="C1035">
        <v>1</v>
      </c>
      <c r="D1035" s="78" t="str">
        <f t="shared" si="18"/>
        <v>기사임</v>
      </c>
      <c r="E1035" s="78">
        <f>IF(D1035="","",COUNTIF($D$1:D1035,"기사임"))</f>
        <v>917</v>
      </c>
    </row>
    <row r="1036" spans="1:5">
      <c r="A1036" t="s">
        <v>1022</v>
      </c>
      <c r="B1036">
        <v>1</v>
      </c>
      <c r="C1036">
        <v>1</v>
      </c>
      <c r="D1036" s="78" t="str">
        <f t="shared" si="18"/>
        <v>기사임</v>
      </c>
      <c r="E1036" s="78">
        <f>IF(D1036="","",COUNTIF($D$1:D1036,"기사임"))</f>
        <v>918</v>
      </c>
    </row>
    <row r="1037" spans="1:5">
      <c r="A1037" t="s">
        <v>1908</v>
      </c>
      <c r="B1037">
        <v>1</v>
      </c>
      <c r="C1037">
        <v>1</v>
      </c>
      <c r="D1037" s="78" t="str">
        <f t="shared" si="18"/>
        <v>기사임</v>
      </c>
      <c r="E1037" s="78">
        <f>IF(D1037="","",COUNTIF($D$1:D1037,"기사임"))</f>
        <v>919</v>
      </c>
    </row>
    <row r="1038" spans="1:5">
      <c r="A1038" t="s">
        <v>2328</v>
      </c>
      <c r="B1038">
        <v>1</v>
      </c>
      <c r="C1038">
        <v>1</v>
      </c>
      <c r="D1038" s="78" t="str">
        <f t="shared" si="18"/>
        <v>기사임</v>
      </c>
      <c r="E1038" s="78">
        <f>IF(D1038="","",COUNTIF($D$1:D1038,"기사임"))</f>
        <v>920</v>
      </c>
    </row>
    <row r="1039" spans="1:5">
      <c r="A1039" t="s">
        <v>1523</v>
      </c>
      <c r="B1039">
        <v>1</v>
      </c>
      <c r="C1039">
        <v>1</v>
      </c>
      <c r="D1039" s="78" t="str">
        <f t="shared" si="18"/>
        <v>기사임</v>
      </c>
      <c r="E1039" s="78">
        <f>IF(D1039="","",COUNTIF($D$1:D1039,"기사임"))</f>
        <v>921</v>
      </c>
    </row>
    <row r="1040" spans="1:5">
      <c r="A1040" t="s">
        <v>1713</v>
      </c>
      <c r="B1040">
        <v>1</v>
      </c>
      <c r="C1040">
        <v>1</v>
      </c>
      <c r="D1040" s="78" t="str">
        <f t="shared" si="18"/>
        <v>기사임</v>
      </c>
      <c r="E1040" s="78">
        <f>IF(D1040="","",COUNTIF($D$1:D1040,"기사임"))</f>
        <v>922</v>
      </c>
    </row>
    <row r="1041" spans="1:5">
      <c r="A1041" t="s">
        <v>1070</v>
      </c>
      <c r="B1041">
        <v>1</v>
      </c>
      <c r="C1041">
        <v>1</v>
      </c>
      <c r="D1041" s="78" t="str">
        <f t="shared" si="18"/>
        <v>기사임</v>
      </c>
      <c r="E1041" s="78">
        <f>IF(D1041="","",COUNTIF($D$1:D1041,"기사임"))</f>
        <v>923</v>
      </c>
    </row>
    <row r="1042" spans="1:5">
      <c r="A1042" t="s">
        <v>1233</v>
      </c>
      <c r="B1042">
        <v>1</v>
      </c>
      <c r="C1042">
        <v>1</v>
      </c>
      <c r="D1042" s="78" t="str">
        <f t="shared" si="18"/>
        <v>기사임</v>
      </c>
      <c r="E1042" s="78">
        <f>IF(D1042="","",COUNTIF($D$1:D1042,"기사임"))</f>
        <v>924</v>
      </c>
    </row>
    <row r="1043" spans="1:5">
      <c r="A1043" t="s">
        <v>1666</v>
      </c>
      <c r="B1043">
        <v>1</v>
      </c>
      <c r="C1043">
        <v>1</v>
      </c>
      <c r="D1043" s="78" t="str">
        <f t="shared" si="18"/>
        <v>기사임</v>
      </c>
      <c r="E1043" s="78">
        <f>IF(D1043="","",COUNTIF($D$1:D1043,"기사임"))</f>
        <v>925</v>
      </c>
    </row>
    <row r="1044" spans="1:5">
      <c r="A1044" t="s">
        <v>1909</v>
      </c>
      <c r="B1044">
        <v>1</v>
      </c>
      <c r="C1044">
        <v>1</v>
      </c>
      <c r="D1044" s="78" t="str">
        <f t="shared" si="18"/>
        <v>기사임</v>
      </c>
      <c r="E1044" s="78">
        <f>IF(D1044="","",COUNTIF($D$1:D1044,"기사임"))</f>
        <v>926</v>
      </c>
    </row>
    <row r="1045" spans="1:5">
      <c r="A1045" t="s">
        <v>2329</v>
      </c>
      <c r="B1045">
        <v>1</v>
      </c>
      <c r="C1045">
        <v>1</v>
      </c>
      <c r="D1045" s="78" t="str">
        <f t="shared" si="18"/>
        <v>기사임</v>
      </c>
      <c r="E1045" s="78">
        <f>IF(D1045="","",COUNTIF($D$1:D1045,"기사임"))</f>
        <v>927</v>
      </c>
    </row>
    <row r="1046" spans="1:5">
      <c r="A1046" t="s">
        <v>1577</v>
      </c>
      <c r="B1046">
        <v>1</v>
      </c>
      <c r="C1046">
        <v>1</v>
      </c>
      <c r="D1046" s="78" t="str">
        <f t="shared" si="18"/>
        <v>기사임</v>
      </c>
      <c r="E1046" s="78">
        <f>IF(D1046="","",COUNTIF($D$1:D1046,"기사임"))</f>
        <v>928</v>
      </c>
    </row>
    <row r="1047" spans="1:5">
      <c r="A1047" t="s">
        <v>2330</v>
      </c>
      <c r="B1047">
        <v>1</v>
      </c>
      <c r="C1047">
        <v>1</v>
      </c>
      <c r="D1047" s="78" t="str">
        <f t="shared" si="18"/>
        <v>기사임</v>
      </c>
      <c r="E1047" s="78">
        <f>IF(D1047="","",COUNTIF($D$1:D1047,"기사임"))</f>
        <v>929</v>
      </c>
    </row>
    <row r="1048" spans="1:5">
      <c r="A1048" t="s">
        <v>2331</v>
      </c>
      <c r="B1048">
        <v>1</v>
      </c>
      <c r="C1048">
        <v>1</v>
      </c>
      <c r="D1048" s="78" t="str">
        <f t="shared" si="18"/>
        <v>기사임</v>
      </c>
      <c r="E1048" s="78">
        <f>IF(D1048="","",COUNTIF($D$1:D1048,"기사임"))</f>
        <v>930</v>
      </c>
    </row>
    <row r="1049" spans="1:5">
      <c r="A1049" t="s">
        <v>2332</v>
      </c>
      <c r="B1049">
        <v>1</v>
      </c>
      <c r="C1049">
        <v>1</v>
      </c>
      <c r="D1049" s="78" t="str">
        <f t="shared" si="18"/>
        <v>기사임</v>
      </c>
      <c r="E1049" s="78">
        <f>IF(D1049="","",COUNTIF($D$1:D1049,"기사임"))</f>
        <v>931</v>
      </c>
    </row>
    <row r="1050" spans="1:5">
      <c r="A1050" t="s">
        <v>1806</v>
      </c>
      <c r="B1050">
        <v>1</v>
      </c>
      <c r="C1050">
        <v>1</v>
      </c>
      <c r="D1050" s="78" t="str">
        <f t="shared" si="18"/>
        <v>기사임</v>
      </c>
      <c r="E1050" s="78">
        <f>IF(D1050="","",COUNTIF($D$1:D1050,"기사임"))</f>
        <v>932</v>
      </c>
    </row>
    <row r="1051" spans="1:5">
      <c r="A1051" t="s">
        <v>2333</v>
      </c>
      <c r="B1051">
        <v>1</v>
      </c>
      <c r="C1051">
        <v>1</v>
      </c>
      <c r="D1051" s="78" t="str">
        <f t="shared" si="18"/>
        <v>기사임</v>
      </c>
      <c r="E1051" s="78">
        <f>IF(D1051="","",COUNTIF($D$1:D1051,"기사임"))</f>
        <v>933</v>
      </c>
    </row>
    <row r="1052" spans="1:5">
      <c r="A1052" t="s">
        <v>2334</v>
      </c>
      <c r="B1052">
        <v>1</v>
      </c>
      <c r="C1052">
        <v>1</v>
      </c>
      <c r="D1052" s="78" t="str">
        <f t="shared" si="18"/>
        <v>기사임</v>
      </c>
      <c r="E1052" s="78">
        <f>IF(D1052="","",COUNTIF($D$1:D1052,"기사임"))</f>
        <v>934</v>
      </c>
    </row>
    <row r="1053" spans="1:5">
      <c r="A1053" t="s">
        <v>2335</v>
      </c>
      <c r="B1053">
        <v>1</v>
      </c>
      <c r="C1053">
        <v>1</v>
      </c>
      <c r="D1053" s="78" t="str">
        <f t="shared" si="18"/>
        <v>기사임</v>
      </c>
      <c r="E1053" s="78">
        <f>IF(D1053="","",COUNTIF($D$1:D1053,"기사임"))</f>
        <v>935</v>
      </c>
    </row>
    <row r="1054" spans="1:5">
      <c r="A1054" t="s">
        <v>2336</v>
      </c>
      <c r="B1054">
        <v>1</v>
      </c>
      <c r="C1054">
        <v>0</v>
      </c>
      <c r="D1054" s="78" t="str">
        <f t="shared" si="18"/>
        <v>기사임</v>
      </c>
      <c r="E1054" s="78">
        <f>IF(D1054="","",COUNTIF($D$1:D1054,"기사임"))</f>
        <v>936</v>
      </c>
    </row>
    <row r="1055" spans="1:5">
      <c r="A1055" t="s">
        <v>1578</v>
      </c>
      <c r="B1055">
        <v>1</v>
      </c>
      <c r="C1055">
        <v>1</v>
      </c>
      <c r="D1055" s="78" t="str">
        <f t="shared" si="18"/>
        <v>기사임</v>
      </c>
      <c r="E1055" s="78">
        <f>IF(D1055="","",COUNTIF($D$1:D1055,"기사임"))</f>
        <v>937</v>
      </c>
    </row>
    <row r="1056" spans="1:5">
      <c r="A1056" t="s">
        <v>2337</v>
      </c>
      <c r="B1056">
        <v>1</v>
      </c>
      <c r="C1056">
        <v>1</v>
      </c>
      <c r="D1056" s="78" t="str">
        <f t="shared" si="18"/>
        <v>기사임</v>
      </c>
      <c r="E1056" s="78">
        <f>IF(D1056="","",COUNTIF($D$1:D1056,"기사임"))</f>
        <v>938</v>
      </c>
    </row>
    <row r="1057" spans="1:5">
      <c r="A1057" t="s">
        <v>2338</v>
      </c>
      <c r="B1057">
        <v>1</v>
      </c>
      <c r="C1057">
        <v>1</v>
      </c>
      <c r="D1057" s="78" t="str">
        <f t="shared" si="18"/>
        <v>기사임</v>
      </c>
      <c r="E1057" s="78">
        <f>IF(D1057="","",COUNTIF($D$1:D1057,"기사임"))</f>
        <v>939</v>
      </c>
    </row>
    <row r="1058" spans="1:5">
      <c r="A1058" t="s">
        <v>1668</v>
      </c>
      <c r="B1058">
        <v>1</v>
      </c>
      <c r="C1058">
        <v>1</v>
      </c>
      <c r="D1058" s="78" t="str">
        <f t="shared" si="18"/>
        <v>기사임</v>
      </c>
      <c r="E1058" s="78">
        <f>IF(D1058="","",COUNTIF($D$1:D1058,"기사임"))</f>
        <v>940</v>
      </c>
    </row>
    <row r="1059" spans="1:5">
      <c r="A1059" t="s">
        <v>2339</v>
      </c>
      <c r="B1059">
        <v>1</v>
      </c>
      <c r="C1059">
        <v>1</v>
      </c>
      <c r="D1059" s="78" t="str">
        <f t="shared" si="18"/>
        <v>기사임</v>
      </c>
      <c r="E1059" s="78">
        <f>IF(D1059="","",COUNTIF($D$1:D1059,"기사임"))</f>
        <v>941</v>
      </c>
    </row>
    <row r="1060" spans="1:5">
      <c r="A1060" t="s">
        <v>2340</v>
      </c>
      <c r="B1060">
        <v>1</v>
      </c>
      <c r="C1060">
        <v>1</v>
      </c>
      <c r="D1060" s="78" t="str">
        <f t="shared" si="18"/>
        <v>기사임</v>
      </c>
      <c r="E1060" s="78">
        <f>IF(D1060="","",COUNTIF($D$1:D1060,"기사임"))</f>
        <v>942</v>
      </c>
    </row>
    <row r="1061" spans="1:5">
      <c r="A1061" t="s">
        <v>1715</v>
      </c>
      <c r="B1061">
        <v>1</v>
      </c>
      <c r="C1061">
        <v>1</v>
      </c>
      <c r="D1061" s="78" t="str">
        <f t="shared" si="18"/>
        <v>기사임</v>
      </c>
      <c r="E1061" s="78">
        <f>IF(D1061="","",COUNTIF($D$1:D1061,"기사임"))</f>
        <v>943</v>
      </c>
    </row>
    <row r="1062" spans="1:5">
      <c r="A1062" t="s">
        <v>1074</v>
      </c>
      <c r="B1062">
        <v>1</v>
      </c>
      <c r="C1062">
        <v>1</v>
      </c>
      <c r="D1062" s="78" t="str">
        <f t="shared" si="18"/>
        <v>기사임</v>
      </c>
      <c r="E1062" s="78">
        <f>IF(D1062="","",COUNTIF($D$1:D1062,"기사임"))</f>
        <v>944</v>
      </c>
    </row>
    <row r="1063" spans="1:5">
      <c r="A1063" t="s">
        <v>2341</v>
      </c>
      <c r="B1063">
        <v>1</v>
      </c>
      <c r="C1063">
        <v>1</v>
      </c>
      <c r="D1063" s="78" t="str">
        <f t="shared" si="18"/>
        <v>기사임</v>
      </c>
      <c r="E1063" s="78">
        <f>IF(D1063="","",COUNTIF($D$1:D1063,"기사임"))</f>
        <v>945</v>
      </c>
    </row>
    <row r="1064" spans="1:5">
      <c r="A1064" t="s">
        <v>2342</v>
      </c>
      <c r="B1064">
        <v>1</v>
      </c>
      <c r="C1064">
        <v>1</v>
      </c>
      <c r="D1064" s="78" t="str">
        <f t="shared" si="18"/>
        <v>기사임</v>
      </c>
      <c r="E1064" s="78">
        <f>IF(D1064="","",COUNTIF($D$1:D1064,"기사임"))</f>
        <v>946</v>
      </c>
    </row>
    <row r="1065" spans="1:5">
      <c r="A1065" t="s">
        <v>2343</v>
      </c>
      <c r="B1065">
        <v>1</v>
      </c>
      <c r="C1065">
        <v>1</v>
      </c>
      <c r="D1065" s="78" t="str">
        <f t="shared" si="18"/>
        <v>기사임</v>
      </c>
      <c r="E1065" s="78">
        <f>IF(D1065="","",COUNTIF($D$1:D1065,"기사임"))</f>
        <v>947</v>
      </c>
    </row>
    <row r="1066" spans="1:5">
      <c r="A1066" t="s">
        <v>1716</v>
      </c>
      <c r="B1066">
        <v>1</v>
      </c>
      <c r="C1066">
        <v>1</v>
      </c>
      <c r="D1066" s="78" t="str">
        <f t="shared" si="18"/>
        <v>기사임</v>
      </c>
      <c r="E1066" s="78">
        <f>IF(D1066="","",COUNTIF($D$1:D1066,"기사임"))</f>
        <v>948</v>
      </c>
    </row>
    <row r="1067" spans="1:5">
      <c r="A1067" t="s">
        <v>1911</v>
      </c>
      <c r="B1067">
        <v>1</v>
      </c>
      <c r="C1067">
        <v>1</v>
      </c>
      <c r="D1067" s="78" t="str">
        <f t="shared" si="18"/>
        <v>기사임</v>
      </c>
      <c r="E1067" s="78">
        <f>IF(D1067="","",COUNTIF($D$1:D1067,"기사임"))</f>
        <v>949</v>
      </c>
    </row>
    <row r="1068" spans="1:5">
      <c r="A1068" t="s">
        <v>2344</v>
      </c>
      <c r="B1068">
        <v>1</v>
      </c>
      <c r="C1068">
        <v>1</v>
      </c>
      <c r="D1068" s="78" t="str">
        <f t="shared" si="18"/>
        <v>기사임</v>
      </c>
      <c r="E1068" s="78">
        <f>IF(D1068="","",COUNTIF($D$1:D1068,"기사임"))</f>
        <v>950</v>
      </c>
    </row>
    <row r="1069" spans="1:5">
      <c r="A1069" t="s">
        <v>2345</v>
      </c>
      <c r="B1069">
        <v>1</v>
      </c>
      <c r="C1069">
        <v>1</v>
      </c>
      <c r="D1069" s="78" t="str">
        <f t="shared" si="18"/>
        <v>기사임</v>
      </c>
      <c r="E1069" s="78">
        <f>IF(D1069="","",COUNTIF($D$1:D1069,"기사임"))</f>
        <v>951</v>
      </c>
    </row>
    <row r="1070" spans="1:5">
      <c r="A1070" t="s">
        <v>1178</v>
      </c>
      <c r="B1070">
        <v>1</v>
      </c>
      <c r="C1070">
        <v>1</v>
      </c>
      <c r="D1070" s="78" t="str">
        <f t="shared" si="18"/>
        <v>기사임</v>
      </c>
      <c r="E1070" s="78">
        <f>IF(D1070="","",COUNTIF($D$1:D1070,"기사임"))</f>
        <v>952</v>
      </c>
    </row>
    <row r="1071" spans="1:5">
      <c r="A1071" t="s">
        <v>1717</v>
      </c>
      <c r="B1071">
        <v>1</v>
      </c>
      <c r="C1071">
        <v>1</v>
      </c>
      <c r="D1071" s="78" t="str">
        <f t="shared" si="18"/>
        <v>기사임</v>
      </c>
      <c r="E1071" s="78">
        <f>IF(D1071="","",COUNTIF($D$1:D1071,"기사임"))</f>
        <v>953</v>
      </c>
    </row>
    <row r="1072" spans="1:5">
      <c r="A1072" t="s">
        <v>1718</v>
      </c>
      <c r="B1072">
        <v>1</v>
      </c>
      <c r="C1072">
        <v>1</v>
      </c>
      <c r="D1072" s="78" t="str">
        <f t="shared" si="18"/>
        <v>기사임</v>
      </c>
      <c r="E1072" s="78">
        <f>IF(D1072="","",COUNTIF($D$1:D1072,"기사임"))</f>
        <v>954</v>
      </c>
    </row>
    <row r="1073" spans="1:5">
      <c r="A1073" t="s">
        <v>2346</v>
      </c>
      <c r="B1073">
        <v>1</v>
      </c>
      <c r="C1073">
        <v>1</v>
      </c>
      <c r="D1073" s="78" t="str">
        <f t="shared" si="18"/>
        <v>기사임</v>
      </c>
      <c r="E1073" s="78">
        <f>IF(D1073="","",COUNTIF($D$1:D1073,"기사임"))</f>
        <v>955</v>
      </c>
    </row>
    <row r="1074" spans="1:5">
      <c r="A1074" t="s">
        <v>2347</v>
      </c>
      <c r="B1074">
        <v>1</v>
      </c>
      <c r="C1074">
        <v>1</v>
      </c>
      <c r="D1074" s="78" t="str">
        <f t="shared" si="18"/>
        <v>기사임</v>
      </c>
      <c r="E1074" s="78">
        <f>IF(D1074="","",COUNTIF($D$1:D1074,"기사임"))</f>
        <v>956</v>
      </c>
    </row>
    <row r="1075" spans="1:5">
      <c r="A1075" t="s">
        <v>1719</v>
      </c>
      <c r="B1075">
        <v>1</v>
      </c>
      <c r="C1075">
        <v>1</v>
      </c>
      <c r="D1075" s="78" t="str">
        <f t="shared" si="18"/>
        <v>기사임</v>
      </c>
      <c r="E1075" s="78">
        <f>IF(D1075="","",COUNTIF($D$1:D1075,"기사임"))</f>
        <v>957</v>
      </c>
    </row>
    <row r="1076" spans="1:5">
      <c r="A1076" t="s">
        <v>2348</v>
      </c>
      <c r="B1076">
        <v>1</v>
      </c>
      <c r="C1076">
        <v>1</v>
      </c>
      <c r="D1076" s="78" t="str">
        <f t="shared" si="18"/>
        <v>기사임</v>
      </c>
      <c r="E1076" s="78">
        <f>IF(D1076="","",COUNTIF($D$1:D1076,"기사임"))</f>
        <v>958</v>
      </c>
    </row>
    <row r="1077" spans="1:5">
      <c r="A1077" t="s">
        <v>1525</v>
      </c>
      <c r="B1077">
        <v>1</v>
      </c>
      <c r="C1077">
        <v>1</v>
      </c>
      <c r="D1077" s="78" t="str">
        <f t="shared" si="18"/>
        <v>기사임</v>
      </c>
      <c r="E1077" s="78">
        <f>IF(D1077="","",COUNTIF($D$1:D1077,"기사임"))</f>
        <v>959</v>
      </c>
    </row>
    <row r="1078" spans="1:5">
      <c r="A1078" t="s">
        <v>2349</v>
      </c>
      <c r="B1078">
        <v>1</v>
      </c>
      <c r="C1078">
        <v>1</v>
      </c>
      <c r="D1078" s="78" t="str">
        <f t="shared" si="18"/>
        <v>기사임</v>
      </c>
      <c r="E1078" s="78">
        <f>IF(D1078="","",COUNTIF($D$1:D1078,"기사임"))</f>
        <v>960</v>
      </c>
    </row>
    <row r="1079" spans="1:5">
      <c r="A1079" t="s">
        <v>2350</v>
      </c>
      <c r="B1079">
        <v>1</v>
      </c>
      <c r="C1079">
        <v>1</v>
      </c>
      <c r="D1079" s="78" t="str">
        <f t="shared" si="18"/>
        <v>기사임</v>
      </c>
      <c r="E1079" s="78">
        <f>IF(D1079="","",COUNTIF($D$1:D1079,"기사임"))</f>
        <v>961</v>
      </c>
    </row>
    <row r="1080" spans="1:5">
      <c r="A1080" t="s">
        <v>1914</v>
      </c>
      <c r="B1080">
        <v>1</v>
      </c>
      <c r="C1080">
        <v>1</v>
      </c>
      <c r="D1080" s="78" t="str">
        <f t="shared" si="18"/>
        <v>기사임</v>
      </c>
      <c r="E1080" s="78">
        <f>IF(D1080="","",COUNTIF($D$1:D1080,"기사임"))</f>
        <v>962</v>
      </c>
    </row>
    <row r="1081" spans="1:5">
      <c r="A1081" t="s">
        <v>2351</v>
      </c>
      <c r="B1081">
        <v>1</v>
      </c>
      <c r="C1081">
        <v>1</v>
      </c>
      <c r="D1081" s="78" t="str">
        <f t="shared" si="18"/>
        <v>기사임</v>
      </c>
      <c r="E1081" s="78">
        <f>IF(D1081="","",COUNTIF($D$1:D1081,"기사임"))</f>
        <v>963</v>
      </c>
    </row>
    <row r="1082" spans="1:5">
      <c r="A1082" t="s">
        <v>2352</v>
      </c>
      <c r="B1082">
        <v>1</v>
      </c>
      <c r="C1082">
        <v>1</v>
      </c>
      <c r="D1082" s="78" t="str">
        <f t="shared" si="18"/>
        <v>기사임</v>
      </c>
      <c r="E1082" s="78">
        <f>IF(D1082="","",COUNTIF($D$1:D1082,"기사임"))</f>
        <v>964</v>
      </c>
    </row>
    <row r="1083" spans="1:5">
      <c r="A1083" t="s">
        <v>1406</v>
      </c>
      <c r="B1083">
        <v>1</v>
      </c>
      <c r="C1083">
        <v>1</v>
      </c>
      <c r="D1083" s="78" t="str">
        <f t="shared" si="18"/>
        <v>기사임</v>
      </c>
      <c r="E1083" s="78">
        <f>IF(D1083="","",COUNTIF($D$1:D1083,"기사임"))</f>
        <v>965</v>
      </c>
    </row>
    <row r="1084" spans="1:5">
      <c r="A1084" t="s">
        <v>2353</v>
      </c>
      <c r="B1084">
        <v>1</v>
      </c>
      <c r="C1084">
        <v>1</v>
      </c>
      <c r="D1084" s="78" t="str">
        <f t="shared" si="18"/>
        <v>기사임</v>
      </c>
      <c r="E1084" s="78">
        <f>IF(D1084="","",COUNTIF($D$1:D1084,"기사임"))</f>
        <v>966</v>
      </c>
    </row>
    <row r="1085" spans="1:5">
      <c r="A1085" t="s">
        <v>1846</v>
      </c>
      <c r="B1085">
        <v>1</v>
      </c>
      <c r="C1085">
        <v>1</v>
      </c>
      <c r="D1085" s="78" t="str">
        <f t="shared" si="18"/>
        <v>기사임</v>
      </c>
      <c r="E1085" s="78">
        <f>IF(D1085="","",COUNTIF($D$1:D1085,"기사임"))</f>
        <v>967</v>
      </c>
    </row>
    <row r="1086" spans="1:5">
      <c r="A1086" t="s">
        <v>1847</v>
      </c>
      <c r="B1086">
        <v>1</v>
      </c>
      <c r="C1086">
        <v>1</v>
      </c>
      <c r="D1086" s="78" t="str">
        <f t="shared" si="18"/>
        <v>기사임</v>
      </c>
      <c r="E1086" s="78">
        <f>IF(D1086="","",COUNTIF($D$1:D1086,"기사임"))</f>
        <v>968</v>
      </c>
    </row>
    <row r="1087" spans="1:5">
      <c r="A1087" t="s">
        <v>2354</v>
      </c>
      <c r="B1087">
        <v>1</v>
      </c>
      <c r="C1087">
        <v>1</v>
      </c>
      <c r="D1087" s="78" t="str">
        <f t="shared" si="18"/>
        <v>기사임</v>
      </c>
      <c r="E1087" s="78">
        <f>IF(D1087="","",COUNTIF($D$1:D1087,"기사임"))</f>
        <v>969</v>
      </c>
    </row>
    <row r="1088" spans="1:5">
      <c r="A1088" t="s">
        <v>1720</v>
      </c>
      <c r="B1088">
        <v>1</v>
      </c>
      <c r="C1088">
        <v>1</v>
      </c>
      <c r="D1088" s="78" t="str">
        <f t="shared" si="18"/>
        <v>기사임</v>
      </c>
      <c r="E1088" s="78">
        <f>IF(D1088="","",COUNTIF($D$1:D1088,"기사임"))</f>
        <v>970</v>
      </c>
    </row>
    <row r="1089" spans="1:5">
      <c r="A1089" t="s">
        <v>2355</v>
      </c>
      <c r="B1089">
        <v>1</v>
      </c>
      <c r="C1089">
        <v>1</v>
      </c>
      <c r="D1089" s="78" t="str">
        <f t="shared" si="18"/>
        <v>기사임</v>
      </c>
      <c r="E1089" s="78">
        <f>IF(D1089="","",COUNTIF($D$1:D1089,"기사임"))</f>
        <v>971</v>
      </c>
    </row>
    <row r="1090" spans="1:5">
      <c r="A1090" t="s">
        <v>2356</v>
      </c>
      <c r="B1090">
        <v>1</v>
      </c>
      <c r="C1090">
        <v>1</v>
      </c>
      <c r="D1090" s="78" t="str">
        <f t="shared" ref="D1090:D1153" si="19">IF(AND(LEFT(A1090,10)="/archives/",ISNUMBER(_xlfn.NUMBERVALUE(MID(A1090,18,1))),ISERROR(FIND("ckattempt",A1090)),ISERROR(FIND("preview",A1090))),"기사임","")</f>
        <v>기사임</v>
      </c>
      <c r="E1090" s="78">
        <f>IF(D1090="","",COUNTIF($D$1:D1090,"기사임"))</f>
        <v>972</v>
      </c>
    </row>
    <row r="1091" spans="1:5">
      <c r="A1091" t="s">
        <v>1579</v>
      </c>
      <c r="B1091">
        <v>1</v>
      </c>
      <c r="C1091">
        <v>1</v>
      </c>
      <c r="D1091" s="78" t="str">
        <f t="shared" si="19"/>
        <v>기사임</v>
      </c>
      <c r="E1091" s="78">
        <f>IF(D1091="","",COUNTIF($D$1:D1091,"기사임"))</f>
        <v>973</v>
      </c>
    </row>
    <row r="1092" spans="1:5">
      <c r="A1092" t="s">
        <v>2357</v>
      </c>
      <c r="B1092">
        <v>1</v>
      </c>
      <c r="C1092">
        <v>1</v>
      </c>
      <c r="D1092" s="78" t="str">
        <f t="shared" si="19"/>
        <v>기사임</v>
      </c>
      <c r="E1092" s="78">
        <f>IF(D1092="","",COUNTIF($D$1:D1092,"기사임"))</f>
        <v>974</v>
      </c>
    </row>
    <row r="1093" spans="1:5">
      <c r="A1093" t="s">
        <v>1915</v>
      </c>
      <c r="B1093">
        <v>1</v>
      </c>
      <c r="C1093">
        <v>1</v>
      </c>
      <c r="D1093" s="78" t="str">
        <f t="shared" si="19"/>
        <v>기사임</v>
      </c>
      <c r="E1093" s="78">
        <f>IF(D1093="","",COUNTIF($D$1:D1093,"기사임"))</f>
        <v>975</v>
      </c>
    </row>
    <row r="1094" spans="1:5">
      <c r="A1094" t="s">
        <v>2358</v>
      </c>
      <c r="B1094">
        <v>1</v>
      </c>
      <c r="C1094">
        <v>1</v>
      </c>
      <c r="D1094" s="78" t="str">
        <f t="shared" si="19"/>
        <v>기사임</v>
      </c>
      <c r="E1094" s="78">
        <f>IF(D1094="","",COUNTIF($D$1:D1094,"기사임"))</f>
        <v>976</v>
      </c>
    </row>
    <row r="1095" spans="1:5">
      <c r="A1095" t="s">
        <v>1312</v>
      </c>
      <c r="B1095">
        <v>1</v>
      </c>
      <c r="C1095">
        <v>1</v>
      </c>
      <c r="D1095" s="78" t="str">
        <f t="shared" si="19"/>
        <v>기사임</v>
      </c>
      <c r="E1095" s="78">
        <f>IF(D1095="","",COUNTIF($D$1:D1095,"기사임"))</f>
        <v>977</v>
      </c>
    </row>
    <row r="1096" spans="1:5">
      <c r="A1096" t="s">
        <v>2359</v>
      </c>
      <c r="B1096">
        <v>1</v>
      </c>
      <c r="C1096">
        <v>1</v>
      </c>
      <c r="D1096" s="78" t="str">
        <f t="shared" si="19"/>
        <v>기사임</v>
      </c>
      <c r="E1096" s="78">
        <f>IF(D1096="","",COUNTIF($D$1:D1096,"기사임"))</f>
        <v>978</v>
      </c>
    </row>
    <row r="1097" spans="1:5">
      <c r="A1097" t="s">
        <v>2360</v>
      </c>
      <c r="B1097">
        <v>1</v>
      </c>
      <c r="C1097">
        <v>1</v>
      </c>
      <c r="D1097" s="78" t="str">
        <f t="shared" si="19"/>
        <v>기사임</v>
      </c>
      <c r="E1097" s="78">
        <f>IF(D1097="","",COUNTIF($D$1:D1097,"기사임"))</f>
        <v>979</v>
      </c>
    </row>
    <row r="1098" spans="1:5">
      <c r="A1098" t="s">
        <v>1374</v>
      </c>
      <c r="B1098">
        <v>1</v>
      </c>
      <c r="C1098">
        <v>1</v>
      </c>
      <c r="D1098" s="78" t="str">
        <f t="shared" si="19"/>
        <v>기사임</v>
      </c>
      <c r="E1098" s="78">
        <f>IF(D1098="","",COUNTIF($D$1:D1098,"기사임"))</f>
        <v>980</v>
      </c>
    </row>
    <row r="1099" spans="1:5">
      <c r="A1099" t="s">
        <v>1670</v>
      </c>
      <c r="B1099">
        <v>1</v>
      </c>
      <c r="C1099">
        <v>1</v>
      </c>
      <c r="D1099" s="78" t="str">
        <f t="shared" si="19"/>
        <v>기사임</v>
      </c>
      <c r="E1099" s="78">
        <f>IF(D1099="","",COUNTIF($D$1:D1099,"기사임"))</f>
        <v>981</v>
      </c>
    </row>
    <row r="1100" spans="1:5">
      <c r="A1100" t="s">
        <v>1916</v>
      </c>
      <c r="B1100">
        <v>1</v>
      </c>
      <c r="C1100">
        <v>1</v>
      </c>
      <c r="D1100" s="78" t="str">
        <f t="shared" si="19"/>
        <v>기사임</v>
      </c>
      <c r="E1100" s="78">
        <f>IF(D1100="","",COUNTIF($D$1:D1100,"기사임"))</f>
        <v>982</v>
      </c>
    </row>
    <row r="1101" spans="1:5">
      <c r="A1101" t="s">
        <v>2361</v>
      </c>
      <c r="B1101">
        <v>1</v>
      </c>
      <c r="C1101">
        <v>1</v>
      </c>
      <c r="D1101" s="78" t="str">
        <f t="shared" si="19"/>
        <v>기사임</v>
      </c>
      <c r="E1101" s="78">
        <f>IF(D1101="","",COUNTIF($D$1:D1101,"기사임"))</f>
        <v>983</v>
      </c>
    </row>
    <row r="1102" spans="1:5">
      <c r="A1102" t="s">
        <v>1465</v>
      </c>
      <c r="B1102">
        <v>1</v>
      </c>
      <c r="C1102">
        <v>1</v>
      </c>
      <c r="D1102" s="78" t="str">
        <f t="shared" si="19"/>
        <v>기사임</v>
      </c>
      <c r="E1102" s="78">
        <f>IF(D1102="","",COUNTIF($D$1:D1102,"기사임"))</f>
        <v>984</v>
      </c>
    </row>
    <row r="1103" spans="1:5">
      <c r="A1103" t="s">
        <v>1645</v>
      </c>
      <c r="B1103">
        <v>1</v>
      </c>
      <c r="C1103">
        <v>1</v>
      </c>
      <c r="D1103" s="78" t="str">
        <f t="shared" si="19"/>
        <v>기사임</v>
      </c>
      <c r="E1103" s="78">
        <f>IF(D1103="","",COUNTIF($D$1:D1103,"기사임"))</f>
        <v>985</v>
      </c>
    </row>
    <row r="1104" spans="1:5">
      <c r="A1104" t="s">
        <v>2362</v>
      </c>
      <c r="B1104">
        <v>1</v>
      </c>
      <c r="C1104">
        <v>1</v>
      </c>
      <c r="D1104" s="78" t="str">
        <f t="shared" si="19"/>
        <v>기사임</v>
      </c>
      <c r="E1104" s="78">
        <f>IF(D1104="","",COUNTIF($D$1:D1104,"기사임"))</f>
        <v>986</v>
      </c>
    </row>
    <row r="1105" spans="1:5">
      <c r="A1105" t="s">
        <v>1848</v>
      </c>
      <c r="B1105">
        <v>1</v>
      </c>
      <c r="C1105">
        <v>1</v>
      </c>
      <c r="D1105" s="78" t="str">
        <f t="shared" si="19"/>
        <v>기사임</v>
      </c>
      <c r="E1105" s="78">
        <f>IF(D1105="","",COUNTIF($D$1:D1105,"기사임"))</f>
        <v>987</v>
      </c>
    </row>
    <row r="1106" spans="1:5">
      <c r="A1106" t="s">
        <v>2363</v>
      </c>
      <c r="B1106">
        <v>1</v>
      </c>
      <c r="C1106">
        <v>1</v>
      </c>
      <c r="D1106" s="78" t="str">
        <f t="shared" si="19"/>
        <v>기사임</v>
      </c>
      <c r="E1106" s="78">
        <f>IF(D1106="","",COUNTIF($D$1:D1106,"기사임"))</f>
        <v>988</v>
      </c>
    </row>
    <row r="1107" spans="1:5">
      <c r="A1107" t="s">
        <v>2364</v>
      </c>
      <c r="B1107">
        <v>1</v>
      </c>
      <c r="C1107">
        <v>1</v>
      </c>
      <c r="D1107" s="78" t="str">
        <f t="shared" si="19"/>
        <v>기사임</v>
      </c>
      <c r="E1107" s="78">
        <f>IF(D1107="","",COUNTIF($D$1:D1107,"기사임"))</f>
        <v>989</v>
      </c>
    </row>
    <row r="1108" spans="1:5">
      <c r="A1108" t="s">
        <v>2365</v>
      </c>
      <c r="B1108">
        <v>1</v>
      </c>
      <c r="C1108">
        <v>1</v>
      </c>
      <c r="D1108" s="78" t="str">
        <f t="shared" si="19"/>
        <v>기사임</v>
      </c>
      <c r="E1108" s="78">
        <f>IF(D1108="","",COUNTIF($D$1:D1108,"기사임"))</f>
        <v>990</v>
      </c>
    </row>
    <row r="1109" spans="1:5">
      <c r="A1109" t="s">
        <v>2366</v>
      </c>
      <c r="B1109">
        <v>1</v>
      </c>
      <c r="C1109">
        <v>1</v>
      </c>
      <c r="D1109" s="78" t="str">
        <f t="shared" si="19"/>
        <v>기사임</v>
      </c>
      <c r="E1109" s="78">
        <f>IF(D1109="","",COUNTIF($D$1:D1109,"기사임"))</f>
        <v>991</v>
      </c>
    </row>
    <row r="1110" spans="1:5">
      <c r="A1110" t="s">
        <v>2367</v>
      </c>
      <c r="B1110">
        <v>1</v>
      </c>
      <c r="C1110">
        <v>1</v>
      </c>
      <c r="D1110" s="78" t="str">
        <f t="shared" si="19"/>
        <v>기사임</v>
      </c>
      <c r="E1110" s="78">
        <f>IF(D1110="","",COUNTIF($D$1:D1110,"기사임"))</f>
        <v>992</v>
      </c>
    </row>
    <row r="1111" spans="1:5">
      <c r="A1111" t="s">
        <v>1672</v>
      </c>
      <c r="B1111">
        <v>1</v>
      </c>
      <c r="C1111">
        <v>1</v>
      </c>
      <c r="D1111" s="78" t="str">
        <f t="shared" si="19"/>
        <v>기사임</v>
      </c>
      <c r="E1111" s="78">
        <f>IF(D1111="","",COUNTIF($D$1:D1111,"기사임"))</f>
        <v>993</v>
      </c>
    </row>
    <row r="1112" spans="1:5">
      <c r="A1112" t="s">
        <v>1630</v>
      </c>
      <c r="B1112">
        <v>1</v>
      </c>
      <c r="C1112">
        <v>1</v>
      </c>
      <c r="D1112" s="78" t="str">
        <f t="shared" si="19"/>
        <v>기사임</v>
      </c>
      <c r="E1112" s="78">
        <f>IF(D1112="","",COUNTIF($D$1:D1112,"기사임"))</f>
        <v>994</v>
      </c>
    </row>
    <row r="1113" spans="1:5">
      <c r="A1113" t="s">
        <v>1571</v>
      </c>
      <c r="B1113">
        <v>1</v>
      </c>
      <c r="C1113">
        <v>1</v>
      </c>
      <c r="D1113" s="78" t="str">
        <f t="shared" si="19"/>
        <v>기사임</v>
      </c>
      <c r="E1113" s="78">
        <f>IF(D1113="","",COUNTIF($D$1:D1113,"기사임"))</f>
        <v>995</v>
      </c>
    </row>
    <row r="1114" spans="1:5">
      <c r="A1114" t="s">
        <v>1057</v>
      </c>
      <c r="B1114">
        <v>1</v>
      </c>
      <c r="C1114">
        <v>1</v>
      </c>
      <c r="D1114" s="78" t="str">
        <f t="shared" si="19"/>
        <v>기사임</v>
      </c>
      <c r="E1114" s="78">
        <f>IF(D1114="","",COUNTIF($D$1:D1114,"기사임"))</f>
        <v>996</v>
      </c>
    </row>
    <row r="1115" spans="1:5">
      <c r="A1115" t="s">
        <v>1808</v>
      </c>
      <c r="B1115">
        <v>1</v>
      </c>
      <c r="C1115">
        <v>1</v>
      </c>
      <c r="D1115" s="78" t="str">
        <f t="shared" si="19"/>
        <v>기사임</v>
      </c>
      <c r="E1115" s="78">
        <f>IF(D1115="","",COUNTIF($D$1:D1115,"기사임"))</f>
        <v>997</v>
      </c>
    </row>
    <row r="1116" spans="1:5">
      <c r="A1116" t="s">
        <v>2368</v>
      </c>
      <c r="B1116">
        <v>1</v>
      </c>
      <c r="C1116">
        <v>1</v>
      </c>
      <c r="D1116" s="78" t="str">
        <f t="shared" si="19"/>
        <v>기사임</v>
      </c>
      <c r="E1116" s="78">
        <f>IF(D1116="","",COUNTIF($D$1:D1116,"기사임"))</f>
        <v>998</v>
      </c>
    </row>
    <row r="1117" spans="1:5">
      <c r="A1117" t="s">
        <v>2369</v>
      </c>
      <c r="B1117">
        <v>1</v>
      </c>
      <c r="C1117">
        <v>1</v>
      </c>
      <c r="D1117" s="78" t="str">
        <f t="shared" si="19"/>
        <v>기사임</v>
      </c>
      <c r="E1117" s="78">
        <f>IF(D1117="","",COUNTIF($D$1:D1117,"기사임"))</f>
        <v>999</v>
      </c>
    </row>
    <row r="1118" spans="1:5">
      <c r="A1118" t="s">
        <v>2370</v>
      </c>
      <c r="B1118">
        <v>1</v>
      </c>
      <c r="C1118">
        <v>1</v>
      </c>
      <c r="D1118" s="78" t="str">
        <f t="shared" si="19"/>
        <v>기사임</v>
      </c>
      <c r="E1118" s="78">
        <f>IF(D1118="","",COUNTIF($D$1:D1118,"기사임"))</f>
        <v>1000</v>
      </c>
    </row>
    <row r="1119" spans="1:5">
      <c r="A1119" t="s">
        <v>1674</v>
      </c>
      <c r="B1119">
        <v>1</v>
      </c>
      <c r="C1119">
        <v>1</v>
      </c>
      <c r="D1119" s="78" t="str">
        <f t="shared" si="19"/>
        <v>기사임</v>
      </c>
      <c r="E1119" s="78">
        <f>IF(D1119="","",COUNTIF($D$1:D1119,"기사임"))</f>
        <v>1001</v>
      </c>
    </row>
    <row r="1120" spans="1:5">
      <c r="A1120" t="s">
        <v>1584</v>
      </c>
      <c r="B1120">
        <v>1</v>
      </c>
      <c r="C1120">
        <v>1</v>
      </c>
      <c r="D1120" s="78" t="str">
        <f t="shared" si="19"/>
        <v>기사임</v>
      </c>
      <c r="E1120" s="78">
        <f>IF(D1120="","",COUNTIF($D$1:D1120,"기사임"))</f>
        <v>1002</v>
      </c>
    </row>
    <row r="1121" spans="1:5">
      <c r="A1121" t="s">
        <v>1917</v>
      </c>
      <c r="B1121">
        <v>1</v>
      </c>
      <c r="C1121">
        <v>1</v>
      </c>
      <c r="D1121" s="78" t="str">
        <f t="shared" si="19"/>
        <v>기사임</v>
      </c>
      <c r="E1121" s="78">
        <f>IF(D1121="","",COUNTIF($D$1:D1121,"기사임"))</f>
        <v>1003</v>
      </c>
    </row>
    <row r="1122" spans="1:5">
      <c r="A1122" t="s">
        <v>2371</v>
      </c>
      <c r="B1122">
        <v>1</v>
      </c>
      <c r="C1122">
        <v>1</v>
      </c>
      <c r="D1122" s="78" t="str">
        <f t="shared" si="19"/>
        <v>기사임</v>
      </c>
      <c r="E1122" s="78">
        <f>IF(D1122="","",COUNTIF($D$1:D1122,"기사임"))</f>
        <v>1004</v>
      </c>
    </row>
    <row r="1123" spans="1:5">
      <c r="A1123" t="s">
        <v>2372</v>
      </c>
      <c r="B1123">
        <v>1</v>
      </c>
      <c r="C1123">
        <v>1</v>
      </c>
      <c r="D1123" s="78" t="str">
        <f t="shared" si="19"/>
        <v>기사임</v>
      </c>
      <c r="E1123" s="78">
        <f>IF(D1123="","",COUNTIF($D$1:D1123,"기사임"))</f>
        <v>1005</v>
      </c>
    </row>
    <row r="1124" spans="1:5">
      <c r="A1124" t="s">
        <v>2373</v>
      </c>
      <c r="B1124">
        <v>1</v>
      </c>
      <c r="C1124">
        <v>1</v>
      </c>
      <c r="D1124" s="78" t="str">
        <f t="shared" si="19"/>
        <v>기사임</v>
      </c>
      <c r="E1124" s="78">
        <f>IF(D1124="","",COUNTIF($D$1:D1124,"기사임"))</f>
        <v>1006</v>
      </c>
    </row>
    <row r="1125" spans="1:5">
      <c r="A1125" t="s">
        <v>2374</v>
      </c>
      <c r="B1125">
        <v>1</v>
      </c>
      <c r="C1125">
        <v>1</v>
      </c>
      <c r="D1125" s="78" t="str">
        <f t="shared" si="19"/>
        <v>기사임</v>
      </c>
      <c r="E1125" s="78">
        <f>IF(D1125="","",COUNTIF($D$1:D1125,"기사임"))</f>
        <v>1007</v>
      </c>
    </row>
    <row r="1126" spans="1:5">
      <c r="A1126" t="s">
        <v>1918</v>
      </c>
      <c r="B1126">
        <v>1</v>
      </c>
      <c r="C1126">
        <v>1</v>
      </c>
      <c r="D1126" s="78" t="str">
        <f t="shared" si="19"/>
        <v>기사임</v>
      </c>
      <c r="E1126" s="78">
        <f>IF(D1126="","",COUNTIF($D$1:D1126,"기사임"))</f>
        <v>1008</v>
      </c>
    </row>
    <row r="1127" spans="1:5">
      <c r="A1127" t="s">
        <v>1852</v>
      </c>
      <c r="B1127">
        <v>1</v>
      </c>
      <c r="C1127">
        <v>1</v>
      </c>
      <c r="D1127" s="78" t="str">
        <f t="shared" si="19"/>
        <v>기사임</v>
      </c>
      <c r="E1127" s="78">
        <f>IF(D1127="","",COUNTIF($D$1:D1127,"기사임"))</f>
        <v>1009</v>
      </c>
    </row>
    <row r="1128" spans="1:5">
      <c r="A1128" t="s">
        <v>2375</v>
      </c>
      <c r="B1128">
        <v>1</v>
      </c>
      <c r="C1128">
        <v>1</v>
      </c>
      <c r="D1128" s="78" t="str">
        <f t="shared" si="19"/>
        <v>기사임</v>
      </c>
      <c r="E1128" s="78">
        <f>IF(D1128="","",COUNTIF($D$1:D1128,"기사임"))</f>
        <v>1010</v>
      </c>
    </row>
    <row r="1129" spans="1:5">
      <c r="A1129" t="s">
        <v>2376</v>
      </c>
      <c r="B1129">
        <v>1</v>
      </c>
      <c r="C1129">
        <v>1</v>
      </c>
      <c r="D1129" s="78" t="str">
        <f t="shared" si="19"/>
        <v>기사임</v>
      </c>
      <c r="E1129" s="78">
        <f>IF(D1129="","",COUNTIF($D$1:D1129,"기사임"))</f>
        <v>1011</v>
      </c>
    </row>
    <row r="1130" spans="1:5">
      <c r="A1130" t="s">
        <v>2377</v>
      </c>
      <c r="B1130">
        <v>1</v>
      </c>
      <c r="C1130">
        <v>1</v>
      </c>
      <c r="D1130" s="78" t="str">
        <f t="shared" si="19"/>
        <v>기사임</v>
      </c>
      <c r="E1130" s="78">
        <f>IF(D1130="","",COUNTIF($D$1:D1130,"기사임"))</f>
        <v>1012</v>
      </c>
    </row>
    <row r="1131" spans="1:5">
      <c r="A1131" t="s">
        <v>2378</v>
      </c>
      <c r="B1131">
        <v>1</v>
      </c>
      <c r="C1131">
        <v>1</v>
      </c>
      <c r="D1131" s="78" t="str">
        <f t="shared" si="19"/>
        <v>기사임</v>
      </c>
      <c r="E1131" s="78">
        <f>IF(D1131="","",COUNTIF($D$1:D1131,"기사임"))</f>
        <v>1013</v>
      </c>
    </row>
    <row r="1132" spans="1:5">
      <c r="A1132" t="s">
        <v>1801</v>
      </c>
      <c r="B1132">
        <v>1</v>
      </c>
      <c r="C1132">
        <v>1</v>
      </c>
      <c r="D1132" s="78" t="str">
        <f t="shared" si="19"/>
        <v>기사임</v>
      </c>
      <c r="E1132" s="78">
        <f>IF(D1132="","",COUNTIF($D$1:D1132,"기사임"))</f>
        <v>1014</v>
      </c>
    </row>
    <row r="1133" spans="1:5">
      <c r="A1133" t="s">
        <v>2379</v>
      </c>
      <c r="B1133">
        <v>1</v>
      </c>
      <c r="C1133">
        <v>1</v>
      </c>
      <c r="D1133" s="78" t="str">
        <f t="shared" si="19"/>
        <v>기사임</v>
      </c>
      <c r="E1133" s="78">
        <f>IF(D1133="","",COUNTIF($D$1:D1133,"기사임"))</f>
        <v>1015</v>
      </c>
    </row>
    <row r="1134" spans="1:5">
      <c r="A1134" t="s">
        <v>1676</v>
      </c>
      <c r="B1134">
        <v>1</v>
      </c>
      <c r="C1134">
        <v>1</v>
      </c>
      <c r="D1134" s="78" t="str">
        <f t="shared" si="19"/>
        <v>기사임</v>
      </c>
      <c r="E1134" s="78">
        <f>IF(D1134="","",COUNTIF($D$1:D1134,"기사임"))</f>
        <v>1016</v>
      </c>
    </row>
    <row r="1135" spans="1:5">
      <c r="A1135" t="s">
        <v>1468</v>
      </c>
      <c r="B1135">
        <v>1</v>
      </c>
      <c r="C1135">
        <v>1</v>
      </c>
      <c r="D1135" s="78" t="str">
        <f t="shared" si="19"/>
        <v>기사임</v>
      </c>
      <c r="E1135" s="78">
        <f>IF(D1135="","",COUNTIF($D$1:D1135,"기사임"))</f>
        <v>1017</v>
      </c>
    </row>
    <row r="1136" spans="1:5">
      <c r="A1136" t="s">
        <v>2380</v>
      </c>
      <c r="B1136">
        <v>1</v>
      </c>
      <c r="C1136">
        <v>1</v>
      </c>
      <c r="D1136" s="78" t="str">
        <f t="shared" si="19"/>
        <v>기사임</v>
      </c>
      <c r="E1136" s="78">
        <f>IF(D1136="","",COUNTIF($D$1:D1136,"기사임"))</f>
        <v>1018</v>
      </c>
    </row>
    <row r="1137" spans="1:5">
      <c r="A1137" t="s">
        <v>2381</v>
      </c>
      <c r="B1137">
        <v>1</v>
      </c>
      <c r="C1137">
        <v>1</v>
      </c>
      <c r="D1137" s="78" t="str">
        <f t="shared" si="19"/>
        <v>기사임</v>
      </c>
      <c r="E1137" s="78">
        <f>IF(D1137="","",COUNTIF($D$1:D1137,"기사임"))</f>
        <v>1019</v>
      </c>
    </row>
    <row r="1138" spans="1:5">
      <c r="A1138" t="s">
        <v>1853</v>
      </c>
      <c r="B1138">
        <v>1</v>
      </c>
      <c r="C1138">
        <v>1</v>
      </c>
      <c r="D1138" s="78" t="str">
        <f t="shared" si="19"/>
        <v>기사임</v>
      </c>
      <c r="E1138" s="78">
        <f>IF(D1138="","",COUNTIF($D$1:D1138,"기사임"))</f>
        <v>1020</v>
      </c>
    </row>
    <row r="1139" spans="1:5">
      <c r="A1139" t="s">
        <v>2382</v>
      </c>
      <c r="B1139">
        <v>1</v>
      </c>
      <c r="C1139">
        <v>1</v>
      </c>
      <c r="D1139" s="78" t="str">
        <f t="shared" si="19"/>
        <v>기사임</v>
      </c>
      <c r="E1139" s="78">
        <f>IF(D1139="","",COUNTIF($D$1:D1139,"기사임"))</f>
        <v>1021</v>
      </c>
    </row>
    <row r="1140" spans="1:5">
      <c r="A1140" t="s">
        <v>1723</v>
      </c>
      <c r="B1140">
        <v>1</v>
      </c>
      <c r="C1140">
        <v>1</v>
      </c>
      <c r="D1140" s="78" t="str">
        <f t="shared" si="19"/>
        <v>기사임</v>
      </c>
      <c r="E1140" s="78">
        <f>IF(D1140="","",COUNTIF($D$1:D1140,"기사임"))</f>
        <v>1022</v>
      </c>
    </row>
    <row r="1141" spans="1:5">
      <c r="A1141" t="s">
        <v>2383</v>
      </c>
      <c r="B1141">
        <v>1</v>
      </c>
      <c r="C1141">
        <v>1</v>
      </c>
      <c r="D1141" s="78" t="str">
        <f t="shared" si="19"/>
        <v>기사임</v>
      </c>
      <c r="E1141" s="78">
        <f>IF(D1141="","",COUNTIF($D$1:D1141,"기사임"))</f>
        <v>1023</v>
      </c>
    </row>
    <row r="1142" spans="1:5">
      <c r="A1142" t="s">
        <v>2384</v>
      </c>
      <c r="B1142">
        <v>1</v>
      </c>
      <c r="C1142">
        <v>1</v>
      </c>
      <c r="D1142" s="78" t="str">
        <f t="shared" si="19"/>
        <v>기사임</v>
      </c>
      <c r="E1142" s="78">
        <f>IF(D1142="","",COUNTIF($D$1:D1142,"기사임"))</f>
        <v>1024</v>
      </c>
    </row>
    <row r="1143" spans="1:5">
      <c r="A1143" t="s">
        <v>2385</v>
      </c>
      <c r="B1143">
        <v>1</v>
      </c>
      <c r="C1143">
        <v>1</v>
      </c>
      <c r="D1143" s="78" t="str">
        <f t="shared" si="19"/>
        <v>기사임</v>
      </c>
      <c r="E1143" s="78">
        <f>IF(D1143="","",COUNTIF($D$1:D1143,"기사임"))</f>
        <v>1025</v>
      </c>
    </row>
    <row r="1144" spans="1:5">
      <c r="A1144" t="s">
        <v>2386</v>
      </c>
      <c r="B1144">
        <v>1</v>
      </c>
      <c r="C1144">
        <v>1</v>
      </c>
      <c r="D1144" s="78" t="str">
        <f t="shared" si="19"/>
        <v>기사임</v>
      </c>
      <c r="E1144" s="78">
        <f>IF(D1144="","",COUNTIF($D$1:D1144,"기사임"))</f>
        <v>1026</v>
      </c>
    </row>
    <row r="1145" spans="1:5">
      <c r="A1145" t="s">
        <v>1921</v>
      </c>
      <c r="B1145">
        <v>1</v>
      </c>
      <c r="C1145">
        <v>1</v>
      </c>
      <c r="D1145" s="78" t="str">
        <f t="shared" si="19"/>
        <v>기사임</v>
      </c>
      <c r="E1145" s="78">
        <f>IF(D1145="","",COUNTIF($D$1:D1145,"기사임"))</f>
        <v>1027</v>
      </c>
    </row>
    <row r="1146" spans="1:5">
      <c r="A1146" t="s">
        <v>2387</v>
      </c>
      <c r="B1146">
        <v>1</v>
      </c>
      <c r="C1146">
        <v>1</v>
      </c>
      <c r="D1146" s="78" t="str">
        <f t="shared" si="19"/>
        <v>기사임</v>
      </c>
      <c r="E1146" s="78">
        <f>IF(D1146="","",COUNTIF($D$1:D1146,"기사임"))</f>
        <v>1028</v>
      </c>
    </row>
    <row r="1147" spans="1:5">
      <c r="A1147" t="s">
        <v>1211</v>
      </c>
      <c r="B1147">
        <v>1</v>
      </c>
      <c r="C1147">
        <v>1</v>
      </c>
      <c r="D1147" s="78" t="str">
        <f t="shared" si="19"/>
        <v>기사임</v>
      </c>
      <c r="E1147" s="78">
        <f>IF(D1147="","",COUNTIF($D$1:D1147,"기사임"))</f>
        <v>1029</v>
      </c>
    </row>
    <row r="1148" spans="1:5">
      <c r="A1148" t="s">
        <v>2388</v>
      </c>
      <c r="B1148">
        <v>1</v>
      </c>
      <c r="C1148">
        <v>1</v>
      </c>
      <c r="D1148" s="78" t="str">
        <f t="shared" si="19"/>
        <v>기사임</v>
      </c>
      <c r="E1148" s="78">
        <f>IF(D1148="","",COUNTIF($D$1:D1148,"기사임"))</f>
        <v>1030</v>
      </c>
    </row>
    <row r="1149" spans="1:5">
      <c r="A1149" t="s">
        <v>2389</v>
      </c>
      <c r="B1149">
        <v>1</v>
      </c>
      <c r="C1149">
        <v>1</v>
      </c>
      <c r="D1149" s="78" t="str">
        <f t="shared" si="19"/>
        <v>기사임</v>
      </c>
      <c r="E1149" s="78">
        <f>IF(D1149="","",COUNTIF($D$1:D1149,"기사임"))</f>
        <v>1031</v>
      </c>
    </row>
    <row r="1150" spans="1:5">
      <c r="A1150" t="s">
        <v>1922</v>
      </c>
      <c r="B1150">
        <v>1</v>
      </c>
      <c r="C1150">
        <v>1</v>
      </c>
      <c r="D1150" s="78" t="str">
        <f t="shared" si="19"/>
        <v>기사임</v>
      </c>
      <c r="E1150" s="78">
        <f>IF(D1150="","",COUNTIF($D$1:D1150,"기사임"))</f>
        <v>1032</v>
      </c>
    </row>
    <row r="1151" spans="1:5">
      <c r="A1151" t="s">
        <v>1113</v>
      </c>
      <c r="B1151">
        <v>1</v>
      </c>
      <c r="C1151">
        <v>1</v>
      </c>
      <c r="D1151" s="78" t="str">
        <f t="shared" si="19"/>
        <v>기사임</v>
      </c>
      <c r="E1151" s="78">
        <f>IF(D1151="","",COUNTIF($D$1:D1151,"기사임"))</f>
        <v>1033</v>
      </c>
    </row>
    <row r="1152" spans="1:5">
      <c r="A1152" t="s">
        <v>2390</v>
      </c>
      <c r="B1152">
        <v>1</v>
      </c>
      <c r="C1152">
        <v>1</v>
      </c>
      <c r="D1152" s="78" t="str">
        <f t="shared" si="19"/>
        <v>기사임</v>
      </c>
      <c r="E1152" s="78">
        <f>IF(D1152="","",COUNTIF($D$1:D1152,"기사임"))</f>
        <v>1034</v>
      </c>
    </row>
    <row r="1153" spans="1:5">
      <c r="A1153" t="s">
        <v>1923</v>
      </c>
      <c r="B1153">
        <v>1</v>
      </c>
      <c r="C1153">
        <v>1</v>
      </c>
      <c r="D1153" s="78" t="str">
        <f t="shared" si="19"/>
        <v>기사임</v>
      </c>
      <c r="E1153" s="78">
        <f>IF(D1153="","",COUNTIF($D$1:D1153,"기사임"))</f>
        <v>1035</v>
      </c>
    </row>
    <row r="1154" spans="1:5">
      <c r="A1154" t="s">
        <v>1072</v>
      </c>
      <c r="B1154">
        <v>1</v>
      </c>
      <c r="C1154">
        <v>1</v>
      </c>
      <c r="D1154" s="78" t="str">
        <f t="shared" ref="D1154:D1184" si="20">IF(AND(LEFT(A1154,10)="/archives/",ISNUMBER(_xlfn.NUMBERVALUE(MID(A1154,18,1))),ISERROR(FIND("ckattempt",A1154)),ISERROR(FIND("preview",A1154))),"기사임","")</f>
        <v>기사임</v>
      </c>
      <c r="E1154" s="78">
        <f>IF(D1154="","",COUNTIF($D$1:D1154,"기사임"))</f>
        <v>1036</v>
      </c>
    </row>
    <row r="1155" spans="1:5">
      <c r="A1155" t="s">
        <v>2391</v>
      </c>
      <c r="B1155">
        <v>1</v>
      </c>
      <c r="C1155">
        <v>1</v>
      </c>
      <c r="D1155" s="78" t="str">
        <f t="shared" si="20"/>
        <v>기사임</v>
      </c>
      <c r="E1155" s="78">
        <f>IF(D1155="","",COUNTIF($D$1:D1155,"기사임"))</f>
        <v>1037</v>
      </c>
    </row>
    <row r="1156" spans="1:5">
      <c r="A1156" t="s">
        <v>2392</v>
      </c>
      <c r="B1156">
        <v>1</v>
      </c>
      <c r="C1156">
        <v>1</v>
      </c>
      <c r="D1156" s="78" t="str">
        <f t="shared" si="20"/>
        <v>기사임</v>
      </c>
      <c r="E1156" s="78">
        <f>IF(D1156="","",COUNTIF($D$1:D1156,"기사임"))</f>
        <v>1038</v>
      </c>
    </row>
    <row r="1157" spans="1:5">
      <c r="A1157" t="s">
        <v>2393</v>
      </c>
      <c r="B1157">
        <v>1</v>
      </c>
      <c r="C1157">
        <v>1</v>
      </c>
      <c r="D1157" s="78" t="str">
        <f t="shared" si="20"/>
        <v>기사임</v>
      </c>
      <c r="E1157" s="78">
        <f>IF(D1157="","",COUNTIF($D$1:D1157,"기사임"))</f>
        <v>1039</v>
      </c>
    </row>
    <row r="1158" spans="1:5">
      <c r="A1158" t="s">
        <v>2394</v>
      </c>
      <c r="B1158">
        <v>1</v>
      </c>
      <c r="C1158">
        <v>1</v>
      </c>
      <c r="D1158" s="78" t="str">
        <f t="shared" si="20"/>
        <v>기사임</v>
      </c>
      <c r="E1158" s="78">
        <f>IF(D1158="","",COUNTIF($D$1:D1158,"기사임"))</f>
        <v>1040</v>
      </c>
    </row>
    <row r="1159" spans="1:5">
      <c r="A1159" t="s">
        <v>2395</v>
      </c>
      <c r="B1159">
        <v>1</v>
      </c>
      <c r="C1159">
        <v>1</v>
      </c>
      <c r="D1159" s="78" t="str">
        <f t="shared" si="20"/>
        <v>기사임</v>
      </c>
      <c r="E1159" s="78">
        <f>IF(D1159="","",COUNTIF($D$1:D1159,"기사임"))</f>
        <v>1041</v>
      </c>
    </row>
    <row r="1160" spans="1:5">
      <c r="A1160" t="s">
        <v>2396</v>
      </c>
      <c r="B1160">
        <v>1</v>
      </c>
      <c r="C1160">
        <v>1</v>
      </c>
      <c r="D1160" s="78" t="str">
        <f t="shared" si="20"/>
        <v>기사임</v>
      </c>
      <c r="E1160" s="78">
        <f>IF(D1160="","",COUNTIF($D$1:D1160,"기사임"))</f>
        <v>1042</v>
      </c>
    </row>
    <row r="1161" spans="1:5">
      <c r="A1161" t="s">
        <v>2397</v>
      </c>
      <c r="B1161">
        <v>1</v>
      </c>
      <c r="C1161">
        <v>1</v>
      </c>
      <c r="D1161" s="78" t="str">
        <f t="shared" si="20"/>
        <v>기사임</v>
      </c>
      <c r="E1161" s="78">
        <f>IF(D1161="","",COUNTIF($D$1:D1161,"기사임"))</f>
        <v>1043</v>
      </c>
    </row>
    <row r="1162" spans="1:5">
      <c r="A1162" t="s">
        <v>2398</v>
      </c>
      <c r="B1162">
        <v>1</v>
      </c>
      <c r="C1162">
        <v>1</v>
      </c>
      <c r="D1162" s="78" t="str">
        <f t="shared" si="20"/>
        <v>기사임</v>
      </c>
      <c r="E1162" s="78">
        <f>IF(D1162="","",COUNTIF($D$1:D1162,"기사임"))</f>
        <v>1044</v>
      </c>
    </row>
    <row r="1163" spans="1:5">
      <c r="A1163" t="s">
        <v>2399</v>
      </c>
      <c r="B1163">
        <v>1</v>
      </c>
      <c r="C1163">
        <v>1</v>
      </c>
      <c r="D1163" s="78" t="str">
        <f t="shared" si="20"/>
        <v>기사임</v>
      </c>
      <c r="E1163" s="78">
        <f>IF(D1163="","",COUNTIF($D$1:D1163,"기사임"))</f>
        <v>1045</v>
      </c>
    </row>
    <row r="1164" spans="1:5">
      <c r="A1164" t="s">
        <v>1926</v>
      </c>
      <c r="B1164">
        <v>1</v>
      </c>
      <c r="C1164">
        <v>1</v>
      </c>
      <c r="D1164" s="78" t="str">
        <f t="shared" si="20"/>
        <v>기사임</v>
      </c>
      <c r="E1164" s="78">
        <f>IF(D1164="","",COUNTIF($D$1:D1164,"기사임"))</f>
        <v>1046</v>
      </c>
    </row>
    <row r="1165" spans="1:5">
      <c r="A1165" t="s">
        <v>2400</v>
      </c>
      <c r="B1165">
        <v>1</v>
      </c>
      <c r="C1165">
        <v>1</v>
      </c>
      <c r="D1165" s="78" t="str">
        <f t="shared" si="20"/>
        <v>기사임</v>
      </c>
      <c r="E1165" s="78">
        <f>IF(D1165="","",COUNTIF($D$1:D1165,"기사임"))</f>
        <v>1047</v>
      </c>
    </row>
    <row r="1166" spans="1:5">
      <c r="A1166" t="s">
        <v>2401</v>
      </c>
      <c r="B1166">
        <v>1</v>
      </c>
      <c r="C1166">
        <v>1</v>
      </c>
      <c r="D1166" s="78" t="str">
        <f t="shared" si="20"/>
        <v>기사임</v>
      </c>
      <c r="E1166" s="78">
        <f>IF(D1166="","",COUNTIF($D$1:D1166,"기사임"))</f>
        <v>1048</v>
      </c>
    </row>
    <row r="1167" spans="1:5">
      <c r="A1167" t="s">
        <v>2402</v>
      </c>
      <c r="B1167">
        <v>1</v>
      </c>
      <c r="C1167">
        <v>1</v>
      </c>
      <c r="D1167" s="78" t="str">
        <f t="shared" si="20"/>
        <v>기사임</v>
      </c>
      <c r="E1167" s="78">
        <f>IF(D1167="","",COUNTIF($D$1:D1167,"기사임"))</f>
        <v>1049</v>
      </c>
    </row>
    <row r="1168" spans="1:5">
      <c r="A1168" t="s">
        <v>2403</v>
      </c>
      <c r="B1168">
        <v>1</v>
      </c>
      <c r="C1168">
        <v>1</v>
      </c>
      <c r="D1168" s="78" t="str">
        <f t="shared" si="20"/>
        <v>기사임</v>
      </c>
      <c r="E1168" s="78">
        <f>IF(D1168="","",COUNTIF($D$1:D1168,"기사임"))</f>
        <v>1050</v>
      </c>
    </row>
    <row r="1169" spans="1:5">
      <c r="A1169" t="s">
        <v>2404</v>
      </c>
      <c r="B1169">
        <v>1</v>
      </c>
      <c r="C1169">
        <v>1</v>
      </c>
      <c r="D1169" s="78" t="str">
        <f t="shared" si="20"/>
        <v>기사임</v>
      </c>
      <c r="E1169" s="78">
        <f>IF(D1169="","",COUNTIF($D$1:D1169,"기사임"))</f>
        <v>1051</v>
      </c>
    </row>
    <row r="1170" spans="1:5">
      <c r="A1170" t="s">
        <v>2405</v>
      </c>
      <c r="B1170">
        <v>1</v>
      </c>
      <c r="C1170">
        <v>1</v>
      </c>
      <c r="D1170" s="78" t="str">
        <f t="shared" si="20"/>
        <v>기사임</v>
      </c>
      <c r="E1170" s="78">
        <f>IF(D1170="","",COUNTIF($D$1:D1170,"기사임"))</f>
        <v>1052</v>
      </c>
    </row>
    <row r="1171" spans="1:5">
      <c r="A1171" t="s">
        <v>2406</v>
      </c>
      <c r="B1171">
        <v>1</v>
      </c>
      <c r="C1171">
        <v>1</v>
      </c>
      <c r="D1171" s="78" t="str">
        <f t="shared" si="20"/>
        <v>기사임</v>
      </c>
      <c r="E1171" s="78">
        <f>IF(D1171="","",COUNTIF($D$1:D1171,"기사임"))</f>
        <v>1053</v>
      </c>
    </row>
    <row r="1172" spans="1:5">
      <c r="A1172" t="s">
        <v>2407</v>
      </c>
      <c r="B1172">
        <v>1</v>
      </c>
      <c r="C1172">
        <v>1</v>
      </c>
      <c r="D1172" s="78" t="str">
        <f t="shared" si="20"/>
        <v>기사임</v>
      </c>
      <c r="E1172" s="78">
        <f>IF(D1172="","",COUNTIF($D$1:D1172,"기사임"))</f>
        <v>1054</v>
      </c>
    </row>
    <row r="1173" spans="1:5">
      <c r="A1173" t="s">
        <v>2408</v>
      </c>
      <c r="B1173">
        <v>1</v>
      </c>
      <c r="C1173">
        <v>1</v>
      </c>
      <c r="D1173" s="78" t="str">
        <f t="shared" si="20"/>
        <v>기사임</v>
      </c>
      <c r="E1173" s="78">
        <f>IF(D1173="","",COUNTIF($D$1:D1173,"기사임"))</f>
        <v>1055</v>
      </c>
    </row>
    <row r="1174" spans="1:5">
      <c r="A1174" t="s">
        <v>2409</v>
      </c>
      <c r="B1174">
        <v>1</v>
      </c>
      <c r="C1174">
        <v>1</v>
      </c>
      <c r="D1174" s="78" t="str">
        <f t="shared" si="20"/>
        <v>기사임</v>
      </c>
      <c r="E1174" s="78">
        <f>IF(D1174="","",COUNTIF($D$1:D1174,"기사임"))</f>
        <v>1056</v>
      </c>
    </row>
    <row r="1175" spans="1:5">
      <c r="A1175" t="s">
        <v>2410</v>
      </c>
      <c r="B1175">
        <v>1</v>
      </c>
      <c r="C1175">
        <v>1</v>
      </c>
      <c r="D1175" s="78" t="str">
        <f t="shared" si="20"/>
        <v>기사임</v>
      </c>
      <c r="E1175" s="78">
        <f>IF(D1175="","",COUNTIF($D$1:D1175,"기사임"))</f>
        <v>1057</v>
      </c>
    </row>
    <row r="1176" spans="1:5">
      <c r="A1176" t="s">
        <v>1724</v>
      </c>
      <c r="B1176">
        <v>1</v>
      </c>
      <c r="C1176">
        <v>1</v>
      </c>
      <c r="D1176" s="78" t="str">
        <f t="shared" si="20"/>
        <v>기사임</v>
      </c>
      <c r="E1176" s="78">
        <f>IF(D1176="","",COUNTIF($D$1:D1176,"기사임"))</f>
        <v>1058</v>
      </c>
    </row>
    <row r="1177" spans="1:5">
      <c r="A1177" t="s">
        <v>1854</v>
      </c>
      <c r="B1177">
        <v>1</v>
      </c>
      <c r="C1177">
        <v>1</v>
      </c>
      <c r="D1177" s="78" t="str">
        <f t="shared" si="20"/>
        <v>기사임</v>
      </c>
      <c r="E1177" s="78">
        <f>IF(D1177="","",COUNTIF($D$1:D1177,"기사임"))</f>
        <v>1059</v>
      </c>
    </row>
    <row r="1178" spans="1:5">
      <c r="A1178" t="s">
        <v>2411</v>
      </c>
      <c r="B1178">
        <v>1</v>
      </c>
      <c r="C1178">
        <v>1</v>
      </c>
      <c r="D1178" s="78" t="str">
        <f t="shared" si="20"/>
        <v>기사임</v>
      </c>
      <c r="E1178" s="78">
        <f>IF(D1178="","",COUNTIF($D$1:D1178,"기사임"))</f>
        <v>1060</v>
      </c>
    </row>
    <row r="1179" spans="1:5">
      <c r="A1179" t="s">
        <v>2412</v>
      </c>
      <c r="B1179">
        <v>1</v>
      </c>
      <c r="C1179">
        <v>1</v>
      </c>
      <c r="D1179" s="78" t="str">
        <f t="shared" si="20"/>
        <v>기사임</v>
      </c>
      <c r="E1179" s="78">
        <f>IF(D1179="","",COUNTIF($D$1:D1179,"기사임"))</f>
        <v>1061</v>
      </c>
    </row>
    <row r="1180" spans="1:5">
      <c r="A1180" t="s">
        <v>1585</v>
      </c>
      <c r="B1180">
        <v>1</v>
      </c>
      <c r="C1180">
        <v>1</v>
      </c>
      <c r="D1180" s="78" t="str">
        <f t="shared" si="20"/>
        <v>기사임</v>
      </c>
      <c r="E1180" s="78">
        <f>IF(D1180="","",COUNTIF($D$1:D1180,"기사임"))</f>
        <v>1062</v>
      </c>
    </row>
    <row r="1181" spans="1:5">
      <c r="A1181" t="s">
        <v>2413</v>
      </c>
      <c r="B1181">
        <v>1</v>
      </c>
      <c r="C1181">
        <v>1</v>
      </c>
      <c r="D1181" s="78" t="str">
        <f t="shared" si="20"/>
        <v>기사임</v>
      </c>
      <c r="E1181" s="78">
        <f>IF(D1181="","",COUNTIF($D$1:D1181,"기사임"))</f>
        <v>1063</v>
      </c>
    </row>
    <row r="1182" spans="1:5">
      <c r="A1182" t="s">
        <v>1076</v>
      </c>
      <c r="B1182">
        <v>1</v>
      </c>
      <c r="C1182">
        <v>1</v>
      </c>
      <c r="D1182" s="78" t="str">
        <f t="shared" si="20"/>
        <v>기사임</v>
      </c>
      <c r="E1182" s="78">
        <f>IF(D1182="","",COUNTIF($D$1:D1182,"기사임"))</f>
        <v>1064</v>
      </c>
    </row>
    <row r="1183" spans="1:5">
      <c r="A1183" t="s">
        <v>1927</v>
      </c>
      <c r="B1183">
        <v>1</v>
      </c>
      <c r="C1183">
        <v>1</v>
      </c>
      <c r="D1183" s="78" t="str">
        <f t="shared" si="20"/>
        <v>기사임</v>
      </c>
      <c r="E1183" s="78">
        <f>IF(D1183="","",COUNTIF($D$1:D1183,"기사임"))</f>
        <v>1065</v>
      </c>
    </row>
    <row r="1184" spans="1:5">
      <c r="A1184" t="s">
        <v>2414</v>
      </c>
      <c r="B1184">
        <v>1</v>
      </c>
      <c r="C1184">
        <v>1</v>
      </c>
      <c r="D1184" s="78" t="str">
        <f t="shared" si="20"/>
        <v>기사임</v>
      </c>
      <c r="E1184" s="78">
        <f>IF(D1184="","",COUNTIF($D$1:D1184,"기사임"))</f>
        <v>1066</v>
      </c>
    </row>
    <row r="1185" spans="1:3">
      <c r="A1185" t="s">
        <v>2415</v>
      </c>
      <c r="B1185">
        <v>1</v>
      </c>
      <c r="C1185">
        <v>1</v>
      </c>
    </row>
    <row r="1186" spans="1:3">
      <c r="A1186" t="s">
        <v>2416</v>
      </c>
      <c r="B1186">
        <v>1</v>
      </c>
      <c r="C1186">
        <v>1</v>
      </c>
    </row>
    <row r="1187" spans="1:3">
      <c r="A1187" t="s">
        <v>2417</v>
      </c>
      <c r="B1187">
        <v>1</v>
      </c>
      <c r="C1187">
        <v>1</v>
      </c>
    </row>
    <row r="1188" spans="1:3">
      <c r="A1188" t="s">
        <v>1928</v>
      </c>
      <c r="B1188">
        <v>1</v>
      </c>
      <c r="C1188">
        <v>1</v>
      </c>
    </row>
    <row r="1189" spans="1:3">
      <c r="A1189" t="s">
        <v>2418</v>
      </c>
      <c r="B1189">
        <v>1</v>
      </c>
      <c r="C1189">
        <v>1</v>
      </c>
    </row>
    <row r="1190" spans="1:3">
      <c r="A1190" t="s">
        <v>2419</v>
      </c>
      <c r="B1190">
        <v>1</v>
      </c>
      <c r="C1190">
        <v>0</v>
      </c>
    </row>
    <row r="1191" spans="1:3">
      <c r="A1191" t="s">
        <v>2420</v>
      </c>
      <c r="B1191">
        <v>1</v>
      </c>
      <c r="C1191">
        <v>1</v>
      </c>
    </row>
    <row r="1192" spans="1:3">
      <c r="A1192" t="s">
        <v>2421</v>
      </c>
      <c r="B1192">
        <v>1</v>
      </c>
      <c r="C1192">
        <v>1</v>
      </c>
    </row>
    <row r="1193" spans="1:3">
      <c r="A1193" t="s">
        <v>2422</v>
      </c>
      <c r="B1193">
        <v>1</v>
      </c>
      <c r="C1193">
        <v>1</v>
      </c>
    </row>
    <row r="1194" spans="1:3">
      <c r="A1194" t="s">
        <v>1930</v>
      </c>
      <c r="B1194">
        <v>1</v>
      </c>
      <c r="C1194">
        <v>1</v>
      </c>
    </row>
    <row r="1195" spans="1:3">
      <c r="A1195" t="s">
        <v>2423</v>
      </c>
      <c r="B1195">
        <v>1</v>
      </c>
      <c r="C1195">
        <v>1</v>
      </c>
    </row>
    <row r="1196" spans="1:3">
      <c r="A1196" t="s">
        <v>1586</v>
      </c>
      <c r="B1196">
        <v>1</v>
      </c>
      <c r="C1196">
        <v>1</v>
      </c>
    </row>
    <row r="1197" spans="1:3">
      <c r="A1197" t="s">
        <v>2424</v>
      </c>
      <c r="B1197">
        <v>1</v>
      </c>
      <c r="C1197">
        <v>1</v>
      </c>
    </row>
    <row r="1198" spans="1:3">
      <c r="A1198" t="s">
        <v>1855</v>
      </c>
      <c r="B1198">
        <v>1</v>
      </c>
      <c r="C1198">
        <v>1</v>
      </c>
    </row>
    <row r="1199" spans="1:3">
      <c r="A1199" t="s">
        <v>2425</v>
      </c>
      <c r="B1199">
        <v>1</v>
      </c>
      <c r="C1199">
        <v>1</v>
      </c>
    </row>
    <row r="1200" spans="1:3">
      <c r="A1200" t="s">
        <v>2426</v>
      </c>
      <c r="B1200">
        <v>1</v>
      </c>
      <c r="C1200">
        <v>1</v>
      </c>
    </row>
    <row r="1201" spans="1:3">
      <c r="A1201" t="s">
        <v>188</v>
      </c>
      <c r="B1201">
        <v>1</v>
      </c>
      <c r="C1201">
        <v>1</v>
      </c>
    </row>
    <row r="1202" spans="1:3">
      <c r="A1202" t="s">
        <v>2427</v>
      </c>
      <c r="B1202">
        <v>1</v>
      </c>
      <c r="C1202">
        <v>1</v>
      </c>
    </row>
    <row r="1203" spans="1:3">
      <c r="A1203" t="s">
        <v>2428</v>
      </c>
      <c r="B1203">
        <v>1</v>
      </c>
      <c r="C1203">
        <v>1</v>
      </c>
    </row>
    <row r="1204" spans="1:3">
      <c r="A1204" t="s">
        <v>2429</v>
      </c>
      <c r="B1204">
        <v>1</v>
      </c>
      <c r="C1204">
        <v>1</v>
      </c>
    </row>
    <row r="1205" spans="1:3">
      <c r="A1205" t="s">
        <v>2430</v>
      </c>
      <c r="B1205">
        <v>1</v>
      </c>
      <c r="C1205">
        <v>1</v>
      </c>
    </row>
    <row r="1206" spans="1:3">
      <c r="A1206" t="s">
        <v>1932</v>
      </c>
      <c r="B1206">
        <v>1</v>
      </c>
      <c r="C1206">
        <v>1</v>
      </c>
    </row>
    <row r="1207" spans="1:3">
      <c r="A1207" t="s">
        <v>2431</v>
      </c>
      <c r="B1207">
        <v>1</v>
      </c>
      <c r="C1207">
        <v>1</v>
      </c>
    </row>
    <row r="1208" spans="1:3">
      <c r="A1208" t="s">
        <v>1725</v>
      </c>
      <c r="B1208">
        <v>1</v>
      </c>
      <c r="C1208">
        <v>1</v>
      </c>
    </row>
    <row r="1209" spans="1:3">
      <c r="A1209" t="s">
        <v>2432</v>
      </c>
      <c r="B1209">
        <v>1</v>
      </c>
      <c r="C1209">
        <v>1</v>
      </c>
    </row>
    <row r="1210" spans="1:3">
      <c r="A1210" t="s">
        <v>1726</v>
      </c>
      <c r="B1210">
        <v>1</v>
      </c>
      <c r="C1210">
        <v>1</v>
      </c>
    </row>
    <row r="1211" spans="1:3">
      <c r="A1211" t="s">
        <v>2433</v>
      </c>
      <c r="B1211">
        <v>1</v>
      </c>
      <c r="C1211">
        <v>1</v>
      </c>
    </row>
    <row r="1212" spans="1:3">
      <c r="A1212" t="s">
        <v>1446</v>
      </c>
      <c r="B1212">
        <v>1</v>
      </c>
      <c r="C1212">
        <v>1</v>
      </c>
    </row>
    <row r="1213" spans="1:3">
      <c r="A1213" t="s">
        <v>2434</v>
      </c>
      <c r="B1213">
        <v>1</v>
      </c>
      <c r="C1213">
        <v>1</v>
      </c>
    </row>
    <row r="1214" spans="1:3">
      <c r="A1214" t="s">
        <v>2435</v>
      </c>
      <c r="B1214">
        <v>1</v>
      </c>
      <c r="C1214">
        <v>1</v>
      </c>
    </row>
    <row r="1215" spans="1:3">
      <c r="A1215" t="s">
        <v>2436</v>
      </c>
      <c r="B1215">
        <v>1</v>
      </c>
      <c r="C1215">
        <v>1</v>
      </c>
    </row>
    <row r="1216" spans="1:3">
      <c r="A1216" t="s">
        <v>2437</v>
      </c>
      <c r="B1216">
        <v>1</v>
      </c>
      <c r="C1216">
        <v>1</v>
      </c>
    </row>
    <row r="1217" spans="1:3">
      <c r="A1217" t="s">
        <v>1530</v>
      </c>
      <c r="B1217">
        <v>1</v>
      </c>
      <c r="C1217">
        <v>1</v>
      </c>
    </row>
    <row r="1218" spans="1:3">
      <c r="A1218" t="s">
        <v>2438</v>
      </c>
      <c r="B1218">
        <v>1</v>
      </c>
      <c r="C1218">
        <v>1</v>
      </c>
    </row>
    <row r="1219" spans="1:3">
      <c r="A1219" t="s">
        <v>2439</v>
      </c>
      <c r="B1219">
        <v>1</v>
      </c>
      <c r="C1219">
        <v>1</v>
      </c>
    </row>
    <row r="1220" spans="1:3">
      <c r="A1220" t="s">
        <v>2440</v>
      </c>
      <c r="B1220">
        <v>1</v>
      </c>
      <c r="C1220">
        <v>1</v>
      </c>
    </row>
    <row r="1221" spans="1:3">
      <c r="A1221" t="s">
        <v>1858</v>
      </c>
      <c r="B1221">
        <v>1</v>
      </c>
      <c r="C1221">
        <v>1</v>
      </c>
    </row>
    <row r="1222" spans="1:3">
      <c r="A1222" t="s">
        <v>1933</v>
      </c>
      <c r="B1222">
        <v>1</v>
      </c>
      <c r="C1222">
        <v>1</v>
      </c>
    </row>
    <row r="1223" spans="1:3">
      <c r="A1223" t="s">
        <v>2441</v>
      </c>
      <c r="B1223">
        <v>1</v>
      </c>
      <c r="C1223">
        <v>1</v>
      </c>
    </row>
    <row r="1224" spans="1:3">
      <c r="A1224" t="s">
        <v>2442</v>
      </c>
      <c r="B1224">
        <v>1</v>
      </c>
      <c r="C1224">
        <v>1</v>
      </c>
    </row>
    <row r="1225" spans="1:3">
      <c r="A1225" t="s">
        <v>2443</v>
      </c>
      <c r="B1225">
        <v>1</v>
      </c>
      <c r="C1225">
        <v>1</v>
      </c>
    </row>
    <row r="1226" spans="1:3">
      <c r="A1226" t="s">
        <v>1934</v>
      </c>
      <c r="B1226">
        <v>1</v>
      </c>
      <c r="C1226">
        <v>1</v>
      </c>
    </row>
    <row r="1227" spans="1:3">
      <c r="A1227" t="s">
        <v>2444</v>
      </c>
      <c r="B1227">
        <v>1</v>
      </c>
      <c r="C1227">
        <v>1</v>
      </c>
    </row>
    <row r="1228" spans="1:3">
      <c r="A1228" t="s">
        <v>1728</v>
      </c>
      <c r="B1228">
        <v>1</v>
      </c>
      <c r="C1228">
        <v>1</v>
      </c>
    </row>
    <row r="1229" spans="1:3">
      <c r="A1229" t="s">
        <v>2445</v>
      </c>
      <c r="B1229">
        <v>1</v>
      </c>
      <c r="C1229">
        <v>1</v>
      </c>
    </row>
    <row r="1230" spans="1:3">
      <c r="A1230" t="s">
        <v>1937</v>
      </c>
      <c r="B1230">
        <v>1</v>
      </c>
      <c r="C1230">
        <v>1</v>
      </c>
    </row>
    <row r="1231" spans="1:3">
      <c r="A1231" t="s">
        <v>2446</v>
      </c>
      <c r="B1231">
        <v>1</v>
      </c>
      <c r="C1231">
        <v>1</v>
      </c>
    </row>
    <row r="1232" spans="1:3">
      <c r="A1232" t="s">
        <v>1580</v>
      </c>
      <c r="B1232">
        <v>1</v>
      </c>
      <c r="C1232">
        <v>1</v>
      </c>
    </row>
    <row r="1233" spans="1:3">
      <c r="A1233" t="s">
        <v>2447</v>
      </c>
      <c r="B1233">
        <v>1</v>
      </c>
      <c r="C1233">
        <v>1</v>
      </c>
    </row>
    <row r="1234" spans="1:3">
      <c r="A1234" t="s">
        <v>2448</v>
      </c>
      <c r="B1234">
        <v>1</v>
      </c>
      <c r="C1234">
        <v>1</v>
      </c>
    </row>
    <row r="1235" spans="1:3">
      <c r="A1235" t="s">
        <v>2449</v>
      </c>
      <c r="B1235">
        <v>1</v>
      </c>
      <c r="C1235">
        <v>1</v>
      </c>
    </row>
    <row r="1236" spans="1:3">
      <c r="A1236" t="s">
        <v>2450</v>
      </c>
      <c r="B1236">
        <v>1</v>
      </c>
      <c r="C1236">
        <v>1</v>
      </c>
    </row>
    <row r="1237" spans="1:3">
      <c r="A1237" t="s">
        <v>1939</v>
      </c>
      <c r="B1237">
        <v>1</v>
      </c>
      <c r="C1237">
        <v>0</v>
      </c>
    </row>
    <row r="1238" spans="1:3">
      <c r="A1238" t="s">
        <v>1620</v>
      </c>
      <c r="B1238">
        <v>1</v>
      </c>
      <c r="C1238">
        <v>1</v>
      </c>
    </row>
    <row r="1239" spans="1:3">
      <c r="A1239" t="s">
        <v>2451</v>
      </c>
      <c r="B1239">
        <v>1</v>
      </c>
      <c r="C1239">
        <v>1</v>
      </c>
    </row>
    <row r="1240" spans="1:3">
      <c r="A1240" t="s">
        <v>2452</v>
      </c>
      <c r="B1240">
        <v>1</v>
      </c>
      <c r="C1240">
        <v>1</v>
      </c>
    </row>
    <row r="1241" spans="1:3">
      <c r="A1241" t="s">
        <v>1679</v>
      </c>
      <c r="B1241">
        <v>1</v>
      </c>
      <c r="C1241">
        <v>1</v>
      </c>
    </row>
    <row r="1242" spans="1:3">
      <c r="A1242" t="s">
        <v>2453</v>
      </c>
      <c r="B1242">
        <v>1</v>
      </c>
      <c r="C1242">
        <v>1</v>
      </c>
    </row>
    <row r="1243" spans="1:3">
      <c r="A1243" t="s">
        <v>2454</v>
      </c>
      <c r="B1243">
        <v>1</v>
      </c>
      <c r="C1243">
        <v>1</v>
      </c>
    </row>
    <row r="1244" spans="1:3">
      <c r="A1244" t="s">
        <v>1818</v>
      </c>
      <c r="B1244">
        <v>1</v>
      </c>
      <c r="C1244">
        <v>1</v>
      </c>
    </row>
    <row r="1245" spans="1:3">
      <c r="A1245" t="s">
        <v>1532</v>
      </c>
      <c r="B1245">
        <v>1</v>
      </c>
      <c r="C1245">
        <v>1</v>
      </c>
    </row>
    <row r="1246" spans="1:3">
      <c r="A1246" t="s">
        <v>2455</v>
      </c>
      <c r="B1246">
        <v>1</v>
      </c>
      <c r="C1246">
        <v>1</v>
      </c>
    </row>
    <row r="1247" spans="1:3">
      <c r="A1247" t="s">
        <v>2456</v>
      </c>
      <c r="B1247">
        <v>1</v>
      </c>
      <c r="C1247">
        <v>1</v>
      </c>
    </row>
    <row r="1248" spans="1:3">
      <c r="A1248" t="s">
        <v>906</v>
      </c>
      <c r="B1248">
        <v>1</v>
      </c>
      <c r="C1248">
        <v>1</v>
      </c>
    </row>
    <row r="1249" spans="1:3">
      <c r="A1249" t="s">
        <v>2457</v>
      </c>
      <c r="B1249">
        <v>1</v>
      </c>
      <c r="C1249">
        <v>1</v>
      </c>
    </row>
    <row r="1250" spans="1:3">
      <c r="A1250" t="s">
        <v>2458</v>
      </c>
      <c r="B1250">
        <v>1</v>
      </c>
      <c r="C1250">
        <v>1</v>
      </c>
    </row>
    <row r="1251" spans="1:3">
      <c r="A1251" t="s">
        <v>2459</v>
      </c>
      <c r="B1251">
        <v>1</v>
      </c>
      <c r="C1251">
        <v>1</v>
      </c>
    </row>
    <row r="1252" spans="1:3">
      <c r="A1252" t="s">
        <v>2460</v>
      </c>
      <c r="B1252">
        <v>1</v>
      </c>
      <c r="C1252">
        <v>1</v>
      </c>
    </row>
    <row r="1253" spans="1:3">
      <c r="A1253" t="s">
        <v>1729</v>
      </c>
      <c r="B1253">
        <v>1</v>
      </c>
      <c r="C1253">
        <v>1</v>
      </c>
    </row>
    <row r="1254" spans="1:3">
      <c r="A1254" t="s">
        <v>1730</v>
      </c>
      <c r="B1254">
        <v>1</v>
      </c>
      <c r="C1254">
        <v>1</v>
      </c>
    </row>
    <row r="1255" spans="1:3">
      <c r="A1255" t="s">
        <v>1942</v>
      </c>
      <c r="B1255">
        <v>1</v>
      </c>
      <c r="C1255">
        <v>1</v>
      </c>
    </row>
    <row r="1256" spans="1:3">
      <c r="A1256" t="s">
        <v>1185</v>
      </c>
      <c r="B1256">
        <v>1</v>
      </c>
      <c r="C1256">
        <v>1</v>
      </c>
    </row>
    <row r="1257" spans="1:3">
      <c r="A1257" t="s">
        <v>2461</v>
      </c>
      <c r="B1257">
        <v>1</v>
      </c>
      <c r="C1257">
        <v>1</v>
      </c>
    </row>
    <row r="1258" spans="1:3">
      <c r="A1258" t="s">
        <v>2462</v>
      </c>
      <c r="B1258">
        <v>1</v>
      </c>
      <c r="C1258">
        <v>1</v>
      </c>
    </row>
    <row r="1259" spans="1:3">
      <c r="A1259" t="s">
        <v>2463</v>
      </c>
      <c r="B1259">
        <v>1</v>
      </c>
      <c r="C1259">
        <v>1</v>
      </c>
    </row>
    <row r="1260" spans="1:3">
      <c r="A1260" t="s">
        <v>1944</v>
      </c>
      <c r="B1260">
        <v>1</v>
      </c>
      <c r="C1260">
        <v>1</v>
      </c>
    </row>
    <row r="1261" spans="1:3">
      <c r="A1261" t="s">
        <v>1512</v>
      </c>
      <c r="B1261">
        <v>1</v>
      </c>
      <c r="C1261">
        <v>1</v>
      </c>
    </row>
    <row r="1262" spans="1:3">
      <c r="A1262" t="s">
        <v>2464</v>
      </c>
      <c r="B1262">
        <v>1</v>
      </c>
      <c r="C1262">
        <v>1</v>
      </c>
    </row>
    <row r="1263" spans="1:3">
      <c r="A1263" t="s">
        <v>2465</v>
      </c>
      <c r="B1263">
        <v>1</v>
      </c>
      <c r="C1263">
        <v>1</v>
      </c>
    </row>
    <row r="1264" spans="1:3">
      <c r="A1264" t="s">
        <v>1945</v>
      </c>
      <c r="B1264">
        <v>1</v>
      </c>
      <c r="C1264">
        <v>1</v>
      </c>
    </row>
    <row r="1265" spans="1:3">
      <c r="A1265" t="s">
        <v>2466</v>
      </c>
      <c r="B1265">
        <v>1</v>
      </c>
      <c r="C1265">
        <v>1</v>
      </c>
    </row>
    <row r="1266" spans="1:3">
      <c r="A1266" t="s">
        <v>2467</v>
      </c>
      <c r="B1266">
        <v>1</v>
      </c>
      <c r="C1266">
        <v>1</v>
      </c>
    </row>
    <row r="1267" spans="1:3">
      <c r="A1267" t="s">
        <v>1408</v>
      </c>
      <c r="B1267">
        <v>1</v>
      </c>
      <c r="C1267">
        <v>1</v>
      </c>
    </row>
    <row r="1268" spans="1:3">
      <c r="A1268" t="s">
        <v>2468</v>
      </c>
      <c r="B1268">
        <v>1</v>
      </c>
      <c r="C1268">
        <v>1</v>
      </c>
    </row>
    <row r="1269" spans="1:3">
      <c r="A1269" t="s">
        <v>2469</v>
      </c>
      <c r="B1269">
        <v>1</v>
      </c>
      <c r="C1269">
        <v>1</v>
      </c>
    </row>
    <row r="1270" spans="1:3">
      <c r="A1270" t="s">
        <v>2470</v>
      </c>
      <c r="B1270">
        <v>1</v>
      </c>
      <c r="C1270">
        <v>1</v>
      </c>
    </row>
    <row r="1271" spans="1:3">
      <c r="A1271" t="s">
        <v>2471</v>
      </c>
      <c r="B1271">
        <v>1</v>
      </c>
      <c r="C1271">
        <v>1</v>
      </c>
    </row>
    <row r="1272" spans="1:3">
      <c r="A1272" t="s">
        <v>1683</v>
      </c>
      <c r="B1272">
        <v>1</v>
      </c>
      <c r="C1272">
        <v>1</v>
      </c>
    </row>
    <row r="1273" spans="1:3">
      <c r="A1273" t="s">
        <v>1684</v>
      </c>
      <c r="B1273">
        <v>1</v>
      </c>
      <c r="C1273">
        <v>1</v>
      </c>
    </row>
    <row r="1274" spans="1:3">
      <c r="A1274" t="s">
        <v>1478</v>
      </c>
      <c r="B1274">
        <v>1</v>
      </c>
      <c r="C1274">
        <v>1</v>
      </c>
    </row>
    <row r="1275" spans="1:3">
      <c r="A1275" t="s">
        <v>2472</v>
      </c>
      <c r="B1275">
        <v>1</v>
      </c>
      <c r="C1275">
        <v>1</v>
      </c>
    </row>
    <row r="1276" spans="1:3">
      <c r="A1276" t="s">
        <v>2473</v>
      </c>
      <c r="B1276">
        <v>1</v>
      </c>
      <c r="C1276">
        <v>1</v>
      </c>
    </row>
    <row r="1277" spans="1:3">
      <c r="A1277" t="s">
        <v>2474</v>
      </c>
      <c r="B1277">
        <v>1</v>
      </c>
      <c r="C1277">
        <v>1</v>
      </c>
    </row>
    <row r="1278" spans="1:3">
      <c r="A1278" t="s">
        <v>1946</v>
      </c>
      <c r="B1278">
        <v>1</v>
      </c>
      <c r="C1278">
        <v>1</v>
      </c>
    </row>
    <row r="1279" spans="1:3">
      <c r="A1279" t="s">
        <v>2475</v>
      </c>
      <c r="B1279">
        <v>1</v>
      </c>
      <c r="C1279">
        <v>1</v>
      </c>
    </row>
    <row r="1280" spans="1:3">
      <c r="A1280" t="s">
        <v>2476</v>
      </c>
      <c r="B1280">
        <v>1</v>
      </c>
      <c r="C1280">
        <v>1</v>
      </c>
    </row>
    <row r="1281" spans="1:3">
      <c r="A1281" t="s">
        <v>2477</v>
      </c>
      <c r="B1281">
        <v>1</v>
      </c>
      <c r="C1281">
        <v>1</v>
      </c>
    </row>
    <row r="1282" spans="1:3">
      <c r="A1282" t="s">
        <v>1863</v>
      </c>
      <c r="B1282">
        <v>1</v>
      </c>
      <c r="C1282">
        <v>1</v>
      </c>
    </row>
    <row r="1283" spans="1:3">
      <c r="A1283" t="s">
        <v>1685</v>
      </c>
      <c r="B1283">
        <v>1</v>
      </c>
      <c r="C1283">
        <v>1</v>
      </c>
    </row>
    <row r="1284" spans="1:3">
      <c r="A1284" t="s">
        <v>1186</v>
      </c>
      <c r="B1284">
        <v>1</v>
      </c>
      <c r="C1284">
        <v>1</v>
      </c>
    </row>
    <row r="1285" spans="1:3">
      <c r="A1285" t="s">
        <v>2478</v>
      </c>
      <c r="B1285">
        <v>1</v>
      </c>
      <c r="C1285">
        <v>1</v>
      </c>
    </row>
    <row r="1286" spans="1:3">
      <c r="A1286" t="s">
        <v>1947</v>
      </c>
      <c r="B1286">
        <v>1</v>
      </c>
      <c r="C1286">
        <v>1</v>
      </c>
    </row>
    <row r="1287" spans="1:3">
      <c r="A1287" t="s">
        <v>1948</v>
      </c>
      <c r="B1287">
        <v>1</v>
      </c>
      <c r="C1287">
        <v>1</v>
      </c>
    </row>
    <row r="1288" spans="1:3">
      <c r="A1288" t="s">
        <v>965</v>
      </c>
      <c r="B1288">
        <v>1</v>
      </c>
      <c r="C1288">
        <v>1</v>
      </c>
    </row>
    <row r="1289" spans="1:3">
      <c r="A1289" t="s">
        <v>2479</v>
      </c>
      <c r="B1289">
        <v>1</v>
      </c>
      <c r="C1289">
        <v>1</v>
      </c>
    </row>
    <row r="1290" spans="1:3">
      <c r="A1290" t="s">
        <v>2480</v>
      </c>
      <c r="B1290">
        <v>1</v>
      </c>
      <c r="C1290">
        <v>1</v>
      </c>
    </row>
    <row r="1291" spans="1:3">
      <c r="A1291" t="s">
        <v>2481</v>
      </c>
      <c r="B1291">
        <v>1</v>
      </c>
      <c r="C1291">
        <v>1</v>
      </c>
    </row>
    <row r="1292" spans="1:3">
      <c r="A1292" t="s">
        <v>2482</v>
      </c>
      <c r="B1292">
        <v>1</v>
      </c>
      <c r="C1292">
        <v>1</v>
      </c>
    </row>
    <row r="1293" spans="1:3">
      <c r="A1293" t="s">
        <v>2483</v>
      </c>
      <c r="B1293">
        <v>1</v>
      </c>
      <c r="C1293">
        <v>1</v>
      </c>
    </row>
    <row r="1294" spans="1:3">
      <c r="A1294" t="s">
        <v>2484</v>
      </c>
      <c r="B1294">
        <v>1</v>
      </c>
      <c r="C1294">
        <v>1</v>
      </c>
    </row>
    <row r="1295" spans="1:3">
      <c r="A1295" t="s">
        <v>2485</v>
      </c>
      <c r="B1295">
        <v>1</v>
      </c>
      <c r="C1295">
        <v>1</v>
      </c>
    </row>
    <row r="1296" spans="1:3">
      <c r="A1296" t="s">
        <v>1951</v>
      </c>
      <c r="B1296">
        <v>1</v>
      </c>
      <c r="C1296">
        <v>1</v>
      </c>
    </row>
    <row r="1297" spans="1:3">
      <c r="A1297" t="s">
        <v>1438</v>
      </c>
      <c r="B1297">
        <v>1</v>
      </c>
      <c r="C1297">
        <v>1</v>
      </c>
    </row>
    <row r="1298" spans="1:3">
      <c r="A1298" t="s">
        <v>1058</v>
      </c>
      <c r="B1298">
        <v>1</v>
      </c>
      <c r="C1298">
        <v>1</v>
      </c>
    </row>
    <row r="1299" spans="1:3">
      <c r="A1299" t="s">
        <v>2486</v>
      </c>
      <c r="B1299">
        <v>1</v>
      </c>
      <c r="C1299">
        <v>1</v>
      </c>
    </row>
    <row r="1300" spans="1:3">
      <c r="A1300" t="s">
        <v>2487</v>
      </c>
      <c r="B1300">
        <v>1</v>
      </c>
      <c r="C1300">
        <v>1</v>
      </c>
    </row>
    <row r="1301" spans="1:3">
      <c r="A1301" t="s">
        <v>2488</v>
      </c>
      <c r="B1301">
        <v>1</v>
      </c>
      <c r="C1301">
        <v>1</v>
      </c>
    </row>
    <row r="1302" spans="1:3">
      <c r="A1302" t="s">
        <v>1736</v>
      </c>
      <c r="B1302">
        <v>1</v>
      </c>
      <c r="C1302">
        <v>1</v>
      </c>
    </row>
    <row r="1303" spans="1:3">
      <c r="A1303" t="s">
        <v>2489</v>
      </c>
      <c r="B1303">
        <v>1</v>
      </c>
      <c r="C1303">
        <v>1</v>
      </c>
    </row>
    <row r="1304" spans="1:3">
      <c r="A1304" t="s">
        <v>2490</v>
      </c>
      <c r="B1304">
        <v>1</v>
      </c>
      <c r="C1304">
        <v>1</v>
      </c>
    </row>
    <row r="1305" spans="1:3">
      <c r="A1305" t="s">
        <v>1737</v>
      </c>
      <c r="B1305">
        <v>1</v>
      </c>
      <c r="C1305">
        <v>1</v>
      </c>
    </row>
    <row r="1306" spans="1:3">
      <c r="A1306" t="s">
        <v>1738</v>
      </c>
      <c r="B1306">
        <v>1</v>
      </c>
      <c r="C1306">
        <v>1</v>
      </c>
    </row>
    <row r="1307" spans="1:3">
      <c r="A1307" t="s">
        <v>2491</v>
      </c>
      <c r="B1307">
        <v>1</v>
      </c>
      <c r="C1307">
        <v>1</v>
      </c>
    </row>
    <row r="1308" spans="1:3">
      <c r="A1308" t="s">
        <v>2492</v>
      </c>
      <c r="B1308">
        <v>1</v>
      </c>
      <c r="C1308">
        <v>1</v>
      </c>
    </row>
    <row r="1309" spans="1:3">
      <c r="A1309" t="s">
        <v>2493</v>
      </c>
      <c r="B1309">
        <v>1</v>
      </c>
      <c r="C1309">
        <v>1</v>
      </c>
    </row>
    <row r="1310" spans="1:3">
      <c r="A1310" t="s">
        <v>2494</v>
      </c>
      <c r="B1310">
        <v>1</v>
      </c>
      <c r="C1310">
        <v>1</v>
      </c>
    </row>
    <row r="1311" spans="1:3">
      <c r="A1311" t="s">
        <v>1954</v>
      </c>
      <c r="B1311">
        <v>1</v>
      </c>
      <c r="C1311">
        <v>1</v>
      </c>
    </row>
    <row r="1312" spans="1:3">
      <c r="A1312" t="s">
        <v>2495</v>
      </c>
      <c r="B1312">
        <v>1</v>
      </c>
      <c r="C1312">
        <v>1</v>
      </c>
    </row>
    <row r="1313" spans="1:3">
      <c r="A1313" t="s">
        <v>1955</v>
      </c>
      <c r="B1313">
        <v>1</v>
      </c>
      <c r="C1313">
        <v>1</v>
      </c>
    </row>
    <row r="1314" spans="1:3">
      <c r="A1314" t="s">
        <v>1739</v>
      </c>
      <c r="B1314">
        <v>1</v>
      </c>
      <c r="C1314">
        <v>1</v>
      </c>
    </row>
    <row r="1315" spans="1:3">
      <c r="A1315" t="s">
        <v>2496</v>
      </c>
      <c r="B1315">
        <v>1</v>
      </c>
      <c r="C1315">
        <v>1</v>
      </c>
    </row>
    <row r="1316" spans="1:3">
      <c r="A1316" t="s">
        <v>1864</v>
      </c>
      <c r="B1316">
        <v>1</v>
      </c>
      <c r="C1316">
        <v>1</v>
      </c>
    </row>
    <row r="1317" spans="1:3">
      <c r="A1317" t="s">
        <v>2497</v>
      </c>
      <c r="B1317">
        <v>1</v>
      </c>
      <c r="C1317">
        <v>1</v>
      </c>
    </row>
    <row r="1318" spans="1:3">
      <c r="A1318" t="s">
        <v>2498</v>
      </c>
      <c r="B1318">
        <v>1</v>
      </c>
      <c r="C1318">
        <v>1</v>
      </c>
    </row>
    <row r="1319" spans="1:3">
      <c r="A1319" t="s">
        <v>1653</v>
      </c>
      <c r="B1319">
        <v>1</v>
      </c>
      <c r="C1319">
        <v>1</v>
      </c>
    </row>
    <row r="1320" spans="1:3">
      <c r="A1320" t="s">
        <v>1493</v>
      </c>
      <c r="B1320">
        <v>1</v>
      </c>
      <c r="C1320">
        <v>1</v>
      </c>
    </row>
    <row r="1321" spans="1:3">
      <c r="A1321" t="s">
        <v>2499</v>
      </c>
      <c r="B1321">
        <v>1</v>
      </c>
      <c r="C1321">
        <v>1</v>
      </c>
    </row>
    <row r="1322" spans="1:3">
      <c r="A1322" t="s">
        <v>2500</v>
      </c>
      <c r="B1322">
        <v>1</v>
      </c>
      <c r="C1322">
        <v>1</v>
      </c>
    </row>
    <row r="1323" spans="1:3">
      <c r="A1323" t="s">
        <v>2501</v>
      </c>
      <c r="B1323">
        <v>1</v>
      </c>
      <c r="C1323">
        <v>1</v>
      </c>
    </row>
    <row r="1324" spans="1:3">
      <c r="A1324" t="s">
        <v>2502</v>
      </c>
      <c r="B1324">
        <v>1</v>
      </c>
      <c r="C1324">
        <v>1</v>
      </c>
    </row>
    <row r="1325" spans="1:3">
      <c r="A1325" t="s">
        <v>2503</v>
      </c>
      <c r="B1325">
        <v>1</v>
      </c>
      <c r="C1325">
        <v>1</v>
      </c>
    </row>
    <row r="1326" spans="1:3">
      <c r="A1326" t="s">
        <v>1176</v>
      </c>
      <c r="B1326">
        <v>1</v>
      </c>
      <c r="C1326">
        <v>1</v>
      </c>
    </row>
    <row r="1327" spans="1:3">
      <c r="A1327" t="s">
        <v>1956</v>
      </c>
      <c r="B1327">
        <v>1</v>
      </c>
      <c r="C1327">
        <v>1</v>
      </c>
    </row>
    <row r="1328" spans="1:3">
      <c r="A1328" t="s">
        <v>2504</v>
      </c>
      <c r="B1328">
        <v>1</v>
      </c>
      <c r="C1328">
        <v>1</v>
      </c>
    </row>
    <row r="1329" spans="1:3">
      <c r="A1329" t="s">
        <v>1687</v>
      </c>
      <c r="B1329">
        <v>1</v>
      </c>
      <c r="C1329">
        <v>1</v>
      </c>
    </row>
    <row r="1330" spans="1:3">
      <c r="A1330" t="s">
        <v>1821</v>
      </c>
      <c r="B1330">
        <v>1</v>
      </c>
      <c r="C1330">
        <v>1</v>
      </c>
    </row>
    <row r="1331" spans="1:3">
      <c r="A1331" t="s">
        <v>1865</v>
      </c>
      <c r="B1331">
        <v>1</v>
      </c>
      <c r="C1331">
        <v>1</v>
      </c>
    </row>
    <row r="1332" spans="1:3">
      <c r="A1332" t="s">
        <v>1740</v>
      </c>
      <c r="B1332">
        <v>1</v>
      </c>
      <c r="C1332">
        <v>1</v>
      </c>
    </row>
    <row r="1333" spans="1:3">
      <c r="A1333" t="s">
        <v>2505</v>
      </c>
      <c r="B1333">
        <v>1</v>
      </c>
      <c r="C1333">
        <v>1</v>
      </c>
    </row>
    <row r="1334" spans="1:3">
      <c r="A1334" t="s">
        <v>2506</v>
      </c>
      <c r="B1334">
        <v>1</v>
      </c>
      <c r="C1334">
        <v>1</v>
      </c>
    </row>
    <row r="1335" spans="1:3">
      <c r="A1335" t="s">
        <v>2507</v>
      </c>
      <c r="B1335">
        <v>1</v>
      </c>
      <c r="C1335">
        <v>1</v>
      </c>
    </row>
    <row r="1336" spans="1:3">
      <c r="A1336" t="s">
        <v>2508</v>
      </c>
      <c r="B1336">
        <v>1</v>
      </c>
      <c r="C1336">
        <v>1</v>
      </c>
    </row>
    <row r="1337" spans="1:3">
      <c r="A1337" t="s">
        <v>2509</v>
      </c>
      <c r="B1337">
        <v>1</v>
      </c>
      <c r="C1337">
        <v>1</v>
      </c>
    </row>
    <row r="1338" spans="1:3">
      <c r="A1338" t="s">
        <v>1957</v>
      </c>
      <c r="B1338">
        <v>1</v>
      </c>
      <c r="C1338">
        <v>1</v>
      </c>
    </row>
    <row r="1339" spans="1:3">
      <c r="A1339" t="s">
        <v>1513</v>
      </c>
      <c r="B1339">
        <v>1</v>
      </c>
      <c r="C1339">
        <v>1</v>
      </c>
    </row>
    <row r="1340" spans="1:3">
      <c r="A1340" t="s">
        <v>2510</v>
      </c>
      <c r="B1340">
        <v>1</v>
      </c>
      <c r="C1340">
        <v>1</v>
      </c>
    </row>
    <row r="1341" spans="1:3">
      <c r="A1341" t="s">
        <v>99</v>
      </c>
      <c r="B1341">
        <v>1</v>
      </c>
      <c r="C1341">
        <v>1</v>
      </c>
    </row>
    <row r="1342" spans="1:3">
      <c r="A1342" t="s">
        <v>2511</v>
      </c>
      <c r="B1342">
        <v>1</v>
      </c>
      <c r="C1342">
        <v>1</v>
      </c>
    </row>
    <row r="1343" spans="1:3">
      <c r="A1343" t="s">
        <v>1743</v>
      </c>
      <c r="B1343">
        <v>1</v>
      </c>
      <c r="C1343">
        <v>1</v>
      </c>
    </row>
    <row r="1344" spans="1:3">
      <c r="A1344" t="s">
        <v>2512</v>
      </c>
      <c r="B1344">
        <v>1</v>
      </c>
      <c r="C1344">
        <v>1</v>
      </c>
    </row>
    <row r="1345" spans="1:3">
      <c r="A1345" t="s">
        <v>2513</v>
      </c>
      <c r="B1345">
        <v>1</v>
      </c>
      <c r="C1345">
        <v>1</v>
      </c>
    </row>
    <row r="1346" spans="1:3">
      <c r="A1346" t="s">
        <v>1514</v>
      </c>
      <c r="B1346">
        <v>1</v>
      </c>
      <c r="C1346">
        <v>1</v>
      </c>
    </row>
    <row r="1347" spans="1:3">
      <c r="A1347" t="s">
        <v>2514</v>
      </c>
      <c r="B1347">
        <v>1</v>
      </c>
      <c r="C1347">
        <v>1</v>
      </c>
    </row>
    <row r="1348" spans="1:3">
      <c r="A1348" t="s">
        <v>2515</v>
      </c>
      <c r="B1348">
        <v>1</v>
      </c>
      <c r="C1348">
        <v>1</v>
      </c>
    </row>
    <row r="1349" spans="1:3">
      <c r="A1349" t="s">
        <v>1460</v>
      </c>
      <c r="B1349">
        <v>1</v>
      </c>
      <c r="C1349">
        <v>1</v>
      </c>
    </row>
    <row r="1350" spans="1:3">
      <c r="A1350" t="s">
        <v>2516</v>
      </c>
      <c r="B1350">
        <v>1</v>
      </c>
      <c r="C1350">
        <v>1</v>
      </c>
    </row>
    <row r="1351" spans="1:3">
      <c r="A1351" t="s">
        <v>1746</v>
      </c>
      <c r="B1351">
        <v>1</v>
      </c>
      <c r="C1351">
        <v>1</v>
      </c>
    </row>
    <row r="1352" spans="1:3">
      <c r="A1352" t="s">
        <v>1960</v>
      </c>
      <c r="B1352">
        <v>1</v>
      </c>
      <c r="C1352">
        <v>1</v>
      </c>
    </row>
    <row r="1353" spans="1:3">
      <c r="A1353" t="s">
        <v>1690</v>
      </c>
      <c r="B1353">
        <v>1</v>
      </c>
      <c r="C1353">
        <v>1</v>
      </c>
    </row>
    <row r="1354" spans="1:3">
      <c r="A1354" t="s">
        <v>1655</v>
      </c>
      <c r="B1354">
        <v>1</v>
      </c>
      <c r="C1354">
        <v>1</v>
      </c>
    </row>
    <row r="1355" spans="1:3">
      <c r="A1355" t="s">
        <v>1748</v>
      </c>
      <c r="B1355">
        <v>1</v>
      </c>
      <c r="C1355">
        <v>1</v>
      </c>
    </row>
    <row r="1356" spans="1:3">
      <c r="A1356" t="s">
        <v>2517</v>
      </c>
      <c r="B1356">
        <v>1</v>
      </c>
      <c r="C1356">
        <v>1</v>
      </c>
    </row>
    <row r="1357" spans="1:3">
      <c r="A1357" t="s">
        <v>1749</v>
      </c>
      <c r="B1357">
        <v>1</v>
      </c>
      <c r="C1357">
        <v>1</v>
      </c>
    </row>
    <row r="1358" spans="1:3">
      <c r="A1358" t="s">
        <v>2518</v>
      </c>
      <c r="B1358">
        <v>1</v>
      </c>
      <c r="C1358">
        <v>1</v>
      </c>
    </row>
    <row r="1359" spans="1:3">
      <c r="A1359" t="s">
        <v>2519</v>
      </c>
      <c r="B1359">
        <v>1</v>
      </c>
      <c r="C1359">
        <v>1</v>
      </c>
    </row>
    <row r="1360" spans="1:3">
      <c r="A1360" t="s">
        <v>2520</v>
      </c>
      <c r="B1360">
        <v>1</v>
      </c>
      <c r="C1360">
        <v>0</v>
      </c>
    </row>
    <row r="1361" spans="1:3">
      <c r="A1361" t="s">
        <v>2521</v>
      </c>
      <c r="B1361">
        <v>1</v>
      </c>
      <c r="C1361">
        <v>1</v>
      </c>
    </row>
    <row r="1362" spans="1:3">
      <c r="A1362" t="s">
        <v>2522</v>
      </c>
      <c r="B1362">
        <v>1</v>
      </c>
      <c r="C1362">
        <v>1</v>
      </c>
    </row>
    <row r="1363" spans="1:3">
      <c r="A1363" t="s">
        <v>1589</v>
      </c>
      <c r="B1363">
        <v>1</v>
      </c>
      <c r="C1363">
        <v>1</v>
      </c>
    </row>
    <row r="1364" spans="1:3">
      <c r="A1364" t="s">
        <v>1691</v>
      </c>
      <c r="B1364">
        <v>1</v>
      </c>
      <c r="C1364">
        <v>1</v>
      </c>
    </row>
    <row r="1365" spans="1:3">
      <c r="A1365" t="s">
        <v>1961</v>
      </c>
      <c r="B1365">
        <v>1</v>
      </c>
      <c r="C1365">
        <v>1</v>
      </c>
    </row>
    <row r="1366" spans="1:3">
      <c r="A1366" t="s">
        <v>1692</v>
      </c>
      <c r="B1366">
        <v>1</v>
      </c>
      <c r="C1366">
        <v>1</v>
      </c>
    </row>
    <row r="1367" spans="1:3">
      <c r="A1367" t="s">
        <v>1867</v>
      </c>
      <c r="B1367">
        <v>1</v>
      </c>
      <c r="C1367">
        <v>1</v>
      </c>
    </row>
    <row r="1368" spans="1:3">
      <c r="A1368" t="s">
        <v>2523</v>
      </c>
      <c r="B1368">
        <v>1</v>
      </c>
      <c r="C1368">
        <v>1</v>
      </c>
    </row>
    <row r="1369" spans="1:3">
      <c r="A1369" t="s">
        <v>2524</v>
      </c>
      <c r="B1369">
        <v>1</v>
      </c>
      <c r="C1369">
        <v>1</v>
      </c>
    </row>
    <row r="1370" spans="1:3">
      <c r="A1370" t="s">
        <v>2525</v>
      </c>
      <c r="B1370">
        <v>1</v>
      </c>
      <c r="C1370">
        <v>1</v>
      </c>
    </row>
    <row r="1371" spans="1:3">
      <c r="A1371" t="s">
        <v>2526</v>
      </c>
      <c r="B1371">
        <v>1</v>
      </c>
      <c r="C1371">
        <v>1</v>
      </c>
    </row>
    <row r="1372" spans="1:3">
      <c r="A1372" t="s">
        <v>2527</v>
      </c>
      <c r="B1372">
        <v>1</v>
      </c>
      <c r="C1372">
        <v>1</v>
      </c>
    </row>
    <row r="1373" spans="1:3">
      <c r="A1373" t="s">
        <v>1313</v>
      </c>
      <c r="B1373">
        <v>1</v>
      </c>
      <c r="C1373">
        <v>1</v>
      </c>
    </row>
    <row r="1374" spans="1:3">
      <c r="A1374" t="s">
        <v>2528</v>
      </c>
      <c r="B1374">
        <v>1</v>
      </c>
      <c r="C1374">
        <v>1</v>
      </c>
    </row>
    <row r="1375" spans="1:3">
      <c r="A1375" t="s">
        <v>1868</v>
      </c>
      <c r="B1375">
        <v>1</v>
      </c>
      <c r="C1375">
        <v>1</v>
      </c>
    </row>
    <row r="1376" spans="1:3">
      <c r="A1376" t="s">
        <v>2529</v>
      </c>
      <c r="B1376">
        <v>1</v>
      </c>
      <c r="C1376">
        <v>1</v>
      </c>
    </row>
    <row r="1377" spans="1:3">
      <c r="A1377" t="s">
        <v>2530</v>
      </c>
      <c r="B1377">
        <v>1</v>
      </c>
      <c r="C1377">
        <v>1</v>
      </c>
    </row>
    <row r="1378" spans="1:3">
      <c r="A1378" t="s">
        <v>1823</v>
      </c>
      <c r="B1378">
        <v>1</v>
      </c>
      <c r="C1378">
        <v>1</v>
      </c>
    </row>
    <row r="1379" spans="1:3">
      <c r="A1379" t="s">
        <v>2531</v>
      </c>
      <c r="B1379">
        <v>1</v>
      </c>
      <c r="C1379">
        <v>1</v>
      </c>
    </row>
    <row r="1380" spans="1:3">
      <c r="A1380" t="s">
        <v>1965</v>
      </c>
      <c r="B1380">
        <v>1</v>
      </c>
      <c r="C1380">
        <v>1</v>
      </c>
    </row>
    <row r="1381" spans="1:3">
      <c r="A1381" t="s">
        <v>1754</v>
      </c>
      <c r="B1381">
        <v>1</v>
      </c>
      <c r="C1381">
        <v>1</v>
      </c>
    </row>
    <row r="1382" spans="1:3">
      <c r="A1382" t="s">
        <v>1966</v>
      </c>
      <c r="B1382">
        <v>1</v>
      </c>
      <c r="C1382">
        <v>0</v>
      </c>
    </row>
    <row r="1383" spans="1:3">
      <c r="A1383" t="s">
        <v>1755</v>
      </c>
      <c r="B1383">
        <v>1</v>
      </c>
      <c r="C1383">
        <v>1</v>
      </c>
    </row>
    <row r="1384" spans="1:3">
      <c r="A1384" t="s">
        <v>2532</v>
      </c>
      <c r="B1384">
        <v>1</v>
      </c>
      <c r="C1384">
        <v>1</v>
      </c>
    </row>
    <row r="1385" spans="1:3">
      <c r="A1385" t="s">
        <v>2533</v>
      </c>
      <c r="B1385">
        <v>1</v>
      </c>
      <c r="C1385">
        <v>1</v>
      </c>
    </row>
    <row r="1386" spans="1:3">
      <c r="A1386" t="s">
        <v>2534</v>
      </c>
      <c r="B1386">
        <v>1</v>
      </c>
      <c r="C1386">
        <v>1</v>
      </c>
    </row>
    <row r="1387" spans="1:3">
      <c r="A1387" t="s">
        <v>2535</v>
      </c>
      <c r="B1387">
        <v>1</v>
      </c>
      <c r="C1387">
        <v>1</v>
      </c>
    </row>
    <row r="1388" spans="1:3">
      <c r="A1388" t="s">
        <v>2536</v>
      </c>
      <c r="B1388">
        <v>1</v>
      </c>
      <c r="C1388">
        <v>1</v>
      </c>
    </row>
    <row r="1389" spans="1:3">
      <c r="A1389" t="s">
        <v>1696</v>
      </c>
      <c r="B1389">
        <v>1</v>
      </c>
      <c r="C1389">
        <v>1</v>
      </c>
    </row>
    <row r="1390" spans="1:3">
      <c r="A1390" t="s">
        <v>2537</v>
      </c>
      <c r="B1390">
        <v>1</v>
      </c>
      <c r="C1390">
        <v>1</v>
      </c>
    </row>
    <row r="1391" spans="1:3">
      <c r="A1391" t="s">
        <v>1697</v>
      </c>
      <c r="B1391">
        <v>1</v>
      </c>
      <c r="C1391">
        <v>1</v>
      </c>
    </row>
    <row r="1392" spans="1:3">
      <c r="A1392" t="s">
        <v>1968</v>
      </c>
      <c r="B1392">
        <v>1</v>
      </c>
      <c r="C1392">
        <v>1</v>
      </c>
    </row>
    <row r="1393" spans="1:3">
      <c r="A1393" t="s">
        <v>1463</v>
      </c>
      <c r="B1393">
        <v>1</v>
      </c>
      <c r="C1393">
        <v>1</v>
      </c>
    </row>
    <row r="1394" spans="1:3">
      <c r="A1394" t="s">
        <v>1969</v>
      </c>
      <c r="B1394">
        <v>1</v>
      </c>
      <c r="C1394">
        <v>1</v>
      </c>
    </row>
    <row r="1395" spans="1:3">
      <c r="A1395" t="s">
        <v>2538</v>
      </c>
      <c r="B1395">
        <v>1</v>
      </c>
      <c r="C1395">
        <v>1</v>
      </c>
    </row>
    <row r="1396" spans="1:3">
      <c r="A1396" t="s">
        <v>1409</v>
      </c>
      <c r="B1396">
        <v>1</v>
      </c>
      <c r="C1396">
        <v>1</v>
      </c>
    </row>
    <row r="1397" spans="1:3">
      <c r="A1397" t="s">
        <v>1758</v>
      </c>
      <c r="B1397">
        <v>1</v>
      </c>
      <c r="C1397">
        <v>1</v>
      </c>
    </row>
    <row r="1398" spans="1:3">
      <c r="A1398" t="s">
        <v>1970</v>
      </c>
      <c r="B1398">
        <v>1</v>
      </c>
      <c r="C1398">
        <v>1</v>
      </c>
    </row>
    <row r="1399" spans="1:3">
      <c r="A1399" t="s">
        <v>1759</v>
      </c>
      <c r="B1399">
        <v>1</v>
      </c>
      <c r="C1399">
        <v>1</v>
      </c>
    </row>
    <row r="1400" spans="1:3">
      <c r="A1400" t="s">
        <v>2539</v>
      </c>
      <c r="B1400">
        <v>1</v>
      </c>
      <c r="C1400">
        <v>1</v>
      </c>
    </row>
    <row r="1401" spans="1:3">
      <c r="A1401" t="s">
        <v>2540</v>
      </c>
      <c r="B1401">
        <v>1</v>
      </c>
      <c r="C1401">
        <v>1</v>
      </c>
    </row>
    <row r="1402" spans="1:3">
      <c r="A1402" t="s">
        <v>2541</v>
      </c>
      <c r="B1402">
        <v>1</v>
      </c>
      <c r="C1402">
        <v>1</v>
      </c>
    </row>
    <row r="1403" spans="1:3">
      <c r="A1403" t="s">
        <v>1569</v>
      </c>
      <c r="B1403">
        <v>1</v>
      </c>
      <c r="C1403">
        <v>1</v>
      </c>
    </row>
    <row r="1404" spans="1:3">
      <c r="A1404" t="s">
        <v>794</v>
      </c>
      <c r="B1404">
        <v>1</v>
      </c>
      <c r="C1404">
        <v>1</v>
      </c>
    </row>
    <row r="1405" spans="1:3">
      <c r="A1405" t="s">
        <v>2542</v>
      </c>
      <c r="B1405">
        <v>1</v>
      </c>
      <c r="C1405">
        <v>1</v>
      </c>
    </row>
    <row r="1406" spans="1:3">
      <c r="A1406" t="s">
        <v>2543</v>
      </c>
      <c r="B1406">
        <v>1</v>
      </c>
      <c r="C1406">
        <v>1</v>
      </c>
    </row>
    <row r="1407" spans="1:3">
      <c r="A1407" t="s">
        <v>1640</v>
      </c>
      <c r="B1407">
        <v>1</v>
      </c>
      <c r="C1407">
        <v>1</v>
      </c>
    </row>
    <row r="1408" spans="1:3">
      <c r="A1408" t="s">
        <v>2544</v>
      </c>
      <c r="B1408">
        <v>1</v>
      </c>
      <c r="C1408">
        <v>1</v>
      </c>
    </row>
    <row r="1409" spans="1:3">
      <c r="A1409" t="s">
        <v>2545</v>
      </c>
      <c r="B1409">
        <v>1</v>
      </c>
      <c r="C1409">
        <v>1</v>
      </c>
    </row>
    <row r="1410" spans="1:3">
      <c r="A1410" t="s">
        <v>2546</v>
      </c>
      <c r="B1410">
        <v>1</v>
      </c>
      <c r="C1410">
        <v>1</v>
      </c>
    </row>
    <row r="1411" spans="1:3">
      <c r="A1411" t="s">
        <v>2547</v>
      </c>
      <c r="B1411">
        <v>1</v>
      </c>
      <c r="C1411">
        <v>1</v>
      </c>
    </row>
    <row r="1412" spans="1:3">
      <c r="A1412" t="s">
        <v>1032</v>
      </c>
      <c r="B1412">
        <v>1</v>
      </c>
      <c r="C1412">
        <v>1</v>
      </c>
    </row>
    <row r="1413" spans="1:3">
      <c r="A1413" t="s">
        <v>1165</v>
      </c>
      <c r="B1413">
        <v>1</v>
      </c>
      <c r="C1413">
        <v>1</v>
      </c>
    </row>
    <row r="1414" spans="1:3">
      <c r="A1414" t="s">
        <v>2548</v>
      </c>
      <c r="B1414">
        <v>1</v>
      </c>
      <c r="C1414">
        <v>0</v>
      </c>
    </row>
    <row r="1415" spans="1:3">
      <c r="A1415" t="s">
        <v>2549</v>
      </c>
      <c r="B1415">
        <v>1</v>
      </c>
      <c r="C1415">
        <v>1</v>
      </c>
    </row>
    <row r="1416" spans="1:3">
      <c r="A1416" t="s">
        <v>1762</v>
      </c>
      <c r="B1416">
        <v>1</v>
      </c>
      <c r="C1416">
        <v>1</v>
      </c>
    </row>
    <row r="1417" spans="1:3">
      <c r="A1417" t="s">
        <v>2550</v>
      </c>
      <c r="B1417">
        <v>1</v>
      </c>
      <c r="C1417">
        <v>1</v>
      </c>
    </row>
    <row r="1418" spans="1:3">
      <c r="A1418" t="s">
        <v>2551</v>
      </c>
      <c r="B1418">
        <v>1</v>
      </c>
      <c r="C1418">
        <v>1</v>
      </c>
    </row>
    <row r="1419" spans="1:3">
      <c r="A1419" t="s">
        <v>2552</v>
      </c>
      <c r="B1419">
        <v>1</v>
      </c>
      <c r="C1419">
        <v>1</v>
      </c>
    </row>
    <row r="1420" spans="1:3">
      <c r="A1420" t="s">
        <v>1434</v>
      </c>
      <c r="B1420">
        <v>1</v>
      </c>
      <c r="C1420">
        <v>1</v>
      </c>
    </row>
    <row r="1421" spans="1:3">
      <c r="A1421" t="s">
        <v>2553</v>
      </c>
      <c r="B1421">
        <v>1</v>
      </c>
      <c r="C1421">
        <v>1</v>
      </c>
    </row>
    <row r="1422" spans="1:3">
      <c r="A1422" t="s">
        <v>2554</v>
      </c>
      <c r="B1422">
        <v>1</v>
      </c>
      <c r="C1422">
        <v>1</v>
      </c>
    </row>
    <row r="1423" spans="1:3">
      <c r="A1423" t="s">
        <v>2555</v>
      </c>
      <c r="B1423">
        <v>1</v>
      </c>
      <c r="C1423">
        <v>1</v>
      </c>
    </row>
    <row r="1424" spans="1:3">
      <c r="A1424" t="s">
        <v>2556</v>
      </c>
      <c r="B1424">
        <v>1</v>
      </c>
      <c r="C1424">
        <v>1</v>
      </c>
    </row>
    <row r="1425" spans="1:3">
      <c r="A1425" t="s">
        <v>2557</v>
      </c>
      <c r="B1425">
        <v>1</v>
      </c>
      <c r="C1425">
        <v>1</v>
      </c>
    </row>
    <row r="1426" spans="1:3">
      <c r="A1426" t="s">
        <v>1971</v>
      </c>
      <c r="B1426">
        <v>1</v>
      </c>
      <c r="C1426">
        <v>1</v>
      </c>
    </row>
    <row r="1427" spans="1:3">
      <c r="A1427" t="s">
        <v>1658</v>
      </c>
      <c r="B1427">
        <v>1</v>
      </c>
      <c r="C1427">
        <v>1</v>
      </c>
    </row>
    <row r="1428" spans="1:3">
      <c r="A1428" t="s">
        <v>2558</v>
      </c>
      <c r="B1428">
        <v>1</v>
      </c>
      <c r="C1428">
        <v>1</v>
      </c>
    </row>
    <row r="1429" spans="1:3">
      <c r="A1429" t="s">
        <v>1535</v>
      </c>
      <c r="B1429">
        <v>1</v>
      </c>
      <c r="C1429">
        <v>1</v>
      </c>
    </row>
    <row r="1430" spans="1:3">
      <c r="A1430" t="s">
        <v>1700</v>
      </c>
      <c r="B1430">
        <v>1</v>
      </c>
      <c r="C1430">
        <v>1</v>
      </c>
    </row>
    <row r="1431" spans="1:3">
      <c r="A1431" t="s">
        <v>680</v>
      </c>
      <c r="B1431">
        <v>1</v>
      </c>
      <c r="C1431">
        <v>1</v>
      </c>
    </row>
    <row r="1432" spans="1:3">
      <c r="A1432" t="s">
        <v>2559</v>
      </c>
      <c r="B1432">
        <v>1</v>
      </c>
      <c r="C1432">
        <v>1</v>
      </c>
    </row>
    <row r="1433" spans="1:3">
      <c r="A1433" t="s">
        <v>2560</v>
      </c>
      <c r="B1433">
        <v>1</v>
      </c>
      <c r="C1433">
        <v>1</v>
      </c>
    </row>
    <row r="1434" spans="1:3">
      <c r="A1434" t="s">
        <v>1972</v>
      </c>
      <c r="B1434">
        <v>1</v>
      </c>
      <c r="C1434">
        <v>1</v>
      </c>
    </row>
    <row r="1435" spans="1:3">
      <c r="A1435" t="s">
        <v>1825</v>
      </c>
      <c r="B1435">
        <v>1</v>
      </c>
      <c r="C1435">
        <v>1</v>
      </c>
    </row>
    <row r="1436" spans="1:3">
      <c r="A1436" t="s">
        <v>1659</v>
      </c>
      <c r="B1436">
        <v>1</v>
      </c>
      <c r="C1436">
        <v>1</v>
      </c>
    </row>
    <row r="1437" spans="1:3">
      <c r="A1437" t="s">
        <v>224</v>
      </c>
      <c r="B1437">
        <v>1</v>
      </c>
      <c r="C1437">
        <v>1</v>
      </c>
    </row>
    <row r="1438" spans="1:3">
      <c r="A1438" t="s">
        <v>2561</v>
      </c>
      <c r="B1438">
        <v>1</v>
      </c>
      <c r="C1438">
        <v>1</v>
      </c>
    </row>
    <row r="1439" spans="1:3">
      <c r="A1439" t="s">
        <v>2562</v>
      </c>
      <c r="B1439">
        <v>1</v>
      </c>
      <c r="C1439">
        <v>1</v>
      </c>
    </row>
    <row r="1440" spans="1:3">
      <c r="A1440" t="s">
        <v>1376</v>
      </c>
      <c r="B1440">
        <v>1</v>
      </c>
      <c r="C1440">
        <v>1</v>
      </c>
    </row>
    <row r="1441" spans="1:3">
      <c r="A1441" t="s">
        <v>2563</v>
      </c>
      <c r="B1441">
        <v>1</v>
      </c>
      <c r="C1441">
        <v>1</v>
      </c>
    </row>
    <row r="1442" spans="1:3">
      <c r="A1442" t="s">
        <v>2564</v>
      </c>
      <c r="B1442">
        <v>1</v>
      </c>
      <c r="C1442">
        <v>1</v>
      </c>
    </row>
    <row r="1443" spans="1:3">
      <c r="A1443" t="s">
        <v>1974</v>
      </c>
      <c r="B1443">
        <v>1</v>
      </c>
      <c r="C1443">
        <v>1</v>
      </c>
    </row>
    <row r="1444" spans="1:3">
      <c r="A1444" t="s">
        <v>1827</v>
      </c>
      <c r="B1444">
        <v>1</v>
      </c>
      <c r="C1444">
        <v>1</v>
      </c>
    </row>
    <row r="1445" spans="1:3">
      <c r="A1445" t="s">
        <v>1258</v>
      </c>
      <c r="B1445">
        <v>1</v>
      </c>
      <c r="C1445">
        <v>1</v>
      </c>
    </row>
    <row r="1446" spans="1:3">
      <c r="A1446" t="s">
        <v>1701</v>
      </c>
      <c r="B1446">
        <v>1</v>
      </c>
      <c r="C1446">
        <v>1</v>
      </c>
    </row>
    <row r="1447" spans="1:3">
      <c r="A1447" t="s">
        <v>1765</v>
      </c>
      <c r="B1447">
        <v>1</v>
      </c>
      <c r="C1447">
        <v>1</v>
      </c>
    </row>
    <row r="1448" spans="1:3">
      <c r="A1448" t="s">
        <v>2565</v>
      </c>
      <c r="B1448">
        <v>1</v>
      </c>
      <c r="C1448">
        <v>1</v>
      </c>
    </row>
    <row r="1449" spans="1:3">
      <c r="A1449" t="s">
        <v>2566</v>
      </c>
      <c r="B1449">
        <v>1</v>
      </c>
      <c r="C1449">
        <v>1</v>
      </c>
    </row>
    <row r="1450" spans="1:3">
      <c r="A1450" t="s">
        <v>1702</v>
      </c>
      <c r="B1450">
        <v>1</v>
      </c>
      <c r="C1450">
        <v>1</v>
      </c>
    </row>
    <row r="1451" spans="1:3">
      <c r="A1451" t="s">
        <v>2567</v>
      </c>
      <c r="B1451">
        <v>1</v>
      </c>
      <c r="C1451">
        <v>1</v>
      </c>
    </row>
    <row r="1452" spans="1:3">
      <c r="A1452" t="s">
        <v>2568</v>
      </c>
      <c r="B1452">
        <v>1</v>
      </c>
      <c r="C1452">
        <v>1</v>
      </c>
    </row>
    <row r="1453" spans="1:3">
      <c r="A1453" t="s">
        <v>1766</v>
      </c>
      <c r="B1453">
        <v>1</v>
      </c>
      <c r="C1453">
        <v>1</v>
      </c>
    </row>
    <row r="1454" spans="1:3">
      <c r="A1454" t="s">
        <v>2569</v>
      </c>
      <c r="B1454">
        <v>1</v>
      </c>
      <c r="C1454">
        <v>1</v>
      </c>
    </row>
    <row r="1455" spans="1:3">
      <c r="A1455" t="s">
        <v>1504</v>
      </c>
      <c r="B1455">
        <v>1</v>
      </c>
      <c r="C1455">
        <v>1</v>
      </c>
    </row>
    <row r="1456" spans="1:3">
      <c r="A1456" t="s">
        <v>2570</v>
      </c>
      <c r="B1456">
        <v>1</v>
      </c>
      <c r="C1456">
        <v>1</v>
      </c>
    </row>
    <row r="1457" spans="1:3">
      <c r="A1457" t="s">
        <v>2571</v>
      </c>
      <c r="B1457">
        <v>1</v>
      </c>
      <c r="C1457">
        <v>1</v>
      </c>
    </row>
    <row r="1458" spans="1:3">
      <c r="A1458" t="s">
        <v>1109</v>
      </c>
      <c r="B1458">
        <v>1</v>
      </c>
      <c r="C1458">
        <v>1</v>
      </c>
    </row>
    <row r="1459" spans="1:3">
      <c r="A1459" t="s">
        <v>1767</v>
      </c>
      <c r="B1459">
        <v>1</v>
      </c>
      <c r="C1459">
        <v>1</v>
      </c>
    </row>
    <row r="1460" spans="1:3">
      <c r="A1460" t="s">
        <v>2572</v>
      </c>
      <c r="B1460">
        <v>1</v>
      </c>
      <c r="C1460">
        <v>1</v>
      </c>
    </row>
    <row r="1461" spans="1:3">
      <c r="A1461" t="s">
        <v>1828</v>
      </c>
      <c r="B1461">
        <v>1</v>
      </c>
      <c r="C1461">
        <v>1</v>
      </c>
    </row>
    <row r="1462" spans="1:3">
      <c r="A1462" t="s">
        <v>1392</v>
      </c>
      <c r="B1462">
        <v>1</v>
      </c>
      <c r="C1462">
        <v>1</v>
      </c>
    </row>
    <row r="1463" spans="1:3">
      <c r="A1463" t="s">
        <v>1977</v>
      </c>
      <c r="B1463">
        <v>1</v>
      </c>
      <c r="C1463">
        <v>1</v>
      </c>
    </row>
    <row r="1464" spans="1:3">
      <c r="A1464" t="s">
        <v>2573</v>
      </c>
      <c r="B1464">
        <v>1</v>
      </c>
      <c r="C1464">
        <v>1</v>
      </c>
    </row>
    <row r="1465" spans="1:3">
      <c r="A1465" t="s">
        <v>2574</v>
      </c>
      <c r="B1465">
        <v>1</v>
      </c>
      <c r="C1465">
        <v>1</v>
      </c>
    </row>
    <row r="1466" spans="1:3">
      <c r="A1466" t="s">
        <v>2575</v>
      </c>
      <c r="B1466">
        <v>1</v>
      </c>
      <c r="C1466">
        <v>1</v>
      </c>
    </row>
    <row r="1467" spans="1:3">
      <c r="A1467" t="s">
        <v>2576</v>
      </c>
      <c r="B1467">
        <v>1</v>
      </c>
      <c r="C1467">
        <v>1</v>
      </c>
    </row>
    <row r="1468" spans="1:3">
      <c r="A1468" t="s">
        <v>2577</v>
      </c>
      <c r="B1468">
        <v>1</v>
      </c>
      <c r="C1468">
        <v>1</v>
      </c>
    </row>
    <row r="1469" spans="1:3">
      <c r="A1469" t="s">
        <v>2578</v>
      </c>
      <c r="B1469">
        <v>1</v>
      </c>
      <c r="C1469">
        <v>1</v>
      </c>
    </row>
    <row r="1470" spans="1:3">
      <c r="A1470" t="s">
        <v>2579</v>
      </c>
      <c r="B1470">
        <v>1</v>
      </c>
      <c r="C1470">
        <v>1</v>
      </c>
    </row>
    <row r="1471" spans="1:3">
      <c r="A1471" t="s">
        <v>710</v>
      </c>
      <c r="B1471">
        <v>1</v>
      </c>
      <c r="C1471">
        <v>1</v>
      </c>
    </row>
    <row r="1472" spans="1:3">
      <c r="A1472" t="s">
        <v>1498</v>
      </c>
      <c r="B1472">
        <v>1</v>
      </c>
      <c r="C1472">
        <v>1</v>
      </c>
    </row>
    <row r="1473" spans="1:3">
      <c r="A1473" t="s">
        <v>1811</v>
      </c>
      <c r="B1473">
        <v>1</v>
      </c>
      <c r="C1473">
        <v>1</v>
      </c>
    </row>
    <row r="1474" spans="1:3">
      <c r="A1474" t="s">
        <v>1536</v>
      </c>
      <c r="B1474">
        <v>1</v>
      </c>
      <c r="C1474">
        <v>1</v>
      </c>
    </row>
    <row r="1475" spans="1:3">
      <c r="A1475" t="s">
        <v>2580</v>
      </c>
      <c r="B1475">
        <v>1</v>
      </c>
      <c r="C1475">
        <v>1</v>
      </c>
    </row>
    <row r="1476" spans="1:3">
      <c r="A1476" t="s">
        <v>2581</v>
      </c>
      <c r="B1476">
        <v>1</v>
      </c>
      <c r="C1476">
        <v>1</v>
      </c>
    </row>
    <row r="1477" spans="1:3">
      <c r="A1477" t="s">
        <v>2582</v>
      </c>
      <c r="B1477">
        <v>1</v>
      </c>
      <c r="C1477">
        <v>1</v>
      </c>
    </row>
    <row r="1478" spans="1:3">
      <c r="A1478" t="s">
        <v>2583</v>
      </c>
      <c r="B1478">
        <v>1</v>
      </c>
      <c r="C1478">
        <v>1</v>
      </c>
    </row>
    <row r="1479" spans="1:3">
      <c r="A1479" t="s">
        <v>1812</v>
      </c>
      <c r="B1479">
        <v>1</v>
      </c>
      <c r="C1479">
        <v>1</v>
      </c>
    </row>
    <row r="1480" spans="1:3">
      <c r="A1480" t="s">
        <v>2584</v>
      </c>
      <c r="B1480">
        <v>1</v>
      </c>
      <c r="C1480">
        <v>1</v>
      </c>
    </row>
    <row r="1481" spans="1:3">
      <c r="A1481" t="s">
        <v>1876</v>
      </c>
      <c r="B1481">
        <v>1</v>
      </c>
      <c r="C1481">
        <v>1</v>
      </c>
    </row>
    <row r="1482" spans="1:3">
      <c r="A1482" t="s">
        <v>1602</v>
      </c>
      <c r="B1482">
        <v>1</v>
      </c>
      <c r="C1482">
        <v>1</v>
      </c>
    </row>
    <row r="1483" spans="1:3">
      <c r="A1483" t="s">
        <v>2585</v>
      </c>
      <c r="B1483">
        <v>1</v>
      </c>
      <c r="C1483">
        <v>1</v>
      </c>
    </row>
    <row r="1484" spans="1:3">
      <c r="A1484" t="s">
        <v>2586</v>
      </c>
      <c r="B1484">
        <v>1</v>
      </c>
      <c r="C1484">
        <v>1</v>
      </c>
    </row>
    <row r="1485" spans="1:3">
      <c r="A1485" t="s">
        <v>2587</v>
      </c>
      <c r="B1485">
        <v>1</v>
      </c>
      <c r="C1485">
        <v>1</v>
      </c>
    </row>
    <row r="1486" spans="1:3">
      <c r="A1486" t="s">
        <v>2588</v>
      </c>
      <c r="B1486">
        <v>1</v>
      </c>
      <c r="C1486">
        <v>1</v>
      </c>
    </row>
    <row r="1487" spans="1:3">
      <c r="A1487" t="s">
        <v>2589</v>
      </c>
      <c r="B1487">
        <v>1</v>
      </c>
      <c r="C1487">
        <v>1</v>
      </c>
    </row>
    <row r="1488" spans="1:3">
      <c r="A1488" t="s">
        <v>2590</v>
      </c>
      <c r="B1488">
        <v>1</v>
      </c>
      <c r="C1488">
        <v>1</v>
      </c>
    </row>
    <row r="1489" spans="1:3">
      <c r="A1489" t="s">
        <v>1642</v>
      </c>
      <c r="B1489">
        <v>1</v>
      </c>
      <c r="C1489">
        <v>1</v>
      </c>
    </row>
    <row r="1490" spans="1:3">
      <c r="A1490" t="s">
        <v>2591</v>
      </c>
      <c r="B1490">
        <v>1</v>
      </c>
      <c r="C1490">
        <v>1</v>
      </c>
    </row>
    <row r="1491" spans="1:3">
      <c r="A1491" t="s">
        <v>2592</v>
      </c>
      <c r="B1491">
        <v>1</v>
      </c>
      <c r="C1491">
        <v>1</v>
      </c>
    </row>
    <row r="1492" spans="1:3">
      <c r="A1492" t="s">
        <v>2593</v>
      </c>
      <c r="B1492">
        <v>1</v>
      </c>
      <c r="C1492">
        <v>1</v>
      </c>
    </row>
    <row r="1493" spans="1:3">
      <c r="A1493" t="s">
        <v>2594</v>
      </c>
      <c r="B1493">
        <v>1</v>
      </c>
      <c r="C1493">
        <v>1</v>
      </c>
    </row>
    <row r="1494" spans="1:3">
      <c r="A1494" t="s">
        <v>2595</v>
      </c>
      <c r="B1494">
        <v>1</v>
      </c>
      <c r="C1494">
        <v>1</v>
      </c>
    </row>
    <row r="1495" spans="1:3">
      <c r="A1495" t="s">
        <v>1979</v>
      </c>
      <c r="B1495">
        <v>1</v>
      </c>
      <c r="C1495">
        <v>1</v>
      </c>
    </row>
    <row r="1496" spans="1:3">
      <c r="A1496" t="s">
        <v>2596</v>
      </c>
      <c r="B1496">
        <v>1</v>
      </c>
      <c r="C1496">
        <v>1</v>
      </c>
    </row>
    <row r="1497" spans="1:3">
      <c r="A1497" t="s">
        <v>2597</v>
      </c>
      <c r="B1497">
        <v>1</v>
      </c>
      <c r="C1497">
        <v>1</v>
      </c>
    </row>
    <row r="1498" spans="1:3">
      <c r="A1498" t="s">
        <v>2598</v>
      </c>
      <c r="B1498">
        <v>1</v>
      </c>
      <c r="C1498">
        <v>1</v>
      </c>
    </row>
    <row r="1499" spans="1:3">
      <c r="A1499" t="s">
        <v>1980</v>
      </c>
      <c r="B1499">
        <v>1</v>
      </c>
      <c r="C1499">
        <v>1</v>
      </c>
    </row>
    <row r="1500" spans="1:3">
      <c r="A1500" t="s">
        <v>2599</v>
      </c>
      <c r="B1500">
        <v>1</v>
      </c>
      <c r="C1500">
        <v>1</v>
      </c>
    </row>
    <row r="1501" spans="1:3">
      <c r="A1501" t="s">
        <v>1768</v>
      </c>
      <c r="B1501">
        <v>1</v>
      </c>
      <c r="C1501">
        <v>1</v>
      </c>
    </row>
    <row r="1502" spans="1:3">
      <c r="A1502" t="s">
        <v>2600</v>
      </c>
      <c r="B1502">
        <v>1</v>
      </c>
      <c r="C1502">
        <v>1</v>
      </c>
    </row>
    <row r="1503" spans="1:3">
      <c r="A1503" t="s">
        <v>2601</v>
      </c>
      <c r="B1503">
        <v>1</v>
      </c>
      <c r="C1503">
        <v>1</v>
      </c>
    </row>
    <row r="1504" spans="1:3">
      <c r="A1504" t="s">
        <v>2602</v>
      </c>
      <c r="B1504">
        <v>1</v>
      </c>
      <c r="C1504">
        <v>1</v>
      </c>
    </row>
    <row r="1505" spans="1:3">
      <c r="A1505" t="s">
        <v>1660</v>
      </c>
      <c r="B1505">
        <v>1</v>
      </c>
      <c r="C1505">
        <v>1</v>
      </c>
    </row>
    <row r="1506" spans="1:3">
      <c r="A1506" t="s">
        <v>2603</v>
      </c>
      <c r="B1506">
        <v>1</v>
      </c>
      <c r="C1506">
        <v>1</v>
      </c>
    </row>
    <row r="1507" spans="1:3">
      <c r="A1507" t="s">
        <v>1981</v>
      </c>
      <c r="B1507">
        <v>1</v>
      </c>
      <c r="C1507">
        <v>1</v>
      </c>
    </row>
    <row r="1508" spans="1:3">
      <c r="A1508" t="s">
        <v>2604</v>
      </c>
      <c r="B1508">
        <v>1</v>
      </c>
      <c r="C1508">
        <v>1</v>
      </c>
    </row>
    <row r="1509" spans="1:3">
      <c r="A1509" t="s">
        <v>2605</v>
      </c>
      <c r="B1509">
        <v>1</v>
      </c>
      <c r="C1509">
        <v>1</v>
      </c>
    </row>
    <row r="1510" spans="1:3">
      <c r="A1510" t="s">
        <v>2606</v>
      </c>
      <c r="B1510">
        <v>1</v>
      </c>
      <c r="C1510">
        <v>1</v>
      </c>
    </row>
    <row r="1511" spans="1:3">
      <c r="A1511" t="s">
        <v>2607</v>
      </c>
      <c r="B1511">
        <v>1</v>
      </c>
      <c r="C1511">
        <v>1</v>
      </c>
    </row>
    <row r="1512" spans="1:3">
      <c r="A1512" t="s">
        <v>1570</v>
      </c>
      <c r="B1512">
        <v>1</v>
      </c>
      <c r="C1512">
        <v>1</v>
      </c>
    </row>
    <row r="1513" spans="1:3">
      <c r="A1513" t="s">
        <v>2608</v>
      </c>
      <c r="B1513">
        <v>1</v>
      </c>
      <c r="C1513">
        <v>1</v>
      </c>
    </row>
    <row r="1514" spans="1:3">
      <c r="A1514" t="s">
        <v>1983</v>
      </c>
      <c r="B1514">
        <v>1</v>
      </c>
      <c r="C1514">
        <v>1</v>
      </c>
    </row>
    <row r="1515" spans="1:3">
      <c r="A1515" t="s">
        <v>2609</v>
      </c>
      <c r="B1515">
        <v>1</v>
      </c>
      <c r="C1515">
        <v>1</v>
      </c>
    </row>
    <row r="1516" spans="1:3">
      <c r="A1516" t="s">
        <v>2610</v>
      </c>
      <c r="B1516">
        <v>1</v>
      </c>
      <c r="C1516">
        <v>1</v>
      </c>
    </row>
    <row r="1517" spans="1:3">
      <c r="A1517" t="s">
        <v>1626</v>
      </c>
      <c r="B1517">
        <v>1</v>
      </c>
      <c r="C1517">
        <v>1</v>
      </c>
    </row>
    <row r="1518" spans="1:3">
      <c r="A1518" t="s">
        <v>2611</v>
      </c>
      <c r="B1518">
        <v>1</v>
      </c>
      <c r="C1518">
        <v>1</v>
      </c>
    </row>
    <row r="1519" spans="1:3">
      <c r="A1519" t="s">
        <v>1984</v>
      </c>
      <c r="B1519">
        <v>1</v>
      </c>
      <c r="C1519">
        <v>1</v>
      </c>
    </row>
    <row r="1520" spans="1:3">
      <c r="A1520" t="s">
        <v>2612</v>
      </c>
      <c r="B1520">
        <v>1</v>
      </c>
      <c r="C1520">
        <v>1</v>
      </c>
    </row>
    <row r="1521" spans="1:3">
      <c r="A1521" t="s">
        <v>1472</v>
      </c>
      <c r="B1521">
        <v>1</v>
      </c>
      <c r="C1521">
        <v>1</v>
      </c>
    </row>
    <row r="1522" spans="1:3">
      <c r="A1522" t="s">
        <v>1490</v>
      </c>
      <c r="B1522">
        <v>1</v>
      </c>
      <c r="C1522">
        <v>1</v>
      </c>
    </row>
    <row r="1523" spans="1:3">
      <c r="A1523" t="s">
        <v>2613</v>
      </c>
      <c r="B1523">
        <v>1</v>
      </c>
      <c r="C1523">
        <v>1</v>
      </c>
    </row>
    <row r="1524" spans="1:3">
      <c r="A1524" t="s">
        <v>2614</v>
      </c>
      <c r="B1524">
        <v>1</v>
      </c>
      <c r="C1524">
        <v>1</v>
      </c>
    </row>
    <row r="1525" spans="1:3">
      <c r="A1525" t="s">
        <v>2615</v>
      </c>
      <c r="B1525">
        <v>1</v>
      </c>
      <c r="C1525">
        <v>1</v>
      </c>
    </row>
    <row r="1526" spans="1:3">
      <c r="A1526" t="s">
        <v>2616</v>
      </c>
      <c r="B1526">
        <v>1</v>
      </c>
      <c r="C1526">
        <v>1</v>
      </c>
    </row>
    <row r="1527" spans="1:3">
      <c r="A1527" t="s">
        <v>1769</v>
      </c>
      <c r="B1527">
        <v>1</v>
      </c>
      <c r="C1527">
        <v>1</v>
      </c>
    </row>
    <row r="1528" spans="1:3">
      <c r="A1528" t="s">
        <v>1986</v>
      </c>
      <c r="B1528">
        <v>1</v>
      </c>
      <c r="C1528">
        <v>1</v>
      </c>
    </row>
    <row r="1529" spans="1:3">
      <c r="A1529" t="s">
        <v>2617</v>
      </c>
      <c r="B1529">
        <v>1</v>
      </c>
      <c r="C1529">
        <v>1</v>
      </c>
    </row>
    <row r="1530" spans="1:3">
      <c r="A1530" t="s">
        <v>1879</v>
      </c>
      <c r="B1530">
        <v>1</v>
      </c>
      <c r="C1530">
        <v>1</v>
      </c>
    </row>
    <row r="1531" spans="1:3">
      <c r="A1531" t="s">
        <v>1987</v>
      </c>
      <c r="B1531">
        <v>1</v>
      </c>
      <c r="C1531">
        <v>1</v>
      </c>
    </row>
    <row r="1532" spans="1:3">
      <c r="A1532" t="s">
        <v>2618</v>
      </c>
      <c r="B1532">
        <v>1</v>
      </c>
      <c r="C1532">
        <v>1</v>
      </c>
    </row>
    <row r="1533" spans="1:3">
      <c r="A1533" t="s">
        <v>2619</v>
      </c>
      <c r="B1533">
        <v>1</v>
      </c>
      <c r="C1533">
        <v>1</v>
      </c>
    </row>
    <row r="1534" spans="1:3">
      <c r="A1534" t="s">
        <v>2620</v>
      </c>
      <c r="B1534">
        <v>1</v>
      </c>
      <c r="C1534">
        <v>1</v>
      </c>
    </row>
    <row r="1535" spans="1:3">
      <c r="A1535" t="s">
        <v>2621</v>
      </c>
      <c r="B1535">
        <v>1</v>
      </c>
      <c r="C1535">
        <v>1</v>
      </c>
    </row>
    <row r="1536" spans="1:3">
      <c r="A1536" t="s">
        <v>2622</v>
      </c>
      <c r="B1536">
        <v>1</v>
      </c>
      <c r="C1536">
        <v>1</v>
      </c>
    </row>
    <row r="1537" spans="1:3">
      <c r="A1537" t="s">
        <v>1770</v>
      </c>
      <c r="B1537">
        <v>1</v>
      </c>
      <c r="C1537">
        <v>1</v>
      </c>
    </row>
    <row r="1538" spans="1:3">
      <c r="A1538" t="s">
        <v>2623</v>
      </c>
      <c r="B1538">
        <v>1</v>
      </c>
      <c r="C1538">
        <v>1</v>
      </c>
    </row>
    <row r="1539" spans="1:3">
      <c r="A1539" t="s">
        <v>2624</v>
      </c>
      <c r="B1539">
        <v>1</v>
      </c>
      <c r="C1539">
        <v>1</v>
      </c>
    </row>
    <row r="1540" spans="1:3">
      <c r="A1540" t="s">
        <v>1988</v>
      </c>
      <c r="B1540">
        <v>1</v>
      </c>
      <c r="C1540">
        <v>1</v>
      </c>
    </row>
    <row r="1541" spans="1:3">
      <c r="A1541" t="s">
        <v>1989</v>
      </c>
      <c r="B1541">
        <v>1</v>
      </c>
      <c r="C1541">
        <v>0</v>
      </c>
    </row>
    <row r="1542" spans="1:3">
      <c r="A1542" t="s">
        <v>2625</v>
      </c>
      <c r="B1542">
        <v>1</v>
      </c>
      <c r="C1542">
        <v>1</v>
      </c>
    </row>
    <row r="1543" spans="1:3">
      <c r="A1543" t="s">
        <v>2626</v>
      </c>
      <c r="B1543">
        <v>1</v>
      </c>
      <c r="C1543">
        <v>1</v>
      </c>
    </row>
    <row r="1544" spans="1:3">
      <c r="A1544" t="s">
        <v>2627</v>
      </c>
      <c r="B1544">
        <v>1</v>
      </c>
      <c r="C1544">
        <v>1</v>
      </c>
    </row>
    <row r="1545" spans="1:3">
      <c r="A1545" t="s">
        <v>2628</v>
      </c>
      <c r="B1545">
        <v>1</v>
      </c>
      <c r="C1545">
        <v>1</v>
      </c>
    </row>
    <row r="1546" spans="1:3">
      <c r="A1546" t="s">
        <v>2629</v>
      </c>
      <c r="B1546">
        <v>1</v>
      </c>
      <c r="C1546">
        <v>1</v>
      </c>
    </row>
    <row r="1547" spans="1:3">
      <c r="A1547" t="s">
        <v>2630</v>
      </c>
      <c r="B1547">
        <v>1</v>
      </c>
      <c r="C1547">
        <v>1</v>
      </c>
    </row>
    <row r="1548" spans="1:3">
      <c r="A1548" t="s">
        <v>2631</v>
      </c>
      <c r="B1548">
        <v>1</v>
      </c>
      <c r="C1548">
        <v>1</v>
      </c>
    </row>
    <row r="1549" spans="1:3">
      <c r="A1549" t="s">
        <v>1428</v>
      </c>
      <c r="B1549">
        <v>1</v>
      </c>
      <c r="C1549">
        <v>1</v>
      </c>
    </row>
    <row r="1550" spans="1:3">
      <c r="A1550" t="s">
        <v>2632</v>
      </c>
      <c r="B1550">
        <v>1</v>
      </c>
      <c r="C1550">
        <v>1</v>
      </c>
    </row>
    <row r="1551" spans="1:3">
      <c r="A1551" t="s">
        <v>2633</v>
      </c>
      <c r="B1551">
        <v>1</v>
      </c>
      <c r="C1551">
        <v>1</v>
      </c>
    </row>
    <row r="1552" spans="1:3">
      <c r="A1552" t="s">
        <v>2634</v>
      </c>
      <c r="B1552">
        <v>1</v>
      </c>
      <c r="C1552">
        <v>1</v>
      </c>
    </row>
    <row r="1553" spans="1:3">
      <c r="A1553" t="s">
        <v>2635</v>
      </c>
      <c r="B1553">
        <v>1</v>
      </c>
      <c r="C1553">
        <v>1</v>
      </c>
    </row>
    <row r="1554" spans="1:3">
      <c r="A1554" t="s">
        <v>2636</v>
      </c>
      <c r="B1554">
        <v>1</v>
      </c>
      <c r="C1554">
        <v>1</v>
      </c>
    </row>
    <row r="1555" spans="1:3">
      <c r="A1555" t="s">
        <v>2637</v>
      </c>
      <c r="B1555">
        <v>1</v>
      </c>
      <c r="C1555">
        <v>1</v>
      </c>
    </row>
    <row r="1556" spans="1:3">
      <c r="A1556" t="s">
        <v>2638</v>
      </c>
      <c r="B1556">
        <v>1</v>
      </c>
      <c r="C1556">
        <v>1</v>
      </c>
    </row>
    <row r="1557" spans="1:3">
      <c r="A1557" t="s">
        <v>2639</v>
      </c>
      <c r="B1557">
        <v>1</v>
      </c>
      <c r="C1557">
        <v>1</v>
      </c>
    </row>
    <row r="1558" spans="1:3">
      <c r="A1558" t="s">
        <v>2640</v>
      </c>
      <c r="B1558">
        <v>1</v>
      </c>
      <c r="C1558">
        <v>1</v>
      </c>
    </row>
    <row r="1559" spans="1:3">
      <c r="A1559" t="s">
        <v>1485</v>
      </c>
      <c r="B1559">
        <v>1</v>
      </c>
      <c r="C1559">
        <v>1</v>
      </c>
    </row>
    <row r="1560" spans="1:3">
      <c r="A1560" t="s">
        <v>2641</v>
      </c>
      <c r="B1560">
        <v>1</v>
      </c>
      <c r="C1560">
        <v>1</v>
      </c>
    </row>
    <row r="1561" spans="1:3">
      <c r="A1561" t="s">
        <v>2642</v>
      </c>
      <c r="B1561">
        <v>1</v>
      </c>
      <c r="C1561">
        <v>1</v>
      </c>
    </row>
    <row r="1562" spans="1:3">
      <c r="A1562" t="s">
        <v>2643</v>
      </c>
      <c r="B1562">
        <v>1</v>
      </c>
      <c r="C1562">
        <v>1</v>
      </c>
    </row>
    <row r="1563" spans="1:3">
      <c r="A1563" t="s">
        <v>1990</v>
      </c>
      <c r="B1563">
        <v>1</v>
      </c>
      <c r="C1563">
        <v>1</v>
      </c>
    </row>
    <row r="1564" spans="1:3">
      <c r="A1564" t="s">
        <v>2644</v>
      </c>
      <c r="B1564">
        <v>1</v>
      </c>
      <c r="C1564">
        <v>1</v>
      </c>
    </row>
    <row r="1565" spans="1:3">
      <c r="A1565" t="s">
        <v>1831</v>
      </c>
      <c r="B1565">
        <v>1</v>
      </c>
      <c r="C1565">
        <v>1</v>
      </c>
    </row>
    <row r="1566" spans="1:3">
      <c r="A1566" t="s">
        <v>1880</v>
      </c>
      <c r="B1566">
        <v>1</v>
      </c>
      <c r="C1566">
        <v>1</v>
      </c>
    </row>
    <row r="1567" spans="1:3">
      <c r="A1567" t="s">
        <v>1861</v>
      </c>
      <c r="B1567">
        <v>0</v>
      </c>
      <c r="C1567">
        <v>0</v>
      </c>
    </row>
    <row r="1568" spans="1:3">
      <c r="A1568" t="s">
        <v>1745</v>
      </c>
      <c r="B1568">
        <v>0</v>
      </c>
      <c r="C1568">
        <v>0</v>
      </c>
    </row>
  </sheetData>
  <phoneticPr fontId="4" type="noConversion"/>
  <conditionalFormatting sqref="I2:I24 L2:L24 D2:E1184">
    <cfRule type="expression" dxfId="1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79998168889431442"/>
  </sheetPr>
  <dimension ref="A1:F2127"/>
  <sheetViews>
    <sheetView zoomScale="85" zoomScaleNormal="85" workbookViewId="0">
      <selection activeCell="R2137" sqref="R2137"/>
    </sheetView>
  </sheetViews>
  <sheetFormatPr defaultRowHeight="19.2"/>
  <cols>
    <col min="1" max="1" width="56.6328125" style="17" customWidth="1"/>
    <col min="2" max="3" width="8.90625" style="17"/>
  </cols>
  <sheetData>
    <row r="1" spans="1:6">
      <c r="A1" s="17" t="s">
        <v>32</v>
      </c>
      <c r="B1" s="17" t="s">
        <v>33</v>
      </c>
      <c r="C1" s="17" t="s">
        <v>31</v>
      </c>
      <c r="F1" s="24" t="s">
        <v>1115</v>
      </c>
    </row>
    <row r="2" spans="1:6">
      <c r="A2" t="s">
        <v>44</v>
      </c>
      <c r="B2" t="s">
        <v>34</v>
      </c>
      <c r="C2">
        <v>816</v>
      </c>
    </row>
    <row r="3" spans="1:6">
      <c r="A3" t="s">
        <v>2053</v>
      </c>
      <c r="B3" t="s">
        <v>650</v>
      </c>
      <c r="C3">
        <v>602</v>
      </c>
    </row>
    <row r="4" spans="1:6">
      <c r="A4" t="s">
        <v>52</v>
      </c>
      <c r="B4" t="s">
        <v>34</v>
      </c>
      <c r="C4">
        <v>442</v>
      </c>
    </row>
    <row r="5" spans="1:6">
      <c r="A5" t="s">
        <v>44</v>
      </c>
      <c r="B5" t="s">
        <v>650</v>
      </c>
      <c r="C5">
        <v>165</v>
      </c>
    </row>
    <row r="6" spans="1:6">
      <c r="A6" t="s">
        <v>2054</v>
      </c>
      <c r="B6" t="s">
        <v>34</v>
      </c>
      <c r="C6">
        <v>149</v>
      </c>
    </row>
    <row r="7" spans="1:6">
      <c r="A7" t="s">
        <v>47</v>
      </c>
      <c r="B7" t="s">
        <v>650</v>
      </c>
      <c r="C7">
        <v>144</v>
      </c>
    </row>
    <row r="8" spans="1:6">
      <c r="A8" t="s">
        <v>46</v>
      </c>
      <c r="B8" t="s">
        <v>34</v>
      </c>
      <c r="C8">
        <v>144</v>
      </c>
    </row>
    <row r="9" spans="1:6">
      <c r="A9" t="s">
        <v>45</v>
      </c>
      <c r="B9" t="s">
        <v>34</v>
      </c>
      <c r="C9">
        <v>97</v>
      </c>
    </row>
    <row r="10" spans="1:6">
      <c r="A10" t="s">
        <v>48</v>
      </c>
      <c r="B10" t="s">
        <v>34</v>
      </c>
      <c r="C10">
        <v>94</v>
      </c>
    </row>
    <row r="11" spans="1:6">
      <c r="A11" t="s">
        <v>1051</v>
      </c>
      <c r="B11" t="s">
        <v>34</v>
      </c>
      <c r="C11">
        <v>92</v>
      </c>
    </row>
    <row r="12" spans="1:6">
      <c r="A12" t="s">
        <v>53</v>
      </c>
      <c r="B12" t="s">
        <v>650</v>
      </c>
      <c r="C12">
        <v>85</v>
      </c>
    </row>
    <row r="13" spans="1:6">
      <c r="A13" t="s">
        <v>46</v>
      </c>
      <c r="B13" t="s">
        <v>650</v>
      </c>
      <c r="C13">
        <v>82</v>
      </c>
    </row>
    <row r="14" spans="1:6">
      <c r="A14" t="s">
        <v>50</v>
      </c>
      <c r="B14" t="s">
        <v>34</v>
      </c>
      <c r="C14">
        <v>76</v>
      </c>
    </row>
    <row r="15" spans="1:6">
      <c r="A15" t="s">
        <v>1360</v>
      </c>
      <c r="B15" t="s">
        <v>34</v>
      </c>
      <c r="C15">
        <v>74</v>
      </c>
    </row>
    <row r="16" spans="1:6">
      <c r="A16" t="s">
        <v>60</v>
      </c>
      <c r="B16" t="s">
        <v>34</v>
      </c>
      <c r="C16">
        <v>71</v>
      </c>
    </row>
    <row r="17" spans="1:3">
      <c r="A17" t="s">
        <v>2055</v>
      </c>
      <c r="B17" t="s">
        <v>650</v>
      </c>
      <c r="C17">
        <v>67</v>
      </c>
    </row>
    <row r="18" spans="1:3">
      <c r="A18" t="s">
        <v>55</v>
      </c>
      <c r="B18" t="s">
        <v>34</v>
      </c>
      <c r="C18">
        <v>63</v>
      </c>
    </row>
    <row r="19" spans="1:3">
      <c r="A19" t="s">
        <v>436</v>
      </c>
      <c r="B19" t="s">
        <v>650</v>
      </c>
      <c r="C19">
        <v>61</v>
      </c>
    </row>
    <row r="20" spans="1:3">
      <c r="A20" t="s">
        <v>63</v>
      </c>
      <c r="B20" t="s">
        <v>34</v>
      </c>
      <c r="C20">
        <v>57</v>
      </c>
    </row>
    <row r="21" spans="1:3">
      <c r="A21" t="s">
        <v>1424</v>
      </c>
      <c r="B21" t="s">
        <v>34</v>
      </c>
      <c r="C21">
        <v>54</v>
      </c>
    </row>
    <row r="22" spans="1:3">
      <c r="A22" t="s">
        <v>2053</v>
      </c>
      <c r="B22" t="s">
        <v>34</v>
      </c>
      <c r="C22">
        <v>48</v>
      </c>
    </row>
    <row r="23" spans="1:3">
      <c r="A23" t="s">
        <v>69</v>
      </c>
      <c r="B23" t="s">
        <v>650</v>
      </c>
      <c r="C23">
        <v>48</v>
      </c>
    </row>
    <row r="24" spans="1:3">
      <c r="A24" t="s">
        <v>49</v>
      </c>
      <c r="B24" t="s">
        <v>34</v>
      </c>
      <c r="C24">
        <v>47</v>
      </c>
    </row>
    <row r="25" spans="1:3">
      <c r="A25" t="s">
        <v>1424</v>
      </c>
      <c r="B25" t="s">
        <v>650</v>
      </c>
      <c r="C25">
        <v>46</v>
      </c>
    </row>
    <row r="26" spans="1:3">
      <c r="A26" t="s">
        <v>54</v>
      </c>
      <c r="B26" t="s">
        <v>34</v>
      </c>
      <c r="C26">
        <v>46</v>
      </c>
    </row>
    <row r="27" spans="1:3">
      <c r="A27" t="s">
        <v>74</v>
      </c>
      <c r="B27" t="s">
        <v>34</v>
      </c>
      <c r="C27">
        <v>45</v>
      </c>
    </row>
    <row r="28" spans="1:3">
      <c r="A28" t="s">
        <v>53</v>
      </c>
      <c r="B28" t="s">
        <v>34</v>
      </c>
      <c r="C28">
        <v>44</v>
      </c>
    </row>
    <row r="29" spans="1:3">
      <c r="A29" t="s">
        <v>62</v>
      </c>
      <c r="B29" t="s">
        <v>650</v>
      </c>
      <c r="C29">
        <v>43</v>
      </c>
    </row>
    <row r="30" spans="1:3">
      <c r="A30" t="s">
        <v>47</v>
      </c>
      <c r="B30" t="s">
        <v>34</v>
      </c>
      <c r="C30">
        <v>41</v>
      </c>
    </row>
    <row r="31" spans="1:3">
      <c r="A31" t="s">
        <v>102</v>
      </c>
      <c r="B31" t="s">
        <v>650</v>
      </c>
      <c r="C31">
        <v>40</v>
      </c>
    </row>
    <row r="32" spans="1:3">
      <c r="A32" t="s">
        <v>1035</v>
      </c>
      <c r="B32" t="s">
        <v>34</v>
      </c>
      <c r="C32">
        <v>39</v>
      </c>
    </row>
    <row r="33" spans="1:3">
      <c r="A33" t="s">
        <v>2055</v>
      </c>
      <c r="B33" t="s">
        <v>34</v>
      </c>
      <c r="C33">
        <v>37</v>
      </c>
    </row>
    <row r="34" spans="1:3">
      <c r="A34" t="s">
        <v>2054</v>
      </c>
      <c r="B34" t="s">
        <v>650</v>
      </c>
      <c r="C34">
        <v>33</v>
      </c>
    </row>
    <row r="35" spans="1:3">
      <c r="A35" t="s">
        <v>106</v>
      </c>
      <c r="B35" t="s">
        <v>650</v>
      </c>
      <c r="C35">
        <v>33</v>
      </c>
    </row>
    <row r="36" spans="1:3">
      <c r="A36" t="s">
        <v>61</v>
      </c>
      <c r="B36" t="s">
        <v>34</v>
      </c>
      <c r="C36">
        <v>32</v>
      </c>
    </row>
    <row r="37" spans="1:3">
      <c r="A37" t="s">
        <v>119</v>
      </c>
      <c r="B37" t="s">
        <v>34</v>
      </c>
      <c r="C37">
        <v>32</v>
      </c>
    </row>
    <row r="38" spans="1:3">
      <c r="A38" t="s">
        <v>1151</v>
      </c>
      <c r="B38" t="s">
        <v>34</v>
      </c>
      <c r="C38">
        <v>31</v>
      </c>
    </row>
    <row r="39" spans="1:3">
      <c r="A39" t="s">
        <v>111</v>
      </c>
      <c r="B39" t="s">
        <v>34</v>
      </c>
      <c r="C39">
        <v>31</v>
      </c>
    </row>
    <row r="40" spans="1:3">
      <c r="A40" t="s">
        <v>516</v>
      </c>
      <c r="B40" t="s">
        <v>34</v>
      </c>
      <c r="C40">
        <v>30</v>
      </c>
    </row>
    <row r="41" spans="1:3">
      <c r="A41" t="s">
        <v>1169</v>
      </c>
      <c r="B41" t="s">
        <v>34</v>
      </c>
      <c r="C41">
        <v>30</v>
      </c>
    </row>
    <row r="42" spans="1:3">
      <c r="A42" t="s">
        <v>56</v>
      </c>
      <c r="B42" t="s">
        <v>34</v>
      </c>
      <c r="C42">
        <v>30</v>
      </c>
    </row>
    <row r="43" spans="1:3">
      <c r="A43" t="s">
        <v>674</v>
      </c>
      <c r="B43" t="s">
        <v>34</v>
      </c>
      <c r="C43">
        <v>28</v>
      </c>
    </row>
    <row r="44" spans="1:3">
      <c r="A44" t="s">
        <v>1389</v>
      </c>
      <c r="B44" t="s">
        <v>650</v>
      </c>
      <c r="C44">
        <v>28</v>
      </c>
    </row>
    <row r="45" spans="1:3">
      <c r="A45" t="s">
        <v>1486</v>
      </c>
      <c r="B45" t="s">
        <v>34</v>
      </c>
      <c r="C45">
        <v>28</v>
      </c>
    </row>
    <row r="46" spans="1:3">
      <c r="A46" t="s">
        <v>150</v>
      </c>
      <c r="B46" t="s">
        <v>34</v>
      </c>
      <c r="C46">
        <v>28</v>
      </c>
    </row>
    <row r="47" spans="1:3">
      <c r="A47" t="s">
        <v>69</v>
      </c>
      <c r="B47" t="s">
        <v>34</v>
      </c>
      <c r="C47">
        <v>28</v>
      </c>
    </row>
    <row r="48" spans="1:3">
      <c r="A48" t="s">
        <v>50</v>
      </c>
      <c r="B48" t="s">
        <v>650</v>
      </c>
      <c r="C48">
        <v>28</v>
      </c>
    </row>
    <row r="49" spans="1:3">
      <c r="A49" t="s">
        <v>72</v>
      </c>
      <c r="B49" t="s">
        <v>34</v>
      </c>
      <c r="C49">
        <v>27</v>
      </c>
    </row>
    <row r="50" spans="1:3">
      <c r="A50" t="s">
        <v>740</v>
      </c>
      <c r="B50" t="s">
        <v>34</v>
      </c>
      <c r="C50">
        <v>26</v>
      </c>
    </row>
    <row r="51" spans="1:3">
      <c r="A51" t="s">
        <v>758</v>
      </c>
      <c r="B51" t="s">
        <v>650</v>
      </c>
      <c r="C51">
        <v>26</v>
      </c>
    </row>
    <row r="52" spans="1:3">
      <c r="A52" t="s">
        <v>975</v>
      </c>
      <c r="B52" t="s">
        <v>34</v>
      </c>
      <c r="C52">
        <v>26</v>
      </c>
    </row>
    <row r="53" spans="1:3">
      <c r="A53" t="s">
        <v>1361</v>
      </c>
      <c r="B53" t="s">
        <v>34</v>
      </c>
      <c r="C53">
        <v>26</v>
      </c>
    </row>
    <row r="54" spans="1:3">
      <c r="A54" t="s">
        <v>1794</v>
      </c>
      <c r="B54" t="s">
        <v>34</v>
      </c>
      <c r="C54">
        <v>26</v>
      </c>
    </row>
    <row r="55" spans="1:3">
      <c r="A55" t="s">
        <v>1795</v>
      </c>
      <c r="B55" t="s">
        <v>34</v>
      </c>
      <c r="C55">
        <v>26</v>
      </c>
    </row>
    <row r="56" spans="1:3">
      <c r="A56" t="s">
        <v>70</v>
      </c>
      <c r="B56" t="s">
        <v>34</v>
      </c>
      <c r="C56">
        <v>26</v>
      </c>
    </row>
    <row r="57" spans="1:3">
      <c r="A57" t="s">
        <v>57</v>
      </c>
      <c r="B57" t="s">
        <v>34</v>
      </c>
      <c r="C57">
        <v>26</v>
      </c>
    </row>
    <row r="58" spans="1:3">
      <c r="A58" t="s">
        <v>102</v>
      </c>
      <c r="B58" t="s">
        <v>34</v>
      </c>
      <c r="C58">
        <v>25</v>
      </c>
    </row>
    <row r="59" spans="1:3">
      <c r="A59" t="s">
        <v>758</v>
      </c>
      <c r="B59" t="s">
        <v>34</v>
      </c>
      <c r="C59">
        <v>25</v>
      </c>
    </row>
    <row r="60" spans="1:3">
      <c r="A60" t="s">
        <v>1055</v>
      </c>
      <c r="B60" t="s">
        <v>650</v>
      </c>
      <c r="C60">
        <v>25</v>
      </c>
    </row>
    <row r="61" spans="1:3">
      <c r="A61" t="s">
        <v>97</v>
      </c>
      <c r="B61" t="s">
        <v>34</v>
      </c>
      <c r="C61">
        <v>25</v>
      </c>
    </row>
    <row r="62" spans="1:3">
      <c r="A62" t="s">
        <v>436</v>
      </c>
      <c r="B62" t="s">
        <v>34</v>
      </c>
      <c r="C62">
        <v>24</v>
      </c>
    </row>
    <row r="63" spans="1:3">
      <c r="A63" t="s">
        <v>1274</v>
      </c>
      <c r="B63" t="s">
        <v>34</v>
      </c>
      <c r="C63">
        <v>24</v>
      </c>
    </row>
    <row r="64" spans="1:3">
      <c r="A64" t="s">
        <v>2056</v>
      </c>
      <c r="B64" t="s">
        <v>34</v>
      </c>
      <c r="C64">
        <v>24</v>
      </c>
    </row>
    <row r="65" spans="1:3">
      <c r="A65" t="s">
        <v>54</v>
      </c>
      <c r="B65" t="s">
        <v>650</v>
      </c>
      <c r="C65">
        <v>24</v>
      </c>
    </row>
    <row r="66" spans="1:3">
      <c r="A66" t="s">
        <v>73</v>
      </c>
      <c r="B66" t="s">
        <v>650</v>
      </c>
      <c r="C66">
        <v>23</v>
      </c>
    </row>
    <row r="67" spans="1:3">
      <c r="A67" t="s">
        <v>1055</v>
      </c>
      <c r="B67" t="s">
        <v>34</v>
      </c>
      <c r="C67">
        <v>23</v>
      </c>
    </row>
    <row r="68" spans="1:3">
      <c r="A68" t="s">
        <v>1148</v>
      </c>
      <c r="B68" t="s">
        <v>34</v>
      </c>
      <c r="C68">
        <v>23</v>
      </c>
    </row>
    <row r="69" spans="1:3">
      <c r="A69" t="s">
        <v>975</v>
      </c>
      <c r="B69" t="s">
        <v>650</v>
      </c>
      <c r="C69">
        <v>22</v>
      </c>
    </row>
    <row r="70" spans="1:3">
      <c r="A70" t="s">
        <v>1023</v>
      </c>
      <c r="B70" t="s">
        <v>34</v>
      </c>
      <c r="C70">
        <v>22</v>
      </c>
    </row>
    <row r="71" spans="1:3">
      <c r="A71" t="s">
        <v>1335</v>
      </c>
      <c r="B71" t="s">
        <v>34</v>
      </c>
      <c r="C71">
        <v>22</v>
      </c>
    </row>
    <row r="72" spans="1:3">
      <c r="A72" t="s">
        <v>1389</v>
      </c>
      <c r="B72" t="s">
        <v>34</v>
      </c>
      <c r="C72">
        <v>22</v>
      </c>
    </row>
    <row r="73" spans="1:3">
      <c r="A73" t="s">
        <v>2053</v>
      </c>
      <c r="B73" t="s">
        <v>651</v>
      </c>
      <c r="C73">
        <v>22</v>
      </c>
    </row>
    <row r="74" spans="1:3">
      <c r="A74" t="s">
        <v>161</v>
      </c>
      <c r="B74" t="s">
        <v>34</v>
      </c>
      <c r="C74">
        <v>22</v>
      </c>
    </row>
    <row r="75" spans="1:3">
      <c r="A75" t="s">
        <v>589</v>
      </c>
      <c r="B75" t="s">
        <v>34</v>
      </c>
      <c r="C75">
        <v>22</v>
      </c>
    </row>
    <row r="76" spans="1:3">
      <c r="A76" t="s">
        <v>103</v>
      </c>
      <c r="B76" t="s">
        <v>34</v>
      </c>
      <c r="C76">
        <v>22</v>
      </c>
    </row>
    <row r="77" spans="1:3">
      <c r="A77" t="s">
        <v>59</v>
      </c>
      <c r="B77" t="s">
        <v>34</v>
      </c>
      <c r="C77">
        <v>22</v>
      </c>
    </row>
    <row r="78" spans="1:3">
      <c r="A78" t="s">
        <v>281</v>
      </c>
      <c r="B78" t="s">
        <v>34</v>
      </c>
      <c r="C78">
        <v>21</v>
      </c>
    </row>
    <row r="79" spans="1:3">
      <c r="A79" t="s">
        <v>1069</v>
      </c>
      <c r="B79" t="s">
        <v>34</v>
      </c>
      <c r="C79">
        <v>21</v>
      </c>
    </row>
    <row r="80" spans="1:3">
      <c r="A80" t="s">
        <v>1168</v>
      </c>
      <c r="B80" t="s">
        <v>34</v>
      </c>
      <c r="C80">
        <v>21</v>
      </c>
    </row>
    <row r="81" spans="1:3">
      <c r="A81" t="s">
        <v>1360</v>
      </c>
      <c r="B81" t="s">
        <v>650</v>
      </c>
      <c r="C81">
        <v>21</v>
      </c>
    </row>
    <row r="82" spans="1:3">
      <c r="A82" t="s">
        <v>170</v>
      </c>
      <c r="B82" t="s">
        <v>34</v>
      </c>
      <c r="C82">
        <v>21</v>
      </c>
    </row>
    <row r="83" spans="1:3">
      <c r="A83" t="s">
        <v>91</v>
      </c>
      <c r="B83" t="s">
        <v>34</v>
      </c>
      <c r="C83">
        <v>21</v>
      </c>
    </row>
    <row r="84" spans="1:3">
      <c r="A84" t="s">
        <v>101</v>
      </c>
      <c r="B84" t="s">
        <v>34</v>
      </c>
      <c r="C84">
        <v>19</v>
      </c>
    </row>
    <row r="85" spans="1:3">
      <c r="A85" t="s">
        <v>104</v>
      </c>
      <c r="B85" t="s">
        <v>34</v>
      </c>
      <c r="C85">
        <v>19</v>
      </c>
    </row>
    <row r="86" spans="1:3">
      <c r="A86" t="s">
        <v>115</v>
      </c>
      <c r="B86" t="s">
        <v>34</v>
      </c>
      <c r="C86">
        <v>19</v>
      </c>
    </row>
    <row r="87" spans="1:3">
      <c r="A87" t="s">
        <v>48</v>
      </c>
      <c r="B87" t="s">
        <v>650</v>
      </c>
      <c r="C87">
        <v>19</v>
      </c>
    </row>
    <row r="88" spans="1:3">
      <c r="A88" t="s">
        <v>1277</v>
      </c>
      <c r="B88" t="s">
        <v>650</v>
      </c>
      <c r="C88">
        <v>19</v>
      </c>
    </row>
    <row r="89" spans="1:3">
      <c r="A89" t="s">
        <v>140</v>
      </c>
      <c r="B89" t="s">
        <v>34</v>
      </c>
      <c r="C89">
        <v>19</v>
      </c>
    </row>
    <row r="90" spans="1:3">
      <c r="A90" t="s">
        <v>860</v>
      </c>
      <c r="B90" t="s">
        <v>34</v>
      </c>
      <c r="C90">
        <v>18</v>
      </c>
    </row>
    <row r="91" spans="1:3">
      <c r="A91" t="s">
        <v>1149</v>
      </c>
      <c r="B91" t="s">
        <v>34</v>
      </c>
      <c r="C91">
        <v>18</v>
      </c>
    </row>
    <row r="92" spans="1:3">
      <c r="A92" t="s">
        <v>1151</v>
      </c>
      <c r="B92" t="s">
        <v>650</v>
      </c>
      <c r="C92">
        <v>18</v>
      </c>
    </row>
    <row r="93" spans="1:3">
      <c r="A93" t="s">
        <v>1615</v>
      </c>
      <c r="B93" t="s">
        <v>34</v>
      </c>
      <c r="C93">
        <v>18</v>
      </c>
    </row>
    <row r="94" spans="1:3">
      <c r="A94" t="s">
        <v>1212</v>
      </c>
      <c r="B94" t="s">
        <v>34</v>
      </c>
      <c r="C94">
        <v>18</v>
      </c>
    </row>
    <row r="95" spans="1:3">
      <c r="A95" t="s">
        <v>90</v>
      </c>
      <c r="B95" t="s">
        <v>34</v>
      </c>
      <c r="C95">
        <v>18</v>
      </c>
    </row>
    <row r="96" spans="1:3">
      <c r="A96" t="s">
        <v>983</v>
      </c>
      <c r="B96" t="s">
        <v>34</v>
      </c>
      <c r="C96">
        <v>17</v>
      </c>
    </row>
    <row r="97" spans="1:3">
      <c r="A97" t="s">
        <v>62</v>
      </c>
      <c r="B97" t="s">
        <v>34</v>
      </c>
      <c r="C97">
        <v>17</v>
      </c>
    </row>
    <row r="98" spans="1:3">
      <c r="A98" t="s">
        <v>116</v>
      </c>
      <c r="B98" t="s">
        <v>34</v>
      </c>
      <c r="C98">
        <v>17</v>
      </c>
    </row>
    <row r="99" spans="1:3">
      <c r="A99" t="s">
        <v>112</v>
      </c>
      <c r="B99" t="s">
        <v>34</v>
      </c>
      <c r="C99">
        <v>17</v>
      </c>
    </row>
    <row r="100" spans="1:3">
      <c r="A100" t="s">
        <v>1973</v>
      </c>
      <c r="B100" t="s">
        <v>34</v>
      </c>
      <c r="C100">
        <v>17</v>
      </c>
    </row>
    <row r="101" spans="1:3">
      <c r="A101" t="s">
        <v>1037</v>
      </c>
      <c r="B101" t="s">
        <v>34</v>
      </c>
      <c r="C101">
        <v>17</v>
      </c>
    </row>
    <row r="102" spans="1:3">
      <c r="A102" t="s">
        <v>58</v>
      </c>
      <c r="B102" t="s">
        <v>34</v>
      </c>
      <c r="C102">
        <v>16</v>
      </c>
    </row>
    <row r="103" spans="1:3">
      <c r="A103" t="s">
        <v>130</v>
      </c>
      <c r="B103" t="s">
        <v>34</v>
      </c>
      <c r="C103">
        <v>16</v>
      </c>
    </row>
    <row r="104" spans="1:3">
      <c r="A104" t="s">
        <v>191</v>
      </c>
      <c r="B104" t="s">
        <v>34</v>
      </c>
      <c r="C104">
        <v>16</v>
      </c>
    </row>
    <row r="105" spans="1:3">
      <c r="A105" t="s">
        <v>1362</v>
      </c>
      <c r="B105" t="s">
        <v>34</v>
      </c>
      <c r="C105">
        <v>16</v>
      </c>
    </row>
    <row r="106" spans="1:3">
      <c r="A106" t="s">
        <v>68</v>
      </c>
      <c r="B106" t="s">
        <v>34</v>
      </c>
      <c r="C106">
        <v>16</v>
      </c>
    </row>
    <row r="107" spans="1:3">
      <c r="A107" t="s">
        <v>122</v>
      </c>
      <c r="B107" t="s">
        <v>34</v>
      </c>
      <c r="C107">
        <v>16</v>
      </c>
    </row>
    <row r="108" spans="1:3">
      <c r="A108" t="s">
        <v>148</v>
      </c>
      <c r="B108" t="s">
        <v>34</v>
      </c>
      <c r="C108">
        <v>15</v>
      </c>
    </row>
    <row r="109" spans="1:3">
      <c r="A109" t="s">
        <v>708</v>
      </c>
      <c r="B109" t="s">
        <v>34</v>
      </c>
      <c r="C109">
        <v>15</v>
      </c>
    </row>
    <row r="110" spans="1:3">
      <c r="A110" t="s">
        <v>825</v>
      </c>
      <c r="B110" t="s">
        <v>34</v>
      </c>
      <c r="C110">
        <v>15</v>
      </c>
    </row>
    <row r="111" spans="1:3">
      <c r="A111" t="s">
        <v>921</v>
      </c>
      <c r="B111" t="s">
        <v>650</v>
      </c>
      <c r="C111">
        <v>15</v>
      </c>
    </row>
    <row r="112" spans="1:3">
      <c r="A112" t="s">
        <v>1051</v>
      </c>
      <c r="B112" t="s">
        <v>650</v>
      </c>
      <c r="C112">
        <v>15</v>
      </c>
    </row>
    <row r="113" spans="1:3">
      <c r="A113" t="s">
        <v>158</v>
      </c>
      <c r="B113" t="s">
        <v>34</v>
      </c>
      <c r="C113">
        <v>15</v>
      </c>
    </row>
    <row r="114" spans="1:3">
      <c r="A114" t="s">
        <v>175</v>
      </c>
      <c r="B114" t="s">
        <v>34</v>
      </c>
      <c r="C114">
        <v>15</v>
      </c>
    </row>
    <row r="115" spans="1:3">
      <c r="A115" t="s">
        <v>1774</v>
      </c>
      <c r="B115">
        <v>15</v>
      </c>
      <c r="C115">
        <v>9</v>
      </c>
    </row>
    <row r="116" spans="1:3">
      <c r="A116" t="s">
        <v>1069</v>
      </c>
      <c r="B116" t="s">
        <v>650</v>
      </c>
      <c r="C116">
        <v>14</v>
      </c>
    </row>
    <row r="117" spans="1:3">
      <c r="A117" t="s">
        <v>1327</v>
      </c>
      <c r="B117" t="s">
        <v>34</v>
      </c>
      <c r="C117">
        <v>14</v>
      </c>
    </row>
    <row r="118" spans="1:3">
      <c r="A118" t="s">
        <v>1361</v>
      </c>
      <c r="B118" t="s">
        <v>650</v>
      </c>
      <c r="C118">
        <v>14</v>
      </c>
    </row>
    <row r="119" spans="1:3">
      <c r="A119" t="s">
        <v>206</v>
      </c>
      <c r="B119" t="s">
        <v>34</v>
      </c>
      <c r="C119">
        <v>14</v>
      </c>
    </row>
    <row r="120" spans="1:3">
      <c r="A120" t="s">
        <v>206</v>
      </c>
      <c r="B120" t="s">
        <v>650</v>
      </c>
      <c r="C120">
        <v>14</v>
      </c>
    </row>
    <row r="121" spans="1:3">
      <c r="A121" t="s">
        <v>143</v>
      </c>
      <c r="B121" t="s">
        <v>34</v>
      </c>
      <c r="C121">
        <v>14</v>
      </c>
    </row>
    <row r="122" spans="1:3">
      <c r="A122" t="s">
        <v>1077</v>
      </c>
      <c r="B122" t="s">
        <v>34</v>
      </c>
      <c r="C122">
        <v>14</v>
      </c>
    </row>
    <row r="123" spans="1:3">
      <c r="A123" t="s">
        <v>51</v>
      </c>
      <c r="B123" t="s">
        <v>34</v>
      </c>
      <c r="C123">
        <v>14</v>
      </c>
    </row>
    <row r="124" spans="1:3">
      <c r="A124" t="s">
        <v>163</v>
      </c>
      <c r="B124" t="s">
        <v>650</v>
      </c>
      <c r="C124">
        <v>14</v>
      </c>
    </row>
    <row r="125" spans="1:3">
      <c r="A125" t="s">
        <v>712</v>
      </c>
      <c r="B125" t="s">
        <v>34</v>
      </c>
      <c r="C125">
        <v>14</v>
      </c>
    </row>
    <row r="126" spans="1:3">
      <c r="A126" t="s">
        <v>1204</v>
      </c>
      <c r="B126" t="s">
        <v>34</v>
      </c>
      <c r="C126">
        <v>14</v>
      </c>
    </row>
    <row r="127" spans="1:3">
      <c r="A127" t="s">
        <v>45</v>
      </c>
      <c r="B127" t="s">
        <v>650</v>
      </c>
      <c r="C127">
        <v>14</v>
      </c>
    </row>
    <row r="128" spans="1:3">
      <c r="A128" t="s">
        <v>132</v>
      </c>
      <c r="B128" t="s">
        <v>34</v>
      </c>
      <c r="C128">
        <v>13</v>
      </c>
    </row>
    <row r="129" spans="1:3">
      <c r="A129" t="s">
        <v>674</v>
      </c>
      <c r="B129" t="s">
        <v>650</v>
      </c>
      <c r="C129">
        <v>13</v>
      </c>
    </row>
    <row r="130" spans="1:3">
      <c r="A130" t="s">
        <v>1796</v>
      </c>
      <c r="B130" t="s">
        <v>34</v>
      </c>
      <c r="C130">
        <v>13</v>
      </c>
    </row>
    <row r="131" spans="1:3">
      <c r="A131" t="s">
        <v>153</v>
      </c>
      <c r="B131" t="s">
        <v>650</v>
      </c>
      <c r="C131">
        <v>13</v>
      </c>
    </row>
    <row r="132" spans="1:3">
      <c r="A132" t="s">
        <v>168</v>
      </c>
      <c r="B132" t="s">
        <v>650</v>
      </c>
      <c r="C132">
        <v>13</v>
      </c>
    </row>
    <row r="133" spans="1:3">
      <c r="A133" t="s">
        <v>161</v>
      </c>
      <c r="B133" t="s">
        <v>650</v>
      </c>
      <c r="C133">
        <v>13</v>
      </c>
    </row>
    <row r="134" spans="1:3">
      <c r="A134" t="s">
        <v>162</v>
      </c>
      <c r="B134" t="s">
        <v>34</v>
      </c>
      <c r="C134">
        <v>13</v>
      </c>
    </row>
    <row r="135" spans="1:3">
      <c r="A135" t="s">
        <v>107</v>
      </c>
      <c r="B135" t="s">
        <v>34</v>
      </c>
      <c r="C135">
        <v>13</v>
      </c>
    </row>
    <row r="136" spans="1:3">
      <c r="A136" t="s">
        <v>181</v>
      </c>
      <c r="B136" t="s">
        <v>34</v>
      </c>
      <c r="C136">
        <v>13</v>
      </c>
    </row>
    <row r="137" spans="1:3">
      <c r="A137" t="s">
        <v>1505</v>
      </c>
      <c r="B137" t="s">
        <v>34</v>
      </c>
      <c r="C137">
        <v>12</v>
      </c>
    </row>
    <row r="138" spans="1:3">
      <c r="A138" t="s">
        <v>71</v>
      </c>
      <c r="B138" t="s">
        <v>650</v>
      </c>
      <c r="C138">
        <v>12</v>
      </c>
    </row>
    <row r="139" spans="1:3">
      <c r="A139" t="s">
        <v>675</v>
      </c>
      <c r="B139" t="s">
        <v>34</v>
      </c>
      <c r="C139">
        <v>12</v>
      </c>
    </row>
    <row r="140" spans="1:3">
      <c r="A140" t="s">
        <v>708</v>
      </c>
      <c r="B140" t="s">
        <v>650</v>
      </c>
      <c r="C140">
        <v>12</v>
      </c>
    </row>
    <row r="141" spans="1:3">
      <c r="A141" t="s">
        <v>974</v>
      </c>
      <c r="B141" t="s">
        <v>34</v>
      </c>
      <c r="C141">
        <v>12</v>
      </c>
    </row>
    <row r="142" spans="1:3">
      <c r="A142" t="s">
        <v>1035</v>
      </c>
      <c r="B142" t="s">
        <v>650</v>
      </c>
      <c r="C142">
        <v>12</v>
      </c>
    </row>
    <row r="143" spans="1:3">
      <c r="A143" t="s">
        <v>1049</v>
      </c>
      <c r="B143" t="s">
        <v>34</v>
      </c>
      <c r="C143">
        <v>12</v>
      </c>
    </row>
    <row r="144" spans="1:3">
      <c r="A144" t="s">
        <v>1616</v>
      </c>
      <c r="B144" t="s">
        <v>34</v>
      </c>
      <c r="C144">
        <v>12</v>
      </c>
    </row>
    <row r="145" spans="1:3">
      <c r="A145" t="s">
        <v>142</v>
      </c>
      <c r="B145" t="s">
        <v>34</v>
      </c>
      <c r="C145">
        <v>12</v>
      </c>
    </row>
    <row r="146" spans="1:3">
      <c r="A146" t="s">
        <v>100</v>
      </c>
      <c r="B146" t="s">
        <v>34</v>
      </c>
      <c r="C146">
        <v>12</v>
      </c>
    </row>
    <row r="147" spans="1:3">
      <c r="A147" t="s">
        <v>1301</v>
      </c>
      <c r="B147" t="s">
        <v>34</v>
      </c>
      <c r="C147">
        <v>12</v>
      </c>
    </row>
    <row r="148" spans="1:3">
      <c r="A148" t="s">
        <v>1107</v>
      </c>
      <c r="B148" t="s">
        <v>34</v>
      </c>
      <c r="C148">
        <v>12</v>
      </c>
    </row>
    <row r="149" spans="1:3">
      <c r="A149" t="s">
        <v>144</v>
      </c>
      <c r="B149" t="s">
        <v>34</v>
      </c>
      <c r="C149">
        <v>12</v>
      </c>
    </row>
    <row r="150" spans="1:3">
      <c r="A150" t="s">
        <v>151</v>
      </c>
      <c r="B150" t="s">
        <v>34</v>
      </c>
      <c r="C150">
        <v>12</v>
      </c>
    </row>
    <row r="151" spans="1:3">
      <c r="A151" t="s">
        <v>75</v>
      </c>
      <c r="B151" t="s">
        <v>34</v>
      </c>
      <c r="C151">
        <v>12</v>
      </c>
    </row>
    <row r="152" spans="1:3">
      <c r="A152" t="s">
        <v>152</v>
      </c>
      <c r="B152" t="s">
        <v>34</v>
      </c>
      <c r="C152">
        <v>12</v>
      </c>
    </row>
    <row r="153" spans="1:3">
      <c r="A153" t="s">
        <v>1492</v>
      </c>
      <c r="B153" t="s">
        <v>34</v>
      </c>
      <c r="C153">
        <v>12</v>
      </c>
    </row>
    <row r="154" spans="1:3">
      <c r="A154" t="s">
        <v>105</v>
      </c>
      <c r="B154" t="s">
        <v>650</v>
      </c>
      <c r="C154">
        <v>12</v>
      </c>
    </row>
    <row r="155" spans="1:3">
      <c r="A155" t="s">
        <v>210</v>
      </c>
      <c r="B155" t="s">
        <v>650</v>
      </c>
      <c r="C155">
        <v>11</v>
      </c>
    </row>
    <row r="156" spans="1:3">
      <c r="A156" t="s">
        <v>64</v>
      </c>
      <c r="B156" t="s">
        <v>34</v>
      </c>
      <c r="C156">
        <v>11</v>
      </c>
    </row>
    <row r="157" spans="1:3">
      <c r="A157" t="s">
        <v>185</v>
      </c>
      <c r="B157" t="s">
        <v>650</v>
      </c>
      <c r="C157">
        <v>11</v>
      </c>
    </row>
    <row r="158" spans="1:3">
      <c r="A158" t="s">
        <v>931</v>
      </c>
      <c r="B158" t="s">
        <v>34</v>
      </c>
      <c r="C158">
        <v>11</v>
      </c>
    </row>
    <row r="159" spans="1:3">
      <c r="A159" t="s">
        <v>1566</v>
      </c>
      <c r="B159" t="s">
        <v>34</v>
      </c>
      <c r="C159">
        <v>11</v>
      </c>
    </row>
    <row r="160" spans="1:3">
      <c r="A160" t="s">
        <v>149</v>
      </c>
      <c r="B160" t="s">
        <v>34</v>
      </c>
      <c r="C160">
        <v>11</v>
      </c>
    </row>
    <row r="161" spans="1:3">
      <c r="A161" t="s">
        <v>95</v>
      </c>
      <c r="B161" t="s">
        <v>34</v>
      </c>
      <c r="C161">
        <v>11</v>
      </c>
    </row>
    <row r="162" spans="1:3">
      <c r="A162" t="s">
        <v>793</v>
      </c>
      <c r="B162" t="s">
        <v>34</v>
      </c>
      <c r="C162">
        <v>11</v>
      </c>
    </row>
    <row r="163" spans="1:3">
      <c r="A163" t="s">
        <v>1077</v>
      </c>
      <c r="B163" t="s">
        <v>650</v>
      </c>
      <c r="C163">
        <v>11</v>
      </c>
    </row>
    <row r="164" spans="1:3">
      <c r="A164" t="s">
        <v>1184</v>
      </c>
      <c r="B164" t="s">
        <v>651</v>
      </c>
      <c r="C164">
        <v>11</v>
      </c>
    </row>
    <row r="165" spans="1:3">
      <c r="A165" t="s">
        <v>144</v>
      </c>
      <c r="B165" t="s">
        <v>650</v>
      </c>
      <c r="C165">
        <v>11</v>
      </c>
    </row>
    <row r="166" spans="1:3">
      <c r="A166" t="s">
        <v>126</v>
      </c>
      <c r="B166" t="s">
        <v>650</v>
      </c>
      <c r="C166">
        <v>11</v>
      </c>
    </row>
    <row r="167" spans="1:3">
      <c r="A167" t="s">
        <v>163</v>
      </c>
      <c r="B167" t="s">
        <v>34</v>
      </c>
      <c r="C167">
        <v>11</v>
      </c>
    </row>
    <row r="168" spans="1:3">
      <c r="A168" t="s">
        <v>60</v>
      </c>
      <c r="B168" t="s">
        <v>650</v>
      </c>
      <c r="C168">
        <v>11</v>
      </c>
    </row>
    <row r="169" spans="1:3">
      <c r="A169" t="s">
        <v>180</v>
      </c>
      <c r="B169" t="s">
        <v>650</v>
      </c>
      <c r="C169">
        <v>11</v>
      </c>
    </row>
    <row r="170" spans="1:3">
      <c r="A170" t="s">
        <v>1052</v>
      </c>
      <c r="B170" t="s">
        <v>34</v>
      </c>
      <c r="C170">
        <v>11</v>
      </c>
    </row>
    <row r="171" spans="1:3">
      <c r="A171" t="s">
        <v>141</v>
      </c>
      <c r="B171" t="s">
        <v>34</v>
      </c>
      <c r="C171">
        <v>11</v>
      </c>
    </row>
    <row r="172" spans="1:3">
      <c r="A172" t="s">
        <v>964</v>
      </c>
      <c r="B172" t="s">
        <v>34</v>
      </c>
      <c r="C172">
        <v>10</v>
      </c>
    </row>
    <row r="173" spans="1:3">
      <c r="A173" t="s">
        <v>137</v>
      </c>
      <c r="B173" t="s">
        <v>34</v>
      </c>
      <c r="C173">
        <v>10</v>
      </c>
    </row>
    <row r="174" spans="1:3">
      <c r="A174" t="s">
        <v>479</v>
      </c>
      <c r="B174" t="s">
        <v>34</v>
      </c>
      <c r="C174">
        <v>10</v>
      </c>
    </row>
    <row r="175" spans="1:3">
      <c r="A175" t="s">
        <v>498</v>
      </c>
      <c r="B175" t="s">
        <v>650</v>
      </c>
      <c r="C175">
        <v>10</v>
      </c>
    </row>
    <row r="176" spans="1:3">
      <c r="A176" t="s">
        <v>792</v>
      </c>
      <c r="B176" t="s">
        <v>34</v>
      </c>
      <c r="C176">
        <v>10</v>
      </c>
    </row>
    <row r="177" spans="1:3">
      <c r="A177" t="s">
        <v>822</v>
      </c>
      <c r="B177" t="s">
        <v>34</v>
      </c>
      <c r="C177">
        <v>10</v>
      </c>
    </row>
    <row r="178" spans="1:3">
      <c r="A178" t="s">
        <v>213</v>
      </c>
      <c r="B178" t="s">
        <v>34</v>
      </c>
      <c r="C178">
        <v>10</v>
      </c>
    </row>
    <row r="179" spans="1:3">
      <c r="A179" t="s">
        <v>143</v>
      </c>
      <c r="B179" t="s">
        <v>650</v>
      </c>
      <c r="C179">
        <v>10</v>
      </c>
    </row>
    <row r="180" spans="1:3">
      <c r="A180" t="s">
        <v>109</v>
      </c>
      <c r="B180" t="s">
        <v>650</v>
      </c>
      <c r="C180">
        <v>10</v>
      </c>
    </row>
    <row r="181" spans="1:3">
      <c r="A181" t="s">
        <v>1172</v>
      </c>
      <c r="B181" t="s">
        <v>34</v>
      </c>
      <c r="C181">
        <v>10</v>
      </c>
    </row>
    <row r="182" spans="1:3">
      <c r="A182" t="s">
        <v>118</v>
      </c>
      <c r="B182" t="s">
        <v>34</v>
      </c>
      <c r="C182">
        <v>10</v>
      </c>
    </row>
    <row r="183" spans="1:3">
      <c r="A183" t="s">
        <v>1277</v>
      </c>
      <c r="B183" t="s">
        <v>651</v>
      </c>
      <c r="C183">
        <v>10</v>
      </c>
    </row>
    <row r="184" spans="1:3">
      <c r="A184" t="s">
        <v>199</v>
      </c>
      <c r="B184" t="s">
        <v>650</v>
      </c>
      <c r="C184">
        <v>10</v>
      </c>
    </row>
    <row r="185" spans="1:3">
      <c r="A185" t="s">
        <v>56</v>
      </c>
      <c r="B185" t="s">
        <v>650</v>
      </c>
      <c r="C185">
        <v>10</v>
      </c>
    </row>
    <row r="186" spans="1:3">
      <c r="A186" t="s">
        <v>105</v>
      </c>
      <c r="B186" t="s">
        <v>34</v>
      </c>
      <c r="C186">
        <v>10</v>
      </c>
    </row>
    <row r="187" spans="1:3">
      <c r="A187" t="s">
        <v>92</v>
      </c>
      <c r="B187" t="s">
        <v>34</v>
      </c>
      <c r="C187">
        <v>10</v>
      </c>
    </row>
    <row r="188" spans="1:3">
      <c r="A188" t="s">
        <v>925</v>
      </c>
      <c r="B188" t="s">
        <v>34</v>
      </c>
      <c r="C188">
        <v>9</v>
      </c>
    </row>
    <row r="189" spans="1:3">
      <c r="A189" t="s">
        <v>185</v>
      </c>
      <c r="B189" t="s">
        <v>34</v>
      </c>
      <c r="C189">
        <v>9</v>
      </c>
    </row>
    <row r="190" spans="1:3">
      <c r="A190" t="s">
        <v>345</v>
      </c>
      <c r="B190" t="s">
        <v>34</v>
      </c>
      <c r="C190">
        <v>9</v>
      </c>
    </row>
    <row r="191" spans="1:3">
      <c r="A191" t="s">
        <v>113</v>
      </c>
      <c r="B191" t="s">
        <v>650</v>
      </c>
      <c r="C191">
        <v>9</v>
      </c>
    </row>
    <row r="192" spans="1:3">
      <c r="A192" t="s">
        <v>478</v>
      </c>
      <c r="B192" t="s">
        <v>650</v>
      </c>
      <c r="C192">
        <v>9</v>
      </c>
    </row>
    <row r="193" spans="1:3">
      <c r="A193" t="s">
        <v>675</v>
      </c>
      <c r="B193" t="s">
        <v>650</v>
      </c>
      <c r="C193">
        <v>9</v>
      </c>
    </row>
    <row r="194" spans="1:3">
      <c r="A194" t="s">
        <v>740</v>
      </c>
      <c r="B194" t="s">
        <v>650</v>
      </c>
      <c r="C194">
        <v>9</v>
      </c>
    </row>
    <row r="195" spans="1:3">
      <c r="A195" t="s">
        <v>757</v>
      </c>
      <c r="B195" t="s">
        <v>34</v>
      </c>
      <c r="C195">
        <v>9</v>
      </c>
    </row>
    <row r="196" spans="1:3">
      <c r="A196" t="s">
        <v>1395</v>
      </c>
      <c r="B196" t="s">
        <v>34</v>
      </c>
      <c r="C196">
        <v>9</v>
      </c>
    </row>
    <row r="197" spans="1:3">
      <c r="A197" t="s">
        <v>1335</v>
      </c>
      <c r="B197" t="s">
        <v>650</v>
      </c>
      <c r="C197">
        <v>9</v>
      </c>
    </row>
    <row r="198" spans="1:3">
      <c r="A198" t="s">
        <v>1363</v>
      </c>
      <c r="B198" t="s">
        <v>650</v>
      </c>
      <c r="C198">
        <v>9</v>
      </c>
    </row>
    <row r="199" spans="1:3">
      <c r="A199" t="s">
        <v>1424</v>
      </c>
      <c r="B199" t="s">
        <v>651</v>
      </c>
      <c r="C199">
        <v>9</v>
      </c>
    </row>
    <row r="200" spans="1:3">
      <c r="A200" t="s">
        <v>1614</v>
      </c>
      <c r="B200" t="s">
        <v>34</v>
      </c>
      <c r="C200">
        <v>9</v>
      </c>
    </row>
    <row r="201" spans="1:3">
      <c r="A201" t="s">
        <v>2058</v>
      </c>
      <c r="B201" t="s">
        <v>34</v>
      </c>
      <c r="C201">
        <v>9</v>
      </c>
    </row>
    <row r="202" spans="1:3">
      <c r="A202" t="s">
        <v>95</v>
      </c>
      <c r="B202" t="s">
        <v>650</v>
      </c>
      <c r="C202">
        <v>9</v>
      </c>
    </row>
    <row r="203" spans="1:3">
      <c r="A203" t="s">
        <v>135</v>
      </c>
      <c r="B203" t="s">
        <v>650</v>
      </c>
      <c r="C203">
        <v>9</v>
      </c>
    </row>
    <row r="204" spans="1:3">
      <c r="A204" t="s">
        <v>127</v>
      </c>
      <c r="B204" t="s">
        <v>650</v>
      </c>
      <c r="C204">
        <v>9</v>
      </c>
    </row>
    <row r="205" spans="1:3">
      <c r="A205" t="s">
        <v>988</v>
      </c>
      <c r="B205" t="s">
        <v>34</v>
      </c>
      <c r="C205">
        <v>9</v>
      </c>
    </row>
    <row r="206" spans="1:3">
      <c r="A206" t="s">
        <v>152</v>
      </c>
      <c r="B206" t="s">
        <v>650</v>
      </c>
      <c r="C206">
        <v>9</v>
      </c>
    </row>
    <row r="207" spans="1:3">
      <c r="A207" t="s">
        <v>136</v>
      </c>
      <c r="B207" t="s">
        <v>34</v>
      </c>
      <c r="C207">
        <v>9</v>
      </c>
    </row>
    <row r="208" spans="1:3">
      <c r="A208" t="s">
        <v>66</v>
      </c>
      <c r="B208" t="s">
        <v>34</v>
      </c>
      <c r="C208">
        <v>9</v>
      </c>
    </row>
    <row r="209" spans="1:3">
      <c r="A209" t="s">
        <v>203</v>
      </c>
      <c r="B209" t="s">
        <v>650</v>
      </c>
      <c r="C209">
        <v>9</v>
      </c>
    </row>
    <row r="210" spans="1:3">
      <c r="A210" t="s">
        <v>194</v>
      </c>
      <c r="B210" t="s">
        <v>34</v>
      </c>
      <c r="C210">
        <v>9</v>
      </c>
    </row>
    <row r="211" spans="1:3">
      <c r="A211" t="s">
        <v>111</v>
      </c>
      <c r="B211" t="s">
        <v>650</v>
      </c>
      <c r="C211">
        <v>9</v>
      </c>
    </row>
    <row r="212" spans="1:3">
      <c r="A212" t="s">
        <v>93</v>
      </c>
      <c r="B212" t="s">
        <v>34</v>
      </c>
      <c r="C212">
        <v>9</v>
      </c>
    </row>
    <row r="213" spans="1:3">
      <c r="A213" t="s">
        <v>147</v>
      </c>
      <c r="B213" t="s">
        <v>34</v>
      </c>
      <c r="C213">
        <v>8</v>
      </c>
    </row>
    <row r="214" spans="1:3">
      <c r="A214" t="s">
        <v>742</v>
      </c>
      <c r="B214" t="s">
        <v>650</v>
      </c>
      <c r="C214">
        <v>8</v>
      </c>
    </row>
    <row r="215" spans="1:3">
      <c r="A215" t="s">
        <v>63</v>
      </c>
      <c r="B215" t="s">
        <v>650</v>
      </c>
      <c r="C215">
        <v>8</v>
      </c>
    </row>
    <row r="216" spans="1:3">
      <c r="A216" t="s">
        <v>1209</v>
      </c>
      <c r="B216" t="s">
        <v>34</v>
      </c>
      <c r="C216">
        <v>8</v>
      </c>
    </row>
    <row r="217" spans="1:3">
      <c r="A217" t="s">
        <v>113</v>
      </c>
      <c r="B217" t="s">
        <v>34</v>
      </c>
      <c r="C217">
        <v>8</v>
      </c>
    </row>
    <row r="218" spans="1:3">
      <c r="A218" t="s">
        <v>478</v>
      </c>
      <c r="B218" t="s">
        <v>34</v>
      </c>
      <c r="C218">
        <v>8</v>
      </c>
    </row>
    <row r="219" spans="1:3">
      <c r="A219" t="s">
        <v>1309</v>
      </c>
      <c r="B219" t="s">
        <v>34</v>
      </c>
      <c r="C219">
        <v>8</v>
      </c>
    </row>
    <row r="220" spans="1:3">
      <c r="A220" t="s">
        <v>1309</v>
      </c>
      <c r="B220" t="s">
        <v>650</v>
      </c>
      <c r="C220">
        <v>8</v>
      </c>
    </row>
    <row r="221" spans="1:3">
      <c r="A221" t="s">
        <v>921</v>
      </c>
      <c r="B221" t="s">
        <v>34</v>
      </c>
      <c r="C221">
        <v>8</v>
      </c>
    </row>
    <row r="222" spans="1:3">
      <c r="A222" t="s">
        <v>1907</v>
      </c>
      <c r="B222" t="s">
        <v>34</v>
      </c>
      <c r="C222">
        <v>8</v>
      </c>
    </row>
    <row r="223" spans="1:3">
      <c r="A223" t="s">
        <v>1100</v>
      </c>
      <c r="B223" t="s">
        <v>34</v>
      </c>
      <c r="C223">
        <v>8</v>
      </c>
    </row>
    <row r="224" spans="1:3">
      <c r="A224" t="s">
        <v>1151</v>
      </c>
      <c r="B224" t="s">
        <v>651</v>
      </c>
      <c r="C224">
        <v>8</v>
      </c>
    </row>
    <row r="225" spans="1:3">
      <c r="A225" t="s">
        <v>1171</v>
      </c>
      <c r="B225" t="s">
        <v>34</v>
      </c>
      <c r="C225">
        <v>8</v>
      </c>
    </row>
    <row r="226" spans="1:3">
      <c r="A226" t="s">
        <v>1262</v>
      </c>
      <c r="B226" t="s">
        <v>34</v>
      </c>
      <c r="C226">
        <v>8</v>
      </c>
    </row>
    <row r="227" spans="1:3">
      <c r="A227" t="s">
        <v>1565</v>
      </c>
      <c r="B227" t="s">
        <v>34</v>
      </c>
      <c r="C227">
        <v>8</v>
      </c>
    </row>
    <row r="228" spans="1:3">
      <c r="A228" t="s">
        <v>1794</v>
      </c>
      <c r="B228" t="s">
        <v>650</v>
      </c>
      <c r="C228">
        <v>8</v>
      </c>
    </row>
    <row r="229" spans="1:3">
      <c r="A229" t="s">
        <v>2056</v>
      </c>
      <c r="B229" t="s">
        <v>650</v>
      </c>
      <c r="C229">
        <v>8</v>
      </c>
    </row>
    <row r="230" spans="1:3">
      <c r="A230" t="s">
        <v>197</v>
      </c>
      <c r="B230" t="s">
        <v>34</v>
      </c>
      <c r="C230">
        <v>8</v>
      </c>
    </row>
    <row r="231" spans="1:3">
      <c r="A231" t="s">
        <v>1263</v>
      </c>
      <c r="B231" t="s">
        <v>650</v>
      </c>
      <c r="C231">
        <v>8</v>
      </c>
    </row>
    <row r="232" spans="1:3">
      <c r="A232" t="s">
        <v>100</v>
      </c>
      <c r="B232" t="s">
        <v>650</v>
      </c>
      <c r="C232">
        <v>8</v>
      </c>
    </row>
    <row r="233" spans="1:3">
      <c r="A233" t="s">
        <v>1060</v>
      </c>
      <c r="B233" t="s">
        <v>34</v>
      </c>
      <c r="C233">
        <v>8</v>
      </c>
    </row>
    <row r="234" spans="1:3">
      <c r="A234" t="s">
        <v>1239</v>
      </c>
      <c r="B234" t="s">
        <v>651</v>
      </c>
      <c r="C234">
        <v>8</v>
      </c>
    </row>
    <row r="235" spans="1:3">
      <c r="A235" t="s">
        <v>162</v>
      </c>
      <c r="B235" t="s">
        <v>650</v>
      </c>
      <c r="C235">
        <v>8</v>
      </c>
    </row>
    <row r="236" spans="1:3">
      <c r="A236" t="s">
        <v>201</v>
      </c>
      <c r="B236" t="s">
        <v>34</v>
      </c>
      <c r="C236">
        <v>8</v>
      </c>
    </row>
    <row r="237" spans="1:3">
      <c r="A237" t="s">
        <v>1181</v>
      </c>
      <c r="B237" t="s">
        <v>34</v>
      </c>
      <c r="C237">
        <v>8</v>
      </c>
    </row>
    <row r="238" spans="1:3">
      <c r="A238" t="s">
        <v>164</v>
      </c>
      <c r="B238" t="s">
        <v>34</v>
      </c>
      <c r="C238">
        <v>8</v>
      </c>
    </row>
    <row r="239" spans="1:3">
      <c r="A239" t="s">
        <v>66</v>
      </c>
      <c r="B239" t="s">
        <v>650</v>
      </c>
      <c r="C239">
        <v>8</v>
      </c>
    </row>
    <row r="240" spans="1:3">
      <c r="A240" t="s">
        <v>67</v>
      </c>
      <c r="B240" t="s">
        <v>34</v>
      </c>
      <c r="C240">
        <v>8</v>
      </c>
    </row>
    <row r="241" spans="1:3">
      <c r="A241" t="s">
        <v>179</v>
      </c>
      <c r="B241" t="s">
        <v>34</v>
      </c>
      <c r="C241">
        <v>8</v>
      </c>
    </row>
    <row r="242" spans="1:3">
      <c r="A242" t="s">
        <v>52</v>
      </c>
      <c r="B242" t="s">
        <v>650</v>
      </c>
      <c r="C242">
        <v>8</v>
      </c>
    </row>
    <row r="243" spans="1:3">
      <c r="A243" t="s">
        <v>744</v>
      </c>
      <c r="B243" t="s">
        <v>34</v>
      </c>
      <c r="C243">
        <v>8</v>
      </c>
    </row>
    <row r="244" spans="1:3">
      <c r="A244" t="s">
        <v>741</v>
      </c>
      <c r="B244" t="s">
        <v>34</v>
      </c>
      <c r="C244">
        <v>8</v>
      </c>
    </row>
    <row r="245" spans="1:3">
      <c r="A245" t="s">
        <v>171</v>
      </c>
      <c r="B245" t="s">
        <v>34</v>
      </c>
      <c r="C245">
        <v>7</v>
      </c>
    </row>
    <row r="246" spans="1:3">
      <c r="A246" t="s">
        <v>184</v>
      </c>
      <c r="B246" t="s">
        <v>34</v>
      </c>
      <c r="C246">
        <v>7</v>
      </c>
    </row>
    <row r="247" spans="1:3">
      <c r="A247" t="s">
        <v>121</v>
      </c>
      <c r="B247" t="s">
        <v>34</v>
      </c>
      <c r="C247">
        <v>7</v>
      </c>
    </row>
    <row r="248" spans="1:3">
      <c r="A248" t="s">
        <v>187</v>
      </c>
      <c r="B248" t="s">
        <v>34</v>
      </c>
      <c r="C248">
        <v>7</v>
      </c>
    </row>
    <row r="249" spans="1:3">
      <c r="A249" t="s">
        <v>89</v>
      </c>
      <c r="B249" t="s">
        <v>34</v>
      </c>
      <c r="C249">
        <v>7</v>
      </c>
    </row>
    <row r="250" spans="1:3">
      <c r="A250" t="s">
        <v>73</v>
      </c>
      <c r="B250" t="s">
        <v>34</v>
      </c>
      <c r="C250">
        <v>7</v>
      </c>
    </row>
    <row r="251" spans="1:3">
      <c r="A251" t="s">
        <v>346</v>
      </c>
      <c r="B251" t="s">
        <v>650</v>
      </c>
      <c r="C251">
        <v>7</v>
      </c>
    </row>
    <row r="252" spans="1:3">
      <c r="A252" t="s">
        <v>823</v>
      </c>
      <c r="B252" t="s">
        <v>34</v>
      </c>
      <c r="C252">
        <v>7</v>
      </c>
    </row>
    <row r="253" spans="1:3">
      <c r="A253" t="s">
        <v>1170</v>
      </c>
      <c r="B253" t="s">
        <v>34</v>
      </c>
      <c r="C253">
        <v>7</v>
      </c>
    </row>
    <row r="254" spans="1:3">
      <c r="A254" t="s">
        <v>1274</v>
      </c>
      <c r="B254" t="s">
        <v>650</v>
      </c>
      <c r="C254">
        <v>7</v>
      </c>
    </row>
    <row r="255" spans="1:3">
      <c r="A255" t="s">
        <v>1614</v>
      </c>
      <c r="B255" t="s">
        <v>650</v>
      </c>
      <c r="C255">
        <v>7</v>
      </c>
    </row>
    <row r="256" spans="1:3">
      <c r="A256" t="s">
        <v>125</v>
      </c>
      <c r="B256" t="s">
        <v>34</v>
      </c>
      <c r="C256">
        <v>7</v>
      </c>
    </row>
    <row r="257" spans="1:3">
      <c r="A257" t="s">
        <v>174</v>
      </c>
      <c r="B257" t="s">
        <v>34</v>
      </c>
      <c r="C257">
        <v>7</v>
      </c>
    </row>
    <row r="258" spans="1:3">
      <c r="A258" t="s">
        <v>198</v>
      </c>
      <c r="B258" t="s">
        <v>650</v>
      </c>
      <c r="C258">
        <v>7</v>
      </c>
    </row>
    <row r="259" spans="1:3">
      <c r="A259" t="s">
        <v>1303</v>
      </c>
      <c r="B259" t="s">
        <v>34</v>
      </c>
      <c r="C259">
        <v>7</v>
      </c>
    </row>
    <row r="260" spans="1:3">
      <c r="A260" t="s">
        <v>793</v>
      </c>
      <c r="B260" t="s">
        <v>650</v>
      </c>
      <c r="C260">
        <v>7</v>
      </c>
    </row>
    <row r="261" spans="1:3">
      <c r="A261" t="s">
        <v>168</v>
      </c>
      <c r="B261" t="s">
        <v>34</v>
      </c>
      <c r="C261">
        <v>7</v>
      </c>
    </row>
    <row r="262" spans="1:3">
      <c r="A262" t="s">
        <v>993</v>
      </c>
      <c r="B262" t="s">
        <v>34</v>
      </c>
      <c r="C262">
        <v>7</v>
      </c>
    </row>
    <row r="263" spans="1:3">
      <c r="A263" t="s">
        <v>47</v>
      </c>
      <c r="B263" t="s">
        <v>651</v>
      </c>
      <c r="C263">
        <v>7</v>
      </c>
    </row>
    <row r="264" spans="1:3">
      <c r="A264" t="s">
        <v>1648</v>
      </c>
      <c r="B264" t="s">
        <v>34</v>
      </c>
      <c r="C264">
        <v>7</v>
      </c>
    </row>
    <row r="265" spans="1:3">
      <c r="A265" t="s">
        <v>1235</v>
      </c>
      <c r="B265" t="s">
        <v>34</v>
      </c>
      <c r="C265">
        <v>7</v>
      </c>
    </row>
    <row r="266" spans="1:3">
      <c r="A266" t="s">
        <v>159</v>
      </c>
      <c r="B266" t="s">
        <v>34</v>
      </c>
      <c r="C266">
        <v>7</v>
      </c>
    </row>
    <row r="267" spans="1:3">
      <c r="A267" t="s">
        <v>2059</v>
      </c>
      <c r="B267" t="s">
        <v>650</v>
      </c>
      <c r="C267">
        <v>7</v>
      </c>
    </row>
    <row r="268" spans="1:3">
      <c r="A268" t="s">
        <v>72</v>
      </c>
      <c r="B268" t="s">
        <v>650</v>
      </c>
      <c r="C268">
        <v>7</v>
      </c>
    </row>
    <row r="269" spans="1:3">
      <c r="A269" t="s">
        <v>207</v>
      </c>
      <c r="B269" t="s">
        <v>34</v>
      </c>
      <c r="C269">
        <v>7</v>
      </c>
    </row>
    <row r="270" spans="1:3">
      <c r="A270" t="s">
        <v>1205</v>
      </c>
      <c r="B270" t="s">
        <v>34</v>
      </c>
      <c r="C270">
        <v>7</v>
      </c>
    </row>
    <row r="271" spans="1:3">
      <c r="A271" t="s">
        <v>68</v>
      </c>
      <c r="B271" t="s">
        <v>650</v>
      </c>
      <c r="C271">
        <v>7</v>
      </c>
    </row>
    <row r="272" spans="1:3">
      <c r="A272" t="s">
        <v>1024</v>
      </c>
      <c r="B272" t="s">
        <v>34</v>
      </c>
      <c r="C272">
        <v>7</v>
      </c>
    </row>
    <row r="273" spans="1:3">
      <c r="A273" t="s">
        <v>115</v>
      </c>
      <c r="B273" t="s">
        <v>650</v>
      </c>
      <c r="C273">
        <v>7</v>
      </c>
    </row>
    <row r="274" spans="1:3">
      <c r="A274" t="s">
        <v>51</v>
      </c>
      <c r="B274" t="s">
        <v>650</v>
      </c>
      <c r="C274">
        <v>7</v>
      </c>
    </row>
    <row r="275" spans="1:3">
      <c r="A275" t="s">
        <v>588</v>
      </c>
      <c r="B275" t="s">
        <v>650</v>
      </c>
      <c r="C275">
        <v>7</v>
      </c>
    </row>
    <row r="276" spans="1:3">
      <c r="A276" t="s">
        <v>129</v>
      </c>
      <c r="B276" t="s">
        <v>34</v>
      </c>
      <c r="C276">
        <v>7</v>
      </c>
    </row>
    <row r="277" spans="1:3">
      <c r="A277" t="s">
        <v>178</v>
      </c>
      <c r="B277" t="s">
        <v>34</v>
      </c>
      <c r="C277">
        <v>7</v>
      </c>
    </row>
    <row r="278" spans="1:3">
      <c r="A278" t="s">
        <v>216</v>
      </c>
      <c r="B278" t="s">
        <v>34</v>
      </c>
      <c r="C278">
        <v>7</v>
      </c>
    </row>
    <row r="279" spans="1:3">
      <c r="A279" t="s">
        <v>282</v>
      </c>
      <c r="B279" t="s">
        <v>34</v>
      </c>
      <c r="C279">
        <v>7</v>
      </c>
    </row>
    <row r="280" spans="1:3">
      <c r="A280" t="s">
        <v>155</v>
      </c>
      <c r="B280" t="s">
        <v>34</v>
      </c>
      <c r="C280">
        <v>7</v>
      </c>
    </row>
    <row r="281" spans="1:3">
      <c r="A281" t="s">
        <v>223</v>
      </c>
      <c r="B281" t="s">
        <v>34</v>
      </c>
      <c r="C281">
        <v>7</v>
      </c>
    </row>
    <row r="282" spans="1:3">
      <c r="A282" t="s">
        <v>1517</v>
      </c>
      <c r="B282" t="s">
        <v>34</v>
      </c>
      <c r="C282">
        <v>7</v>
      </c>
    </row>
    <row r="283" spans="1:3">
      <c r="A283" t="s">
        <v>117</v>
      </c>
      <c r="B283" t="s">
        <v>650</v>
      </c>
      <c r="C283">
        <v>7</v>
      </c>
    </row>
    <row r="284" spans="1:3">
      <c r="A284" t="s">
        <v>2060</v>
      </c>
      <c r="B284" t="s">
        <v>34</v>
      </c>
      <c r="C284">
        <v>7</v>
      </c>
    </row>
    <row r="285" spans="1:3">
      <c r="A285" t="s">
        <v>139</v>
      </c>
      <c r="B285" t="s">
        <v>34</v>
      </c>
      <c r="C285">
        <v>7</v>
      </c>
    </row>
    <row r="286" spans="1:3">
      <c r="A286" t="s">
        <v>861</v>
      </c>
      <c r="B286" t="s">
        <v>34</v>
      </c>
      <c r="C286">
        <v>7</v>
      </c>
    </row>
    <row r="287" spans="1:3">
      <c r="A287" t="s">
        <v>173</v>
      </c>
      <c r="B287" t="s">
        <v>34</v>
      </c>
      <c r="C287">
        <v>6</v>
      </c>
    </row>
    <row r="288" spans="1:3">
      <c r="A288" t="s">
        <v>217</v>
      </c>
      <c r="B288" t="s">
        <v>34</v>
      </c>
      <c r="C288">
        <v>6</v>
      </c>
    </row>
    <row r="289" spans="1:3">
      <c r="A289" t="s">
        <v>204</v>
      </c>
      <c r="B289" t="s">
        <v>650</v>
      </c>
      <c r="C289">
        <v>6</v>
      </c>
    </row>
    <row r="290" spans="1:3">
      <c r="A290" t="s">
        <v>1174</v>
      </c>
      <c r="B290" t="s">
        <v>34</v>
      </c>
      <c r="C290">
        <v>6</v>
      </c>
    </row>
    <row r="291" spans="1:3">
      <c r="A291" t="s">
        <v>679</v>
      </c>
      <c r="B291" t="s">
        <v>34</v>
      </c>
      <c r="C291">
        <v>6</v>
      </c>
    </row>
    <row r="292" spans="1:3">
      <c r="A292" t="s">
        <v>516</v>
      </c>
      <c r="B292" t="s">
        <v>650</v>
      </c>
      <c r="C292">
        <v>6</v>
      </c>
    </row>
    <row r="293" spans="1:3">
      <c r="A293" t="s">
        <v>1365</v>
      </c>
      <c r="B293" t="s">
        <v>34</v>
      </c>
      <c r="C293">
        <v>6</v>
      </c>
    </row>
    <row r="294" spans="1:3">
      <c r="A294" t="s">
        <v>1273</v>
      </c>
      <c r="B294" t="s">
        <v>34</v>
      </c>
      <c r="C294">
        <v>6</v>
      </c>
    </row>
    <row r="295" spans="1:3">
      <c r="A295" t="s">
        <v>1360</v>
      </c>
      <c r="B295" t="s">
        <v>651</v>
      </c>
      <c r="C295">
        <v>6</v>
      </c>
    </row>
    <row r="296" spans="1:3">
      <c r="A296" t="s">
        <v>1425</v>
      </c>
      <c r="B296" t="s">
        <v>34</v>
      </c>
      <c r="C296">
        <v>6</v>
      </c>
    </row>
    <row r="297" spans="1:3">
      <c r="A297" t="s">
        <v>1484</v>
      </c>
      <c r="B297" t="s">
        <v>34</v>
      </c>
      <c r="C297">
        <v>6</v>
      </c>
    </row>
    <row r="298" spans="1:3">
      <c r="A298" t="s">
        <v>1567</v>
      </c>
      <c r="B298" t="s">
        <v>34</v>
      </c>
      <c r="C298">
        <v>6</v>
      </c>
    </row>
    <row r="299" spans="1:3">
      <c r="A299" t="s">
        <v>157</v>
      </c>
      <c r="B299" t="s">
        <v>34</v>
      </c>
      <c r="C299">
        <v>6</v>
      </c>
    </row>
    <row r="300" spans="1:3">
      <c r="A300" t="s">
        <v>1028</v>
      </c>
      <c r="B300" t="s">
        <v>650</v>
      </c>
      <c r="C300">
        <v>6</v>
      </c>
    </row>
    <row r="301" spans="1:3">
      <c r="A301" t="s">
        <v>198</v>
      </c>
      <c r="B301" t="s">
        <v>34</v>
      </c>
      <c r="C301">
        <v>6</v>
      </c>
    </row>
    <row r="302" spans="1:3">
      <c r="A302" t="s">
        <v>1103</v>
      </c>
      <c r="B302" t="s">
        <v>34</v>
      </c>
      <c r="C302">
        <v>6</v>
      </c>
    </row>
    <row r="303" spans="1:3">
      <c r="A303" t="s">
        <v>1161</v>
      </c>
      <c r="B303" t="s">
        <v>34</v>
      </c>
      <c r="C303">
        <v>6</v>
      </c>
    </row>
    <row r="304" spans="1:3">
      <c r="A304" t="s">
        <v>200</v>
      </c>
      <c r="B304" t="s">
        <v>34</v>
      </c>
      <c r="C304">
        <v>6</v>
      </c>
    </row>
    <row r="305" spans="1:3">
      <c r="A305" t="s">
        <v>150</v>
      </c>
      <c r="B305" t="s">
        <v>650</v>
      </c>
      <c r="C305">
        <v>6</v>
      </c>
    </row>
    <row r="306" spans="1:3">
      <c r="A306" t="s">
        <v>1850</v>
      </c>
      <c r="B306" t="s">
        <v>650</v>
      </c>
      <c r="C306">
        <v>6</v>
      </c>
    </row>
    <row r="307" spans="1:3">
      <c r="A307" t="s">
        <v>193</v>
      </c>
      <c r="B307" t="s">
        <v>34</v>
      </c>
      <c r="C307">
        <v>6</v>
      </c>
    </row>
    <row r="308" spans="1:3">
      <c r="A308" t="s">
        <v>169</v>
      </c>
      <c r="B308" t="s">
        <v>34</v>
      </c>
      <c r="C308">
        <v>6</v>
      </c>
    </row>
    <row r="309" spans="1:3">
      <c r="A309" t="s">
        <v>169</v>
      </c>
      <c r="B309" t="s">
        <v>650</v>
      </c>
      <c r="C309">
        <v>6</v>
      </c>
    </row>
    <row r="310" spans="1:3">
      <c r="A310" t="s">
        <v>1366</v>
      </c>
      <c r="B310" t="s">
        <v>34</v>
      </c>
      <c r="C310">
        <v>6</v>
      </c>
    </row>
    <row r="311" spans="1:3">
      <c r="A311" t="s">
        <v>109</v>
      </c>
      <c r="B311" t="s">
        <v>34</v>
      </c>
      <c r="C311">
        <v>6</v>
      </c>
    </row>
    <row r="312" spans="1:3">
      <c r="A312" t="s">
        <v>98</v>
      </c>
      <c r="B312" t="s">
        <v>34</v>
      </c>
      <c r="C312">
        <v>6</v>
      </c>
    </row>
    <row r="313" spans="1:3">
      <c r="A313" t="s">
        <v>1624</v>
      </c>
      <c r="B313" t="s">
        <v>34</v>
      </c>
      <c r="C313">
        <v>6</v>
      </c>
    </row>
    <row r="314" spans="1:3">
      <c r="A314" t="s">
        <v>144</v>
      </c>
      <c r="B314" t="s">
        <v>651</v>
      </c>
      <c r="C314">
        <v>6</v>
      </c>
    </row>
    <row r="315" spans="1:3">
      <c r="A315" t="s">
        <v>645</v>
      </c>
      <c r="B315" t="s">
        <v>34</v>
      </c>
      <c r="C315">
        <v>6</v>
      </c>
    </row>
    <row r="316" spans="1:3">
      <c r="A316" t="s">
        <v>220</v>
      </c>
      <c r="B316" t="s">
        <v>34</v>
      </c>
      <c r="C316">
        <v>6</v>
      </c>
    </row>
    <row r="317" spans="1:3">
      <c r="A317" t="s">
        <v>743</v>
      </c>
      <c r="B317" t="s">
        <v>650</v>
      </c>
      <c r="C317">
        <v>6</v>
      </c>
    </row>
    <row r="318" spans="1:3">
      <c r="A318" t="s">
        <v>145</v>
      </c>
      <c r="B318" t="s">
        <v>34</v>
      </c>
      <c r="C318">
        <v>6</v>
      </c>
    </row>
    <row r="319" spans="1:3">
      <c r="A319" t="s">
        <v>146</v>
      </c>
      <c r="B319" t="s">
        <v>34</v>
      </c>
      <c r="C319">
        <v>6</v>
      </c>
    </row>
    <row r="320" spans="1:3">
      <c r="A320" t="s">
        <v>212</v>
      </c>
      <c r="B320" t="s">
        <v>34</v>
      </c>
      <c r="C320">
        <v>6</v>
      </c>
    </row>
    <row r="321" spans="1:3">
      <c r="A321" t="s">
        <v>1637</v>
      </c>
      <c r="B321" t="s">
        <v>650</v>
      </c>
      <c r="C321">
        <v>6</v>
      </c>
    </row>
    <row r="322" spans="1:3">
      <c r="A322" t="s">
        <v>1256</v>
      </c>
      <c r="B322" t="s">
        <v>34</v>
      </c>
      <c r="C322">
        <v>6</v>
      </c>
    </row>
    <row r="323" spans="1:3">
      <c r="A323" t="s">
        <v>1693</v>
      </c>
      <c r="B323" t="s">
        <v>34</v>
      </c>
      <c r="C323">
        <v>6</v>
      </c>
    </row>
    <row r="324" spans="1:3">
      <c r="A324" t="s">
        <v>1284</v>
      </c>
      <c r="B324" t="s">
        <v>34</v>
      </c>
      <c r="C324">
        <v>6</v>
      </c>
    </row>
    <row r="325" spans="1:3">
      <c r="A325" t="s">
        <v>1582</v>
      </c>
      <c r="B325" t="s">
        <v>34</v>
      </c>
      <c r="C325">
        <v>6</v>
      </c>
    </row>
    <row r="326" spans="1:3">
      <c r="A326" t="s">
        <v>110</v>
      </c>
      <c r="B326" t="s">
        <v>34</v>
      </c>
      <c r="C326">
        <v>6</v>
      </c>
    </row>
    <row r="327" spans="1:3">
      <c r="A327" t="s">
        <v>123</v>
      </c>
      <c r="B327" t="s">
        <v>34</v>
      </c>
      <c r="C327">
        <v>6</v>
      </c>
    </row>
    <row r="328" spans="1:3">
      <c r="A328" t="s">
        <v>166</v>
      </c>
      <c r="B328" t="s">
        <v>34</v>
      </c>
      <c r="C328">
        <v>6</v>
      </c>
    </row>
    <row r="329" spans="1:3">
      <c r="A329" t="s">
        <v>194</v>
      </c>
      <c r="B329" t="s">
        <v>650</v>
      </c>
      <c r="C329">
        <v>6</v>
      </c>
    </row>
    <row r="330" spans="1:3">
      <c r="A330" t="s">
        <v>61</v>
      </c>
      <c r="B330" t="s">
        <v>650</v>
      </c>
      <c r="C330">
        <v>6</v>
      </c>
    </row>
    <row r="331" spans="1:3">
      <c r="A331" t="s">
        <v>1206</v>
      </c>
      <c r="B331" t="s">
        <v>34</v>
      </c>
      <c r="C331">
        <v>6</v>
      </c>
    </row>
    <row r="332" spans="1:3">
      <c r="A332" t="s">
        <v>1310</v>
      </c>
      <c r="B332" t="s">
        <v>34</v>
      </c>
      <c r="C332">
        <v>6</v>
      </c>
    </row>
    <row r="333" spans="1:3">
      <c r="A333" t="s">
        <v>221</v>
      </c>
      <c r="B333" t="s">
        <v>34</v>
      </c>
      <c r="C333">
        <v>6</v>
      </c>
    </row>
    <row r="334" spans="1:3">
      <c r="A334" t="s">
        <v>2645</v>
      </c>
      <c r="B334">
        <v>6</v>
      </c>
      <c r="C334">
        <v>3</v>
      </c>
    </row>
    <row r="335" spans="1:3">
      <c r="A335" t="s">
        <v>1773</v>
      </c>
      <c r="B335">
        <v>6</v>
      </c>
      <c r="C335">
        <v>2</v>
      </c>
    </row>
    <row r="336" spans="1:3">
      <c r="A336" t="s">
        <v>2065</v>
      </c>
      <c r="B336" t="s">
        <v>650</v>
      </c>
      <c r="C336">
        <v>6</v>
      </c>
    </row>
    <row r="337" spans="1:3">
      <c r="A337" t="s">
        <v>2066</v>
      </c>
      <c r="B337" t="s">
        <v>650</v>
      </c>
      <c r="C337">
        <v>6</v>
      </c>
    </row>
    <row r="338" spans="1:3">
      <c r="A338" t="s">
        <v>1705</v>
      </c>
      <c r="B338" t="s">
        <v>34</v>
      </c>
      <c r="C338">
        <v>6</v>
      </c>
    </row>
    <row r="339" spans="1:3">
      <c r="A339" t="s">
        <v>131</v>
      </c>
      <c r="B339" t="s">
        <v>34</v>
      </c>
      <c r="C339">
        <v>5</v>
      </c>
    </row>
    <row r="340" spans="1:3">
      <c r="A340" t="s">
        <v>120</v>
      </c>
      <c r="B340" t="s">
        <v>650</v>
      </c>
      <c r="C340">
        <v>5</v>
      </c>
    </row>
    <row r="341" spans="1:3">
      <c r="A341" t="s">
        <v>58</v>
      </c>
      <c r="B341" t="s">
        <v>650</v>
      </c>
      <c r="C341">
        <v>5</v>
      </c>
    </row>
    <row r="342" spans="1:3">
      <c r="A342" t="s">
        <v>209</v>
      </c>
      <c r="B342" t="s">
        <v>34</v>
      </c>
      <c r="C342">
        <v>5</v>
      </c>
    </row>
    <row r="343" spans="1:3">
      <c r="A343" t="s">
        <v>172</v>
      </c>
      <c r="B343" t="s">
        <v>34</v>
      </c>
      <c r="C343">
        <v>5</v>
      </c>
    </row>
    <row r="344" spans="1:3">
      <c r="A344" t="s">
        <v>1340</v>
      </c>
      <c r="B344" t="s">
        <v>34</v>
      </c>
      <c r="C344">
        <v>5</v>
      </c>
    </row>
    <row r="345" spans="1:3">
      <c r="A345" t="s">
        <v>1403</v>
      </c>
      <c r="B345" t="s">
        <v>34</v>
      </c>
      <c r="C345">
        <v>5</v>
      </c>
    </row>
    <row r="346" spans="1:3">
      <c r="A346" t="s">
        <v>63</v>
      </c>
      <c r="B346" t="s">
        <v>651</v>
      </c>
      <c r="C346">
        <v>5</v>
      </c>
    </row>
    <row r="347" spans="1:3">
      <c r="A347" t="s">
        <v>49</v>
      </c>
      <c r="B347" t="s">
        <v>650</v>
      </c>
      <c r="C347">
        <v>5</v>
      </c>
    </row>
    <row r="348" spans="1:3">
      <c r="A348" t="s">
        <v>930</v>
      </c>
      <c r="B348" t="s">
        <v>34</v>
      </c>
      <c r="C348">
        <v>5</v>
      </c>
    </row>
    <row r="349" spans="1:3">
      <c r="A349" t="s">
        <v>1405</v>
      </c>
      <c r="B349" t="s">
        <v>34</v>
      </c>
      <c r="C349">
        <v>5</v>
      </c>
    </row>
    <row r="350" spans="1:3">
      <c r="A350" t="s">
        <v>71</v>
      </c>
      <c r="B350" t="s">
        <v>34</v>
      </c>
      <c r="C350">
        <v>5</v>
      </c>
    </row>
    <row r="351" spans="1:3">
      <c r="A351" t="s">
        <v>1805</v>
      </c>
      <c r="B351" t="s">
        <v>34</v>
      </c>
      <c r="C351">
        <v>5</v>
      </c>
    </row>
    <row r="352" spans="1:3">
      <c r="A352" t="s">
        <v>124</v>
      </c>
      <c r="B352" t="s">
        <v>650</v>
      </c>
      <c r="C352">
        <v>5</v>
      </c>
    </row>
    <row r="353" spans="1:3">
      <c r="A353" t="s">
        <v>1283</v>
      </c>
      <c r="B353" t="s">
        <v>34</v>
      </c>
      <c r="C353">
        <v>5</v>
      </c>
    </row>
    <row r="354" spans="1:3">
      <c r="A354" t="s">
        <v>497</v>
      </c>
      <c r="B354" t="s">
        <v>34</v>
      </c>
      <c r="C354">
        <v>5</v>
      </c>
    </row>
    <row r="355" spans="1:3">
      <c r="A355" t="s">
        <v>497</v>
      </c>
      <c r="B355" t="s">
        <v>650</v>
      </c>
      <c r="C355">
        <v>5</v>
      </c>
    </row>
    <row r="356" spans="1:3">
      <c r="A356" t="s">
        <v>587</v>
      </c>
      <c r="B356" t="s">
        <v>34</v>
      </c>
      <c r="C356">
        <v>5</v>
      </c>
    </row>
    <row r="357" spans="1:3">
      <c r="A357" t="s">
        <v>822</v>
      </c>
      <c r="B357" t="s">
        <v>650</v>
      </c>
      <c r="C357">
        <v>5</v>
      </c>
    </row>
    <row r="358" spans="1:3">
      <c r="A358" t="s">
        <v>1508</v>
      </c>
      <c r="B358" t="s">
        <v>34</v>
      </c>
      <c r="C358">
        <v>5</v>
      </c>
    </row>
    <row r="359" spans="1:3">
      <c r="A359" t="s">
        <v>1054</v>
      </c>
      <c r="B359" t="s">
        <v>34</v>
      </c>
      <c r="C359">
        <v>5</v>
      </c>
    </row>
    <row r="360" spans="1:3">
      <c r="A360" t="s">
        <v>1150</v>
      </c>
      <c r="B360" t="s">
        <v>34</v>
      </c>
      <c r="C360">
        <v>5</v>
      </c>
    </row>
    <row r="361" spans="1:3">
      <c r="A361" t="s">
        <v>1175</v>
      </c>
      <c r="B361" t="s">
        <v>650</v>
      </c>
      <c r="C361">
        <v>5</v>
      </c>
    </row>
    <row r="362" spans="1:3">
      <c r="A362" t="s">
        <v>1254</v>
      </c>
      <c r="B362" t="s">
        <v>34</v>
      </c>
      <c r="C362">
        <v>5</v>
      </c>
    </row>
    <row r="363" spans="1:3">
      <c r="A363" t="s">
        <v>1253</v>
      </c>
      <c r="B363" t="s">
        <v>34</v>
      </c>
      <c r="C363">
        <v>5</v>
      </c>
    </row>
    <row r="364" spans="1:3">
      <c r="A364" t="s">
        <v>1275</v>
      </c>
      <c r="B364" t="s">
        <v>34</v>
      </c>
      <c r="C364">
        <v>5</v>
      </c>
    </row>
    <row r="365" spans="1:3">
      <c r="A365" t="s">
        <v>1363</v>
      </c>
      <c r="B365" t="s">
        <v>34</v>
      </c>
      <c r="C365">
        <v>5</v>
      </c>
    </row>
    <row r="366" spans="1:3">
      <c r="A366" t="s">
        <v>1388</v>
      </c>
      <c r="B366" t="s">
        <v>34</v>
      </c>
      <c r="C366">
        <v>5</v>
      </c>
    </row>
    <row r="367" spans="1:3">
      <c r="A367" t="s">
        <v>1616</v>
      </c>
      <c r="B367" t="s">
        <v>650</v>
      </c>
      <c r="C367">
        <v>5</v>
      </c>
    </row>
    <row r="368" spans="1:3">
      <c r="A368" t="s">
        <v>1615</v>
      </c>
      <c r="B368" t="s">
        <v>650</v>
      </c>
      <c r="C368">
        <v>5</v>
      </c>
    </row>
    <row r="369" spans="1:3">
      <c r="A369" t="s">
        <v>1797</v>
      </c>
      <c r="B369" t="s">
        <v>34</v>
      </c>
      <c r="C369">
        <v>5</v>
      </c>
    </row>
    <row r="370" spans="1:3">
      <c r="A370" t="s">
        <v>1280</v>
      </c>
      <c r="B370" t="s">
        <v>34</v>
      </c>
      <c r="C370">
        <v>5</v>
      </c>
    </row>
    <row r="371" spans="1:3">
      <c r="A371" t="s">
        <v>1053</v>
      </c>
      <c r="B371" t="s">
        <v>34</v>
      </c>
      <c r="C371">
        <v>5</v>
      </c>
    </row>
    <row r="372" spans="1:3">
      <c r="A372" t="s">
        <v>1073</v>
      </c>
      <c r="B372" t="s">
        <v>34</v>
      </c>
      <c r="C372">
        <v>5</v>
      </c>
    </row>
    <row r="373" spans="1:3">
      <c r="A373" t="s">
        <v>114</v>
      </c>
      <c r="B373" t="s">
        <v>34</v>
      </c>
      <c r="C373">
        <v>5</v>
      </c>
    </row>
    <row r="374" spans="1:3">
      <c r="A374" t="s">
        <v>95</v>
      </c>
      <c r="B374" t="s">
        <v>651</v>
      </c>
      <c r="C374">
        <v>5</v>
      </c>
    </row>
    <row r="375" spans="1:3">
      <c r="A375" t="s">
        <v>1173</v>
      </c>
      <c r="B375" t="s">
        <v>34</v>
      </c>
      <c r="C375">
        <v>5</v>
      </c>
    </row>
    <row r="376" spans="1:3">
      <c r="A376" t="s">
        <v>1179</v>
      </c>
      <c r="B376" t="s">
        <v>34</v>
      </c>
      <c r="C376">
        <v>5</v>
      </c>
    </row>
    <row r="377" spans="1:3">
      <c r="A377" t="s">
        <v>1721</v>
      </c>
      <c r="B377" t="s">
        <v>650</v>
      </c>
      <c r="C377">
        <v>5</v>
      </c>
    </row>
    <row r="378" spans="1:3">
      <c r="A378" t="s">
        <v>158</v>
      </c>
      <c r="B378" t="s">
        <v>650</v>
      </c>
      <c r="C378">
        <v>5</v>
      </c>
    </row>
    <row r="379" spans="1:3">
      <c r="A379" t="s">
        <v>205</v>
      </c>
      <c r="B379" t="s">
        <v>34</v>
      </c>
      <c r="C379">
        <v>5</v>
      </c>
    </row>
    <row r="380" spans="1:3">
      <c r="A380" t="s">
        <v>1345</v>
      </c>
      <c r="B380" t="s">
        <v>34</v>
      </c>
      <c r="C380">
        <v>5</v>
      </c>
    </row>
    <row r="381" spans="1:3">
      <c r="A381" t="s">
        <v>69</v>
      </c>
      <c r="B381" t="s">
        <v>651</v>
      </c>
      <c r="C381">
        <v>5</v>
      </c>
    </row>
    <row r="382" spans="1:3">
      <c r="A382" t="s">
        <v>72</v>
      </c>
      <c r="B382" t="s">
        <v>651</v>
      </c>
      <c r="C382">
        <v>5</v>
      </c>
    </row>
    <row r="383" spans="1:3">
      <c r="A383" t="s">
        <v>1631</v>
      </c>
      <c r="B383" t="s">
        <v>34</v>
      </c>
      <c r="C383">
        <v>5</v>
      </c>
    </row>
    <row r="384" spans="1:3">
      <c r="A384" t="s">
        <v>54</v>
      </c>
      <c r="B384" t="s">
        <v>651</v>
      </c>
      <c r="C384">
        <v>5</v>
      </c>
    </row>
    <row r="385" spans="1:3">
      <c r="A385" t="s">
        <v>1060</v>
      </c>
      <c r="B385" t="s">
        <v>650</v>
      </c>
      <c r="C385">
        <v>5</v>
      </c>
    </row>
    <row r="386" spans="1:3">
      <c r="A386" t="s">
        <v>118</v>
      </c>
      <c r="B386" t="s">
        <v>650</v>
      </c>
      <c r="C386">
        <v>5</v>
      </c>
    </row>
    <row r="387" spans="1:3">
      <c r="A387" t="s">
        <v>219</v>
      </c>
      <c r="B387" t="s">
        <v>34</v>
      </c>
      <c r="C387">
        <v>5</v>
      </c>
    </row>
    <row r="388" spans="1:3">
      <c r="A388" t="s">
        <v>1477</v>
      </c>
      <c r="B388" t="s">
        <v>34</v>
      </c>
      <c r="C388">
        <v>5</v>
      </c>
    </row>
    <row r="389" spans="1:3">
      <c r="A389" t="s">
        <v>154</v>
      </c>
      <c r="B389" t="s">
        <v>34</v>
      </c>
      <c r="C389">
        <v>5</v>
      </c>
    </row>
    <row r="390" spans="1:3">
      <c r="A390" t="s">
        <v>1618</v>
      </c>
      <c r="B390" t="s">
        <v>34</v>
      </c>
      <c r="C390">
        <v>5</v>
      </c>
    </row>
    <row r="391" spans="1:3">
      <c r="A391" t="s">
        <v>1239</v>
      </c>
      <c r="B391" t="s">
        <v>34</v>
      </c>
      <c r="C391">
        <v>5</v>
      </c>
    </row>
    <row r="392" spans="1:3">
      <c r="A392" t="s">
        <v>714</v>
      </c>
      <c r="B392" t="s">
        <v>34</v>
      </c>
      <c r="C392">
        <v>5</v>
      </c>
    </row>
    <row r="393" spans="1:3">
      <c r="A393" t="s">
        <v>138</v>
      </c>
      <c r="B393" t="s">
        <v>34</v>
      </c>
      <c r="C393">
        <v>5</v>
      </c>
    </row>
    <row r="394" spans="1:3">
      <c r="A394" t="s">
        <v>1182</v>
      </c>
      <c r="B394" t="s">
        <v>34</v>
      </c>
      <c r="C394">
        <v>5</v>
      </c>
    </row>
    <row r="395" spans="1:3">
      <c r="A395" t="s">
        <v>995</v>
      </c>
      <c r="B395" t="s">
        <v>34</v>
      </c>
      <c r="C395">
        <v>5</v>
      </c>
    </row>
    <row r="396" spans="1:3">
      <c r="A396" t="s">
        <v>215</v>
      </c>
      <c r="B396" t="s">
        <v>34</v>
      </c>
      <c r="C396">
        <v>5</v>
      </c>
    </row>
    <row r="397" spans="1:3">
      <c r="A397" t="s">
        <v>1112</v>
      </c>
      <c r="B397" t="s">
        <v>34</v>
      </c>
      <c r="C397">
        <v>5</v>
      </c>
    </row>
    <row r="398" spans="1:3">
      <c r="A398" t="s">
        <v>1953</v>
      </c>
      <c r="B398" t="s">
        <v>34</v>
      </c>
      <c r="C398">
        <v>5</v>
      </c>
    </row>
    <row r="399" spans="1:3">
      <c r="A399" t="s">
        <v>1162</v>
      </c>
      <c r="B399" t="s">
        <v>651</v>
      </c>
      <c r="C399">
        <v>5</v>
      </c>
    </row>
    <row r="400" spans="1:3">
      <c r="A400" t="s">
        <v>75</v>
      </c>
      <c r="B400" t="s">
        <v>650</v>
      </c>
      <c r="C400">
        <v>5</v>
      </c>
    </row>
    <row r="401" spans="1:3">
      <c r="A401" t="s">
        <v>2068</v>
      </c>
      <c r="B401" t="s">
        <v>34</v>
      </c>
      <c r="C401">
        <v>5</v>
      </c>
    </row>
    <row r="402" spans="1:3">
      <c r="A402" t="s">
        <v>155</v>
      </c>
      <c r="B402" t="s">
        <v>650</v>
      </c>
      <c r="C402">
        <v>5</v>
      </c>
    </row>
    <row r="403" spans="1:3">
      <c r="A403" t="s">
        <v>709</v>
      </c>
      <c r="B403" t="s">
        <v>34</v>
      </c>
      <c r="C403">
        <v>5</v>
      </c>
    </row>
    <row r="404" spans="1:3">
      <c r="A404" t="s">
        <v>1027</v>
      </c>
      <c r="B404" t="s">
        <v>34</v>
      </c>
      <c r="C404">
        <v>5</v>
      </c>
    </row>
    <row r="405" spans="1:3">
      <c r="A405" t="s">
        <v>989</v>
      </c>
      <c r="B405" t="s">
        <v>34</v>
      </c>
      <c r="C405">
        <v>5</v>
      </c>
    </row>
    <row r="406" spans="1:3">
      <c r="A406" t="s">
        <v>924</v>
      </c>
      <c r="B406" t="s">
        <v>34</v>
      </c>
      <c r="C406">
        <v>5</v>
      </c>
    </row>
    <row r="407" spans="1:3">
      <c r="A407" t="s">
        <v>189</v>
      </c>
      <c r="B407" t="s">
        <v>34</v>
      </c>
      <c r="C407">
        <v>5</v>
      </c>
    </row>
    <row r="408" spans="1:3">
      <c r="A408" t="s">
        <v>166</v>
      </c>
      <c r="B408" t="s">
        <v>650</v>
      </c>
      <c r="C408">
        <v>5</v>
      </c>
    </row>
    <row r="409" spans="1:3">
      <c r="A409" t="s">
        <v>1503</v>
      </c>
      <c r="B409" t="s">
        <v>34</v>
      </c>
      <c r="C409">
        <v>5</v>
      </c>
    </row>
    <row r="410" spans="1:3">
      <c r="A410" t="s">
        <v>91</v>
      </c>
      <c r="B410" t="s">
        <v>650</v>
      </c>
      <c r="C410">
        <v>5</v>
      </c>
    </row>
    <row r="411" spans="1:3">
      <c r="A411" t="s">
        <v>1978</v>
      </c>
      <c r="B411" t="s">
        <v>650</v>
      </c>
      <c r="C411">
        <v>5</v>
      </c>
    </row>
    <row r="412" spans="1:3">
      <c r="A412" t="s">
        <v>1873</v>
      </c>
      <c r="B412" t="s">
        <v>34</v>
      </c>
      <c r="C412">
        <v>5</v>
      </c>
    </row>
    <row r="413" spans="1:3">
      <c r="A413" t="s">
        <v>2646</v>
      </c>
      <c r="B413">
        <v>5</v>
      </c>
      <c r="C413">
        <v>1</v>
      </c>
    </row>
    <row r="414" spans="1:3">
      <c r="A414" t="s">
        <v>2647</v>
      </c>
      <c r="B414">
        <v>5</v>
      </c>
      <c r="C414">
        <v>2</v>
      </c>
    </row>
    <row r="415" spans="1:3">
      <c r="A415" t="s">
        <v>2648</v>
      </c>
      <c r="B415">
        <v>5</v>
      </c>
      <c r="C415">
        <v>1</v>
      </c>
    </row>
    <row r="416" spans="1:3">
      <c r="A416" t="s">
        <v>93</v>
      </c>
      <c r="B416" t="s">
        <v>650</v>
      </c>
      <c r="C416">
        <v>5</v>
      </c>
    </row>
    <row r="417" spans="1:3">
      <c r="A417" t="s">
        <v>1628</v>
      </c>
      <c r="B417" t="s">
        <v>34</v>
      </c>
      <c r="C417">
        <v>4</v>
      </c>
    </row>
    <row r="418" spans="1:3">
      <c r="A418" t="s">
        <v>183</v>
      </c>
      <c r="B418" t="s">
        <v>650</v>
      </c>
      <c r="C418">
        <v>4</v>
      </c>
    </row>
    <row r="419" spans="1:3">
      <c r="A419" t="s">
        <v>1800</v>
      </c>
      <c r="B419" t="s">
        <v>34</v>
      </c>
      <c r="C419">
        <v>4</v>
      </c>
    </row>
    <row r="420" spans="1:3">
      <c r="A420" t="s">
        <v>128</v>
      </c>
      <c r="B420" t="s">
        <v>34</v>
      </c>
      <c r="C420">
        <v>4</v>
      </c>
    </row>
    <row r="421" spans="1:3">
      <c r="A421" t="s">
        <v>1804</v>
      </c>
      <c r="B421" t="s">
        <v>34</v>
      </c>
      <c r="C421">
        <v>4</v>
      </c>
    </row>
    <row r="422" spans="1:3">
      <c r="A422" t="s">
        <v>225</v>
      </c>
      <c r="B422" t="s">
        <v>34</v>
      </c>
      <c r="C422">
        <v>4</v>
      </c>
    </row>
    <row r="423" spans="1:3">
      <c r="A423" t="s">
        <v>1706</v>
      </c>
      <c r="B423" t="s">
        <v>34</v>
      </c>
      <c r="C423">
        <v>4</v>
      </c>
    </row>
    <row r="424" spans="1:3">
      <c r="A424" t="s">
        <v>925</v>
      </c>
      <c r="B424" t="s">
        <v>650</v>
      </c>
      <c r="C424">
        <v>4</v>
      </c>
    </row>
    <row r="425" spans="1:3">
      <c r="A425" t="s">
        <v>190</v>
      </c>
      <c r="B425" t="s">
        <v>34</v>
      </c>
      <c r="C425">
        <v>4</v>
      </c>
    </row>
    <row r="426" spans="1:3">
      <c r="A426" t="s">
        <v>2076</v>
      </c>
      <c r="B426" t="s">
        <v>650</v>
      </c>
      <c r="C426">
        <v>4</v>
      </c>
    </row>
    <row r="427" spans="1:3">
      <c r="A427" t="s">
        <v>191</v>
      </c>
      <c r="B427" t="s">
        <v>650</v>
      </c>
      <c r="C427">
        <v>4</v>
      </c>
    </row>
    <row r="428" spans="1:3">
      <c r="A428" t="s">
        <v>65</v>
      </c>
      <c r="B428" t="s">
        <v>34</v>
      </c>
      <c r="C428">
        <v>4</v>
      </c>
    </row>
    <row r="429" spans="1:3">
      <c r="A429" t="s">
        <v>1707</v>
      </c>
      <c r="B429" t="s">
        <v>34</v>
      </c>
      <c r="C429">
        <v>4</v>
      </c>
    </row>
    <row r="430" spans="1:3">
      <c r="A430" t="s">
        <v>281</v>
      </c>
      <c r="B430" t="s">
        <v>650</v>
      </c>
      <c r="C430">
        <v>4</v>
      </c>
    </row>
    <row r="431" spans="1:3">
      <c r="A431" t="s">
        <v>991</v>
      </c>
      <c r="B431" t="s">
        <v>34</v>
      </c>
      <c r="C431">
        <v>4</v>
      </c>
    </row>
    <row r="432" spans="1:3">
      <c r="A432" t="s">
        <v>280</v>
      </c>
      <c r="B432" t="s">
        <v>34</v>
      </c>
      <c r="C432">
        <v>4</v>
      </c>
    </row>
    <row r="433" spans="1:3">
      <c r="A433" t="s">
        <v>2077</v>
      </c>
      <c r="B433" t="s">
        <v>34</v>
      </c>
      <c r="C433">
        <v>4</v>
      </c>
    </row>
    <row r="434" spans="1:3">
      <c r="A434" t="s">
        <v>464</v>
      </c>
      <c r="B434" t="s">
        <v>34</v>
      </c>
      <c r="C434">
        <v>4</v>
      </c>
    </row>
    <row r="435" spans="1:3">
      <c r="A435" t="s">
        <v>515</v>
      </c>
      <c r="B435" t="s">
        <v>34</v>
      </c>
      <c r="C435">
        <v>4</v>
      </c>
    </row>
    <row r="436" spans="1:3">
      <c r="A436" t="s">
        <v>1488</v>
      </c>
      <c r="B436" t="s">
        <v>34</v>
      </c>
      <c r="C436">
        <v>4</v>
      </c>
    </row>
    <row r="437" spans="1:3">
      <c r="A437" t="s">
        <v>587</v>
      </c>
      <c r="B437" t="s">
        <v>650</v>
      </c>
      <c r="C437">
        <v>4</v>
      </c>
    </row>
    <row r="438" spans="1:3">
      <c r="A438" t="s">
        <v>1059</v>
      </c>
      <c r="B438" t="s">
        <v>34</v>
      </c>
      <c r="C438">
        <v>4</v>
      </c>
    </row>
    <row r="439" spans="1:3">
      <c r="A439" t="s">
        <v>1840</v>
      </c>
      <c r="B439" t="s">
        <v>34</v>
      </c>
      <c r="C439">
        <v>4</v>
      </c>
    </row>
    <row r="440" spans="1:3">
      <c r="A440" t="s">
        <v>1597</v>
      </c>
      <c r="B440" t="s">
        <v>34</v>
      </c>
      <c r="C440">
        <v>4</v>
      </c>
    </row>
    <row r="441" spans="1:3">
      <c r="A441" t="s">
        <v>1464</v>
      </c>
      <c r="B441" t="s">
        <v>34</v>
      </c>
      <c r="C441">
        <v>4</v>
      </c>
    </row>
    <row r="442" spans="1:3">
      <c r="A442" t="s">
        <v>1156</v>
      </c>
      <c r="B442" t="s">
        <v>34</v>
      </c>
      <c r="C442">
        <v>4</v>
      </c>
    </row>
    <row r="443" spans="1:3">
      <c r="A443" t="s">
        <v>824</v>
      </c>
      <c r="B443" t="s">
        <v>34</v>
      </c>
      <c r="C443">
        <v>4</v>
      </c>
    </row>
    <row r="444" spans="1:3">
      <c r="A444" t="s">
        <v>905</v>
      </c>
      <c r="B444" t="s">
        <v>34</v>
      </c>
      <c r="C444">
        <v>4</v>
      </c>
    </row>
    <row r="445" spans="1:3">
      <c r="A445" t="s">
        <v>2079</v>
      </c>
      <c r="B445" t="s">
        <v>34</v>
      </c>
      <c r="C445">
        <v>4</v>
      </c>
    </row>
    <row r="446" spans="1:3">
      <c r="A446" t="s">
        <v>1491</v>
      </c>
      <c r="B446" t="s">
        <v>34</v>
      </c>
      <c r="C446">
        <v>4</v>
      </c>
    </row>
    <row r="447" spans="1:3">
      <c r="A447" t="s">
        <v>1020</v>
      </c>
      <c r="B447" t="s">
        <v>34</v>
      </c>
      <c r="C447">
        <v>4</v>
      </c>
    </row>
    <row r="448" spans="1:3">
      <c r="A448" t="s">
        <v>1034</v>
      </c>
      <c r="B448" t="s">
        <v>34</v>
      </c>
      <c r="C448">
        <v>4</v>
      </c>
    </row>
    <row r="449" spans="1:3">
      <c r="A449" t="s">
        <v>1036</v>
      </c>
      <c r="B449" t="s">
        <v>34</v>
      </c>
      <c r="C449">
        <v>4</v>
      </c>
    </row>
    <row r="450" spans="1:3">
      <c r="A450" t="s">
        <v>1152</v>
      </c>
      <c r="B450" t="s">
        <v>34</v>
      </c>
      <c r="C450">
        <v>4</v>
      </c>
    </row>
    <row r="451" spans="1:3">
      <c r="A451" t="s">
        <v>1148</v>
      </c>
      <c r="B451" t="s">
        <v>650</v>
      </c>
      <c r="C451">
        <v>4</v>
      </c>
    </row>
    <row r="452" spans="1:3">
      <c r="A452" t="s">
        <v>1169</v>
      </c>
      <c r="B452" t="s">
        <v>650</v>
      </c>
      <c r="C452">
        <v>4</v>
      </c>
    </row>
    <row r="453" spans="1:3">
      <c r="A453" t="s">
        <v>1251</v>
      </c>
      <c r="B453" t="s">
        <v>34</v>
      </c>
      <c r="C453">
        <v>4</v>
      </c>
    </row>
    <row r="454" spans="1:3">
      <c r="A454" t="s">
        <v>1276</v>
      </c>
      <c r="B454" t="s">
        <v>34</v>
      </c>
      <c r="C454">
        <v>4</v>
      </c>
    </row>
    <row r="455" spans="1:3">
      <c r="A455" t="s">
        <v>1425</v>
      </c>
      <c r="B455" t="s">
        <v>650</v>
      </c>
      <c r="C455">
        <v>4</v>
      </c>
    </row>
    <row r="456" spans="1:3">
      <c r="A456" t="s">
        <v>1566</v>
      </c>
      <c r="B456" t="s">
        <v>650</v>
      </c>
      <c r="C456">
        <v>4</v>
      </c>
    </row>
    <row r="457" spans="1:3">
      <c r="A457" t="s">
        <v>1795</v>
      </c>
      <c r="B457" t="s">
        <v>650</v>
      </c>
      <c r="C457">
        <v>4</v>
      </c>
    </row>
    <row r="458" spans="1:3">
      <c r="A458" t="s">
        <v>142</v>
      </c>
      <c r="B458" t="s">
        <v>650</v>
      </c>
      <c r="C458">
        <v>4</v>
      </c>
    </row>
    <row r="459" spans="1:3">
      <c r="A459" t="s">
        <v>1331</v>
      </c>
      <c r="B459" t="s">
        <v>34</v>
      </c>
      <c r="C459">
        <v>4</v>
      </c>
    </row>
    <row r="460" spans="1:3">
      <c r="A460" t="s">
        <v>966</v>
      </c>
      <c r="B460" t="s">
        <v>34</v>
      </c>
      <c r="C460">
        <v>4</v>
      </c>
    </row>
    <row r="461" spans="1:3">
      <c r="A461" t="s">
        <v>1845</v>
      </c>
      <c r="B461" t="s">
        <v>650</v>
      </c>
      <c r="C461">
        <v>4</v>
      </c>
    </row>
    <row r="462" spans="1:3">
      <c r="A462" t="s">
        <v>1510</v>
      </c>
      <c r="B462" t="s">
        <v>650</v>
      </c>
      <c r="C462">
        <v>4</v>
      </c>
    </row>
    <row r="463" spans="1:3">
      <c r="A463" t="s">
        <v>205</v>
      </c>
      <c r="B463" t="s">
        <v>650</v>
      </c>
      <c r="C463">
        <v>4</v>
      </c>
    </row>
    <row r="464" spans="1:3">
      <c r="A464" t="s">
        <v>1234</v>
      </c>
      <c r="B464" t="s">
        <v>650</v>
      </c>
      <c r="C464">
        <v>4</v>
      </c>
    </row>
    <row r="465" spans="1:3">
      <c r="A465" t="s">
        <v>100</v>
      </c>
      <c r="B465" t="s">
        <v>651</v>
      </c>
      <c r="C465">
        <v>4</v>
      </c>
    </row>
    <row r="466" spans="1:3">
      <c r="A466" t="s">
        <v>1469</v>
      </c>
      <c r="B466" t="s">
        <v>34</v>
      </c>
      <c r="C466">
        <v>4</v>
      </c>
    </row>
    <row r="467" spans="1:3">
      <c r="A467" t="s">
        <v>96</v>
      </c>
      <c r="B467" t="s">
        <v>651</v>
      </c>
      <c r="C467">
        <v>4</v>
      </c>
    </row>
    <row r="468" spans="1:3">
      <c r="A468" t="s">
        <v>1302</v>
      </c>
      <c r="B468" t="s">
        <v>34</v>
      </c>
      <c r="C468">
        <v>4</v>
      </c>
    </row>
    <row r="469" spans="1:3">
      <c r="A469" t="s">
        <v>186</v>
      </c>
      <c r="B469" t="s">
        <v>34</v>
      </c>
      <c r="C469">
        <v>4</v>
      </c>
    </row>
    <row r="470" spans="1:3">
      <c r="A470" t="s">
        <v>932</v>
      </c>
      <c r="B470" t="s">
        <v>34</v>
      </c>
      <c r="C470">
        <v>4</v>
      </c>
    </row>
    <row r="471" spans="1:3">
      <c r="A471" t="s">
        <v>1457</v>
      </c>
      <c r="B471" t="s">
        <v>34</v>
      </c>
      <c r="C471">
        <v>4</v>
      </c>
    </row>
    <row r="472" spans="1:3">
      <c r="A472" t="s">
        <v>1077</v>
      </c>
      <c r="B472" t="s">
        <v>651</v>
      </c>
      <c r="C472">
        <v>4</v>
      </c>
    </row>
    <row r="473" spans="1:3">
      <c r="A473" t="s">
        <v>1678</v>
      </c>
      <c r="B473" t="s">
        <v>34</v>
      </c>
      <c r="C473">
        <v>4</v>
      </c>
    </row>
    <row r="474" spans="1:3">
      <c r="A474" t="s">
        <v>1455</v>
      </c>
      <c r="B474" t="s">
        <v>34</v>
      </c>
      <c r="C474">
        <v>4</v>
      </c>
    </row>
    <row r="475" spans="1:3">
      <c r="A475" t="s">
        <v>1632</v>
      </c>
      <c r="B475" t="s">
        <v>34</v>
      </c>
      <c r="C475">
        <v>4</v>
      </c>
    </row>
    <row r="476" spans="1:3">
      <c r="A476" t="s">
        <v>1856</v>
      </c>
      <c r="B476" t="s">
        <v>34</v>
      </c>
      <c r="C476">
        <v>4</v>
      </c>
    </row>
    <row r="477" spans="1:3">
      <c r="A477" t="s">
        <v>1172</v>
      </c>
      <c r="B477" t="s">
        <v>650</v>
      </c>
      <c r="C477">
        <v>4</v>
      </c>
    </row>
    <row r="478" spans="1:3">
      <c r="A478" t="s">
        <v>437</v>
      </c>
      <c r="B478" t="s">
        <v>34</v>
      </c>
      <c r="C478">
        <v>4</v>
      </c>
    </row>
    <row r="479" spans="1:3">
      <c r="A479" t="s">
        <v>994</v>
      </c>
      <c r="B479" t="s">
        <v>34</v>
      </c>
      <c r="C479">
        <v>4</v>
      </c>
    </row>
    <row r="480" spans="1:3">
      <c r="A480" t="s">
        <v>2084</v>
      </c>
      <c r="B480" t="s">
        <v>34</v>
      </c>
      <c r="C480">
        <v>4</v>
      </c>
    </row>
    <row r="481" spans="1:3">
      <c r="A481" t="s">
        <v>1477</v>
      </c>
      <c r="B481" t="s">
        <v>650</v>
      </c>
      <c r="C481">
        <v>4</v>
      </c>
    </row>
    <row r="482" spans="1:3">
      <c r="A482" t="s">
        <v>1681</v>
      </c>
      <c r="B482" t="s">
        <v>34</v>
      </c>
      <c r="C482">
        <v>4</v>
      </c>
    </row>
    <row r="483" spans="1:3">
      <c r="A483" t="s">
        <v>1496</v>
      </c>
      <c r="B483" t="s">
        <v>34</v>
      </c>
      <c r="C483">
        <v>4</v>
      </c>
    </row>
    <row r="484" spans="1:3">
      <c r="A484" t="s">
        <v>151</v>
      </c>
      <c r="B484" t="s">
        <v>650</v>
      </c>
      <c r="C484">
        <v>4</v>
      </c>
    </row>
    <row r="485" spans="1:3">
      <c r="A485" t="s">
        <v>177</v>
      </c>
      <c r="B485" t="s">
        <v>34</v>
      </c>
      <c r="C485">
        <v>4</v>
      </c>
    </row>
    <row r="486" spans="1:3">
      <c r="A486" t="s">
        <v>220</v>
      </c>
      <c r="B486" t="s">
        <v>650</v>
      </c>
      <c r="C486">
        <v>4</v>
      </c>
    </row>
    <row r="487" spans="1:3">
      <c r="A487" t="s">
        <v>138</v>
      </c>
      <c r="B487" t="s">
        <v>650</v>
      </c>
      <c r="C487">
        <v>4</v>
      </c>
    </row>
    <row r="488" spans="1:3">
      <c r="A488" t="s">
        <v>1078</v>
      </c>
      <c r="B488" t="s">
        <v>34</v>
      </c>
      <c r="C488">
        <v>4</v>
      </c>
    </row>
    <row r="489" spans="1:3">
      <c r="A489" t="s">
        <v>743</v>
      </c>
      <c r="B489" t="s">
        <v>34</v>
      </c>
      <c r="C489">
        <v>4</v>
      </c>
    </row>
    <row r="490" spans="1:3">
      <c r="A490" t="s">
        <v>2086</v>
      </c>
      <c r="B490" t="s">
        <v>34</v>
      </c>
      <c r="C490">
        <v>4</v>
      </c>
    </row>
    <row r="491" spans="1:3">
      <c r="A491" t="s">
        <v>2067</v>
      </c>
      <c r="B491" t="s">
        <v>34</v>
      </c>
      <c r="C491">
        <v>4</v>
      </c>
    </row>
    <row r="492" spans="1:3">
      <c r="A492" t="s">
        <v>1162</v>
      </c>
      <c r="B492" t="s">
        <v>34</v>
      </c>
      <c r="C492">
        <v>4</v>
      </c>
    </row>
    <row r="493" spans="1:3">
      <c r="A493" t="s">
        <v>116</v>
      </c>
      <c r="B493" t="s">
        <v>650</v>
      </c>
      <c r="C493">
        <v>4</v>
      </c>
    </row>
    <row r="494" spans="1:3">
      <c r="A494" t="s">
        <v>104</v>
      </c>
      <c r="B494" t="s">
        <v>650</v>
      </c>
      <c r="C494">
        <v>4</v>
      </c>
    </row>
    <row r="495" spans="1:3">
      <c r="A495" t="s">
        <v>126</v>
      </c>
      <c r="B495" t="s">
        <v>34</v>
      </c>
      <c r="C495">
        <v>4</v>
      </c>
    </row>
    <row r="496" spans="1:3">
      <c r="A496" t="s">
        <v>178</v>
      </c>
      <c r="B496" t="s">
        <v>650</v>
      </c>
      <c r="C496">
        <v>4</v>
      </c>
    </row>
    <row r="497" spans="1:3">
      <c r="A497" t="s">
        <v>1747</v>
      </c>
      <c r="B497" t="s">
        <v>34</v>
      </c>
      <c r="C497">
        <v>4</v>
      </c>
    </row>
    <row r="498" spans="1:3">
      <c r="A498" t="s">
        <v>167</v>
      </c>
      <c r="B498" t="s">
        <v>34</v>
      </c>
      <c r="C498">
        <v>4</v>
      </c>
    </row>
    <row r="499" spans="1:3">
      <c r="A499" t="s">
        <v>1751</v>
      </c>
      <c r="B499" t="s">
        <v>34</v>
      </c>
      <c r="C499">
        <v>4</v>
      </c>
    </row>
    <row r="500" spans="1:3">
      <c r="A500" t="s">
        <v>202</v>
      </c>
      <c r="B500" t="s">
        <v>650</v>
      </c>
      <c r="C500">
        <v>4</v>
      </c>
    </row>
    <row r="501" spans="1:3">
      <c r="A501" t="s">
        <v>1638</v>
      </c>
      <c r="B501" t="s">
        <v>34</v>
      </c>
      <c r="C501">
        <v>4</v>
      </c>
    </row>
    <row r="502" spans="1:3">
      <c r="A502" t="s">
        <v>1502</v>
      </c>
      <c r="B502" t="s">
        <v>34</v>
      </c>
      <c r="C502">
        <v>4</v>
      </c>
    </row>
    <row r="503" spans="1:3">
      <c r="A503" t="s">
        <v>1277</v>
      </c>
      <c r="B503" t="s">
        <v>34</v>
      </c>
      <c r="C503">
        <v>4</v>
      </c>
    </row>
    <row r="504" spans="1:3">
      <c r="A504" t="s">
        <v>1757</v>
      </c>
      <c r="B504" t="s">
        <v>650</v>
      </c>
      <c r="C504">
        <v>4</v>
      </c>
    </row>
    <row r="505" spans="1:3">
      <c r="A505" t="s">
        <v>1187</v>
      </c>
      <c r="B505" t="s">
        <v>34</v>
      </c>
      <c r="C505">
        <v>4</v>
      </c>
    </row>
    <row r="506" spans="1:3">
      <c r="A506" t="s">
        <v>1763</v>
      </c>
      <c r="B506" t="s">
        <v>34</v>
      </c>
      <c r="C506">
        <v>4</v>
      </c>
    </row>
    <row r="507" spans="1:3">
      <c r="A507" t="s">
        <v>1390</v>
      </c>
      <c r="B507" t="s">
        <v>34</v>
      </c>
      <c r="C507">
        <v>4</v>
      </c>
    </row>
    <row r="508" spans="1:3">
      <c r="A508" t="s">
        <v>53</v>
      </c>
      <c r="B508" t="s">
        <v>651</v>
      </c>
      <c r="C508">
        <v>4</v>
      </c>
    </row>
    <row r="509" spans="1:3">
      <c r="A509" t="s">
        <v>112</v>
      </c>
      <c r="B509" t="s">
        <v>650</v>
      </c>
      <c r="C509">
        <v>4</v>
      </c>
    </row>
    <row r="510" spans="1:3">
      <c r="A510" t="s">
        <v>2087</v>
      </c>
      <c r="B510" t="s">
        <v>34</v>
      </c>
      <c r="C510">
        <v>4</v>
      </c>
    </row>
    <row r="511" spans="1:3">
      <c r="A511" t="s">
        <v>1101</v>
      </c>
      <c r="B511" t="s">
        <v>34</v>
      </c>
      <c r="C511">
        <v>4</v>
      </c>
    </row>
    <row r="512" spans="1:3">
      <c r="A512" t="s">
        <v>1447</v>
      </c>
      <c r="B512" t="s">
        <v>34</v>
      </c>
      <c r="C512">
        <v>4</v>
      </c>
    </row>
    <row r="513" spans="1:3">
      <c r="A513" t="s">
        <v>1641</v>
      </c>
      <c r="B513" t="s">
        <v>34</v>
      </c>
      <c r="C513">
        <v>4</v>
      </c>
    </row>
    <row r="514" spans="1:3">
      <c r="A514" t="s">
        <v>59</v>
      </c>
      <c r="B514" t="s">
        <v>650</v>
      </c>
      <c r="C514">
        <v>4</v>
      </c>
    </row>
    <row r="515" spans="1:3">
      <c r="A515" t="s">
        <v>94</v>
      </c>
      <c r="B515" t="s">
        <v>34</v>
      </c>
      <c r="C515">
        <v>4</v>
      </c>
    </row>
    <row r="516" spans="1:3">
      <c r="A516" t="s">
        <v>180</v>
      </c>
      <c r="B516" t="s">
        <v>34</v>
      </c>
      <c r="C516">
        <v>4</v>
      </c>
    </row>
    <row r="517" spans="1:3">
      <c r="A517" t="s">
        <v>1872</v>
      </c>
      <c r="B517" t="s">
        <v>34</v>
      </c>
      <c r="C517">
        <v>4</v>
      </c>
    </row>
    <row r="518" spans="1:3">
      <c r="A518" t="s">
        <v>1590</v>
      </c>
      <c r="B518" t="s">
        <v>34</v>
      </c>
      <c r="C518">
        <v>4</v>
      </c>
    </row>
    <row r="519" spans="1:3">
      <c r="A519" t="s">
        <v>2088</v>
      </c>
      <c r="B519" t="s">
        <v>34</v>
      </c>
      <c r="C519">
        <v>4</v>
      </c>
    </row>
    <row r="520" spans="1:3">
      <c r="A520" t="s">
        <v>2649</v>
      </c>
      <c r="B520">
        <v>4</v>
      </c>
      <c r="C520">
        <v>3</v>
      </c>
    </row>
    <row r="521" spans="1:3">
      <c r="A521" t="s">
        <v>1777</v>
      </c>
      <c r="B521">
        <v>4</v>
      </c>
      <c r="C521">
        <v>1</v>
      </c>
    </row>
    <row r="522" spans="1:3">
      <c r="A522" t="s">
        <v>1982</v>
      </c>
      <c r="B522" t="s">
        <v>34</v>
      </c>
      <c r="C522">
        <v>4</v>
      </c>
    </row>
    <row r="523" spans="1:3">
      <c r="A523" t="s">
        <v>1599</v>
      </c>
      <c r="B523">
        <v>4</v>
      </c>
      <c r="C523">
        <v>3</v>
      </c>
    </row>
    <row r="524" spans="1:3">
      <c r="A524" t="s">
        <v>1240</v>
      </c>
      <c r="B524">
        <v>4</v>
      </c>
      <c r="C524">
        <v>4</v>
      </c>
    </row>
    <row r="525" spans="1:3">
      <c r="A525" t="s">
        <v>1456</v>
      </c>
      <c r="B525" t="s">
        <v>34</v>
      </c>
      <c r="C525">
        <v>4</v>
      </c>
    </row>
    <row r="526" spans="1:3">
      <c r="A526" t="s">
        <v>1448</v>
      </c>
      <c r="B526">
        <v>4</v>
      </c>
      <c r="C526">
        <v>2</v>
      </c>
    </row>
    <row r="527" spans="1:3">
      <c r="A527" t="s">
        <v>1813</v>
      </c>
      <c r="B527" t="s">
        <v>34</v>
      </c>
      <c r="C527">
        <v>3</v>
      </c>
    </row>
    <row r="528" spans="1:3">
      <c r="A528" t="s">
        <v>1278</v>
      </c>
      <c r="B528" t="s">
        <v>34</v>
      </c>
      <c r="C528">
        <v>3</v>
      </c>
    </row>
    <row r="529" spans="1:3">
      <c r="A529" t="s">
        <v>1104</v>
      </c>
      <c r="B529" t="s">
        <v>34</v>
      </c>
      <c r="C529">
        <v>3</v>
      </c>
    </row>
    <row r="530" spans="1:3">
      <c r="A530" t="s">
        <v>1430</v>
      </c>
      <c r="B530" t="s">
        <v>34</v>
      </c>
      <c r="C530">
        <v>3</v>
      </c>
    </row>
    <row r="531" spans="1:3">
      <c r="A531" t="s">
        <v>183</v>
      </c>
      <c r="B531" t="s">
        <v>34</v>
      </c>
      <c r="C531">
        <v>3</v>
      </c>
    </row>
    <row r="532" spans="1:3">
      <c r="A532" t="s">
        <v>1883</v>
      </c>
      <c r="B532" t="s">
        <v>34</v>
      </c>
      <c r="C532">
        <v>3</v>
      </c>
    </row>
    <row r="533" spans="1:3">
      <c r="A533" t="s">
        <v>209</v>
      </c>
      <c r="B533" t="s">
        <v>650</v>
      </c>
      <c r="C533">
        <v>3</v>
      </c>
    </row>
    <row r="534" spans="1:3">
      <c r="A534" t="s">
        <v>1473</v>
      </c>
      <c r="B534" t="s">
        <v>650</v>
      </c>
      <c r="C534">
        <v>3</v>
      </c>
    </row>
    <row r="535" spans="1:3">
      <c r="A535" t="s">
        <v>517</v>
      </c>
      <c r="B535" t="s">
        <v>650</v>
      </c>
      <c r="C535">
        <v>3</v>
      </c>
    </row>
    <row r="536" spans="1:3">
      <c r="A536" t="s">
        <v>2075</v>
      </c>
      <c r="B536" t="s">
        <v>650</v>
      </c>
      <c r="C536">
        <v>3</v>
      </c>
    </row>
    <row r="537" spans="1:3">
      <c r="A537" t="s">
        <v>108</v>
      </c>
      <c r="B537" t="s">
        <v>34</v>
      </c>
      <c r="C537">
        <v>3</v>
      </c>
    </row>
    <row r="538" spans="1:3">
      <c r="A538" t="s">
        <v>2094</v>
      </c>
      <c r="B538" t="s">
        <v>34</v>
      </c>
      <c r="C538">
        <v>3</v>
      </c>
    </row>
    <row r="539" spans="1:3">
      <c r="A539" t="s">
        <v>742</v>
      </c>
      <c r="B539" t="s">
        <v>34</v>
      </c>
      <c r="C539">
        <v>3</v>
      </c>
    </row>
    <row r="540" spans="1:3">
      <c r="A540" t="s">
        <v>173</v>
      </c>
      <c r="B540" t="s">
        <v>650</v>
      </c>
      <c r="C540">
        <v>3</v>
      </c>
    </row>
    <row r="541" spans="1:3">
      <c r="A541" t="s">
        <v>1436</v>
      </c>
      <c r="B541" t="s">
        <v>34</v>
      </c>
      <c r="C541">
        <v>3</v>
      </c>
    </row>
    <row r="542" spans="1:3">
      <c r="A542" t="s">
        <v>217</v>
      </c>
      <c r="B542" t="s">
        <v>650</v>
      </c>
      <c r="C542">
        <v>3</v>
      </c>
    </row>
    <row r="543" spans="1:3">
      <c r="A543" t="s">
        <v>930</v>
      </c>
      <c r="B543" t="s">
        <v>650</v>
      </c>
      <c r="C543">
        <v>3</v>
      </c>
    </row>
    <row r="544" spans="1:3">
      <c r="A544" t="s">
        <v>196</v>
      </c>
      <c r="B544" t="s">
        <v>650</v>
      </c>
      <c r="C544">
        <v>3</v>
      </c>
    </row>
    <row r="545" spans="1:3">
      <c r="A545" t="s">
        <v>2096</v>
      </c>
      <c r="B545" t="s">
        <v>650</v>
      </c>
      <c r="C545">
        <v>3</v>
      </c>
    </row>
    <row r="546" spans="1:3">
      <c r="A546" t="s">
        <v>134</v>
      </c>
      <c r="B546" t="s">
        <v>34</v>
      </c>
      <c r="C546">
        <v>3</v>
      </c>
    </row>
    <row r="547" spans="1:3">
      <c r="A547" t="s">
        <v>1281</v>
      </c>
      <c r="B547" t="s">
        <v>34</v>
      </c>
      <c r="C547">
        <v>3</v>
      </c>
    </row>
    <row r="548" spans="1:3">
      <c r="A548" t="s">
        <v>1372</v>
      </c>
      <c r="B548" t="s">
        <v>34</v>
      </c>
      <c r="C548">
        <v>3</v>
      </c>
    </row>
    <row r="549" spans="1:3">
      <c r="A549" t="s">
        <v>65</v>
      </c>
      <c r="B549" t="s">
        <v>650</v>
      </c>
      <c r="C549">
        <v>3</v>
      </c>
    </row>
    <row r="550" spans="1:3">
      <c r="A550" t="s">
        <v>1282</v>
      </c>
      <c r="B550" t="s">
        <v>34</v>
      </c>
      <c r="C550">
        <v>3</v>
      </c>
    </row>
    <row r="551" spans="1:3">
      <c r="A551" t="s">
        <v>281</v>
      </c>
      <c r="B551" t="s">
        <v>651</v>
      </c>
      <c r="C551">
        <v>3</v>
      </c>
    </row>
    <row r="552" spans="1:3">
      <c r="A552" t="s">
        <v>2097</v>
      </c>
      <c r="B552" t="s">
        <v>34</v>
      </c>
      <c r="C552">
        <v>3</v>
      </c>
    </row>
    <row r="553" spans="1:3">
      <c r="A553" t="s">
        <v>2098</v>
      </c>
      <c r="B553" t="s">
        <v>34</v>
      </c>
      <c r="C553">
        <v>3</v>
      </c>
    </row>
    <row r="554" spans="1:3">
      <c r="A554" t="s">
        <v>1207</v>
      </c>
      <c r="B554" t="s">
        <v>34</v>
      </c>
      <c r="C554">
        <v>3</v>
      </c>
    </row>
    <row r="555" spans="1:3">
      <c r="A555" t="s">
        <v>1393</v>
      </c>
      <c r="B555" t="s">
        <v>34</v>
      </c>
      <c r="C555">
        <v>3</v>
      </c>
    </row>
    <row r="556" spans="1:3">
      <c r="A556" t="s">
        <v>1475</v>
      </c>
      <c r="B556" t="s">
        <v>34</v>
      </c>
      <c r="C556">
        <v>3</v>
      </c>
    </row>
    <row r="557" spans="1:3">
      <c r="A557" t="s">
        <v>346</v>
      </c>
      <c r="B557" t="s">
        <v>34</v>
      </c>
      <c r="C557">
        <v>3</v>
      </c>
    </row>
    <row r="558" spans="1:3">
      <c r="A558" t="s">
        <v>1459</v>
      </c>
      <c r="B558" t="s">
        <v>34</v>
      </c>
      <c r="C558">
        <v>3</v>
      </c>
    </row>
    <row r="559" spans="1:3">
      <c r="A559" t="s">
        <v>480</v>
      </c>
      <c r="B559" t="s">
        <v>34</v>
      </c>
      <c r="C559">
        <v>3</v>
      </c>
    </row>
    <row r="560" spans="1:3">
      <c r="A560" t="s">
        <v>479</v>
      </c>
      <c r="B560" t="s">
        <v>650</v>
      </c>
      <c r="C560">
        <v>3</v>
      </c>
    </row>
    <row r="561" spans="1:3">
      <c r="A561" t="s">
        <v>1488</v>
      </c>
      <c r="B561" t="s">
        <v>650</v>
      </c>
      <c r="C561">
        <v>3</v>
      </c>
    </row>
    <row r="562" spans="1:3">
      <c r="A562" t="s">
        <v>1839</v>
      </c>
      <c r="B562" t="s">
        <v>34</v>
      </c>
      <c r="C562">
        <v>3</v>
      </c>
    </row>
    <row r="563" spans="1:3">
      <c r="A563" t="s">
        <v>1583</v>
      </c>
      <c r="B563" t="s">
        <v>34</v>
      </c>
      <c r="C563">
        <v>3</v>
      </c>
    </row>
    <row r="564" spans="1:3">
      <c r="A564" t="s">
        <v>618</v>
      </c>
      <c r="B564" t="s">
        <v>34</v>
      </c>
      <c r="C564">
        <v>3</v>
      </c>
    </row>
    <row r="565" spans="1:3">
      <c r="A565" t="s">
        <v>1154</v>
      </c>
      <c r="B565" t="s">
        <v>34</v>
      </c>
      <c r="C565">
        <v>3</v>
      </c>
    </row>
    <row r="566" spans="1:3">
      <c r="A566" t="s">
        <v>1307</v>
      </c>
      <c r="B566" t="s">
        <v>650</v>
      </c>
      <c r="C566">
        <v>3</v>
      </c>
    </row>
    <row r="567" spans="1:3">
      <c r="A567" t="s">
        <v>739</v>
      </c>
      <c r="B567" t="s">
        <v>34</v>
      </c>
      <c r="C567">
        <v>3</v>
      </c>
    </row>
    <row r="568" spans="1:3">
      <c r="A568" t="s">
        <v>758</v>
      </c>
      <c r="B568" t="s">
        <v>651</v>
      </c>
      <c r="C568">
        <v>3</v>
      </c>
    </row>
    <row r="569" spans="1:3">
      <c r="A569" t="s">
        <v>2078</v>
      </c>
      <c r="B569" t="s">
        <v>34</v>
      </c>
      <c r="C569">
        <v>3</v>
      </c>
    </row>
    <row r="570" spans="1:3">
      <c r="A570" t="s">
        <v>2100</v>
      </c>
      <c r="B570" t="s">
        <v>650</v>
      </c>
      <c r="C570">
        <v>3</v>
      </c>
    </row>
    <row r="571" spans="1:3">
      <c r="A571" t="s">
        <v>1308</v>
      </c>
      <c r="B571" t="s">
        <v>650</v>
      </c>
      <c r="C571">
        <v>3</v>
      </c>
    </row>
    <row r="572" spans="1:3">
      <c r="A572" t="s">
        <v>825</v>
      </c>
      <c r="B572" t="s">
        <v>650</v>
      </c>
      <c r="C572">
        <v>3</v>
      </c>
    </row>
    <row r="573" spans="1:3">
      <c r="A573" t="s">
        <v>823</v>
      </c>
      <c r="B573" t="s">
        <v>650</v>
      </c>
      <c r="C573">
        <v>3</v>
      </c>
    </row>
    <row r="574" spans="1:3">
      <c r="A574" t="s">
        <v>860</v>
      </c>
      <c r="B574" t="s">
        <v>650</v>
      </c>
      <c r="C574">
        <v>3</v>
      </c>
    </row>
    <row r="575" spans="1:3">
      <c r="A575" t="s">
        <v>1210</v>
      </c>
      <c r="B575" t="s">
        <v>650</v>
      </c>
      <c r="C575">
        <v>3</v>
      </c>
    </row>
    <row r="576" spans="1:3">
      <c r="A576" t="s">
        <v>962</v>
      </c>
      <c r="B576" t="s">
        <v>34</v>
      </c>
      <c r="C576">
        <v>3</v>
      </c>
    </row>
    <row r="577" spans="1:3">
      <c r="A577" t="s">
        <v>982</v>
      </c>
      <c r="B577" t="s">
        <v>34</v>
      </c>
      <c r="C577">
        <v>3</v>
      </c>
    </row>
    <row r="578" spans="1:3">
      <c r="A578" t="s">
        <v>1020</v>
      </c>
      <c r="B578" t="s">
        <v>650</v>
      </c>
      <c r="C578">
        <v>3</v>
      </c>
    </row>
    <row r="579" spans="1:3">
      <c r="A579" t="s">
        <v>1427</v>
      </c>
      <c r="B579" t="s">
        <v>650</v>
      </c>
      <c r="C579">
        <v>3</v>
      </c>
    </row>
    <row r="580" spans="1:3">
      <c r="A580" t="s">
        <v>2080</v>
      </c>
      <c r="B580" t="s">
        <v>34</v>
      </c>
      <c r="C580">
        <v>3</v>
      </c>
    </row>
    <row r="581" spans="1:3">
      <c r="A581" t="s">
        <v>1150</v>
      </c>
      <c r="B581" t="s">
        <v>650</v>
      </c>
      <c r="C581">
        <v>3</v>
      </c>
    </row>
    <row r="582" spans="1:3">
      <c r="A582" t="s">
        <v>1175</v>
      </c>
      <c r="B582" t="s">
        <v>34</v>
      </c>
      <c r="C582">
        <v>3</v>
      </c>
    </row>
    <row r="583" spans="1:3">
      <c r="A583" t="s">
        <v>1232</v>
      </c>
      <c r="B583" t="s">
        <v>34</v>
      </c>
      <c r="C583">
        <v>3</v>
      </c>
    </row>
    <row r="584" spans="1:3">
      <c r="A584" t="s">
        <v>1842</v>
      </c>
      <c r="B584" t="s">
        <v>34</v>
      </c>
      <c r="C584">
        <v>3</v>
      </c>
    </row>
    <row r="585" spans="1:3">
      <c r="A585" t="s">
        <v>1253</v>
      </c>
      <c r="B585" t="s">
        <v>650</v>
      </c>
      <c r="C585">
        <v>3</v>
      </c>
    </row>
    <row r="586" spans="1:3">
      <c r="A586" t="s">
        <v>1262</v>
      </c>
      <c r="B586" t="s">
        <v>650</v>
      </c>
      <c r="C586">
        <v>3</v>
      </c>
    </row>
    <row r="587" spans="1:3">
      <c r="A587" t="s">
        <v>2101</v>
      </c>
      <c r="B587" t="s">
        <v>34</v>
      </c>
      <c r="C587">
        <v>3</v>
      </c>
    </row>
    <row r="588" spans="1:3">
      <c r="A588" t="s">
        <v>1361</v>
      </c>
      <c r="B588" t="s">
        <v>651</v>
      </c>
      <c r="C588">
        <v>3</v>
      </c>
    </row>
    <row r="589" spans="1:3">
      <c r="A589" t="s">
        <v>1454</v>
      </c>
      <c r="B589" t="s">
        <v>34</v>
      </c>
      <c r="C589">
        <v>3</v>
      </c>
    </row>
    <row r="590" spans="1:3">
      <c r="A590" t="s">
        <v>1483</v>
      </c>
      <c r="B590" t="s">
        <v>34</v>
      </c>
      <c r="C590">
        <v>3</v>
      </c>
    </row>
    <row r="591" spans="1:3">
      <c r="A591" t="s">
        <v>1617</v>
      </c>
      <c r="B591" t="s">
        <v>34</v>
      </c>
      <c r="C591">
        <v>3</v>
      </c>
    </row>
    <row r="592" spans="1:3">
      <c r="A592" t="s">
        <v>2102</v>
      </c>
      <c r="B592" t="s">
        <v>650</v>
      </c>
      <c r="C592">
        <v>3</v>
      </c>
    </row>
    <row r="593" spans="1:3">
      <c r="A593" t="s">
        <v>1796</v>
      </c>
      <c r="B593" t="s">
        <v>650</v>
      </c>
      <c r="C593">
        <v>3</v>
      </c>
    </row>
    <row r="594" spans="1:3">
      <c r="A594" t="s">
        <v>862</v>
      </c>
      <c r="B594" t="s">
        <v>34</v>
      </c>
      <c r="C594">
        <v>3</v>
      </c>
    </row>
    <row r="595" spans="1:3">
      <c r="A595" t="s">
        <v>211</v>
      </c>
      <c r="B595" t="s">
        <v>34</v>
      </c>
      <c r="C595">
        <v>3</v>
      </c>
    </row>
    <row r="596" spans="1:3">
      <c r="A596" t="s">
        <v>2104</v>
      </c>
      <c r="B596" t="s">
        <v>34</v>
      </c>
      <c r="C596">
        <v>3</v>
      </c>
    </row>
    <row r="597" spans="1:3">
      <c r="A597" t="s">
        <v>1028</v>
      </c>
      <c r="B597" t="s">
        <v>34</v>
      </c>
      <c r="C597">
        <v>3</v>
      </c>
    </row>
    <row r="598" spans="1:3">
      <c r="A598" t="s">
        <v>106</v>
      </c>
      <c r="B598" t="s">
        <v>34</v>
      </c>
      <c r="C598">
        <v>3</v>
      </c>
    </row>
    <row r="599" spans="1:3">
      <c r="A599" t="s">
        <v>1053</v>
      </c>
      <c r="B599" t="s">
        <v>650</v>
      </c>
      <c r="C599">
        <v>3</v>
      </c>
    </row>
    <row r="600" spans="1:3">
      <c r="A600" t="s">
        <v>1574</v>
      </c>
      <c r="B600" t="s">
        <v>650</v>
      </c>
      <c r="C600">
        <v>3</v>
      </c>
    </row>
    <row r="601" spans="1:3">
      <c r="A601" t="s">
        <v>1913</v>
      </c>
      <c r="B601" t="s">
        <v>650</v>
      </c>
      <c r="C601">
        <v>3</v>
      </c>
    </row>
    <row r="602" spans="1:3">
      <c r="A602" t="s">
        <v>984</v>
      </c>
      <c r="B602" t="s">
        <v>34</v>
      </c>
      <c r="C602">
        <v>3</v>
      </c>
    </row>
    <row r="603" spans="1:3">
      <c r="A603" t="s">
        <v>992</v>
      </c>
      <c r="B603" t="s">
        <v>34</v>
      </c>
      <c r="C603">
        <v>3</v>
      </c>
    </row>
    <row r="604" spans="1:3">
      <c r="A604" t="s">
        <v>2105</v>
      </c>
      <c r="B604" t="s">
        <v>34</v>
      </c>
      <c r="C604">
        <v>3</v>
      </c>
    </row>
    <row r="605" spans="1:3">
      <c r="A605" t="s">
        <v>1311</v>
      </c>
      <c r="B605" t="s">
        <v>34</v>
      </c>
      <c r="C605">
        <v>3</v>
      </c>
    </row>
    <row r="606" spans="1:3">
      <c r="A606" t="s">
        <v>135</v>
      </c>
      <c r="B606" t="s">
        <v>34</v>
      </c>
      <c r="C606">
        <v>3</v>
      </c>
    </row>
    <row r="607" spans="1:3">
      <c r="A607" t="s">
        <v>213</v>
      </c>
      <c r="B607" t="s">
        <v>650</v>
      </c>
      <c r="C607">
        <v>3</v>
      </c>
    </row>
    <row r="608" spans="1:3">
      <c r="A608" t="s">
        <v>213</v>
      </c>
      <c r="B608" t="s">
        <v>651</v>
      </c>
      <c r="C608">
        <v>3</v>
      </c>
    </row>
    <row r="609" spans="1:3">
      <c r="A609" t="s">
        <v>967</v>
      </c>
      <c r="B609" t="s">
        <v>650</v>
      </c>
      <c r="C609">
        <v>3</v>
      </c>
    </row>
    <row r="610" spans="1:3">
      <c r="A610" t="s">
        <v>1329</v>
      </c>
      <c r="B610" t="s">
        <v>34</v>
      </c>
      <c r="C610">
        <v>3</v>
      </c>
    </row>
    <row r="611" spans="1:3">
      <c r="A611" t="s">
        <v>153</v>
      </c>
      <c r="B611" t="s">
        <v>34</v>
      </c>
      <c r="C611">
        <v>3</v>
      </c>
    </row>
    <row r="612" spans="1:3">
      <c r="A612" t="s">
        <v>1304</v>
      </c>
      <c r="B612" t="s">
        <v>650</v>
      </c>
      <c r="C612">
        <v>3</v>
      </c>
    </row>
    <row r="613" spans="1:3">
      <c r="A613" t="s">
        <v>2081</v>
      </c>
      <c r="B613" t="s">
        <v>650</v>
      </c>
      <c r="C613">
        <v>3</v>
      </c>
    </row>
    <row r="614" spans="1:3">
      <c r="A614" t="s">
        <v>214</v>
      </c>
      <c r="B614" t="s">
        <v>650</v>
      </c>
      <c r="C614">
        <v>3</v>
      </c>
    </row>
    <row r="615" spans="1:3">
      <c r="A615" t="s">
        <v>1075</v>
      </c>
      <c r="B615" t="s">
        <v>34</v>
      </c>
      <c r="C615">
        <v>3</v>
      </c>
    </row>
    <row r="616" spans="1:3">
      <c r="A616" t="s">
        <v>2108</v>
      </c>
      <c r="B616" t="s">
        <v>34</v>
      </c>
      <c r="C616">
        <v>3</v>
      </c>
    </row>
    <row r="617" spans="1:3">
      <c r="A617" t="s">
        <v>2082</v>
      </c>
      <c r="B617" t="s">
        <v>34</v>
      </c>
      <c r="C617">
        <v>3</v>
      </c>
    </row>
    <row r="618" spans="1:3">
      <c r="A618" t="s">
        <v>1919</v>
      </c>
      <c r="B618" t="s">
        <v>34</v>
      </c>
      <c r="C618">
        <v>3</v>
      </c>
    </row>
    <row r="619" spans="1:3">
      <c r="A619" t="s">
        <v>1153</v>
      </c>
      <c r="B619" t="s">
        <v>650</v>
      </c>
      <c r="C619">
        <v>3</v>
      </c>
    </row>
    <row r="620" spans="1:3">
      <c r="A620" t="s">
        <v>2109</v>
      </c>
      <c r="B620" t="s">
        <v>34</v>
      </c>
      <c r="C620">
        <v>3</v>
      </c>
    </row>
    <row r="621" spans="1:3">
      <c r="A621" t="s">
        <v>2111</v>
      </c>
      <c r="B621" t="s">
        <v>34</v>
      </c>
      <c r="C621">
        <v>3</v>
      </c>
    </row>
    <row r="622" spans="1:3">
      <c r="A622" t="s">
        <v>1235</v>
      </c>
      <c r="B622" t="s">
        <v>650</v>
      </c>
      <c r="C622">
        <v>3</v>
      </c>
    </row>
    <row r="623" spans="1:3">
      <c r="A623" t="s">
        <v>1157</v>
      </c>
      <c r="B623" t="s">
        <v>34</v>
      </c>
      <c r="C623">
        <v>3</v>
      </c>
    </row>
    <row r="624" spans="1:3">
      <c r="A624" t="s">
        <v>1157</v>
      </c>
      <c r="B624" t="s">
        <v>650</v>
      </c>
      <c r="C624">
        <v>3</v>
      </c>
    </row>
    <row r="625" spans="1:3">
      <c r="A625" t="s">
        <v>1527</v>
      </c>
      <c r="B625" t="s">
        <v>34</v>
      </c>
      <c r="C625">
        <v>3</v>
      </c>
    </row>
    <row r="626" spans="1:3">
      <c r="A626" t="s">
        <v>1212</v>
      </c>
      <c r="B626" t="s">
        <v>650</v>
      </c>
      <c r="C626">
        <v>3</v>
      </c>
    </row>
    <row r="627" spans="1:3">
      <c r="A627" t="s">
        <v>143</v>
      </c>
      <c r="B627" t="s">
        <v>651</v>
      </c>
      <c r="C627">
        <v>3</v>
      </c>
    </row>
    <row r="628" spans="1:3">
      <c r="A628" t="s">
        <v>1925</v>
      </c>
      <c r="B628" t="s">
        <v>34</v>
      </c>
      <c r="C628">
        <v>3</v>
      </c>
    </row>
    <row r="629" spans="1:3">
      <c r="A629" t="s">
        <v>96</v>
      </c>
      <c r="B629" t="s">
        <v>650</v>
      </c>
      <c r="C629">
        <v>3</v>
      </c>
    </row>
    <row r="630" spans="1:3">
      <c r="A630" t="s">
        <v>1155</v>
      </c>
      <c r="B630" t="s">
        <v>650</v>
      </c>
      <c r="C630">
        <v>3</v>
      </c>
    </row>
    <row r="631" spans="1:3">
      <c r="A631" t="s">
        <v>1029</v>
      </c>
      <c r="B631" t="s">
        <v>34</v>
      </c>
      <c r="C631">
        <v>3</v>
      </c>
    </row>
    <row r="632" spans="1:3">
      <c r="A632" t="s">
        <v>1029</v>
      </c>
      <c r="B632" t="s">
        <v>650</v>
      </c>
      <c r="C632">
        <v>3</v>
      </c>
    </row>
    <row r="633" spans="1:3">
      <c r="A633" t="s">
        <v>2112</v>
      </c>
      <c r="B633" t="s">
        <v>34</v>
      </c>
      <c r="C633">
        <v>3</v>
      </c>
    </row>
    <row r="634" spans="1:3">
      <c r="A634" t="s">
        <v>1301</v>
      </c>
      <c r="B634" t="s">
        <v>650</v>
      </c>
      <c r="C634">
        <v>3</v>
      </c>
    </row>
    <row r="635" spans="1:3">
      <c r="A635" t="s">
        <v>1633</v>
      </c>
      <c r="B635" t="s">
        <v>34</v>
      </c>
      <c r="C635">
        <v>3</v>
      </c>
    </row>
    <row r="636" spans="1:3">
      <c r="A636" t="s">
        <v>1511</v>
      </c>
      <c r="B636" t="s">
        <v>34</v>
      </c>
      <c r="C636">
        <v>3</v>
      </c>
    </row>
    <row r="637" spans="1:3">
      <c r="A637" t="s">
        <v>98</v>
      </c>
      <c r="B637" t="s">
        <v>651</v>
      </c>
      <c r="C637">
        <v>3</v>
      </c>
    </row>
    <row r="638" spans="1:3">
      <c r="A638" t="s">
        <v>1334</v>
      </c>
      <c r="B638" t="s">
        <v>34</v>
      </c>
      <c r="C638">
        <v>3</v>
      </c>
    </row>
    <row r="639" spans="1:3">
      <c r="A639" t="s">
        <v>1184</v>
      </c>
      <c r="B639" t="s">
        <v>34</v>
      </c>
      <c r="C639">
        <v>3</v>
      </c>
    </row>
    <row r="640" spans="1:3">
      <c r="A640" t="s">
        <v>437</v>
      </c>
      <c r="B640" t="s">
        <v>650</v>
      </c>
      <c r="C640">
        <v>3</v>
      </c>
    </row>
    <row r="641" spans="1:3">
      <c r="A641" t="s">
        <v>1727</v>
      </c>
      <c r="B641" t="s">
        <v>650</v>
      </c>
      <c r="C641">
        <v>3</v>
      </c>
    </row>
    <row r="642" spans="1:3">
      <c r="A642" t="s">
        <v>1180</v>
      </c>
      <c r="B642" t="s">
        <v>34</v>
      </c>
      <c r="C642">
        <v>3</v>
      </c>
    </row>
    <row r="643" spans="1:3">
      <c r="A643" t="s">
        <v>1935</v>
      </c>
      <c r="B643" t="s">
        <v>34</v>
      </c>
      <c r="C643">
        <v>3</v>
      </c>
    </row>
    <row r="644" spans="1:3">
      <c r="A644" t="s">
        <v>589</v>
      </c>
      <c r="B644" t="s">
        <v>650</v>
      </c>
      <c r="C644">
        <v>3</v>
      </c>
    </row>
    <row r="645" spans="1:3">
      <c r="A645" t="s">
        <v>2117</v>
      </c>
      <c r="B645" t="s">
        <v>650</v>
      </c>
      <c r="C645">
        <v>3</v>
      </c>
    </row>
    <row r="646" spans="1:3">
      <c r="A646" t="s">
        <v>226</v>
      </c>
      <c r="B646" t="s">
        <v>34</v>
      </c>
      <c r="C646">
        <v>3</v>
      </c>
    </row>
    <row r="647" spans="1:3">
      <c r="A647" t="s">
        <v>1940</v>
      </c>
      <c r="B647" t="s">
        <v>34</v>
      </c>
      <c r="C647">
        <v>3</v>
      </c>
    </row>
    <row r="648" spans="1:3">
      <c r="A648" t="s">
        <v>929</v>
      </c>
      <c r="B648" t="s">
        <v>650</v>
      </c>
      <c r="C648">
        <v>3</v>
      </c>
    </row>
    <row r="649" spans="1:3">
      <c r="A649" t="s">
        <v>1236</v>
      </c>
      <c r="B649" t="s">
        <v>650</v>
      </c>
      <c r="C649">
        <v>3</v>
      </c>
    </row>
    <row r="650" spans="1:3">
      <c r="A650" t="s">
        <v>154</v>
      </c>
      <c r="B650" t="s">
        <v>650</v>
      </c>
      <c r="C650">
        <v>3</v>
      </c>
    </row>
    <row r="651" spans="1:3">
      <c r="A651" t="s">
        <v>176</v>
      </c>
      <c r="B651" t="s">
        <v>34</v>
      </c>
      <c r="C651">
        <v>3</v>
      </c>
    </row>
    <row r="652" spans="1:3">
      <c r="A652" t="s">
        <v>176</v>
      </c>
      <c r="B652" t="s">
        <v>650</v>
      </c>
      <c r="C652">
        <v>3</v>
      </c>
    </row>
    <row r="653" spans="1:3">
      <c r="A653" t="s">
        <v>1336</v>
      </c>
      <c r="B653" t="s">
        <v>34</v>
      </c>
      <c r="C653">
        <v>3</v>
      </c>
    </row>
    <row r="654" spans="1:3">
      <c r="A654" t="s">
        <v>1733</v>
      </c>
      <c r="B654" t="s">
        <v>650</v>
      </c>
      <c r="C654">
        <v>3</v>
      </c>
    </row>
    <row r="655" spans="1:3">
      <c r="A655" t="s">
        <v>1862</v>
      </c>
      <c r="B655" t="s">
        <v>34</v>
      </c>
      <c r="C655">
        <v>3</v>
      </c>
    </row>
    <row r="656" spans="1:3">
      <c r="A656" t="s">
        <v>1734</v>
      </c>
      <c r="B656" t="s">
        <v>34</v>
      </c>
      <c r="C656">
        <v>3</v>
      </c>
    </row>
    <row r="657" spans="1:3">
      <c r="A657" t="s">
        <v>1215</v>
      </c>
      <c r="B657" t="s">
        <v>34</v>
      </c>
      <c r="C657">
        <v>3</v>
      </c>
    </row>
    <row r="658" spans="1:3">
      <c r="A658" t="s">
        <v>2119</v>
      </c>
      <c r="B658" t="s">
        <v>34</v>
      </c>
      <c r="C658">
        <v>3</v>
      </c>
    </row>
    <row r="659" spans="1:3">
      <c r="A659" t="s">
        <v>2120</v>
      </c>
      <c r="B659" t="s">
        <v>34</v>
      </c>
      <c r="C659">
        <v>3</v>
      </c>
    </row>
    <row r="660" spans="1:3">
      <c r="A660" t="s">
        <v>1952</v>
      </c>
      <c r="B660" t="s">
        <v>650</v>
      </c>
      <c r="C660">
        <v>3</v>
      </c>
    </row>
    <row r="661" spans="1:3">
      <c r="A661" t="s">
        <v>1820</v>
      </c>
      <c r="B661" t="s">
        <v>34</v>
      </c>
      <c r="C661">
        <v>3</v>
      </c>
    </row>
    <row r="662" spans="1:3">
      <c r="A662" t="s">
        <v>1439</v>
      </c>
      <c r="B662" t="s">
        <v>34</v>
      </c>
      <c r="C662">
        <v>3</v>
      </c>
    </row>
    <row r="663" spans="1:3">
      <c r="A663" t="s">
        <v>1158</v>
      </c>
      <c r="B663" t="s">
        <v>34</v>
      </c>
      <c r="C663">
        <v>3</v>
      </c>
    </row>
    <row r="664" spans="1:3">
      <c r="A664" t="s">
        <v>1337</v>
      </c>
      <c r="B664" t="s">
        <v>34</v>
      </c>
      <c r="C664">
        <v>3</v>
      </c>
    </row>
    <row r="665" spans="1:3">
      <c r="A665" t="s">
        <v>1688</v>
      </c>
      <c r="B665" t="s">
        <v>34</v>
      </c>
      <c r="C665">
        <v>3</v>
      </c>
    </row>
    <row r="666" spans="1:3">
      <c r="A666" t="s">
        <v>122</v>
      </c>
      <c r="B666" t="s">
        <v>650</v>
      </c>
      <c r="C666">
        <v>3</v>
      </c>
    </row>
    <row r="667" spans="1:3">
      <c r="A667" t="s">
        <v>588</v>
      </c>
      <c r="B667" t="s">
        <v>34</v>
      </c>
      <c r="C667">
        <v>3</v>
      </c>
    </row>
    <row r="668" spans="1:3">
      <c r="A668" t="s">
        <v>1114</v>
      </c>
      <c r="B668" t="s">
        <v>34</v>
      </c>
      <c r="C668">
        <v>3</v>
      </c>
    </row>
    <row r="669" spans="1:3">
      <c r="A669" t="s">
        <v>1025</v>
      </c>
      <c r="B669" t="s">
        <v>34</v>
      </c>
      <c r="C669">
        <v>3</v>
      </c>
    </row>
    <row r="670" spans="1:3">
      <c r="A670" t="s">
        <v>1305</v>
      </c>
      <c r="B670" t="s">
        <v>34</v>
      </c>
      <c r="C670">
        <v>3</v>
      </c>
    </row>
    <row r="671" spans="1:3">
      <c r="A671" t="s">
        <v>2124</v>
      </c>
      <c r="B671" t="s">
        <v>34</v>
      </c>
      <c r="C671">
        <v>3</v>
      </c>
    </row>
    <row r="672" spans="1:3">
      <c r="A672" t="s">
        <v>167</v>
      </c>
      <c r="B672" t="s">
        <v>650</v>
      </c>
      <c r="C672">
        <v>3</v>
      </c>
    </row>
    <row r="673" spans="1:3">
      <c r="A673" t="s">
        <v>282</v>
      </c>
      <c r="B673" t="s">
        <v>650</v>
      </c>
      <c r="C673">
        <v>3</v>
      </c>
    </row>
    <row r="674" spans="1:3">
      <c r="A674" t="s">
        <v>202</v>
      </c>
      <c r="B674" t="s">
        <v>34</v>
      </c>
      <c r="C674">
        <v>3</v>
      </c>
    </row>
    <row r="675" spans="1:3">
      <c r="A675" t="s">
        <v>1752</v>
      </c>
      <c r="B675" t="s">
        <v>34</v>
      </c>
      <c r="C675">
        <v>3</v>
      </c>
    </row>
    <row r="676" spans="1:3">
      <c r="A676" t="s">
        <v>1026</v>
      </c>
      <c r="B676" t="s">
        <v>34</v>
      </c>
      <c r="C676">
        <v>3</v>
      </c>
    </row>
    <row r="677" spans="1:3">
      <c r="A677" t="s">
        <v>1639</v>
      </c>
      <c r="B677" t="s">
        <v>34</v>
      </c>
      <c r="C677">
        <v>3</v>
      </c>
    </row>
    <row r="678" spans="1:3">
      <c r="A678" t="s">
        <v>1824</v>
      </c>
      <c r="B678" t="s">
        <v>34</v>
      </c>
      <c r="C678">
        <v>3</v>
      </c>
    </row>
    <row r="679" spans="1:3">
      <c r="A679" t="s">
        <v>2125</v>
      </c>
      <c r="B679" t="s">
        <v>34</v>
      </c>
      <c r="C679">
        <v>3</v>
      </c>
    </row>
    <row r="680" spans="1:3">
      <c r="A680" t="s">
        <v>2126</v>
      </c>
      <c r="B680" t="s">
        <v>34</v>
      </c>
      <c r="C680">
        <v>3</v>
      </c>
    </row>
    <row r="681" spans="1:3">
      <c r="A681" t="s">
        <v>199</v>
      </c>
      <c r="B681" t="s">
        <v>34</v>
      </c>
      <c r="C681">
        <v>3</v>
      </c>
    </row>
    <row r="682" spans="1:3">
      <c r="A682" t="s">
        <v>1471</v>
      </c>
      <c r="B682" t="s">
        <v>34</v>
      </c>
      <c r="C682">
        <v>3</v>
      </c>
    </row>
    <row r="683" spans="1:3">
      <c r="A683" t="s">
        <v>1869</v>
      </c>
      <c r="B683" t="s">
        <v>34</v>
      </c>
      <c r="C683">
        <v>3</v>
      </c>
    </row>
    <row r="684" spans="1:3">
      <c r="A684" t="s">
        <v>123</v>
      </c>
      <c r="B684" t="s">
        <v>651</v>
      </c>
      <c r="C684">
        <v>3</v>
      </c>
    </row>
    <row r="685" spans="1:3">
      <c r="A685" t="s">
        <v>1826</v>
      </c>
      <c r="B685" t="s">
        <v>34</v>
      </c>
      <c r="C685">
        <v>3</v>
      </c>
    </row>
    <row r="686" spans="1:3">
      <c r="A686" t="s">
        <v>179</v>
      </c>
      <c r="B686" t="s">
        <v>650</v>
      </c>
      <c r="C686">
        <v>3</v>
      </c>
    </row>
    <row r="687" spans="1:3">
      <c r="A687" t="s">
        <v>1871</v>
      </c>
      <c r="B687" t="s">
        <v>34</v>
      </c>
      <c r="C687">
        <v>3</v>
      </c>
    </row>
    <row r="688" spans="1:3">
      <c r="A688" t="s">
        <v>70</v>
      </c>
      <c r="B688" t="s">
        <v>650</v>
      </c>
      <c r="C688">
        <v>3</v>
      </c>
    </row>
    <row r="689" spans="1:3">
      <c r="A689" t="s">
        <v>2130</v>
      </c>
      <c r="B689" t="s">
        <v>34</v>
      </c>
      <c r="C689">
        <v>3</v>
      </c>
    </row>
    <row r="690" spans="1:3">
      <c r="A690" t="s">
        <v>55</v>
      </c>
      <c r="B690" t="s">
        <v>650</v>
      </c>
      <c r="C690">
        <v>3</v>
      </c>
    </row>
    <row r="691" spans="1:3">
      <c r="A691" t="s">
        <v>60</v>
      </c>
      <c r="B691" t="s">
        <v>651</v>
      </c>
      <c r="C691">
        <v>3</v>
      </c>
    </row>
    <row r="692" spans="1:3">
      <c r="A692" t="s">
        <v>1037</v>
      </c>
      <c r="B692" t="s">
        <v>650</v>
      </c>
      <c r="C692">
        <v>3</v>
      </c>
    </row>
    <row r="693" spans="1:3">
      <c r="A693" t="s">
        <v>46</v>
      </c>
      <c r="B693" t="s">
        <v>651</v>
      </c>
      <c r="C693">
        <v>3</v>
      </c>
    </row>
    <row r="694" spans="1:3">
      <c r="A694" t="s">
        <v>2131</v>
      </c>
      <c r="B694" t="s">
        <v>650</v>
      </c>
      <c r="C694">
        <v>3</v>
      </c>
    </row>
    <row r="695" spans="1:3">
      <c r="A695" t="s">
        <v>57</v>
      </c>
      <c r="B695" t="s">
        <v>650</v>
      </c>
      <c r="C695">
        <v>3</v>
      </c>
    </row>
    <row r="696" spans="1:3">
      <c r="A696" t="s">
        <v>1442</v>
      </c>
      <c r="B696" t="s">
        <v>34</v>
      </c>
      <c r="C696">
        <v>3</v>
      </c>
    </row>
    <row r="697" spans="1:3">
      <c r="A697" t="s">
        <v>1829</v>
      </c>
      <c r="B697" t="s">
        <v>34</v>
      </c>
      <c r="C697">
        <v>3</v>
      </c>
    </row>
    <row r="698" spans="1:3">
      <c r="A698" t="s">
        <v>1772</v>
      </c>
      <c r="B698" t="s">
        <v>650</v>
      </c>
      <c r="C698">
        <v>3</v>
      </c>
    </row>
    <row r="699" spans="1:3">
      <c r="A699" t="s">
        <v>2089</v>
      </c>
      <c r="B699" t="s">
        <v>34</v>
      </c>
      <c r="C699">
        <v>3</v>
      </c>
    </row>
    <row r="700" spans="1:3">
      <c r="A700" t="s">
        <v>1537</v>
      </c>
      <c r="B700" t="s">
        <v>650</v>
      </c>
      <c r="C700">
        <v>3</v>
      </c>
    </row>
    <row r="701" spans="1:3">
      <c r="A701" t="s">
        <v>1377</v>
      </c>
      <c r="B701">
        <v>3</v>
      </c>
      <c r="C701">
        <v>3</v>
      </c>
    </row>
    <row r="702" spans="1:3">
      <c r="A702" t="s">
        <v>1776</v>
      </c>
      <c r="B702">
        <v>3</v>
      </c>
      <c r="C702">
        <v>3</v>
      </c>
    </row>
    <row r="703" spans="1:3">
      <c r="A703" t="s">
        <v>2134</v>
      </c>
      <c r="B703" t="s">
        <v>650</v>
      </c>
      <c r="C703">
        <v>3</v>
      </c>
    </row>
    <row r="704" spans="1:3">
      <c r="A704" t="s">
        <v>2650</v>
      </c>
      <c r="B704">
        <v>3</v>
      </c>
      <c r="C704">
        <v>2</v>
      </c>
    </row>
    <row r="705" spans="1:3">
      <c r="A705" t="s">
        <v>2651</v>
      </c>
      <c r="B705">
        <v>3</v>
      </c>
      <c r="C705">
        <v>1</v>
      </c>
    </row>
    <row r="706" spans="1:3">
      <c r="A706" t="s">
        <v>1998</v>
      </c>
      <c r="B706">
        <v>3</v>
      </c>
      <c r="C706">
        <v>2</v>
      </c>
    </row>
    <row r="707" spans="1:3">
      <c r="A707" t="s">
        <v>2138</v>
      </c>
      <c r="B707" t="s">
        <v>34</v>
      </c>
      <c r="C707">
        <v>3</v>
      </c>
    </row>
    <row r="708" spans="1:3">
      <c r="A708" t="s">
        <v>1481</v>
      </c>
      <c r="B708" t="s">
        <v>34</v>
      </c>
      <c r="C708">
        <v>3</v>
      </c>
    </row>
    <row r="709" spans="1:3">
      <c r="A709" t="s">
        <v>2652</v>
      </c>
      <c r="B709">
        <v>3</v>
      </c>
      <c r="C709">
        <v>1</v>
      </c>
    </row>
    <row r="710" spans="1:3">
      <c r="A710" t="s">
        <v>759</v>
      </c>
      <c r="B710" t="s">
        <v>650</v>
      </c>
      <c r="C710">
        <v>3</v>
      </c>
    </row>
    <row r="711" spans="1:3">
      <c r="A711" t="s">
        <v>2653</v>
      </c>
      <c r="B711">
        <v>3</v>
      </c>
      <c r="C711">
        <v>1</v>
      </c>
    </row>
    <row r="712" spans="1:3">
      <c r="A712" t="s">
        <v>1314</v>
      </c>
      <c r="B712" t="s">
        <v>34</v>
      </c>
      <c r="C712">
        <v>3</v>
      </c>
    </row>
    <row r="713" spans="1:3">
      <c r="A713" t="s">
        <v>1314</v>
      </c>
      <c r="B713" t="s">
        <v>650</v>
      </c>
      <c r="C713">
        <v>3</v>
      </c>
    </row>
    <row r="714" spans="1:3">
      <c r="A714" t="s">
        <v>2654</v>
      </c>
      <c r="B714">
        <v>3</v>
      </c>
      <c r="C714">
        <v>2</v>
      </c>
    </row>
    <row r="715" spans="1:3">
      <c r="A715" t="s">
        <v>44</v>
      </c>
      <c r="B715" t="s">
        <v>651</v>
      </c>
      <c r="C715">
        <v>2</v>
      </c>
    </row>
    <row r="716" spans="1:3">
      <c r="A716" t="s">
        <v>1881</v>
      </c>
      <c r="B716" t="s">
        <v>34</v>
      </c>
      <c r="C716">
        <v>2</v>
      </c>
    </row>
    <row r="717" spans="1:3">
      <c r="A717" t="s">
        <v>1110</v>
      </c>
      <c r="B717" t="s">
        <v>34</v>
      </c>
      <c r="C717">
        <v>2</v>
      </c>
    </row>
    <row r="718" spans="1:3">
      <c r="A718" t="s">
        <v>1832</v>
      </c>
      <c r="B718" t="s">
        <v>34</v>
      </c>
      <c r="C718">
        <v>2</v>
      </c>
    </row>
    <row r="719" spans="1:3">
      <c r="A719" t="s">
        <v>2141</v>
      </c>
      <c r="B719" t="s">
        <v>34</v>
      </c>
      <c r="C719">
        <v>2</v>
      </c>
    </row>
    <row r="720" spans="1:3">
      <c r="A720" t="s">
        <v>171</v>
      </c>
      <c r="B720" t="s">
        <v>650</v>
      </c>
      <c r="C720">
        <v>2</v>
      </c>
    </row>
    <row r="721" spans="1:3">
      <c r="A721" t="s">
        <v>2142</v>
      </c>
      <c r="B721" t="s">
        <v>34</v>
      </c>
      <c r="C721">
        <v>2</v>
      </c>
    </row>
    <row r="722" spans="1:3">
      <c r="A722" t="s">
        <v>182</v>
      </c>
      <c r="B722" t="s">
        <v>650</v>
      </c>
      <c r="C722">
        <v>2</v>
      </c>
    </row>
    <row r="723" spans="1:3">
      <c r="A723" t="s">
        <v>1159</v>
      </c>
      <c r="B723" t="s">
        <v>34</v>
      </c>
      <c r="C723">
        <v>2</v>
      </c>
    </row>
    <row r="724" spans="1:3">
      <c r="A724" t="s">
        <v>677</v>
      </c>
      <c r="B724" t="s">
        <v>34</v>
      </c>
      <c r="C724">
        <v>2</v>
      </c>
    </row>
    <row r="725" spans="1:3">
      <c r="A725" t="s">
        <v>2143</v>
      </c>
      <c r="B725" t="s">
        <v>650</v>
      </c>
      <c r="C725">
        <v>2</v>
      </c>
    </row>
    <row r="726" spans="1:3">
      <c r="A726" t="s">
        <v>1279</v>
      </c>
      <c r="B726" t="s">
        <v>650</v>
      </c>
      <c r="C726">
        <v>2</v>
      </c>
    </row>
    <row r="727" spans="1:3">
      <c r="A727" t="s">
        <v>964</v>
      </c>
      <c r="B727" t="s">
        <v>650</v>
      </c>
      <c r="C727">
        <v>2</v>
      </c>
    </row>
    <row r="728" spans="1:3">
      <c r="A728" t="s">
        <v>2144</v>
      </c>
      <c r="B728" t="s">
        <v>34</v>
      </c>
      <c r="C728">
        <v>2</v>
      </c>
    </row>
    <row r="729" spans="1:3">
      <c r="A729" t="s">
        <v>1885</v>
      </c>
      <c r="B729" t="s">
        <v>34</v>
      </c>
      <c r="C729">
        <v>2</v>
      </c>
    </row>
    <row r="730" spans="1:3">
      <c r="A730" t="s">
        <v>2095</v>
      </c>
      <c r="B730" t="s">
        <v>34</v>
      </c>
      <c r="C730">
        <v>2</v>
      </c>
    </row>
    <row r="731" spans="1:3">
      <c r="A731" t="s">
        <v>1105</v>
      </c>
      <c r="B731" t="s">
        <v>34</v>
      </c>
      <c r="C731">
        <v>2</v>
      </c>
    </row>
    <row r="732" spans="1:3">
      <c r="A732" t="s">
        <v>1105</v>
      </c>
      <c r="B732" t="s">
        <v>650</v>
      </c>
      <c r="C732">
        <v>2</v>
      </c>
    </row>
    <row r="733" spans="1:3">
      <c r="A733" t="s">
        <v>1402</v>
      </c>
      <c r="B733" t="s">
        <v>34</v>
      </c>
      <c r="C733">
        <v>2</v>
      </c>
    </row>
    <row r="734" spans="1:3">
      <c r="A734" t="s">
        <v>132</v>
      </c>
      <c r="B734" t="s">
        <v>650</v>
      </c>
      <c r="C734">
        <v>2</v>
      </c>
    </row>
    <row r="735" spans="1:3">
      <c r="A735" t="s">
        <v>1444</v>
      </c>
      <c r="B735" t="s">
        <v>34</v>
      </c>
      <c r="C735">
        <v>2</v>
      </c>
    </row>
    <row r="736" spans="1:3">
      <c r="A736" t="s">
        <v>1341</v>
      </c>
      <c r="B736" t="s">
        <v>34</v>
      </c>
      <c r="C736">
        <v>2</v>
      </c>
    </row>
    <row r="737" spans="1:3">
      <c r="A737" t="s">
        <v>1519</v>
      </c>
      <c r="B737" t="s">
        <v>650</v>
      </c>
      <c r="C737">
        <v>2</v>
      </c>
    </row>
    <row r="738" spans="1:3">
      <c r="A738" t="s">
        <v>133</v>
      </c>
      <c r="B738" t="s">
        <v>34</v>
      </c>
      <c r="C738">
        <v>2</v>
      </c>
    </row>
    <row r="739" spans="1:3">
      <c r="A739" t="s">
        <v>184</v>
      </c>
      <c r="B739" t="s">
        <v>650</v>
      </c>
      <c r="C739">
        <v>2</v>
      </c>
    </row>
    <row r="740" spans="1:3">
      <c r="A740" t="s">
        <v>2146</v>
      </c>
      <c r="B740" t="s">
        <v>34</v>
      </c>
      <c r="C740">
        <v>2</v>
      </c>
    </row>
    <row r="741" spans="1:3">
      <c r="A741" t="s">
        <v>1814</v>
      </c>
      <c r="B741" t="s">
        <v>34</v>
      </c>
      <c r="C741">
        <v>2</v>
      </c>
    </row>
    <row r="742" spans="1:3">
      <c r="A742" t="s">
        <v>2147</v>
      </c>
      <c r="B742" t="s">
        <v>34</v>
      </c>
      <c r="C742">
        <v>2</v>
      </c>
    </row>
    <row r="743" spans="1:3">
      <c r="A743" t="s">
        <v>1593</v>
      </c>
      <c r="B743" t="s">
        <v>34</v>
      </c>
      <c r="C743">
        <v>2</v>
      </c>
    </row>
    <row r="744" spans="1:3">
      <c r="A744" t="s">
        <v>2148</v>
      </c>
      <c r="B744" t="s">
        <v>34</v>
      </c>
      <c r="C744">
        <v>2</v>
      </c>
    </row>
    <row r="745" spans="1:3">
      <c r="A745" t="s">
        <v>1889</v>
      </c>
      <c r="B745" t="s">
        <v>34</v>
      </c>
      <c r="C745">
        <v>2</v>
      </c>
    </row>
    <row r="746" spans="1:3">
      <c r="A746" t="s">
        <v>2149</v>
      </c>
      <c r="B746" t="s">
        <v>34</v>
      </c>
      <c r="C746">
        <v>2</v>
      </c>
    </row>
    <row r="747" spans="1:3">
      <c r="A747" t="s">
        <v>192</v>
      </c>
      <c r="B747" t="s">
        <v>34</v>
      </c>
      <c r="C747">
        <v>2</v>
      </c>
    </row>
    <row r="748" spans="1:3">
      <c r="A748" t="s">
        <v>192</v>
      </c>
      <c r="B748" t="s">
        <v>650</v>
      </c>
      <c r="C748">
        <v>2</v>
      </c>
    </row>
    <row r="749" spans="1:3">
      <c r="A749" t="s">
        <v>2151</v>
      </c>
      <c r="B749" t="s">
        <v>34</v>
      </c>
      <c r="C749">
        <v>2</v>
      </c>
    </row>
    <row r="750" spans="1:3">
      <c r="A750" t="s">
        <v>148</v>
      </c>
      <c r="B750" t="s">
        <v>650</v>
      </c>
      <c r="C750">
        <v>2</v>
      </c>
    </row>
    <row r="751" spans="1:3">
      <c r="A751" t="s">
        <v>985</v>
      </c>
      <c r="B751" t="s">
        <v>34</v>
      </c>
      <c r="C751">
        <v>2</v>
      </c>
    </row>
    <row r="752" spans="1:3">
      <c r="A752" t="s">
        <v>2152</v>
      </c>
      <c r="B752" t="s">
        <v>34</v>
      </c>
      <c r="C752">
        <v>2</v>
      </c>
    </row>
    <row r="753" spans="1:3">
      <c r="A753" t="s">
        <v>1805</v>
      </c>
      <c r="B753" t="s">
        <v>650</v>
      </c>
      <c r="C753">
        <v>2</v>
      </c>
    </row>
    <row r="754" spans="1:3">
      <c r="A754" t="s">
        <v>1595</v>
      </c>
      <c r="B754" t="s">
        <v>34</v>
      </c>
      <c r="C754">
        <v>2</v>
      </c>
    </row>
    <row r="755" spans="1:3">
      <c r="A755" t="s">
        <v>1799</v>
      </c>
      <c r="B755" t="s">
        <v>34</v>
      </c>
      <c r="C755">
        <v>2</v>
      </c>
    </row>
    <row r="756" spans="1:3">
      <c r="A756" t="s">
        <v>1369</v>
      </c>
      <c r="B756" t="s">
        <v>34</v>
      </c>
      <c r="C756">
        <v>2</v>
      </c>
    </row>
    <row r="757" spans="1:3">
      <c r="A757" t="s">
        <v>1056</v>
      </c>
      <c r="B757" t="s">
        <v>34</v>
      </c>
      <c r="C757">
        <v>2</v>
      </c>
    </row>
    <row r="758" spans="1:3">
      <c r="A758" t="s">
        <v>102</v>
      </c>
      <c r="B758" t="s">
        <v>651</v>
      </c>
      <c r="C758">
        <v>2</v>
      </c>
    </row>
    <row r="759" spans="1:3">
      <c r="A759" t="s">
        <v>1071</v>
      </c>
      <c r="B759" t="s">
        <v>34</v>
      </c>
      <c r="C759">
        <v>2</v>
      </c>
    </row>
    <row r="760" spans="1:3">
      <c r="A760" t="s">
        <v>73</v>
      </c>
      <c r="B760" t="s">
        <v>651</v>
      </c>
      <c r="C760">
        <v>2</v>
      </c>
    </row>
    <row r="761" spans="1:3">
      <c r="A761" t="s">
        <v>1344</v>
      </c>
      <c r="B761" t="s">
        <v>34</v>
      </c>
      <c r="C761">
        <v>2</v>
      </c>
    </row>
    <row r="762" spans="1:3">
      <c r="A762" t="s">
        <v>343</v>
      </c>
      <c r="B762" t="s">
        <v>34</v>
      </c>
      <c r="C762">
        <v>2</v>
      </c>
    </row>
    <row r="763" spans="1:3">
      <c r="A763" t="s">
        <v>1895</v>
      </c>
      <c r="B763" t="s">
        <v>34</v>
      </c>
      <c r="C763">
        <v>2</v>
      </c>
    </row>
    <row r="764" spans="1:3">
      <c r="A764" t="s">
        <v>345</v>
      </c>
      <c r="B764" t="s">
        <v>650</v>
      </c>
      <c r="C764">
        <v>2</v>
      </c>
    </row>
    <row r="765" spans="1:3">
      <c r="A765" t="s">
        <v>2099</v>
      </c>
      <c r="B765" t="s">
        <v>34</v>
      </c>
      <c r="C765">
        <v>2</v>
      </c>
    </row>
    <row r="766" spans="1:3">
      <c r="A766" t="s">
        <v>1815</v>
      </c>
      <c r="B766" t="s">
        <v>34</v>
      </c>
      <c r="C766">
        <v>2</v>
      </c>
    </row>
    <row r="767" spans="1:3">
      <c r="A767" t="s">
        <v>1499</v>
      </c>
      <c r="B767" t="s">
        <v>34</v>
      </c>
      <c r="C767">
        <v>2</v>
      </c>
    </row>
    <row r="768" spans="1:3">
      <c r="A768" t="s">
        <v>498</v>
      </c>
      <c r="B768" t="s">
        <v>34</v>
      </c>
      <c r="C768">
        <v>2</v>
      </c>
    </row>
    <row r="769" spans="1:3">
      <c r="A769" t="s">
        <v>1342</v>
      </c>
      <c r="B769" t="s">
        <v>34</v>
      </c>
      <c r="C769">
        <v>2</v>
      </c>
    </row>
    <row r="770" spans="1:3">
      <c r="A770" t="s">
        <v>555</v>
      </c>
      <c r="B770" t="s">
        <v>650</v>
      </c>
      <c r="C770">
        <v>2</v>
      </c>
    </row>
    <row r="771" spans="1:3">
      <c r="A771" t="s">
        <v>1898</v>
      </c>
      <c r="B771" t="s">
        <v>34</v>
      </c>
      <c r="C771">
        <v>2</v>
      </c>
    </row>
    <row r="772" spans="1:3">
      <c r="A772" t="s">
        <v>1899</v>
      </c>
      <c r="B772" t="s">
        <v>650</v>
      </c>
      <c r="C772">
        <v>2</v>
      </c>
    </row>
    <row r="773" spans="1:3">
      <c r="A773" t="s">
        <v>1367</v>
      </c>
      <c r="B773" t="s">
        <v>34</v>
      </c>
      <c r="C773">
        <v>2</v>
      </c>
    </row>
    <row r="774" spans="1:3">
      <c r="A774" t="s">
        <v>618</v>
      </c>
      <c r="B774" t="s">
        <v>650</v>
      </c>
      <c r="C774">
        <v>2</v>
      </c>
    </row>
    <row r="775" spans="1:3">
      <c r="A775" t="s">
        <v>1259</v>
      </c>
      <c r="B775" t="s">
        <v>34</v>
      </c>
      <c r="C775">
        <v>2</v>
      </c>
    </row>
    <row r="776" spans="1:3">
      <c r="A776" t="s">
        <v>1238</v>
      </c>
      <c r="B776" t="s">
        <v>34</v>
      </c>
      <c r="C776">
        <v>2</v>
      </c>
    </row>
    <row r="777" spans="1:3">
      <c r="A777" t="s">
        <v>1816</v>
      </c>
      <c r="B777" t="s">
        <v>34</v>
      </c>
      <c r="C777">
        <v>2</v>
      </c>
    </row>
    <row r="778" spans="1:3">
      <c r="A778" t="s">
        <v>1664</v>
      </c>
      <c r="B778" t="s">
        <v>650</v>
      </c>
      <c r="C778">
        <v>2</v>
      </c>
    </row>
    <row r="779" spans="1:3">
      <c r="A779" t="s">
        <v>676</v>
      </c>
      <c r="B779" t="s">
        <v>34</v>
      </c>
      <c r="C779">
        <v>2</v>
      </c>
    </row>
    <row r="780" spans="1:3">
      <c r="A780" t="s">
        <v>1160</v>
      </c>
      <c r="B780" t="s">
        <v>34</v>
      </c>
      <c r="C780">
        <v>2</v>
      </c>
    </row>
    <row r="781" spans="1:3">
      <c r="A781" t="s">
        <v>1712</v>
      </c>
      <c r="B781" t="s">
        <v>34</v>
      </c>
      <c r="C781">
        <v>2</v>
      </c>
    </row>
    <row r="782" spans="1:3">
      <c r="A782" t="s">
        <v>1900</v>
      </c>
      <c r="B782" t="s">
        <v>34</v>
      </c>
      <c r="C782">
        <v>2</v>
      </c>
    </row>
    <row r="783" spans="1:3">
      <c r="A783" t="s">
        <v>2156</v>
      </c>
      <c r="B783" t="s">
        <v>34</v>
      </c>
      <c r="C783">
        <v>2</v>
      </c>
    </row>
    <row r="784" spans="1:3">
      <c r="A784" t="s">
        <v>2157</v>
      </c>
      <c r="B784" t="s">
        <v>34</v>
      </c>
      <c r="C784">
        <v>2</v>
      </c>
    </row>
    <row r="785" spans="1:3">
      <c r="A785" t="s">
        <v>1461</v>
      </c>
      <c r="B785" t="s">
        <v>34</v>
      </c>
      <c r="C785">
        <v>2</v>
      </c>
    </row>
    <row r="786" spans="1:3">
      <c r="A786" t="s">
        <v>1461</v>
      </c>
      <c r="B786" t="s">
        <v>650</v>
      </c>
      <c r="C786">
        <v>2</v>
      </c>
    </row>
    <row r="787" spans="1:3">
      <c r="A787" t="s">
        <v>1308</v>
      </c>
      <c r="B787" t="s">
        <v>34</v>
      </c>
      <c r="C787">
        <v>2</v>
      </c>
    </row>
    <row r="788" spans="1:3">
      <c r="A788" t="s">
        <v>922</v>
      </c>
      <c r="B788" t="s">
        <v>34</v>
      </c>
      <c r="C788">
        <v>2</v>
      </c>
    </row>
    <row r="789" spans="1:3">
      <c r="A789" t="s">
        <v>1817</v>
      </c>
      <c r="B789" t="s">
        <v>34</v>
      </c>
      <c r="C789">
        <v>2</v>
      </c>
    </row>
    <row r="790" spans="1:3">
      <c r="A790" t="s">
        <v>963</v>
      </c>
      <c r="B790" t="s">
        <v>34</v>
      </c>
      <c r="C790">
        <v>2</v>
      </c>
    </row>
    <row r="791" spans="1:3">
      <c r="A791" t="s">
        <v>1050</v>
      </c>
      <c r="B791" t="s">
        <v>34</v>
      </c>
      <c r="C791">
        <v>2</v>
      </c>
    </row>
    <row r="792" spans="1:3">
      <c r="A792" t="s">
        <v>1021</v>
      </c>
      <c r="B792" t="s">
        <v>34</v>
      </c>
      <c r="C792">
        <v>2</v>
      </c>
    </row>
    <row r="793" spans="1:3">
      <c r="A793" t="s">
        <v>1841</v>
      </c>
      <c r="B793" t="s">
        <v>34</v>
      </c>
      <c r="C793">
        <v>2</v>
      </c>
    </row>
    <row r="794" spans="1:3">
      <c r="A794" t="s">
        <v>1051</v>
      </c>
      <c r="B794" t="s">
        <v>651</v>
      </c>
      <c r="C794">
        <v>2</v>
      </c>
    </row>
    <row r="795" spans="1:3">
      <c r="A795" t="s">
        <v>1049</v>
      </c>
      <c r="B795" t="s">
        <v>650</v>
      </c>
      <c r="C795">
        <v>2</v>
      </c>
    </row>
    <row r="796" spans="1:3">
      <c r="A796" t="s">
        <v>1100</v>
      </c>
      <c r="B796" t="s">
        <v>650</v>
      </c>
      <c r="C796">
        <v>2</v>
      </c>
    </row>
    <row r="797" spans="1:3">
      <c r="A797" t="s">
        <v>1149</v>
      </c>
      <c r="B797" t="s">
        <v>650</v>
      </c>
      <c r="C797">
        <v>2</v>
      </c>
    </row>
    <row r="798" spans="1:3">
      <c r="A798" t="s">
        <v>1170</v>
      </c>
      <c r="B798" t="s">
        <v>650</v>
      </c>
      <c r="C798">
        <v>2</v>
      </c>
    </row>
    <row r="799" spans="1:3">
      <c r="A799" t="s">
        <v>1629</v>
      </c>
      <c r="B799" t="s">
        <v>650</v>
      </c>
      <c r="C799">
        <v>2</v>
      </c>
    </row>
    <row r="800" spans="1:3">
      <c r="A800" t="s">
        <v>1272</v>
      </c>
      <c r="B800" t="s">
        <v>651</v>
      </c>
      <c r="C800">
        <v>2</v>
      </c>
    </row>
    <row r="801" spans="1:3">
      <c r="A801" t="s">
        <v>1328</v>
      </c>
      <c r="B801" t="s">
        <v>650</v>
      </c>
      <c r="C801">
        <v>2</v>
      </c>
    </row>
    <row r="802" spans="1:3">
      <c r="A802" t="s">
        <v>1335</v>
      </c>
      <c r="B802" t="s">
        <v>651</v>
      </c>
      <c r="C802">
        <v>2</v>
      </c>
    </row>
    <row r="803" spans="1:3">
      <c r="A803" t="s">
        <v>1332</v>
      </c>
      <c r="B803" t="s">
        <v>34</v>
      </c>
      <c r="C803">
        <v>2</v>
      </c>
    </row>
    <row r="804" spans="1:3">
      <c r="A804" t="s">
        <v>1362</v>
      </c>
      <c r="B804" t="s">
        <v>650</v>
      </c>
      <c r="C804">
        <v>2</v>
      </c>
    </row>
    <row r="805" spans="1:3">
      <c r="A805" t="s">
        <v>1667</v>
      </c>
      <c r="B805" t="s">
        <v>34</v>
      </c>
      <c r="C805">
        <v>2</v>
      </c>
    </row>
    <row r="806" spans="1:3">
      <c r="A806" t="s">
        <v>1426</v>
      </c>
      <c r="B806" t="s">
        <v>650</v>
      </c>
      <c r="C806">
        <v>2</v>
      </c>
    </row>
    <row r="807" spans="1:3">
      <c r="A807" t="s">
        <v>1617</v>
      </c>
      <c r="B807" t="s">
        <v>650</v>
      </c>
      <c r="C807">
        <v>2</v>
      </c>
    </row>
    <row r="808" spans="1:3">
      <c r="A808" t="s">
        <v>1714</v>
      </c>
      <c r="B808" t="s">
        <v>34</v>
      </c>
      <c r="C808">
        <v>2</v>
      </c>
    </row>
    <row r="809" spans="1:3">
      <c r="A809" t="s">
        <v>1795</v>
      </c>
      <c r="B809" t="s">
        <v>651</v>
      </c>
      <c r="C809">
        <v>2</v>
      </c>
    </row>
    <row r="810" spans="1:3">
      <c r="A810" t="s">
        <v>1509</v>
      </c>
      <c r="B810" t="s">
        <v>34</v>
      </c>
      <c r="C810">
        <v>2</v>
      </c>
    </row>
    <row r="811" spans="1:3">
      <c r="A811" t="s">
        <v>1429</v>
      </c>
      <c r="B811" t="s">
        <v>34</v>
      </c>
      <c r="C811">
        <v>2</v>
      </c>
    </row>
    <row r="812" spans="1:3">
      <c r="A812" t="s">
        <v>1373</v>
      </c>
      <c r="B812" t="s">
        <v>650</v>
      </c>
      <c r="C812">
        <v>2</v>
      </c>
    </row>
    <row r="813" spans="1:3">
      <c r="A813" t="s">
        <v>1910</v>
      </c>
      <c r="B813" t="s">
        <v>34</v>
      </c>
      <c r="C813">
        <v>2</v>
      </c>
    </row>
    <row r="814" spans="1:3">
      <c r="A814" t="s">
        <v>1910</v>
      </c>
      <c r="B814" t="s">
        <v>650</v>
      </c>
      <c r="C814">
        <v>2</v>
      </c>
    </row>
    <row r="815" spans="1:3">
      <c r="A815" t="s">
        <v>149</v>
      </c>
      <c r="B815" t="s">
        <v>650</v>
      </c>
      <c r="C815">
        <v>2</v>
      </c>
    </row>
    <row r="816" spans="1:3">
      <c r="A816" t="s">
        <v>2103</v>
      </c>
      <c r="B816" t="s">
        <v>34</v>
      </c>
      <c r="C816">
        <v>2</v>
      </c>
    </row>
    <row r="817" spans="1:3">
      <c r="A817" t="s">
        <v>1524</v>
      </c>
      <c r="B817" t="s">
        <v>650</v>
      </c>
      <c r="C817">
        <v>2</v>
      </c>
    </row>
    <row r="818" spans="1:3">
      <c r="A818" t="s">
        <v>2159</v>
      </c>
      <c r="B818" t="s">
        <v>34</v>
      </c>
      <c r="C818">
        <v>2</v>
      </c>
    </row>
    <row r="819" spans="1:3">
      <c r="A819" t="s">
        <v>1177</v>
      </c>
      <c r="B819" t="s">
        <v>650</v>
      </c>
      <c r="C819">
        <v>2</v>
      </c>
    </row>
    <row r="820" spans="1:3">
      <c r="A820" t="s">
        <v>2160</v>
      </c>
      <c r="B820" t="s">
        <v>650</v>
      </c>
      <c r="C820">
        <v>2</v>
      </c>
    </row>
    <row r="821" spans="1:3">
      <c r="A821" t="s">
        <v>1073</v>
      </c>
      <c r="B821" t="s">
        <v>650</v>
      </c>
      <c r="C821">
        <v>2</v>
      </c>
    </row>
    <row r="822" spans="1:3">
      <c r="A822" t="s">
        <v>1843</v>
      </c>
      <c r="B822" t="s">
        <v>34</v>
      </c>
      <c r="C822">
        <v>2</v>
      </c>
    </row>
    <row r="823" spans="1:3">
      <c r="A823" t="s">
        <v>1798</v>
      </c>
      <c r="B823" t="s">
        <v>650</v>
      </c>
      <c r="C823">
        <v>2</v>
      </c>
    </row>
    <row r="824" spans="1:3">
      <c r="A824" t="s">
        <v>2162</v>
      </c>
      <c r="B824" t="s">
        <v>34</v>
      </c>
      <c r="C824">
        <v>2</v>
      </c>
    </row>
    <row r="825" spans="1:3">
      <c r="A825" t="s">
        <v>2163</v>
      </c>
      <c r="B825" t="s">
        <v>650</v>
      </c>
      <c r="C825">
        <v>2</v>
      </c>
    </row>
    <row r="826" spans="1:3">
      <c r="A826" t="s">
        <v>1263</v>
      </c>
      <c r="B826" t="s">
        <v>34</v>
      </c>
      <c r="C826">
        <v>2</v>
      </c>
    </row>
    <row r="827" spans="1:3">
      <c r="A827" t="s">
        <v>1844</v>
      </c>
      <c r="B827" t="s">
        <v>650</v>
      </c>
      <c r="C827">
        <v>2</v>
      </c>
    </row>
    <row r="828" spans="1:3">
      <c r="A828" t="s">
        <v>1807</v>
      </c>
      <c r="B828" t="s">
        <v>34</v>
      </c>
      <c r="C828">
        <v>2</v>
      </c>
    </row>
    <row r="829" spans="1:3">
      <c r="A829" t="s">
        <v>114</v>
      </c>
      <c r="B829" t="s">
        <v>650</v>
      </c>
      <c r="C829">
        <v>2</v>
      </c>
    </row>
    <row r="830" spans="1:3">
      <c r="A830" t="s">
        <v>2165</v>
      </c>
      <c r="B830" t="s">
        <v>34</v>
      </c>
      <c r="C830">
        <v>2</v>
      </c>
    </row>
    <row r="831" spans="1:3">
      <c r="A831" t="s">
        <v>1179</v>
      </c>
      <c r="B831" t="s">
        <v>651</v>
      </c>
      <c r="C831">
        <v>2</v>
      </c>
    </row>
    <row r="832" spans="1:3">
      <c r="A832" t="s">
        <v>1495</v>
      </c>
      <c r="B832" t="s">
        <v>34</v>
      </c>
      <c r="C832">
        <v>2</v>
      </c>
    </row>
    <row r="833" spans="1:3">
      <c r="A833" t="s">
        <v>1721</v>
      </c>
      <c r="B833" t="s">
        <v>34</v>
      </c>
      <c r="C833">
        <v>2</v>
      </c>
    </row>
    <row r="834" spans="1:3">
      <c r="A834" t="s">
        <v>1669</v>
      </c>
      <c r="B834" t="s">
        <v>34</v>
      </c>
      <c r="C834">
        <v>2</v>
      </c>
    </row>
    <row r="835" spans="1:3">
      <c r="A835" t="s">
        <v>2167</v>
      </c>
      <c r="B835" t="s">
        <v>650</v>
      </c>
      <c r="C835">
        <v>2</v>
      </c>
    </row>
    <row r="836" spans="1:3">
      <c r="A836" t="s">
        <v>1375</v>
      </c>
      <c r="B836" t="s">
        <v>34</v>
      </c>
      <c r="C836">
        <v>2</v>
      </c>
    </row>
    <row r="837" spans="1:3">
      <c r="A837" t="s">
        <v>1722</v>
      </c>
      <c r="B837" t="s">
        <v>34</v>
      </c>
      <c r="C837">
        <v>2</v>
      </c>
    </row>
    <row r="838" spans="1:3">
      <c r="A838" t="s">
        <v>200</v>
      </c>
      <c r="B838" t="s">
        <v>650</v>
      </c>
      <c r="C838">
        <v>2</v>
      </c>
    </row>
    <row r="839" spans="1:3">
      <c r="A839" t="s">
        <v>2168</v>
      </c>
      <c r="B839" t="s">
        <v>34</v>
      </c>
      <c r="C839">
        <v>2</v>
      </c>
    </row>
    <row r="840" spans="1:3">
      <c r="A840" t="s">
        <v>2106</v>
      </c>
      <c r="B840" t="s">
        <v>34</v>
      </c>
      <c r="C840">
        <v>2</v>
      </c>
    </row>
    <row r="841" spans="1:3">
      <c r="A841" t="s">
        <v>1671</v>
      </c>
      <c r="B841" t="s">
        <v>650</v>
      </c>
      <c r="C841">
        <v>2</v>
      </c>
    </row>
    <row r="842" spans="1:3">
      <c r="A842" t="s">
        <v>2170</v>
      </c>
      <c r="B842" t="s">
        <v>34</v>
      </c>
      <c r="C842">
        <v>2</v>
      </c>
    </row>
    <row r="843" spans="1:3">
      <c r="A843" t="s">
        <v>1038</v>
      </c>
      <c r="B843" t="s">
        <v>34</v>
      </c>
      <c r="C843">
        <v>2</v>
      </c>
    </row>
    <row r="844" spans="1:3">
      <c r="A844" t="s">
        <v>2171</v>
      </c>
      <c r="B844" t="s">
        <v>34</v>
      </c>
      <c r="C844">
        <v>2</v>
      </c>
    </row>
    <row r="845" spans="1:3">
      <c r="A845" t="s">
        <v>1646</v>
      </c>
      <c r="B845" t="s">
        <v>34</v>
      </c>
      <c r="C845">
        <v>2</v>
      </c>
    </row>
    <row r="846" spans="1:3">
      <c r="A846" t="s">
        <v>1031</v>
      </c>
      <c r="B846" t="s">
        <v>34</v>
      </c>
      <c r="C846">
        <v>2</v>
      </c>
    </row>
    <row r="847" spans="1:3">
      <c r="A847" t="s">
        <v>2172</v>
      </c>
      <c r="B847" t="s">
        <v>34</v>
      </c>
      <c r="C847">
        <v>2</v>
      </c>
    </row>
    <row r="848" spans="1:3">
      <c r="A848" t="s">
        <v>1526</v>
      </c>
      <c r="B848" t="s">
        <v>650</v>
      </c>
      <c r="C848">
        <v>2</v>
      </c>
    </row>
    <row r="849" spans="1:3">
      <c r="A849" t="s">
        <v>1675</v>
      </c>
      <c r="B849" t="s">
        <v>650</v>
      </c>
      <c r="C849">
        <v>2</v>
      </c>
    </row>
    <row r="850" spans="1:3">
      <c r="A850" t="s">
        <v>1851</v>
      </c>
      <c r="B850" t="s">
        <v>650</v>
      </c>
      <c r="C850">
        <v>2</v>
      </c>
    </row>
    <row r="851" spans="1:3">
      <c r="A851" t="s">
        <v>1075</v>
      </c>
      <c r="B851" t="s">
        <v>650</v>
      </c>
      <c r="C851">
        <v>2</v>
      </c>
    </row>
    <row r="852" spans="1:3">
      <c r="A852" t="s">
        <v>2175</v>
      </c>
      <c r="B852" t="s">
        <v>650</v>
      </c>
      <c r="C852">
        <v>2</v>
      </c>
    </row>
    <row r="853" spans="1:3">
      <c r="A853" t="s">
        <v>2107</v>
      </c>
      <c r="B853" t="s">
        <v>650</v>
      </c>
      <c r="C853">
        <v>2</v>
      </c>
    </row>
    <row r="854" spans="1:3">
      <c r="A854" t="s">
        <v>1234</v>
      </c>
      <c r="B854" t="s">
        <v>34</v>
      </c>
      <c r="C854">
        <v>2</v>
      </c>
    </row>
    <row r="855" spans="1:3">
      <c r="A855" t="s">
        <v>1920</v>
      </c>
      <c r="B855" t="s">
        <v>650</v>
      </c>
      <c r="C855">
        <v>2</v>
      </c>
    </row>
    <row r="856" spans="1:3">
      <c r="A856" t="s">
        <v>2176</v>
      </c>
      <c r="B856" t="s">
        <v>34</v>
      </c>
      <c r="C856">
        <v>2</v>
      </c>
    </row>
    <row r="857" spans="1:3">
      <c r="A857" t="s">
        <v>1153</v>
      </c>
      <c r="B857" t="s">
        <v>34</v>
      </c>
      <c r="C857">
        <v>2</v>
      </c>
    </row>
    <row r="858" spans="1:3">
      <c r="A858" t="s">
        <v>1647</v>
      </c>
      <c r="B858" t="s">
        <v>650</v>
      </c>
      <c r="C858">
        <v>2</v>
      </c>
    </row>
    <row r="859" spans="1:3">
      <c r="A859" t="s">
        <v>2083</v>
      </c>
      <c r="B859" t="s">
        <v>34</v>
      </c>
      <c r="C859">
        <v>2</v>
      </c>
    </row>
    <row r="860" spans="1:3">
      <c r="A860" t="s">
        <v>2083</v>
      </c>
      <c r="B860" t="s">
        <v>650</v>
      </c>
      <c r="C860">
        <v>2</v>
      </c>
    </row>
    <row r="861" spans="1:3">
      <c r="A861" t="s">
        <v>2110</v>
      </c>
      <c r="B861" t="s">
        <v>650</v>
      </c>
      <c r="C861">
        <v>2</v>
      </c>
    </row>
    <row r="862" spans="1:3">
      <c r="A862" t="s">
        <v>2177</v>
      </c>
      <c r="B862" t="s">
        <v>650</v>
      </c>
      <c r="C862">
        <v>2</v>
      </c>
    </row>
    <row r="863" spans="1:3">
      <c r="A863" t="s">
        <v>1924</v>
      </c>
      <c r="B863" t="s">
        <v>650</v>
      </c>
      <c r="C863">
        <v>2</v>
      </c>
    </row>
    <row r="864" spans="1:3">
      <c r="A864" t="s">
        <v>1627</v>
      </c>
      <c r="B864" t="s">
        <v>650</v>
      </c>
      <c r="C864">
        <v>2</v>
      </c>
    </row>
    <row r="865" spans="1:3">
      <c r="A865" t="s">
        <v>2179</v>
      </c>
      <c r="B865" t="s">
        <v>34</v>
      </c>
      <c r="C865">
        <v>2</v>
      </c>
    </row>
    <row r="866" spans="1:3">
      <c r="A866" t="s">
        <v>96</v>
      </c>
      <c r="B866" t="s">
        <v>34</v>
      </c>
      <c r="C866">
        <v>2</v>
      </c>
    </row>
    <row r="867" spans="1:3">
      <c r="A867" t="s">
        <v>2180</v>
      </c>
      <c r="B867" t="s">
        <v>34</v>
      </c>
      <c r="C867">
        <v>2</v>
      </c>
    </row>
    <row r="868" spans="1:3">
      <c r="A868" t="s">
        <v>1302</v>
      </c>
      <c r="B868" t="s">
        <v>650</v>
      </c>
      <c r="C868">
        <v>2</v>
      </c>
    </row>
    <row r="869" spans="1:3">
      <c r="A869" t="s">
        <v>160</v>
      </c>
      <c r="B869" t="s">
        <v>34</v>
      </c>
      <c r="C869">
        <v>2</v>
      </c>
    </row>
    <row r="870" spans="1:3">
      <c r="A870" t="s">
        <v>186</v>
      </c>
      <c r="B870" t="s">
        <v>650</v>
      </c>
      <c r="C870">
        <v>2</v>
      </c>
    </row>
    <row r="871" spans="1:3">
      <c r="A871" t="s">
        <v>1407</v>
      </c>
      <c r="B871" t="s">
        <v>34</v>
      </c>
      <c r="C871">
        <v>2</v>
      </c>
    </row>
    <row r="872" spans="1:3">
      <c r="A872" t="s">
        <v>1407</v>
      </c>
      <c r="B872" t="s">
        <v>650</v>
      </c>
      <c r="C872">
        <v>2</v>
      </c>
    </row>
    <row r="873" spans="1:3">
      <c r="A873" t="s">
        <v>2059</v>
      </c>
      <c r="B873" t="s">
        <v>34</v>
      </c>
      <c r="C873">
        <v>2</v>
      </c>
    </row>
    <row r="874" spans="1:3">
      <c r="A874" t="s">
        <v>2182</v>
      </c>
      <c r="B874" t="s">
        <v>34</v>
      </c>
      <c r="C874">
        <v>2</v>
      </c>
    </row>
    <row r="875" spans="1:3">
      <c r="A875" t="s">
        <v>1364</v>
      </c>
      <c r="B875" t="s">
        <v>34</v>
      </c>
      <c r="C875">
        <v>2</v>
      </c>
    </row>
    <row r="876" spans="1:3">
      <c r="A876" t="s">
        <v>2183</v>
      </c>
      <c r="B876" t="s">
        <v>34</v>
      </c>
      <c r="C876">
        <v>2</v>
      </c>
    </row>
    <row r="877" spans="1:3">
      <c r="A877" t="s">
        <v>2184</v>
      </c>
      <c r="B877" t="s">
        <v>34</v>
      </c>
      <c r="C877">
        <v>2</v>
      </c>
    </row>
    <row r="878" spans="1:3">
      <c r="A878" t="s">
        <v>1399</v>
      </c>
      <c r="B878" t="s">
        <v>34</v>
      </c>
      <c r="C878">
        <v>2</v>
      </c>
    </row>
    <row r="879" spans="1:3">
      <c r="A879" t="s">
        <v>1457</v>
      </c>
      <c r="B879" t="s">
        <v>650</v>
      </c>
      <c r="C879">
        <v>2</v>
      </c>
    </row>
    <row r="880" spans="1:3">
      <c r="A880" t="s">
        <v>2186</v>
      </c>
      <c r="B880" t="s">
        <v>34</v>
      </c>
      <c r="C880">
        <v>2</v>
      </c>
    </row>
    <row r="881" spans="1:3">
      <c r="A881" t="s">
        <v>2113</v>
      </c>
      <c r="B881" t="s">
        <v>34</v>
      </c>
      <c r="C881">
        <v>2</v>
      </c>
    </row>
    <row r="882" spans="1:3">
      <c r="A882" t="s">
        <v>1677</v>
      </c>
      <c r="B882" t="s">
        <v>34</v>
      </c>
      <c r="C882">
        <v>2</v>
      </c>
    </row>
    <row r="883" spans="1:3">
      <c r="A883" t="s">
        <v>2187</v>
      </c>
      <c r="B883" t="s">
        <v>34</v>
      </c>
      <c r="C883">
        <v>2</v>
      </c>
    </row>
    <row r="884" spans="1:3">
      <c r="A884" t="s">
        <v>1650</v>
      </c>
      <c r="B884" t="s">
        <v>650</v>
      </c>
      <c r="C884">
        <v>2</v>
      </c>
    </row>
    <row r="885" spans="1:3">
      <c r="A885" t="s">
        <v>2114</v>
      </c>
      <c r="B885" t="s">
        <v>650</v>
      </c>
      <c r="C885">
        <v>2</v>
      </c>
    </row>
    <row r="886" spans="1:3">
      <c r="A886" t="s">
        <v>2189</v>
      </c>
      <c r="B886" t="s">
        <v>34</v>
      </c>
      <c r="C886">
        <v>2</v>
      </c>
    </row>
    <row r="887" spans="1:3">
      <c r="A887" t="s">
        <v>2190</v>
      </c>
      <c r="B887" t="s">
        <v>650</v>
      </c>
      <c r="C887">
        <v>2</v>
      </c>
    </row>
    <row r="888" spans="1:3">
      <c r="A888" t="s">
        <v>2115</v>
      </c>
      <c r="B888" t="s">
        <v>650</v>
      </c>
      <c r="C888">
        <v>2</v>
      </c>
    </row>
    <row r="889" spans="1:3">
      <c r="A889" t="s">
        <v>1929</v>
      </c>
      <c r="B889" t="s">
        <v>34</v>
      </c>
      <c r="C889">
        <v>2</v>
      </c>
    </row>
    <row r="890" spans="1:3">
      <c r="A890" t="s">
        <v>2193</v>
      </c>
      <c r="B890" t="s">
        <v>34</v>
      </c>
      <c r="C890">
        <v>2</v>
      </c>
    </row>
    <row r="891" spans="1:3">
      <c r="A891" t="s">
        <v>1931</v>
      </c>
      <c r="B891" t="s">
        <v>34</v>
      </c>
      <c r="C891">
        <v>2</v>
      </c>
    </row>
    <row r="892" spans="1:3">
      <c r="A892" t="s">
        <v>1470</v>
      </c>
      <c r="B892" t="s">
        <v>34</v>
      </c>
      <c r="C892">
        <v>2</v>
      </c>
    </row>
    <row r="893" spans="1:3">
      <c r="A893" t="s">
        <v>2194</v>
      </c>
      <c r="B893" t="s">
        <v>34</v>
      </c>
      <c r="C893">
        <v>2</v>
      </c>
    </row>
    <row r="894" spans="1:3">
      <c r="A894" t="s">
        <v>1257</v>
      </c>
      <c r="B894" t="s">
        <v>34</v>
      </c>
      <c r="C894">
        <v>2</v>
      </c>
    </row>
    <row r="895" spans="1:3">
      <c r="A895" t="s">
        <v>1172</v>
      </c>
      <c r="B895" t="s">
        <v>651</v>
      </c>
      <c r="C895">
        <v>2</v>
      </c>
    </row>
    <row r="896" spans="1:3">
      <c r="A896" t="s">
        <v>1857</v>
      </c>
      <c r="B896" t="s">
        <v>34</v>
      </c>
      <c r="C896">
        <v>2</v>
      </c>
    </row>
    <row r="897" spans="1:3">
      <c r="A897" t="s">
        <v>1529</v>
      </c>
      <c r="B897" t="s">
        <v>34</v>
      </c>
      <c r="C897">
        <v>2</v>
      </c>
    </row>
    <row r="898" spans="1:3">
      <c r="A898" t="s">
        <v>1334</v>
      </c>
      <c r="B898" t="s">
        <v>650</v>
      </c>
      <c r="C898">
        <v>2</v>
      </c>
    </row>
    <row r="899" spans="1:3">
      <c r="A899" t="s">
        <v>2195</v>
      </c>
      <c r="B899" t="s">
        <v>34</v>
      </c>
      <c r="C899">
        <v>2</v>
      </c>
    </row>
    <row r="900" spans="1:3">
      <c r="A900" t="s">
        <v>2196</v>
      </c>
      <c r="B900" t="s">
        <v>34</v>
      </c>
      <c r="C900">
        <v>2</v>
      </c>
    </row>
    <row r="901" spans="1:3">
      <c r="A901" t="s">
        <v>1531</v>
      </c>
      <c r="B901" t="s">
        <v>650</v>
      </c>
      <c r="C901">
        <v>2</v>
      </c>
    </row>
    <row r="902" spans="1:3">
      <c r="A902" t="s">
        <v>988</v>
      </c>
      <c r="B902" t="s">
        <v>650</v>
      </c>
      <c r="C902">
        <v>2</v>
      </c>
    </row>
    <row r="903" spans="1:3">
      <c r="A903" t="s">
        <v>2116</v>
      </c>
      <c r="B903" t="s">
        <v>34</v>
      </c>
      <c r="C903">
        <v>2</v>
      </c>
    </row>
    <row r="904" spans="1:3">
      <c r="A904" t="s">
        <v>2197</v>
      </c>
      <c r="B904" t="s">
        <v>34</v>
      </c>
      <c r="C904">
        <v>2</v>
      </c>
    </row>
    <row r="905" spans="1:3">
      <c r="A905" t="s">
        <v>1180</v>
      </c>
      <c r="B905" t="s">
        <v>650</v>
      </c>
      <c r="C905">
        <v>2</v>
      </c>
    </row>
    <row r="906" spans="1:3">
      <c r="A906" t="s">
        <v>1651</v>
      </c>
      <c r="B906" t="s">
        <v>34</v>
      </c>
      <c r="C906">
        <v>2</v>
      </c>
    </row>
    <row r="907" spans="1:3">
      <c r="A907" t="s">
        <v>1938</v>
      </c>
      <c r="B907" t="s">
        <v>650</v>
      </c>
      <c r="C907">
        <v>2</v>
      </c>
    </row>
    <row r="908" spans="1:3">
      <c r="A908" t="s">
        <v>1163</v>
      </c>
      <c r="B908" t="s">
        <v>650</v>
      </c>
      <c r="C908">
        <v>2</v>
      </c>
    </row>
    <row r="909" spans="1:3">
      <c r="A909" t="s">
        <v>760</v>
      </c>
      <c r="B909" t="s">
        <v>34</v>
      </c>
      <c r="C909">
        <v>2</v>
      </c>
    </row>
    <row r="910" spans="1:3">
      <c r="A910" t="s">
        <v>1370</v>
      </c>
      <c r="B910" t="s">
        <v>34</v>
      </c>
      <c r="C910">
        <v>2</v>
      </c>
    </row>
    <row r="911" spans="1:3">
      <c r="A911" t="s">
        <v>2199</v>
      </c>
      <c r="B911" t="s">
        <v>650</v>
      </c>
      <c r="C911">
        <v>2</v>
      </c>
    </row>
    <row r="912" spans="1:3">
      <c r="A912" t="s">
        <v>1476</v>
      </c>
      <c r="B912" t="s">
        <v>650</v>
      </c>
      <c r="C912">
        <v>2</v>
      </c>
    </row>
    <row r="913" spans="1:3">
      <c r="A913" t="s">
        <v>1680</v>
      </c>
      <c r="B913" t="s">
        <v>34</v>
      </c>
      <c r="C913">
        <v>2</v>
      </c>
    </row>
    <row r="914" spans="1:3">
      <c r="A914" t="s">
        <v>219</v>
      </c>
      <c r="B914" t="s">
        <v>650</v>
      </c>
      <c r="C914">
        <v>2</v>
      </c>
    </row>
    <row r="915" spans="1:3">
      <c r="A915" t="s">
        <v>1496</v>
      </c>
      <c r="B915" t="s">
        <v>650</v>
      </c>
      <c r="C915">
        <v>2</v>
      </c>
    </row>
    <row r="916" spans="1:3">
      <c r="A916" t="s">
        <v>1941</v>
      </c>
      <c r="B916" t="s">
        <v>34</v>
      </c>
      <c r="C916">
        <v>2</v>
      </c>
    </row>
    <row r="917" spans="1:3">
      <c r="A917" t="s">
        <v>207</v>
      </c>
      <c r="B917" t="s">
        <v>650</v>
      </c>
      <c r="C917">
        <v>2</v>
      </c>
    </row>
    <row r="918" spans="1:3">
      <c r="A918" t="s">
        <v>929</v>
      </c>
      <c r="B918" t="s">
        <v>34</v>
      </c>
      <c r="C918">
        <v>2</v>
      </c>
    </row>
    <row r="919" spans="1:3">
      <c r="A919" t="s">
        <v>1236</v>
      </c>
      <c r="B919" t="s">
        <v>34</v>
      </c>
      <c r="C919">
        <v>2</v>
      </c>
    </row>
    <row r="920" spans="1:3">
      <c r="A920" t="s">
        <v>2201</v>
      </c>
      <c r="B920" t="s">
        <v>34</v>
      </c>
      <c r="C920">
        <v>2</v>
      </c>
    </row>
    <row r="921" spans="1:3">
      <c r="A921" t="s">
        <v>1634</v>
      </c>
      <c r="B921" t="s">
        <v>34</v>
      </c>
      <c r="C921">
        <v>2</v>
      </c>
    </row>
    <row r="922" spans="1:3">
      <c r="A922" t="s">
        <v>1652</v>
      </c>
      <c r="B922" t="s">
        <v>650</v>
      </c>
      <c r="C922">
        <v>2</v>
      </c>
    </row>
    <row r="923" spans="1:3">
      <c r="A923" t="s">
        <v>1618</v>
      </c>
      <c r="B923" t="s">
        <v>650</v>
      </c>
      <c r="C923">
        <v>2</v>
      </c>
    </row>
    <row r="924" spans="1:3">
      <c r="A924" t="s">
        <v>1731</v>
      </c>
      <c r="B924" t="s">
        <v>34</v>
      </c>
      <c r="C924">
        <v>2</v>
      </c>
    </row>
    <row r="925" spans="1:3">
      <c r="A925" t="s">
        <v>1943</v>
      </c>
      <c r="B925" t="s">
        <v>34</v>
      </c>
      <c r="C925">
        <v>2</v>
      </c>
    </row>
    <row r="926" spans="1:3">
      <c r="A926" t="s">
        <v>1682</v>
      </c>
      <c r="B926" t="s">
        <v>34</v>
      </c>
      <c r="C926">
        <v>2</v>
      </c>
    </row>
    <row r="927" spans="1:3">
      <c r="A927" t="s">
        <v>2118</v>
      </c>
      <c r="B927" t="s">
        <v>34</v>
      </c>
      <c r="C927">
        <v>2</v>
      </c>
    </row>
    <row r="928" spans="1:3">
      <c r="A928" t="s">
        <v>1732</v>
      </c>
      <c r="B928" t="s">
        <v>650</v>
      </c>
      <c r="C928">
        <v>2</v>
      </c>
    </row>
    <row r="929" spans="1:3">
      <c r="A929" t="s">
        <v>1860</v>
      </c>
      <c r="B929" t="s">
        <v>34</v>
      </c>
      <c r="C929">
        <v>2</v>
      </c>
    </row>
    <row r="930" spans="1:3">
      <c r="A930" t="s">
        <v>1635</v>
      </c>
      <c r="B930" t="s">
        <v>650</v>
      </c>
      <c r="C930">
        <v>2</v>
      </c>
    </row>
    <row r="931" spans="1:3">
      <c r="A931" t="s">
        <v>1371</v>
      </c>
      <c r="B931" t="s">
        <v>34</v>
      </c>
      <c r="C931">
        <v>2</v>
      </c>
    </row>
    <row r="932" spans="1:3">
      <c r="A932" t="s">
        <v>715</v>
      </c>
      <c r="B932" t="s">
        <v>34</v>
      </c>
      <c r="C932">
        <v>2</v>
      </c>
    </row>
    <row r="933" spans="1:3">
      <c r="A933" t="s">
        <v>715</v>
      </c>
      <c r="B933" t="s">
        <v>650</v>
      </c>
      <c r="C933">
        <v>2</v>
      </c>
    </row>
    <row r="934" spans="1:3">
      <c r="A934" t="s">
        <v>1368</v>
      </c>
      <c r="B934" t="s">
        <v>34</v>
      </c>
      <c r="C934">
        <v>2</v>
      </c>
    </row>
    <row r="935" spans="1:3">
      <c r="A935" t="s">
        <v>2202</v>
      </c>
      <c r="B935" t="s">
        <v>34</v>
      </c>
      <c r="C935">
        <v>2</v>
      </c>
    </row>
    <row r="936" spans="1:3">
      <c r="A936" t="s">
        <v>1208</v>
      </c>
      <c r="B936" t="s">
        <v>34</v>
      </c>
      <c r="C936">
        <v>2</v>
      </c>
    </row>
    <row r="937" spans="1:3">
      <c r="A937" t="s">
        <v>1735</v>
      </c>
      <c r="B937" t="s">
        <v>650</v>
      </c>
      <c r="C937">
        <v>2</v>
      </c>
    </row>
    <row r="938" spans="1:3">
      <c r="A938" t="s">
        <v>1581</v>
      </c>
      <c r="B938" t="s">
        <v>34</v>
      </c>
      <c r="C938">
        <v>2</v>
      </c>
    </row>
    <row r="939" spans="1:3">
      <c r="A939" t="s">
        <v>2203</v>
      </c>
      <c r="B939" t="s">
        <v>34</v>
      </c>
      <c r="C939">
        <v>2</v>
      </c>
    </row>
    <row r="940" spans="1:3">
      <c r="A940" t="s">
        <v>1686</v>
      </c>
      <c r="B940" t="s">
        <v>650</v>
      </c>
      <c r="C940">
        <v>2</v>
      </c>
    </row>
    <row r="941" spans="1:3">
      <c r="A941" t="s">
        <v>1587</v>
      </c>
      <c r="B941" t="s">
        <v>34</v>
      </c>
      <c r="C941">
        <v>2</v>
      </c>
    </row>
    <row r="942" spans="1:3">
      <c r="A942" t="s">
        <v>1622</v>
      </c>
      <c r="B942" t="s">
        <v>34</v>
      </c>
      <c r="C942">
        <v>2</v>
      </c>
    </row>
    <row r="943" spans="1:3">
      <c r="A943" t="s">
        <v>2121</v>
      </c>
      <c r="B943" t="s">
        <v>650</v>
      </c>
      <c r="C943">
        <v>2</v>
      </c>
    </row>
    <row r="944" spans="1:3">
      <c r="A944" t="s">
        <v>1623</v>
      </c>
      <c r="B944" t="s">
        <v>34</v>
      </c>
      <c r="C944">
        <v>2</v>
      </c>
    </row>
    <row r="945" spans="1:3">
      <c r="A945" t="s">
        <v>2206</v>
      </c>
      <c r="B945" t="s">
        <v>34</v>
      </c>
      <c r="C945">
        <v>2</v>
      </c>
    </row>
    <row r="946" spans="1:3">
      <c r="A946" t="s">
        <v>1433</v>
      </c>
      <c r="B946" t="s">
        <v>34</v>
      </c>
      <c r="C946">
        <v>2</v>
      </c>
    </row>
    <row r="947" spans="1:3">
      <c r="A947" t="s">
        <v>1433</v>
      </c>
      <c r="B947" t="s">
        <v>650</v>
      </c>
      <c r="C947">
        <v>2</v>
      </c>
    </row>
    <row r="948" spans="1:3">
      <c r="A948" t="s">
        <v>2208</v>
      </c>
      <c r="B948" t="s">
        <v>34</v>
      </c>
      <c r="C948">
        <v>2</v>
      </c>
    </row>
    <row r="949" spans="1:3">
      <c r="A949" t="s">
        <v>2209</v>
      </c>
      <c r="B949" t="s">
        <v>34</v>
      </c>
      <c r="C949">
        <v>2</v>
      </c>
    </row>
    <row r="950" spans="1:3">
      <c r="A950" t="s">
        <v>145</v>
      </c>
      <c r="B950" t="s">
        <v>650</v>
      </c>
      <c r="C950">
        <v>2</v>
      </c>
    </row>
    <row r="951" spans="1:3">
      <c r="A951" t="s">
        <v>2210</v>
      </c>
      <c r="B951" t="s">
        <v>34</v>
      </c>
      <c r="C951">
        <v>2</v>
      </c>
    </row>
    <row r="952" spans="1:3">
      <c r="A952" t="s">
        <v>2085</v>
      </c>
      <c r="B952" t="s">
        <v>34</v>
      </c>
      <c r="C952">
        <v>2</v>
      </c>
    </row>
    <row r="953" spans="1:3">
      <c r="A953" t="s">
        <v>2085</v>
      </c>
      <c r="B953" t="s">
        <v>650</v>
      </c>
      <c r="C953">
        <v>2</v>
      </c>
    </row>
    <row r="954" spans="1:3">
      <c r="A954" t="s">
        <v>2211</v>
      </c>
      <c r="B954" t="s">
        <v>650</v>
      </c>
      <c r="C954">
        <v>2</v>
      </c>
    </row>
    <row r="955" spans="1:3">
      <c r="A955" t="s">
        <v>1214</v>
      </c>
      <c r="B955" t="s">
        <v>34</v>
      </c>
      <c r="C955">
        <v>2</v>
      </c>
    </row>
    <row r="956" spans="1:3">
      <c r="A956" t="s">
        <v>1164</v>
      </c>
      <c r="B956" t="s">
        <v>34</v>
      </c>
      <c r="C956">
        <v>2</v>
      </c>
    </row>
    <row r="957" spans="1:3">
      <c r="A957" t="s">
        <v>2212</v>
      </c>
      <c r="B957" t="s">
        <v>34</v>
      </c>
      <c r="C957">
        <v>2</v>
      </c>
    </row>
    <row r="958" spans="1:3">
      <c r="A958" t="s">
        <v>222</v>
      </c>
      <c r="B958" t="s">
        <v>34</v>
      </c>
      <c r="C958">
        <v>2</v>
      </c>
    </row>
    <row r="959" spans="1:3">
      <c r="A959" t="s">
        <v>1654</v>
      </c>
      <c r="B959" t="s">
        <v>34</v>
      </c>
      <c r="C959">
        <v>2</v>
      </c>
    </row>
    <row r="960" spans="1:3">
      <c r="A960" t="s">
        <v>2215</v>
      </c>
      <c r="B960" t="s">
        <v>34</v>
      </c>
      <c r="C960">
        <v>2</v>
      </c>
    </row>
    <row r="961" spans="1:3">
      <c r="A961" t="s">
        <v>1688</v>
      </c>
      <c r="B961" t="s">
        <v>650</v>
      </c>
      <c r="C961">
        <v>2</v>
      </c>
    </row>
    <row r="962" spans="1:3">
      <c r="A962" t="s">
        <v>2216</v>
      </c>
      <c r="B962" t="s">
        <v>34</v>
      </c>
      <c r="C962">
        <v>2</v>
      </c>
    </row>
    <row r="963" spans="1:3">
      <c r="A963" t="s">
        <v>1822</v>
      </c>
      <c r="B963" t="s">
        <v>650</v>
      </c>
      <c r="C963">
        <v>2</v>
      </c>
    </row>
    <row r="964" spans="1:3">
      <c r="A964" t="s">
        <v>1809</v>
      </c>
      <c r="B964" t="s">
        <v>34</v>
      </c>
      <c r="C964">
        <v>2</v>
      </c>
    </row>
    <row r="965" spans="1:3">
      <c r="A965" t="s">
        <v>2123</v>
      </c>
      <c r="B965" t="s">
        <v>34</v>
      </c>
      <c r="C965">
        <v>2</v>
      </c>
    </row>
    <row r="966" spans="1:3">
      <c r="A966" t="s">
        <v>1741</v>
      </c>
      <c r="B966" t="s">
        <v>34</v>
      </c>
      <c r="C966">
        <v>2</v>
      </c>
    </row>
    <row r="967" spans="1:3">
      <c r="A967" t="s">
        <v>1619</v>
      </c>
      <c r="B967" t="s">
        <v>34</v>
      </c>
      <c r="C967">
        <v>2</v>
      </c>
    </row>
    <row r="968" spans="1:3">
      <c r="A968" t="s">
        <v>1501</v>
      </c>
      <c r="B968" t="s">
        <v>34</v>
      </c>
      <c r="C968">
        <v>2</v>
      </c>
    </row>
    <row r="969" spans="1:3">
      <c r="A969" t="s">
        <v>1533</v>
      </c>
      <c r="B969" t="s">
        <v>34</v>
      </c>
      <c r="C969">
        <v>2</v>
      </c>
    </row>
    <row r="970" spans="1:3">
      <c r="A970" t="s">
        <v>129</v>
      </c>
      <c r="B970" t="s">
        <v>650</v>
      </c>
      <c r="C970">
        <v>2</v>
      </c>
    </row>
    <row r="971" spans="1:3">
      <c r="A971" t="s">
        <v>129</v>
      </c>
      <c r="B971" t="s">
        <v>651</v>
      </c>
      <c r="C971">
        <v>2</v>
      </c>
    </row>
    <row r="972" spans="1:3">
      <c r="A972" t="s">
        <v>2217</v>
      </c>
      <c r="B972" t="s">
        <v>34</v>
      </c>
      <c r="C972">
        <v>2</v>
      </c>
    </row>
    <row r="973" spans="1:3">
      <c r="A973" t="s">
        <v>1742</v>
      </c>
      <c r="B973" t="s">
        <v>34</v>
      </c>
      <c r="C973">
        <v>2</v>
      </c>
    </row>
    <row r="974" spans="1:3">
      <c r="A974" t="s">
        <v>2218</v>
      </c>
      <c r="B974" t="s">
        <v>34</v>
      </c>
      <c r="C974">
        <v>2</v>
      </c>
    </row>
    <row r="975" spans="1:3">
      <c r="A975" t="s">
        <v>1958</v>
      </c>
      <c r="B975" t="s">
        <v>34</v>
      </c>
      <c r="C975">
        <v>2</v>
      </c>
    </row>
    <row r="976" spans="1:3">
      <c r="A976" t="s">
        <v>1744</v>
      </c>
      <c r="B976" t="s">
        <v>34</v>
      </c>
      <c r="C976">
        <v>2</v>
      </c>
    </row>
    <row r="977" spans="1:3">
      <c r="A977" t="s">
        <v>2219</v>
      </c>
      <c r="B977" t="s">
        <v>34</v>
      </c>
      <c r="C977">
        <v>2</v>
      </c>
    </row>
    <row r="978" spans="1:3">
      <c r="A978" t="s">
        <v>1588</v>
      </c>
      <c r="B978" t="s">
        <v>34</v>
      </c>
      <c r="C978">
        <v>2</v>
      </c>
    </row>
    <row r="979" spans="1:3">
      <c r="A979" t="s">
        <v>1025</v>
      </c>
      <c r="B979" t="s">
        <v>650</v>
      </c>
      <c r="C979">
        <v>2</v>
      </c>
    </row>
    <row r="980" spans="1:3">
      <c r="A980" t="s">
        <v>1959</v>
      </c>
      <c r="B980" t="s">
        <v>650</v>
      </c>
      <c r="C980">
        <v>2</v>
      </c>
    </row>
    <row r="981" spans="1:3">
      <c r="A981" t="s">
        <v>2220</v>
      </c>
      <c r="B981" t="s">
        <v>650</v>
      </c>
      <c r="C981">
        <v>2</v>
      </c>
    </row>
    <row r="982" spans="1:3">
      <c r="A982" t="s">
        <v>1689</v>
      </c>
      <c r="B982" t="s">
        <v>34</v>
      </c>
      <c r="C982">
        <v>2</v>
      </c>
    </row>
    <row r="983" spans="1:3">
      <c r="A983" t="s">
        <v>2222</v>
      </c>
      <c r="B983" t="s">
        <v>34</v>
      </c>
      <c r="C983">
        <v>2</v>
      </c>
    </row>
    <row r="984" spans="1:3">
      <c r="A984" t="s">
        <v>1260</v>
      </c>
      <c r="B984" t="s">
        <v>34</v>
      </c>
      <c r="C984">
        <v>2</v>
      </c>
    </row>
    <row r="985" spans="1:3">
      <c r="A985" t="s">
        <v>1108</v>
      </c>
      <c r="B985" t="s">
        <v>34</v>
      </c>
      <c r="C985">
        <v>2</v>
      </c>
    </row>
    <row r="986" spans="1:3">
      <c r="A986" t="s">
        <v>1108</v>
      </c>
      <c r="B986" t="s">
        <v>650</v>
      </c>
      <c r="C986">
        <v>2</v>
      </c>
    </row>
    <row r="987" spans="1:3">
      <c r="A987" t="s">
        <v>1750</v>
      </c>
      <c r="B987" t="s">
        <v>34</v>
      </c>
      <c r="C987">
        <v>2</v>
      </c>
    </row>
    <row r="988" spans="1:3">
      <c r="A988" t="s">
        <v>1261</v>
      </c>
      <c r="B988" t="s">
        <v>34</v>
      </c>
      <c r="C988">
        <v>2</v>
      </c>
    </row>
    <row r="989" spans="1:3">
      <c r="A989" t="s">
        <v>1866</v>
      </c>
      <c r="B989" t="s">
        <v>34</v>
      </c>
      <c r="C989">
        <v>2</v>
      </c>
    </row>
    <row r="990" spans="1:3">
      <c r="A990" t="s">
        <v>1497</v>
      </c>
      <c r="B990" t="s">
        <v>34</v>
      </c>
      <c r="C990">
        <v>2</v>
      </c>
    </row>
    <row r="991" spans="1:3">
      <c r="A991" t="s">
        <v>1515</v>
      </c>
      <c r="B991" t="s">
        <v>34</v>
      </c>
      <c r="C991">
        <v>2</v>
      </c>
    </row>
    <row r="992" spans="1:3">
      <c r="A992" t="s">
        <v>2225</v>
      </c>
      <c r="B992" t="s">
        <v>34</v>
      </c>
      <c r="C992">
        <v>2</v>
      </c>
    </row>
    <row r="993" spans="1:3">
      <c r="A993" t="s">
        <v>986</v>
      </c>
      <c r="B993" t="s">
        <v>34</v>
      </c>
      <c r="C993">
        <v>2</v>
      </c>
    </row>
    <row r="994" spans="1:3">
      <c r="A994" t="s">
        <v>1575</v>
      </c>
      <c r="B994" t="s">
        <v>34</v>
      </c>
      <c r="C994">
        <v>2</v>
      </c>
    </row>
    <row r="995" spans="1:3">
      <c r="A995" t="s">
        <v>1962</v>
      </c>
      <c r="B995" t="s">
        <v>34</v>
      </c>
      <c r="C995">
        <v>2</v>
      </c>
    </row>
    <row r="996" spans="1:3">
      <c r="A996" t="s">
        <v>1694</v>
      </c>
      <c r="B996" t="s">
        <v>34</v>
      </c>
      <c r="C996">
        <v>2</v>
      </c>
    </row>
    <row r="997" spans="1:3">
      <c r="A997" t="s">
        <v>1397</v>
      </c>
      <c r="B997" t="s">
        <v>34</v>
      </c>
      <c r="C997">
        <v>2</v>
      </c>
    </row>
    <row r="998" spans="1:3">
      <c r="A998" t="s">
        <v>2226</v>
      </c>
      <c r="B998" t="s">
        <v>34</v>
      </c>
      <c r="C998">
        <v>2</v>
      </c>
    </row>
    <row r="999" spans="1:3">
      <c r="A999" t="s">
        <v>1026</v>
      </c>
      <c r="B999" t="s">
        <v>650</v>
      </c>
      <c r="C999">
        <v>2</v>
      </c>
    </row>
    <row r="1000" spans="1:3">
      <c r="A1000" t="s">
        <v>1963</v>
      </c>
      <c r="B1000" t="s">
        <v>34</v>
      </c>
      <c r="C1000">
        <v>2</v>
      </c>
    </row>
    <row r="1001" spans="1:3">
      <c r="A1001" t="s">
        <v>1462</v>
      </c>
      <c r="B1001" t="s">
        <v>34</v>
      </c>
      <c r="C1001">
        <v>2</v>
      </c>
    </row>
    <row r="1002" spans="1:3">
      <c r="A1002" t="s">
        <v>1753</v>
      </c>
      <c r="B1002" t="s">
        <v>34</v>
      </c>
      <c r="C1002">
        <v>2</v>
      </c>
    </row>
    <row r="1003" spans="1:3">
      <c r="A1003" t="s">
        <v>1967</v>
      </c>
      <c r="B1003" t="s">
        <v>650</v>
      </c>
      <c r="C1003">
        <v>2</v>
      </c>
    </row>
    <row r="1004" spans="1:3">
      <c r="A1004" t="s">
        <v>1338</v>
      </c>
      <c r="B1004" t="s">
        <v>34</v>
      </c>
      <c r="C1004">
        <v>2</v>
      </c>
    </row>
    <row r="1005" spans="1:3">
      <c r="A1005" t="s">
        <v>2227</v>
      </c>
      <c r="B1005" t="s">
        <v>34</v>
      </c>
      <c r="C1005">
        <v>2</v>
      </c>
    </row>
    <row r="1006" spans="1:3">
      <c r="A1006" t="s">
        <v>1756</v>
      </c>
      <c r="B1006" t="s">
        <v>34</v>
      </c>
      <c r="C1006">
        <v>2</v>
      </c>
    </row>
    <row r="1007" spans="1:3">
      <c r="A1007" t="s">
        <v>1400</v>
      </c>
      <c r="B1007" t="s">
        <v>34</v>
      </c>
      <c r="C1007">
        <v>2</v>
      </c>
    </row>
    <row r="1008" spans="1:3">
      <c r="A1008" t="s">
        <v>2228</v>
      </c>
      <c r="B1008" t="s">
        <v>34</v>
      </c>
      <c r="C1008">
        <v>2</v>
      </c>
    </row>
    <row r="1009" spans="1:3">
      <c r="A1009" t="s">
        <v>1760</v>
      </c>
      <c r="B1009" t="s">
        <v>34</v>
      </c>
      <c r="C1009">
        <v>2</v>
      </c>
    </row>
    <row r="1010" spans="1:3">
      <c r="A1010" t="s">
        <v>709</v>
      </c>
      <c r="B1010" t="s">
        <v>650</v>
      </c>
      <c r="C1010">
        <v>2</v>
      </c>
    </row>
    <row r="1011" spans="1:3">
      <c r="A1011" t="s">
        <v>1534</v>
      </c>
      <c r="B1011" t="s">
        <v>34</v>
      </c>
      <c r="C1011">
        <v>2</v>
      </c>
    </row>
    <row r="1012" spans="1:3">
      <c r="A1012" t="s">
        <v>1698</v>
      </c>
      <c r="B1012" t="s">
        <v>34</v>
      </c>
      <c r="C1012">
        <v>2</v>
      </c>
    </row>
    <row r="1013" spans="1:3">
      <c r="A1013" t="s">
        <v>165</v>
      </c>
      <c r="B1013" t="s">
        <v>34</v>
      </c>
      <c r="C1013">
        <v>2</v>
      </c>
    </row>
    <row r="1014" spans="1:3">
      <c r="A1014" t="s">
        <v>1440</v>
      </c>
      <c r="B1014" t="s">
        <v>34</v>
      </c>
      <c r="C1014">
        <v>2</v>
      </c>
    </row>
    <row r="1015" spans="1:3">
      <c r="A1015" t="s">
        <v>117</v>
      </c>
      <c r="B1015" t="s">
        <v>34</v>
      </c>
      <c r="C1015">
        <v>2</v>
      </c>
    </row>
    <row r="1016" spans="1:3">
      <c r="A1016" t="s">
        <v>1343</v>
      </c>
      <c r="B1016" t="s">
        <v>34</v>
      </c>
      <c r="C1016">
        <v>2</v>
      </c>
    </row>
    <row r="1017" spans="1:3">
      <c r="A1017" t="s">
        <v>1656</v>
      </c>
      <c r="B1017" t="s">
        <v>34</v>
      </c>
      <c r="C1017">
        <v>2</v>
      </c>
    </row>
    <row r="1018" spans="1:3">
      <c r="A1018" t="s">
        <v>97</v>
      </c>
      <c r="B1018" t="s">
        <v>651</v>
      </c>
      <c r="C1018">
        <v>2</v>
      </c>
    </row>
    <row r="1019" spans="1:3">
      <c r="A1019" t="s">
        <v>1761</v>
      </c>
      <c r="B1019" t="s">
        <v>34</v>
      </c>
      <c r="C1019">
        <v>2</v>
      </c>
    </row>
    <row r="1020" spans="1:3">
      <c r="A1020" t="s">
        <v>1699</v>
      </c>
      <c r="B1020" t="s">
        <v>34</v>
      </c>
      <c r="C1020">
        <v>2</v>
      </c>
    </row>
    <row r="1021" spans="1:3">
      <c r="A1021" t="s">
        <v>1441</v>
      </c>
      <c r="B1021" t="s">
        <v>650</v>
      </c>
      <c r="C1021">
        <v>2</v>
      </c>
    </row>
    <row r="1022" spans="1:3">
      <c r="A1022" t="s">
        <v>2127</v>
      </c>
      <c r="B1022" t="s">
        <v>650</v>
      </c>
      <c r="C1022">
        <v>2</v>
      </c>
    </row>
    <row r="1023" spans="1:3">
      <c r="A1023" t="s">
        <v>1764</v>
      </c>
      <c r="B1023" t="s">
        <v>34</v>
      </c>
      <c r="C1023">
        <v>2</v>
      </c>
    </row>
    <row r="1024" spans="1:3">
      <c r="A1024" t="s">
        <v>139</v>
      </c>
      <c r="B1024" t="s">
        <v>650</v>
      </c>
      <c r="C1024">
        <v>2</v>
      </c>
    </row>
    <row r="1025" spans="1:3">
      <c r="A1025" t="s">
        <v>1489</v>
      </c>
      <c r="B1025" t="s">
        <v>34</v>
      </c>
      <c r="C1025">
        <v>2</v>
      </c>
    </row>
    <row r="1026" spans="1:3">
      <c r="A1026" t="s">
        <v>924</v>
      </c>
      <c r="B1026" t="s">
        <v>650</v>
      </c>
      <c r="C1026">
        <v>2</v>
      </c>
    </row>
    <row r="1027" spans="1:3">
      <c r="A1027" t="s">
        <v>1480</v>
      </c>
      <c r="B1027" t="s">
        <v>34</v>
      </c>
      <c r="C1027">
        <v>2</v>
      </c>
    </row>
    <row r="1028" spans="1:3">
      <c r="A1028" t="s">
        <v>1435</v>
      </c>
      <c r="B1028" t="s">
        <v>34</v>
      </c>
      <c r="C1028">
        <v>2</v>
      </c>
    </row>
    <row r="1029" spans="1:3">
      <c r="A1029" t="s">
        <v>110</v>
      </c>
      <c r="B1029" t="s">
        <v>650</v>
      </c>
      <c r="C1029">
        <v>2</v>
      </c>
    </row>
    <row r="1030" spans="1:3">
      <c r="A1030" t="s">
        <v>1810</v>
      </c>
      <c r="B1030" t="s">
        <v>34</v>
      </c>
      <c r="C1030">
        <v>2</v>
      </c>
    </row>
    <row r="1031" spans="1:3">
      <c r="A1031" t="s">
        <v>123</v>
      </c>
      <c r="B1031" t="s">
        <v>650</v>
      </c>
      <c r="C1031">
        <v>2</v>
      </c>
    </row>
    <row r="1032" spans="1:3">
      <c r="A1032" t="s">
        <v>678</v>
      </c>
      <c r="B1032" t="s">
        <v>34</v>
      </c>
      <c r="C1032">
        <v>2</v>
      </c>
    </row>
    <row r="1033" spans="1:3">
      <c r="A1033" t="s">
        <v>2232</v>
      </c>
      <c r="B1033" t="s">
        <v>34</v>
      </c>
      <c r="C1033">
        <v>2</v>
      </c>
    </row>
    <row r="1034" spans="1:3">
      <c r="A1034" t="s">
        <v>203</v>
      </c>
      <c r="B1034" t="s">
        <v>34</v>
      </c>
      <c r="C1034">
        <v>2</v>
      </c>
    </row>
    <row r="1035" spans="1:3">
      <c r="A1035" t="s">
        <v>2233</v>
      </c>
      <c r="B1035" t="s">
        <v>34</v>
      </c>
      <c r="C1035">
        <v>2</v>
      </c>
    </row>
    <row r="1036" spans="1:3">
      <c r="A1036" t="s">
        <v>2128</v>
      </c>
      <c r="B1036" t="s">
        <v>34</v>
      </c>
      <c r="C1036">
        <v>2</v>
      </c>
    </row>
    <row r="1037" spans="1:3">
      <c r="A1037" t="s">
        <v>1206</v>
      </c>
      <c r="B1037" t="s">
        <v>651</v>
      </c>
      <c r="C1037">
        <v>2</v>
      </c>
    </row>
    <row r="1038" spans="1:3">
      <c r="A1038" t="s">
        <v>1870</v>
      </c>
      <c r="B1038" t="s">
        <v>34</v>
      </c>
      <c r="C1038">
        <v>2</v>
      </c>
    </row>
    <row r="1039" spans="1:3">
      <c r="A1039" t="s">
        <v>2129</v>
      </c>
      <c r="B1039" t="s">
        <v>34</v>
      </c>
      <c r="C1039">
        <v>2</v>
      </c>
    </row>
    <row r="1040" spans="1:3">
      <c r="A1040" t="s">
        <v>1976</v>
      </c>
      <c r="B1040" t="s">
        <v>34</v>
      </c>
      <c r="C1040">
        <v>2</v>
      </c>
    </row>
    <row r="1041" spans="1:3">
      <c r="A1041" t="s">
        <v>119</v>
      </c>
      <c r="B1041" t="s">
        <v>651</v>
      </c>
      <c r="C1041">
        <v>2</v>
      </c>
    </row>
    <row r="1042" spans="1:3">
      <c r="A1042" t="s">
        <v>2132</v>
      </c>
      <c r="B1042" t="s">
        <v>650</v>
      </c>
      <c r="C1042">
        <v>2</v>
      </c>
    </row>
    <row r="1043" spans="1:3">
      <c r="A1043" t="s">
        <v>2234</v>
      </c>
      <c r="B1043" t="s">
        <v>34</v>
      </c>
      <c r="C1043">
        <v>2</v>
      </c>
    </row>
    <row r="1044" spans="1:3">
      <c r="A1044" t="s">
        <v>107</v>
      </c>
      <c r="B1044" t="s">
        <v>650</v>
      </c>
      <c r="C1044">
        <v>2</v>
      </c>
    </row>
    <row r="1045" spans="1:3">
      <c r="A1045" t="s">
        <v>1466</v>
      </c>
      <c r="B1045" t="s">
        <v>34</v>
      </c>
      <c r="C1045">
        <v>2</v>
      </c>
    </row>
    <row r="1046" spans="1:3">
      <c r="A1046" t="s">
        <v>1518</v>
      </c>
      <c r="B1046" t="s">
        <v>34</v>
      </c>
      <c r="C1046">
        <v>2</v>
      </c>
    </row>
    <row r="1047" spans="1:3">
      <c r="A1047" t="s">
        <v>2235</v>
      </c>
      <c r="B1047" t="s">
        <v>650</v>
      </c>
      <c r="C1047">
        <v>2</v>
      </c>
    </row>
    <row r="1048" spans="1:3">
      <c r="A1048" t="s">
        <v>2236</v>
      </c>
      <c r="B1048" t="s">
        <v>34</v>
      </c>
      <c r="C1048">
        <v>2</v>
      </c>
    </row>
    <row r="1049" spans="1:3">
      <c r="A1049" t="s">
        <v>2133</v>
      </c>
      <c r="B1049" t="s">
        <v>650</v>
      </c>
      <c r="C1049">
        <v>2</v>
      </c>
    </row>
    <row r="1050" spans="1:3">
      <c r="A1050" t="s">
        <v>2237</v>
      </c>
      <c r="B1050" t="s">
        <v>34</v>
      </c>
      <c r="C1050">
        <v>2</v>
      </c>
    </row>
    <row r="1051" spans="1:3">
      <c r="A1051" t="s">
        <v>1874</v>
      </c>
      <c r="B1051" t="s">
        <v>650</v>
      </c>
      <c r="C1051">
        <v>2</v>
      </c>
    </row>
    <row r="1052" spans="1:3">
      <c r="A1052" t="s">
        <v>2238</v>
      </c>
      <c r="B1052" t="s">
        <v>34</v>
      </c>
      <c r="C1052">
        <v>2</v>
      </c>
    </row>
    <row r="1053" spans="1:3">
      <c r="A1053" t="s">
        <v>2239</v>
      </c>
      <c r="B1053" t="s">
        <v>34</v>
      </c>
      <c r="C1053">
        <v>2</v>
      </c>
    </row>
    <row r="1054" spans="1:3">
      <c r="A1054" t="s">
        <v>2655</v>
      </c>
      <c r="B1054">
        <v>2</v>
      </c>
      <c r="C1054">
        <v>2</v>
      </c>
    </row>
    <row r="1055" spans="1:3">
      <c r="A1055" t="s">
        <v>1875</v>
      </c>
      <c r="B1055" t="s">
        <v>34</v>
      </c>
      <c r="C1055">
        <v>2</v>
      </c>
    </row>
    <row r="1056" spans="1:3">
      <c r="A1056" t="s">
        <v>1775</v>
      </c>
      <c r="B1056">
        <v>2</v>
      </c>
      <c r="C1056">
        <v>1</v>
      </c>
    </row>
    <row r="1057" spans="1:3">
      <c r="A1057" t="s">
        <v>2656</v>
      </c>
      <c r="B1057">
        <v>2</v>
      </c>
      <c r="C1057">
        <v>2</v>
      </c>
    </row>
    <row r="1058" spans="1:3">
      <c r="A1058" t="s">
        <v>2657</v>
      </c>
      <c r="B1058">
        <v>2</v>
      </c>
      <c r="C1058">
        <v>1</v>
      </c>
    </row>
    <row r="1059" spans="1:3">
      <c r="A1059" t="s">
        <v>2243</v>
      </c>
      <c r="B1059" t="s">
        <v>34</v>
      </c>
      <c r="C1059">
        <v>2</v>
      </c>
    </row>
    <row r="1060" spans="1:3">
      <c r="A1060" t="s">
        <v>2244</v>
      </c>
      <c r="B1060" t="s">
        <v>34</v>
      </c>
      <c r="C1060">
        <v>2</v>
      </c>
    </row>
    <row r="1061" spans="1:3">
      <c r="A1061" t="s">
        <v>2245</v>
      </c>
      <c r="B1061" t="s">
        <v>650</v>
      </c>
      <c r="C1061">
        <v>2</v>
      </c>
    </row>
    <row r="1062" spans="1:3">
      <c r="A1062" t="s">
        <v>1994</v>
      </c>
      <c r="B1062">
        <v>2</v>
      </c>
      <c r="C1062">
        <v>1</v>
      </c>
    </row>
    <row r="1063" spans="1:3">
      <c r="A1063" t="s">
        <v>1830</v>
      </c>
      <c r="B1063" t="s">
        <v>650</v>
      </c>
      <c r="C1063">
        <v>2</v>
      </c>
    </row>
    <row r="1064" spans="1:3">
      <c r="A1064" t="s">
        <v>2246</v>
      </c>
      <c r="B1064" t="s">
        <v>34</v>
      </c>
      <c r="C1064">
        <v>2</v>
      </c>
    </row>
    <row r="1065" spans="1:3">
      <c r="A1065" t="s">
        <v>1410</v>
      </c>
      <c r="B1065">
        <v>2</v>
      </c>
      <c r="C1065">
        <v>2</v>
      </c>
    </row>
    <row r="1066" spans="1:3">
      <c r="A1066" t="s">
        <v>2248</v>
      </c>
      <c r="B1066" t="s">
        <v>34</v>
      </c>
      <c r="C1066">
        <v>2</v>
      </c>
    </row>
    <row r="1067" spans="1:3">
      <c r="A1067" t="s">
        <v>1995</v>
      </c>
      <c r="B1067">
        <v>2</v>
      </c>
      <c r="C1067">
        <v>1</v>
      </c>
    </row>
    <row r="1068" spans="1:3">
      <c r="A1068" t="s">
        <v>2250</v>
      </c>
      <c r="B1068" t="s">
        <v>34</v>
      </c>
      <c r="C1068">
        <v>2</v>
      </c>
    </row>
    <row r="1069" spans="1:3">
      <c r="A1069" t="s">
        <v>2251</v>
      </c>
      <c r="B1069" t="s">
        <v>34</v>
      </c>
      <c r="C1069">
        <v>2</v>
      </c>
    </row>
    <row r="1070" spans="1:3">
      <c r="A1070" t="s">
        <v>2001</v>
      </c>
      <c r="B1070">
        <v>2</v>
      </c>
      <c r="C1070">
        <v>1</v>
      </c>
    </row>
    <row r="1071" spans="1:3">
      <c r="A1071" t="s">
        <v>2253</v>
      </c>
      <c r="B1071" t="s">
        <v>34</v>
      </c>
      <c r="C1071">
        <v>2</v>
      </c>
    </row>
    <row r="1072" spans="1:3">
      <c r="A1072" t="s">
        <v>1778</v>
      </c>
      <c r="B1072">
        <v>2</v>
      </c>
      <c r="C1072">
        <v>1</v>
      </c>
    </row>
    <row r="1073" spans="1:3">
      <c r="A1073" t="s">
        <v>2658</v>
      </c>
      <c r="B1073">
        <v>2</v>
      </c>
      <c r="C1073">
        <v>2</v>
      </c>
    </row>
    <row r="1074" spans="1:3">
      <c r="A1074" t="s">
        <v>2659</v>
      </c>
      <c r="B1074">
        <v>2</v>
      </c>
      <c r="C1074">
        <v>1</v>
      </c>
    </row>
    <row r="1075" spans="1:3">
      <c r="A1075" t="s">
        <v>2256</v>
      </c>
      <c r="B1075" t="s">
        <v>650</v>
      </c>
      <c r="C1075">
        <v>2</v>
      </c>
    </row>
    <row r="1076" spans="1:3">
      <c r="A1076" t="s">
        <v>1704</v>
      </c>
      <c r="B1076" t="s">
        <v>650</v>
      </c>
      <c r="C1076">
        <v>2</v>
      </c>
    </row>
    <row r="1077" spans="1:3">
      <c r="A1077" t="s">
        <v>2002</v>
      </c>
      <c r="B1077">
        <v>2</v>
      </c>
      <c r="C1077">
        <v>1</v>
      </c>
    </row>
    <row r="1078" spans="1:3">
      <c r="A1078" t="s">
        <v>2258</v>
      </c>
      <c r="B1078" t="s">
        <v>34</v>
      </c>
      <c r="C1078">
        <v>2</v>
      </c>
    </row>
    <row r="1079" spans="1:3">
      <c r="A1079" t="s">
        <v>1985</v>
      </c>
      <c r="B1079" t="s">
        <v>34</v>
      </c>
      <c r="C1079">
        <v>2</v>
      </c>
    </row>
    <row r="1080" spans="1:3">
      <c r="A1080" t="s">
        <v>1572</v>
      </c>
      <c r="B1080" t="s">
        <v>34</v>
      </c>
      <c r="C1080">
        <v>2</v>
      </c>
    </row>
    <row r="1081" spans="1:3">
      <c r="A1081" t="s">
        <v>1572</v>
      </c>
      <c r="B1081" t="s">
        <v>650</v>
      </c>
      <c r="C1081">
        <v>2</v>
      </c>
    </row>
    <row r="1082" spans="1:3">
      <c r="A1082" t="s">
        <v>2660</v>
      </c>
      <c r="B1082">
        <v>2</v>
      </c>
      <c r="C1082">
        <v>1</v>
      </c>
    </row>
    <row r="1083" spans="1:3">
      <c r="A1083" t="s">
        <v>2661</v>
      </c>
      <c r="B1083">
        <v>2</v>
      </c>
      <c r="C1083">
        <v>2</v>
      </c>
    </row>
    <row r="1084" spans="1:3">
      <c r="A1084" t="s">
        <v>2662</v>
      </c>
      <c r="B1084">
        <v>2</v>
      </c>
      <c r="C1084">
        <v>1</v>
      </c>
    </row>
    <row r="1085" spans="1:3">
      <c r="A1085" t="s">
        <v>2004</v>
      </c>
      <c r="B1085">
        <v>2</v>
      </c>
      <c r="C1085">
        <v>1</v>
      </c>
    </row>
    <row r="1086" spans="1:3">
      <c r="A1086" t="s">
        <v>2263</v>
      </c>
      <c r="B1086" t="s">
        <v>34</v>
      </c>
      <c r="C1086">
        <v>2</v>
      </c>
    </row>
    <row r="1087" spans="1:3">
      <c r="A1087" t="s">
        <v>2140</v>
      </c>
      <c r="B1087" t="s">
        <v>34</v>
      </c>
      <c r="C1087">
        <v>2</v>
      </c>
    </row>
    <row r="1088" spans="1:3">
      <c r="A1088" t="s">
        <v>2264</v>
      </c>
      <c r="B1088" t="s">
        <v>34</v>
      </c>
      <c r="C1088">
        <v>2</v>
      </c>
    </row>
    <row r="1089" spans="1:3">
      <c r="A1089" t="s">
        <v>1643</v>
      </c>
      <c r="B1089" t="s">
        <v>34</v>
      </c>
      <c r="C1089">
        <v>2</v>
      </c>
    </row>
    <row r="1090" spans="1:3">
      <c r="A1090" t="s">
        <v>2265</v>
      </c>
      <c r="B1090" t="s">
        <v>34</v>
      </c>
      <c r="C1090">
        <v>2</v>
      </c>
    </row>
    <row r="1091" spans="1:3">
      <c r="A1091" t="s">
        <v>2663</v>
      </c>
      <c r="B1091">
        <v>2</v>
      </c>
      <c r="C1091">
        <v>1</v>
      </c>
    </row>
    <row r="1092" spans="1:3">
      <c r="A1092" t="s">
        <v>1494</v>
      </c>
      <c r="B1092" t="s">
        <v>34</v>
      </c>
      <c r="C1092">
        <v>2</v>
      </c>
    </row>
    <row r="1093" spans="1:3">
      <c r="A1093" t="s">
        <v>2267</v>
      </c>
      <c r="B1093" t="s">
        <v>650</v>
      </c>
      <c r="C1093">
        <v>2</v>
      </c>
    </row>
    <row r="1094" spans="1:3">
      <c r="A1094" t="s">
        <v>1771</v>
      </c>
      <c r="B1094" t="s">
        <v>34</v>
      </c>
      <c r="C1094">
        <v>2</v>
      </c>
    </row>
    <row r="1095" spans="1:3">
      <c r="A1095" t="s">
        <v>713</v>
      </c>
      <c r="B1095" t="s">
        <v>34</v>
      </c>
      <c r="C1095">
        <v>1</v>
      </c>
    </row>
    <row r="1096" spans="1:3">
      <c r="A1096" t="s">
        <v>1661</v>
      </c>
      <c r="B1096" t="s">
        <v>34</v>
      </c>
      <c r="C1096">
        <v>1</v>
      </c>
    </row>
    <row r="1097" spans="1:3">
      <c r="A1097" t="s">
        <v>1661</v>
      </c>
      <c r="B1097" t="s">
        <v>650</v>
      </c>
      <c r="C1097">
        <v>1</v>
      </c>
    </row>
    <row r="1098" spans="1:3">
      <c r="A1098" t="s">
        <v>990</v>
      </c>
      <c r="B1098" t="s">
        <v>34</v>
      </c>
      <c r="C1098">
        <v>1</v>
      </c>
    </row>
    <row r="1099" spans="1:3">
      <c r="A1099" t="s">
        <v>1278</v>
      </c>
      <c r="B1099" t="s">
        <v>650</v>
      </c>
      <c r="C1099">
        <v>1</v>
      </c>
    </row>
    <row r="1100" spans="1:3">
      <c r="A1100" t="s">
        <v>2268</v>
      </c>
      <c r="B1100" t="s">
        <v>34</v>
      </c>
      <c r="C1100">
        <v>1</v>
      </c>
    </row>
    <row r="1101" spans="1:3">
      <c r="A1101" t="s">
        <v>1882</v>
      </c>
      <c r="B1101" t="s">
        <v>651</v>
      </c>
      <c r="C1101">
        <v>1</v>
      </c>
    </row>
    <row r="1102" spans="1:3">
      <c r="A1102" t="s">
        <v>2269</v>
      </c>
      <c r="B1102" t="s">
        <v>34</v>
      </c>
      <c r="C1102">
        <v>1</v>
      </c>
    </row>
    <row r="1103" spans="1:3">
      <c r="A1103" t="s">
        <v>120</v>
      </c>
      <c r="B1103" t="s">
        <v>34</v>
      </c>
      <c r="C1103">
        <v>1</v>
      </c>
    </row>
    <row r="1104" spans="1:3">
      <c r="A1104" t="s">
        <v>182</v>
      </c>
      <c r="B1104" t="s">
        <v>34</v>
      </c>
      <c r="C1104">
        <v>1</v>
      </c>
    </row>
    <row r="1105" spans="1:3">
      <c r="A1105" t="s">
        <v>2270</v>
      </c>
      <c r="B1105" t="s">
        <v>34</v>
      </c>
      <c r="C1105">
        <v>1</v>
      </c>
    </row>
    <row r="1106" spans="1:3">
      <c r="A1106" t="s">
        <v>1159</v>
      </c>
      <c r="B1106" t="s">
        <v>650</v>
      </c>
      <c r="C1106">
        <v>1</v>
      </c>
    </row>
    <row r="1107" spans="1:3">
      <c r="A1107" t="s">
        <v>147</v>
      </c>
      <c r="B1107" t="s">
        <v>650</v>
      </c>
      <c r="C1107">
        <v>1</v>
      </c>
    </row>
    <row r="1108" spans="1:3">
      <c r="A1108" t="s">
        <v>1401</v>
      </c>
      <c r="B1108" t="s">
        <v>34</v>
      </c>
      <c r="C1108">
        <v>1</v>
      </c>
    </row>
    <row r="1109" spans="1:3">
      <c r="A1109" t="s">
        <v>1833</v>
      </c>
      <c r="B1109" t="s">
        <v>34</v>
      </c>
      <c r="C1109">
        <v>1</v>
      </c>
    </row>
    <row r="1110" spans="1:3">
      <c r="A1110" t="s">
        <v>1279</v>
      </c>
      <c r="B1110" t="s">
        <v>34</v>
      </c>
      <c r="C1110">
        <v>1</v>
      </c>
    </row>
    <row r="1111" spans="1:3">
      <c r="A1111" t="s">
        <v>2271</v>
      </c>
      <c r="B1111" t="s">
        <v>34</v>
      </c>
      <c r="C1111">
        <v>1</v>
      </c>
    </row>
    <row r="1112" spans="1:3">
      <c r="A1112" t="s">
        <v>1398</v>
      </c>
      <c r="B1112" t="s">
        <v>34</v>
      </c>
      <c r="C1112">
        <v>1</v>
      </c>
    </row>
    <row r="1113" spans="1:3">
      <c r="A1113" t="s">
        <v>1398</v>
      </c>
      <c r="B1113" t="s">
        <v>650</v>
      </c>
      <c r="C1113">
        <v>1</v>
      </c>
    </row>
    <row r="1114" spans="1:3">
      <c r="A1114" t="s">
        <v>2272</v>
      </c>
      <c r="B1114" t="s">
        <v>650</v>
      </c>
      <c r="C1114">
        <v>1</v>
      </c>
    </row>
    <row r="1115" spans="1:3">
      <c r="A1115" t="s">
        <v>1884</v>
      </c>
      <c r="B1115" t="s">
        <v>34</v>
      </c>
      <c r="C1115">
        <v>1</v>
      </c>
    </row>
    <row r="1116" spans="1:3">
      <c r="A1116" t="s">
        <v>1884</v>
      </c>
      <c r="B1116" t="s">
        <v>650</v>
      </c>
      <c r="C1116">
        <v>1</v>
      </c>
    </row>
    <row r="1117" spans="1:3">
      <c r="A1117" t="s">
        <v>1885</v>
      </c>
      <c r="B1117" t="s">
        <v>650</v>
      </c>
      <c r="C1117">
        <v>1</v>
      </c>
    </row>
    <row r="1118" spans="1:3">
      <c r="A1118" t="s">
        <v>2273</v>
      </c>
      <c r="B1118" t="s">
        <v>650</v>
      </c>
      <c r="C1118">
        <v>1</v>
      </c>
    </row>
    <row r="1119" spans="1:3">
      <c r="A1119" t="s">
        <v>2274</v>
      </c>
      <c r="B1119" t="s">
        <v>34</v>
      </c>
      <c r="C1119">
        <v>1</v>
      </c>
    </row>
    <row r="1120" spans="1:3">
      <c r="A1120" t="s">
        <v>1591</v>
      </c>
      <c r="B1120" t="s">
        <v>34</v>
      </c>
      <c r="C1120">
        <v>1</v>
      </c>
    </row>
    <row r="1121" spans="1:3">
      <c r="A1121" t="s">
        <v>1834</v>
      </c>
      <c r="B1121" t="s">
        <v>34</v>
      </c>
      <c r="C1121">
        <v>1</v>
      </c>
    </row>
    <row r="1122" spans="1:3">
      <c r="A1122" t="s">
        <v>2275</v>
      </c>
      <c r="B1122" t="s">
        <v>34</v>
      </c>
      <c r="C1122">
        <v>1</v>
      </c>
    </row>
    <row r="1123" spans="1:3">
      <c r="A1123" t="s">
        <v>2276</v>
      </c>
      <c r="B1123" t="s">
        <v>34</v>
      </c>
      <c r="C1123">
        <v>1</v>
      </c>
    </row>
    <row r="1124" spans="1:3">
      <c r="A1124" t="s">
        <v>209</v>
      </c>
      <c r="B1124" t="s">
        <v>651</v>
      </c>
      <c r="C1124">
        <v>1</v>
      </c>
    </row>
    <row r="1125" spans="1:3">
      <c r="A1125" t="s">
        <v>1473</v>
      </c>
      <c r="B1125" t="s">
        <v>34</v>
      </c>
      <c r="C1125">
        <v>1</v>
      </c>
    </row>
    <row r="1126" spans="1:3">
      <c r="A1126" t="s">
        <v>2277</v>
      </c>
      <c r="B1126" t="s">
        <v>34</v>
      </c>
      <c r="C1126">
        <v>1</v>
      </c>
    </row>
    <row r="1127" spans="1:3">
      <c r="A1127" t="s">
        <v>2278</v>
      </c>
      <c r="B1127" t="s">
        <v>34</v>
      </c>
      <c r="C1127">
        <v>1</v>
      </c>
    </row>
    <row r="1128" spans="1:3">
      <c r="A1128" t="s">
        <v>1835</v>
      </c>
      <c r="B1128" t="s">
        <v>34</v>
      </c>
      <c r="C1128">
        <v>1</v>
      </c>
    </row>
    <row r="1129" spans="1:3">
      <c r="A1129" t="s">
        <v>2279</v>
      </c>
      <c r="B1129" t="s">
        <v>650</v>
      </c>
      <c r="C1129">
        <v>1</v>
      </c>
    </row>
    <row r="1130" spans="1:3">
      <c r="A1130" t="s">
        <v>2280</v>
      </c>
      <c r="B1130" t="s">
        <v>34</v>
      </c>
      <c r="C1130">
        <v>1</v>
      </c>
    </row>
    <row r="1131" spans="1:3">
      <c r="A1131" t="s">
        <v>517</v>
      </c>
      <c r="B1131" t="s">
        <v>34</v>
      </c>
      <c r="C1131">
        <v>1</v>
      </c>
    </row>
    <row r="1132" spans="1:3">
      <c r="A1132" t="s">
        <v>2075</v>
      </c>
      <c r="B1132" t="s">
        <v>34</v>
      </c>
      <c r="C1132">
        <v>1</v>
      </c>
    </row>
    <row r="1133" spans="1:3">
      <c r="A1133" t="s">
        <v>1340</v>
      </c>
      <c r="B1133" t="s">
        <v>650</v>
      </c>
      <c r="C1133">
        <v>1</v>
      </c>
    </row>
    <row r="1134" spans="1:3">
      <c r="A1134" t="s">
        <v>108</v>
      </c>
      <c r="B1134" t="s">
        <v>650</v>
      </c>
      <c r="C1134">
        <v>1</v>
      </c>
    </row>
    <row r="1135" spans="1:3">
      <c r="A1135" t="s">
        <v>2281</v>
      </c>
      <c r="B1135" t="s">
        <v>34</v>
      </c>
      <c r="C1135">
        <v>1</v>
      </c>
    </row>
    <row r="1136" spans="1:3">
      <c r="A1136" t="s">
        <v>1102</v>
      </c>
      <c r="B1136" t="s">
        <v>34</v>
      </c>
      <c r="C1136">
        <v>1</v>
      </c>
    </row>
    <row r="1137" spans="1:3">
      <c r="A1137" t="s">
        <v>2282</v>
      </c>
      <c r="B1137" t="s">
        <v>34</v>
      </c>
      <c r="C1137">
        <v>1</v>
      </c>
    </row>
    <row r="1138" spans="1:3">
      <c r="A1138" t="s">
        <v>2283</v>
      </c>
      <c r="B1138" t="s">
        <v>34</v>
      </c>
      <c r="C1138">
        <v>1</v>
      </c>
    </row>
    <row r="1139" spans="1:3">
      <c r="A1139" t="s">
        <v>2284</v>
      </c>
      <c r="B1139" t="s">
        <v>34</v>
      </c>
      <c r="C1139">
        <v>1</v>
      </c>
    </row>
    <row r="1140" spans="1:3">
      <c r="A1140" t="s">
        <v>2285</v>
      </c>
      <c r="B1140" t="s">
        <v>34</v>
      </c>
      <c r="C1140">
        <v>1</v>
      </c>
    </row>
    <row r="1141" spans="1:3">
      <c r="A1141" t="s">
        <v>2095</v>
      </c>
      <c r="B1141" t="s">
        <v>650</v>
      </c>
      <c r="C1141">
        <v>1</v>
      </c>
    </row>
    <row r="1142" spans="1:3">
      <c r="A1142" t="s">
        <v>210</v>
      </c>
      <c r="B1142" t="s">
        <v>34</v>
      </c>
      <c r="C1142">
        <v>1</v>
      </c>
    </row>
    <row r="1143" spans="1:3">
      <c r="A1143" t="s">
        <v>1800</v>
      </c>
      <c r="B1143" t="s">
        <v>650</v>
      </c>
      <c r="C1143">
        <v>1</v>
      </c>
    </row>
    <row r="1144" spans="1:3">
      <c r="A1144" t="s">
        <v>2286</v>
      </c>
      <c r="B1144" t="s">
        <v>34</v>
      </c>
      <c r="C1144">
        <v>1</v>
      </c>
    </row>
    <row r="1145" spans="1:3">
      <c r="A1145" t="s">
        <v>195</v>
      </c>
      <c r="B1145" t="s">
        <v>34</v>
      </c>
      <c r="C1145">
        <v>1</v>
      </c>
    </row>
    <row r="1146" spans="1:3">
      <c r="A1146" t="s">
        <v>2287</v>
      </c>
      <c r="B1146" t="s">
        <v>34</v>
      </c>
      <c r="C1146">
        <v>1</v>
      </c>
    </row>
    <row r="1147" spans="1:3">
      <c r="A1147" t="s">
        <v>128</v>
      </c>
      <c r="B1147" t="s">
        <v>650</v>
      </c>
      <c r="C1147">
        <v>1</v>
      </c>
    </row>
    <row r="1148" spans="1:3">
      <c r="A1148" t="s">
        <v>1886</v>
      </c>
      <c r="B1148" t="s">
        <v>34</v>
      </c>
      <c r="C1148">
        <v>1</v>
      </c>
    </row>
    <row r="1149" spans="1:3">
      <c r="A1149" t="s">
        <v>2145</v>
      </c>
      <c r="B1149" t="s">
        <v>34</v>
      </c>
      <c r="C1149">
        <v>1</v>
      </c>
    </row>
    <row r="1150" spans="1:3">
      <c r="A1150" t="s">
        <v>2145</v>
      </c>
      <c r="B1150" t="s">
        <v>650</v>
      </c>
      <c r="C1150">
        <v>1</v>
      </c>
    </row>
    <row r="1151" spans="1:3">
      <c r="A1151" t="s">
        <v>1836</v>
      </c>
      <c r="B1151" t="s">
        <v>34</v>
      </c>
      <c r="C1151">
        <v>1</v>
      </c>
    </row>
    <row r="1152" spans="1:3">
      <c r="A1152" t="s">
        <v>1592</v>
      </c>
      <c r="B1152" t="s">
        <v>650</v>
      </c>
      <c r="C1152">
        <v>1</v>
      </c>
    </row>
    <row r="1153" spans="1:3">
      <c r="A1153" t="s">
        <v>1237</v>
      </c>
      <c r="B1153" t="s">
        <v>34</v>
      </c>
      <c r="C1153">
        <v>1</v>
      </c>
    </row>
    <row r="1154" spans="1:3">
      <c r="A1154" t="s">
        <v>137</v>
      </c>
      <c r="B1154" t="s">
        <v>650</v>
      </c>
      <c r="C1154">
        <v>1</v>
      </c>
    </row>
    <row r="1155" spans="1:3">
      <c r="A1155" t="s">
        <v>1443</v>
      </c>
      <c r="B1155" t="s">
        <v>34</v>
      </c>
      <c r="C1155">
        <v>1</v>
      </c>
    </row>
    <row r="1156" spans="1:3">
      <c r="A1156" t="s">
        <v>1443</v>
      </c>
      <c r="B1156" t="s">
        <v>650</v>
      </c>
      <c r="C1156">
        <v>1</v>
      </c>
    </row>
    <row r="1157" spans="1:3">
      <c r="A1157" t="s">
        <v>1887</v>
      </c>
      <c r="B1157" t="s">
        <v>650</v>
      </c>
      <c r="C1157">
        <v>1</v>
      </c>
    </row>
    <row r="1158" spans="1:3">
      <c r="A1158" t="s">
        <v>1444</v>
      </c>
      <c r="B1158" t="s">
        <v>650</v>
      </c>
      <c r="C1158">
        <v>1</v>
      </c>
    </row>
    <row r="1159" spans="1:3">
      <c r="A1159" t="s">
        <v>1837</v>
      </c>
      <c r="B1159" t="s">
        <v>651</v>
      </c>
      <c r="C1159">
        <v>1</v>
      </c>
    </row>
    <row r="1160" spans="1:3">
      <c r="A1160" t="s">
        <v>1341</v>
      </c>
      <c r="B1160" t="s">
        <v>650</v>
      </c>
      <c r="C1160">
        <v>1</v>
      </c>
    </row>
    <row r="1161" spans="1:3">
      <c r="A1161" t="s">
        <v>2288</v>
      </c>
      <c r="B1161" t="s">
        <v>34</v>
      </c>
      <c r="C1161">
        <v>1</v>
      </c>
    </row>
    <row r="1162" spans="1:3">
      <c r="A1162" t="s">
        <v>1445</v>
      </c>
      <c r="B1162" t="s">
        <v>34</v>
      </c>
      <c r="C1162">
        <v>1</v>
      </c>
    </row>
    <row r="1163" spans="1:3">
      <c r="A1163" t="s">
        <v>1306</v>
      </c>
      <c r="B1163" t="s">
        <v>650</v>
      </c>
      <c r="C1163">
        <v>1</v>
      </c>
    </row>
    <row r="1164" spans="1:3">
      <c r="A1164" t="s">
        <v>1804</v>
      </c>
      <c r="B1164" t="s">
        <v>650</v>
      </c>
      <c r="C1164">
        <v>1</v>
      </c>
    </row>
    <row r="1165" spans="1:3">
      <c r="A1165" t="s">
        <v>2289</v>
      </c>
      <c r="B1165" t="s">
        <v>34</v>
      </c>
      <c r="C1165">
        <v>1</v>
      </c>
    </row>
    <row r="1166" spans="1:3">
      <c r="A1166" t="s">
        <v>2290</v>
      </c>
      <c r="B1166" t="s">
        <v>34</v>
      </c>
      <c r="C1166">
        <v>1</v>
      </c>
    </row>
    <row r="1167" spans="1:3">
      <c r="A1167" t="s">
        <v>64</v>
      </c>
      <c r="B1167" t="s">
        <v>650</v>
      </c>
      <c r="C1167">
        <v>1</v>
      </c>
    </row>
    <row r="1168" spans="1:3">
      <c r="A1168" t="s">
        <v>1183</v>
      </c>
      <c r="B1168" t="s">
        <v>650</v>
      </c>
      <c r="C1168">
        <v>1</v>
      </c>
    </row>
    <row r="1169" spans="1:3">
      <c r="A1169" t="s">
        <v>1662</v>
      </c>
      <c r="B1169" t="s">
        <v>650</v>
      </c>
      <c r="C1169">
        <v>1</v>
      </c>
    </row>
    <row r="1170" spans="1:3">
      <c r="A1170" t="s">
        <v>1436</v>
      </c>
      <c r="B1170" t="s">
        <v>650</v>
      </c>
      <c r="C1170">
        <v>1</v>
      </c>
    </row>
    <row r="1171" spans="1:3">
      <c r="A1171" t="s">
        <v>1404</v>
      </c>
      <c r="B1171" t="s">
        <v>34</v>
      </c>
      <c r="C1171">
        <v>1</v>
      </c>
    </row>
    <row r="1172" spans="1:3">
      <c r="A1172" t="s">
        <v>1404</v>
      </c>
      <c r="B1172" t="s">
        <v>650</v>
      </c>
      <c r="C1172">
        <v>1</v>
      </c>
    </row>
    <row r="1173" spans="1:3">
      <c r="A1173" t="s">
        <v>1431</v>
      </c>
      <c r="B1173" t="s">
        <v>34</v>
      </c>
      <c r="C1173">
        <v>1</v>
      </c>
    </row>
    <row r="1174" spans="1:3">
      <c r="A1174" t="s">
        <v>2291</v>
      </c>
      <c r="B1174" t="s">
        <v>34</v>
      </c>
      <c r="C1174">
        <v>1</v>
      </c>
    </row>
    <row r="1175" spans="1:3">
      <c r="A1175" t="s">
        <v>2292</v>
      </c>
      <c r="B1175" t="s">
        <v>650</v>
      </c>
      <c r="C1175">
        <v>1</v>
      </c>
    </row>
    <row r="1176" spans="1:3">
      <c r="A1176" t="s">
        <v>1573</v>
      </c>
      <c r="B1176" t="s">
        <v>34</v>
      </c>
      <c r="C1176">
        <v>1</v>
      </c>
    </row>
    <row r="1177" spans="1:3">
      <c r="A1177" t="s">
        <v>1573</v>
      </c>
      <c r="B1177" t="s">
        <v>650</v>
      </c>
      <c r="C1177">
        <v>1</v>
      </c>
    </row>
    <row r="1178" spans="1:3">
      <c r="A1178" t="s">
        <v>196</v>
      </c>
      <c r="B1178" t="s">
        <v>34</v>
      </c>
      <c r="C1178">
        <v>1</v>
      </c>
    </row>
    <row r="1179" spans="1:3">
      <c r="A1179" t="s">
        <v>1405</v>
      </c>
      <c r="B1179" t="s">
        <v>650</v>
      </c>
      <c r="C1179">
        <v>1</v>
      </c>
    </row>
    <row r="1180" spans="1:3">
      <c r="A1180" t="s">
        <v>711</v>
      </c>
      <c r="B1180" t="s">
        <v>34</v>
      </c>
      <c r="C1180">
        <v>1</v>
      </c>
    </row>
    <row r="1181" spans="1:3">
      <c r="A1181" t="s">
        <v>1888</v>
      </c>
      <c r="B1181" t="s">
        <v>34</v>
      </c>
      <c r="C1181">
        <v>1</v>
      </c>
    </row>
    <row r="1182" spans="1:3">
      <c r="A1182" t="s">
        <v>130</v>
      </c>
      <c r="B1182" t="s">
        <v>650</v>
      </c>
      <c r="C1182">
        <v>1</v>
      </c>
    </row>
    <row r="1183" spans="1:3">
      <c r="A1183" t="s">
        <v>130</v>
      </c>
      <c r="B1183" t="s">
        <v>651</v>
      </c>
      <c r="C1183">
        <v>1</v>
      </c>
    </row>
    <row r="1184" spans="1:3">
      <c r="A1184" t="s">
        <v>1594</v>
      </c>
      <c r="B1184" t="s">
        <v>34</v>
      </c>
      <c r="C1184">
        <v>1</v>
      </c>
    </row>
    <row r="1185" spans="1:3">
      <c r="A1185" t="s">
        <v>191</v>
      </c>
      <c r="B1185" t="s">
        <v>651</v>
      </c>
      <c r="C1185">
        <v>1</v>
      </c>
    </row>
    <row r="1186" spans="1:3">
      <c r="A1186" t="s">
        <v>2293</v>
      </c>
      <c r="B1186" t="s">
        <v>34</v>
      </c>
      <c r="C1186">
        <v>1</v>
      </c>
    </row>
    <row r="1187" spans="1:3">
      <c r="A1187" t="s">
        <v>2294</v>
      </c>
      <c r="B1187" t="s">
        <v>34</v>
      </c>
      <c r="C1187">
        <v>1</v>
      </c>
    </row>
    <row r="1188" spans="1:3">
      <c r="A1188" t="s">
        <v>1506</v>
      </c>
      <c r="B1188" t="s">
        <v>34</v>
      </c>
      <c r="C1188">
        <v>1</v>
      </c>
    </row>
    <row r="1189" spans="1:3">
      <c r="A1189" t="s">
        <v>1506</v>
      </c>
      <c r="B1189" t="s">
        <v>650</v>
      </c>
      <c r="C1189">
        <v>1</v>
      </c>
    </row>
    <row r="1190" spans="1:3">
      <c r="A1190" t="s">
        <v>204</v>
      </c>
      <c r="B1190" t="s">
        <v>34</v>
      </c>
      <c r="C1190">
        <v>1</v>
      </c>
    </row>
    <row r="1191" spans="1:3">
      <c r="A1191" t="s">
        <v>2150</v>
      </c>
      <c r="B1191" t="s">
        <v>34</v>
      </c>
      <c r="C1191">
        <v>1</v>
      </c>
    </row>
    <row r="1192" spans="1:3">
      <c r="A1192" t="s">
        <v>2150</v>
      </c>
      <c r="B1192" t="s">
        <v>650</v>
      </c>
      <c r="C1192">
        <v>1</v>
      </c>
    </row>
    <row r="1193" spans="1:3">
      <c r="A1193" t="s">
        <v>1663</v>
      </c>
      <c r="B1193" t="s">
        <v>34</v>
      </c>
      <c r="C1193">
        <v>1</v>
      </c>
    </row>
    <row r="1194" spans="1:3">
      <c r="A1194" t="s">
        <v>985</v>
      </c>
      <c r="B1194" t="s">
        <v>650</v>
      </c>
      <c r="C1194">
        <v>1</v>
      </c>
    </row>
    <row r="1195" spans="1:3">
      <c r="A1195" t="s">
        <v>1890</v>
      </c>
      <c r="B1195" t="s">
        <v>650</v>
      </c>
      <c r="C1195">
        <v>1</v>
      </c>
    </row>
    <row r="1196" spans="1:3">
      <c r="A1196" t="s">
        <v>987</v>
      </c>
      <c r="B1196" t="s">
        <v>34</v>
      </c>
      <c r="C1196">
        <v>1</v>
      </c>
    </row>
    <row r="1197" spans="1:3">
      <c r="A1197" t="s">
        <v>987</v>
      </c>
      <c r="B1197" t="s">
        <v>650</v>
      </c>
      <c r="C1197">
        <v>1</v>
      </c>
    </row>
    <row r="1198" spans="1:3">
      <c r="A1198" t="s">
        <v>2295</v>
      </c>
      <c r="B1198" t="s">
        <v>34</v>
      </c>
      <c r="C1198">
        <v>1</v>
      </c>
    </row>
    <row r="1199" spans="1:3">
      <c r="A1199" t="s">
        <v>2296</v>
      </c>
      <c r="B1199" t="s">
        <v>34</v>
      </c>
      <c r="C1199">
        <v>1</v>
      </c>
    </row>
    <row r="1200" spans="1:3">
      <c r="A1200" t="s">
        <v>218</v>
      </c>
      <c r="B1200" t="s">
        <v>34</v>
      </c>
      <c r="C1200">
        <v>1</v>
      </c>
    </row>
    <row r="1201" spans="1:3">
      <c r="A1201" t="s">
        <v>218</v>
      </c>
      <c r="B1201" t="s">
        <v>650</v>
      </c>
      <c r="C1201">
        <v>1</v>
      </c>
    </row>
    <row r="1202" spans="1:3">
      <c r="A1202" t="s">
        <v>1520</v>
      </c>
      <c r="B1202" t="s">
        <v>34</v>
      </c>
      <c r="C1202">
        <v>1</v>
      </c>
    </row>
    <row r="1203" spans="1:3">
      <c r="A1203" t="s">
        <v>1520</v>
      </c>
      <c r="B1203" t="s">
        <v>651</v>
      </c>
      <c r="C1203">
        <v>1</v>
      </c>
    </row>
    <row r="1204" spans="1:3">
      <c r="A1204" t="s">
        <v>1644</v>
      </c>
      <c r="B1204" t="s">
        <v>34</v>
      </c>
      <c r="C1204">
        <v>1</v>
      </c>
    </row>
    <row r="1205" spans="1:3">
      <c r="A1205" t="s">
        <v>1255</v>
      </c>
      <c r="B1205" t="s">
        <v>34</v>
      </c>
      <c r="C1205">
        <v>1</v>
      </c>
    </row>
    <row r="1206" spans="1:3">
      <c r="A1206" t="s">
        <v>65</v>
      </c>
      <c r="B1206" t="s">
        <v>651</v>
      </c>
      <c r="C1206">
        <v>1</v>
      </c>
    </row>
    <row r="1207" spans="1:3">
      <c r="A1207" t="s">
        <v>2297</v>
      </c>
      <c r="B1207" t="s">
        <v>34</v>
      </c>
      <c r="C1207">
        <v>1</v>
      </c>
    </row>
    <row r="1208" spans="1:3">
      <c r="A1208" t="s">
        <v>1838</v>
      </c>
      <c r="B1208" t="s">
        <v>34</v>
      </c>
      <c r="C1208">
        <v>1</v>
      </c>
    </row>
    <row r="1209" spans="1:3">
      <c r="A1209" t="s">
        <v>2298</v>
      </c>
      <c r="B1209" t="s">
        <v>650</v>
      </c>
      <c r="C1209">
        <v>1</v>
      </c>
    </row>
    <row r="1210" spans="1:3">
      <c r="A1210" t="s">
        <v>2299</v>
      </c>
      <c r="B1210" t="s">
        <v>650</v>
      </c>
      <c r="C1210">
        <v>1</v>
      </c>
    </row>
    <row r="1211" spans="1:3">
      <c r="A1211" t="s">
        <v>1282</v>
      </c>
      <c r="B1211" t="s">
        <v>650</v>
      </c>
      <c r="C1211">
        <v>1</v>
      </c>
    </row>
    <row r="1212" spans="1:3">
      <c r="A1212" t="s">
        <v>1799</v>
      </c>
      <c r="B1212" t="s">
        <v>650</v>
      </c>
      <c r="C1212">
        <v>1</v>
      </c>
    </row>
    <row r="1213" spans="1:3">
      <c r="A1213" t="s">
        <v>2153</v>
      </c>
      <c r="B1213" t="s">
        <v>34</v>
      </c>
      <c r="C1213">
        <v>1</v>
      </c>
    </row>
    <row r="1214" spans="1:3">
      <c r="A1214" t="s">
        <v>2153</v>
      </c>
      <c r="B1214" t="s">
        <v>650</v>
      </c>
      <c r="C1214">
        <v>1</v>
      </c>
    </row>
    <row r="1215" spans="1:3">
      <c r="A1215" t="s">
        <v>2300</v>
      </c>
      <c r="B1215" t="s">
        <v>650</v>
      </c>
      <c r="C1215">
        <v>1</v>
      </c>
    </row>
    <row r="1216" spans="1:3">
      <c r="A1216" t="s">
        <v>1474</v>
      </c>
      <c r="B1216" t="s">
        <v>650</v>
      </c>
      <c r="C1216">
        <v>1</v>
      </c>
    </row>
    <row r="1217" spans="1:3">
      <c r="A1217" t="s">
        <v>2301</v>
      </c>
      <c r="B1217" t="s">
        <v>650</v>
      </c>
      <c r="C1217">
        <v>1</v>
      </c>
    </row>
    <row r="1218" spans="1:3">
      <c r="A1218" t="s">
        <v>499</v>
      </c>
      <c r="B1218" t="s">
        <v>34</v>
      </c>
      <c r="C1218">
        <v>1</v>
      </c>
    </row>
    <row r="1219" spans="1:3">
      <c r="A1219" t="s">
        <v>499</v>
      </c>
      <c r="B1219" t="s">
        <v>650</v>
      </c>
      <c r="C1219">
        <v>1</v>
      </c>
    </row>
    <row r="1220" spans="1:3">
      <c r="A1220" t="s">
        <v>2302</v>
      </c>
      <c r="B1220" t="s">
        <v>34</v>
      </c>
      <c r="C1220">
        <v>1</v>
      </c>
    </row>
    <row r="1221" spans="1:3">
      <c r="A1221" t="s">
        <v>1891</v>
      </c>
      <c r="B1221" t="s">
        <v>34</v>
      </c>
      <c r="C1221">
        <v>1</v>
      </c>
    </row>
    <row r="1222" spans="1:3">
      <c r="A1222" t="s">
        <v>89</v>
      </c>
      <c r="B1222" t="s">
        <v>650</v>
      </c>
      <c r="C1222">
        <v>1</v>
      </c>
    </row>
    <row r="1223" spans="1:3">
      <c r="A1223" t="s">
        <v>1467</v>
      </c>
      <c r="B1223" t="s">
        <v>34</v>
      </c>
      <c r="C1223">
        <v>1</v>
      </c>
    </row>
    <row r="1224" spans="1:3">
      <c r="A1224" t="s">
        <v>2303</v>
      </c>
      <c r="B1224" t="s">
        <v>34</v>
      </c>
      <c r="C1224">
        <v>1</v>
      </c>
    </row>
    <row r="1225" spans="1:3">
      <c r="A1225" t="s">
        <v>2304</v>
      </c>
      <c r="B1225" t="s">
        <v>34</v>
      </c>
      <c r="C1225">
        <v>1</v>
      </c>
    </row>
    <row r="1226" spans="1:3">
      <c r="A1226" t="s">
        <v>1892</v>
      </c>
      <c r="B1226" t="s">
        <v>34</v>
      </c>
      <c r="C1226">
        <v>1</v>
      </c>
    </row>
    <row r="1227" spans="1:3">
      <c r="A1227" t="s">
        <v>2305</v>
      </c>
      <c r="B1227" t="s">
        <v>34</v>
      </c>
      <c r="C1227">
        <v>1</v>
      </c>
    </row>
    <row r="1228" spans="1:3">
      <c r="A1228" t="s">
        <v>2306</v>
      </c>
      <c r="B1228" t="s">
        <v>34</v>
      </c>
      <c r="C1228">
        <v>1</v>
      </c>
    </row>
    <row r="1229" spans="1:3">
      <c r="A1229" t="s">
        <v>1708</v>
      </c>
      <c r="B1229" t="s">
        <v>34</v>
      </c>
      <c r="C1229">
        <v>1</v>
      </c>
    </row>
    <row r="1230" spans="1:3">
      <c r="A1230" t="s">
        <v>2307</v>
      </c>
      <c r="B1230" t="s">
        <v>650</v>
      </c>
      <c r="C1230">
        <v>1</v>
      </c>
    </row>
    <row r="1231" spans="1:3">
      <c r="A1231" t="s">
        <v>1344</v>
      </c>
      <c r="B1231" t="s">
        <v>650</v>
      </c>
      <c r="C1231">
        <v>1</v>
      </c>
    </row>
    <row r="1232" spans="1:3">
      <c r="A1232" t="s">
        <v>1893</v>
      </c>
      <c r="B1232" t="s">
        <v>34</v>
      </c>
      <c r="C1232">
        <v>1</v>
      </c>
    </row>
    <row r="1233" spans="1:3">
      <c r="A1233" t="s">
        <v>1894</v>
      </c>
      <c r="B1233" t="s">
        <v>34</v>
      </c>
      <c r="C1233">
        <v>1</v>
      </c>
    </row>
    <row r="1234" spans="1:3">
      <c r="A1234" t="s">
        <v>343</v>
      </c>
      <c r="B1234" t="s">
        <v>650</v>
      </c>
      <c r="C1234">
        <v>1</v>
      </c>
    </row>
    <row r="1235" spans="1:3">
      <c r="A1235" t="s">
        <v>344</v>
      </c>
      <c r="B1235" t="s">
        <v>34</v>
      </c>
      <c r="C1235">
        <v>1</v>
      </c>
    </row>
    <row r="1236" spans="1:3">
      <c r="A1236" t="s">
        <v>1209</v>
      </c>
      <c r="B1236" t="s">
        <v>650</v>
      </c>
      <c r="C1236">
        <v>1</v>
      </c>
    </row>
    <row r="1237" spans="1:3">
      <c r="A1237" t="s">
        <v>1437</v>
      </c>
      <c r="B1237" t="s">
        <v>34</v>
      </c>
      <c r="C1237">
        <v>1</v>
      </c>
    </row>
    <row r="1238" spans="1:3">
      <c r="A1238" t="s">
        <v>2308</v>
      </c>
      <c r="B1238" t="s">
        <v>34</v>
      </c>
      <c r="C1238">
        <v>1</v>
      </c>
    </row>
    <row r="1239" spans="1:3">
      <c r="A1239" t="s">
        <v>2309</v>
      </c>
      <c r="B1239" t="s">
        <v>34</v>
      </c>
      <c r="C1239">
        <v>1</v>
      </c>
    </row>
    <row r="1240" spans="1:3">
      <c r="A1240" t="s">
        <v>2310</v>
      </c>
      <c r="B1240" t="s">
        <v>34</v>
      </c>
      <c r="C1240">
        <v>1</v>
      </c>
    </row>
    <row r="1241" spans="1:3">
      <c r="A1241" t="s">
        <v>1896</v>
      </c>
      <c r="B1241" t="s">
        <v>650</v>
      </c>
      <c r="C1241">
        <v>1</v>
      </c>
    </row>
    <row r="1242" spans="1:3">
      <c r="A1242" t="s">
        <v>1709</v>
      </c>
      <c r="B1242" t="s">
        <v>34</v>
      </c>
      <c r="C1242">
        <v>1</v>
      </c>
    </row>
    <row r="1243" spans="1:3">
      <c r="A1243" t="s">
        <v>1459</v>
      </c>
      <c r="B1243" t="s">
        <v>651</v>
      </c>
      <c r="C1243">
        <v>1</v>
      </c>
    </row>
    <row r="1244" spans="1:3">
      <c r="A1244" t="s">
        <v>113</v>
      </c>
      <c r="B1244" t="s">
        <v>651</v>
      </c>
      <c r="C1244">
        <v>1</v>
      </c>
    </row>
    <row r="1245" spans="1:3">
      <c r="A1245" t="s">
        <v>2099</v>
      </c>
      <c r="B1245" t="s">
        <v>650</v>
      </c>
      <c r="C1245">
        <v>1</v>
      </c>
    </row>
    <row r="1246" spans="1:3">
      <c r="A1246" t="s">
        <v>2154</v>
      </c>
      <c r="B1246" t="s">
        <v>34</v>
      </c>
      <c r="C1246">
        <v>1</v>
      </c>
    </row>
    <row r="1247" spans="1:3">
      <c r="A1247" t="s">
        <v>2154</v>
      </c>
      <c r="B1247" t="s">
        <v>650</v>
      </c>
      <c r="C1247">
        <v>1</v>
      </c>
    </row>
    <row r="1248" spans="1:3">
      <c r="A1248" t="s">
        <v>2311</v>
      </c>
      <c r="B1248" t="s">
        <v>650</v>
      </c>
      <c r="C1248">
        <v>1</v>
      </c>
    </row>
    <row r="1249" spans="1:3">
      <c r="A1249" t="s">
        <v>1432</v>
      </c>
      <c r="B1249" t="s">
        <v>34</v>
      </c>
      <c r="C1249">
        <v>1</v>
      </c>
    </row>
    <row r="1250" spans="1:3">
      <c r="A1250" t="s">
        <v>2312</v>
      </c>
      <c r="B1250" t="s">
        <v>34</v>
      </c>
      <c r="C1250">
        <v>1</v>
      </c>
    </row>
    <row r="1251" spans="1:3">
      <c r="A1251" t="s">
        <v>1897</v>
      </c>
      <c r="B1251" t="s">
        <v>34</v>
      </c>
      <c r="C1251">
        <v>1</v>
      </c>
    </row>
    <row r="1252" spans="1:3">
      <c r="A1252" t="s">
        <v>1521</v>
      </c>
      <c r="B1252" t="s">
        <v>650</v>
      </c>
      <c r="C1252">
        <v>1</v>
      </c>
    </row>
    <row r="1253" spans="1:3">
      <c r="A1253" t="s">
        <v>555</v>
      </c>
      <c r="B1253" t="s">
        <v>34</v>
      </c>
      <c r="C1253">
        <v>1</v>
      </c>
    </row>
    <row r="1254" spans="1:3">
      <c r="A1254" t="s">
        <v>1596</v>
      </c>
      <c r="B1254" t="s">
        <v>34</v>
      </c>
      <c r="C1254">
        <v>1</v>
      </c>
    </row>
    <row r="1255" spans="1:3">
      <c r="A1255" t="s">
        <v>556</v>
      </c>
      <c r="B1255" t="s">
        <v>34</v>
      </c>
      <c r="C1255">
        <v>1</v>
      </c>
    </row>
    <row r="1256" spans="1:3">
      <c r="A1256" t="s">
        <v>2313</v>
      </c>
      <c r="B1256" t="s">
        <v>34</v>
      </c>
      <c r="C1256">
        <v>1</v>
      </c>
    </row>
    <row r="1257" spans="1:3">
      <c r="A1257" t="s">
        <v>1367</v>
      </c>
      <c r="B1257" t="s">
        <v>651</v>
      </c>
      <c r="C1257">
        <v>1</v>
      </c>
    </row>
    <row r="1258" spans="1:3">
      <c r="A1258" t="s">
        <v>1394</v>
      </c>
      <c r="B1258" t="s">
        <v>34</v>
      </c>
      <c r="C1258">
        <v>1</v>
      </c>
    </row>
    <row r="1259" spans="1:3">
      <c r="A1259" t="s">
        <v>1394</v>
      </c>
      <c r="B1259" t="s">
        <v>650</v>
      </c>
      <c r="C1259">
        <v>1</v>
      </c>
    </row>
    <row r="1260" spans="1:3">
      <c r="A1260" t="s">
        <v>2314</v>
      </c>
      <c r="B1260" t="s">
        <v>34</v>
      </c>
      <c r="C1260">
        <v>1</v>
      </c>
    </row>
    <row r="1261" spans="1:3">
      <c r="A1261" t="s">
        <v>2315</v>
      </c>
      <c r="B1261" t="s">
        <v>34</v>
      </c>
      <c r="C1261">
        <v>1</v>
      </c>
    </row>
    <row r="1262" spans="1:3">
      <c r="A1262" t="s">
        <v>2316</v>
      </c>
      <c r="B1262" t="s">
        <v>34</v>
      </c>
      <c r="C1262">
        <v>1</v>
      </c>
    </row>
    <row r="1263" spans="1:3">
      <c r="A1263" t="s">
        <v>2155</v>
      </c>
      <c r="B1263" t="s">
        <v>34</v>
      </c>
      <c r="C1263">
        <v>1</v>
      </c>
    </row>
    <row r="1264" spans="1:3">
      <c r="A1264" t="s">
        <v>2155</v>
      </c>
      <c r="B1264" t="s">
        <v>650</v>
      </c>
      <c r="C1264">
        <v>1</v>
      </c>
    </row>
    <row r="1265" spans="1:3">
      <c r="A1265" t="s">
        <v>1710</v>
      </c>
      <c r="B1265" t="s">
        <v>34</v>
      </c>
      <c r="C1265">
        <v>1</v>
      </c>
    </row>
    <row r="1266" spans="1:3">
      <c r="A1266" t="s">
        <v>1711</v>
      </c>
      <c r="B1266" t="s">
        <v>34</v>
      </c>
      <c r="C1266">
        <v>1</v>
      </c>
    </row>
    <row r="1267" spans="1:3">
      <c r="A1267" t="s">
        <v>1154</v>
      </c>
      <c r="B1267" t="s">
        <v>650</v>
      </c>
      <c r="C1267">
        <v>1</v>
      </c>
    </row>
    <row r="1268" spans="1:3">
      <c r="A1268" t="s">
        <v>1576</v>
      </c>
      <c r="B1268" t="s">
        <v>34</v>
      </c>
      <c r="C1268">
        <v>1</v>
      </c>
    </row>
    <row r="1269" spans="1:3">
      <c r="A1269" t="s">
        <v>1664</v>
      </c>
      <c r="B1269" t="s">
        <v>34</v>
      </c>
      <c r="C1269">
        <v>1</v>
      </c>
    </row>
    <row r="1270" spans="1:3">
      <c r="A1270" t="s">
        <v>1307</v>
      </c>
      <c r="B1270" t="s">
        <v>34</v>
      </c>
      <c r="C1270">
        <v>1</v>
      </c>
    </row>
    <row r="1271" spans="1:3">
      <c r="A1271" t="s">
        <v>708</v>
      </c>
      <c r="B1271" t="s">
        <v>651</v>
      </c>
      <c r="C1271">
        <v>1</v>
      </c>
    </row>
    <row r="1272" spans="1:3">
      <c r="A1272" t="s">
        <v>2317</v>
      </c>
      <c r="B1272" t="s">
        <v>650</v>
      </c>
      <c r="C1272">
        <v>1</v>
      </c>
    </row>
    <row r="1273" spans="1:3">
      <c r="A1273" t="s">
        <v>2318</v>
      </c>
      <c r="B1273" t="s">
        <v>650</v>
      </c>
      <c r="C1273">
        <v>1</v>
      </c>
    </row>
    <row r="1274" spans="1:3">
      <c r="A1274" t="s">
        <v>2319</v>
      </c>
      <c r="B1274" t="s">
        <v>34</v>
      </c>
      <c r="C1274">
        <v>1</v>
      </c>
    </row>
    <row r="1275" spans="1:3">
      <c r="A1275" t="s">
        <v>1597</v>
      </c>
      <c r="B1275" t="s">
        <v>650</v>
      </c>
      <c r="C1275">
        <v>1</v>
      </c>
    </row>
    <row r="1276" spans="1:3">
      <c r="A1276" t="s">
        <v>757</v>
      </c>
      <c r="B1276" t="s">
        <v>650</v>
      </c>
      <c r="C1276">
        <v>1</v>
      </c>
    </row>
    <row r="1277" spans="1:3">
      <c r="A1277" t="s">
        <v>2320</v>
      </c>
      <c r="B1277" t="s">
        <v>34</v>
      </c>
      <c r="C1277">
        <v>1</v>
      </c>
    </row>
    <row r="1278" spans="1:3">
      <c r="A1278" t="s">
        <v>1802</v>
      </c>
      <c r="B1278" t="s">
        <v>34</v>
      </c>
      <c r="C1278">
        <v>1</v>
      </c>
    </row>
    <row r="1279" spans="1:3">
      <c r="A1279" t="s">
        <v>1803</v>
      </c>
      <c r="B1279" t="s">
        <v>34</v>
      </c>
      <c r="C1279">
        <v>1</v>
      </c>
    </row>
    <row r="1280" spans="1:3">
      <c r="A1280" t="s">
        <v>1901</v>
      </c>
      <c r="B1280" t="s">
        <v>34</v>
      </c>
      <c r="C1280">
        <v>1</v>
      </c>
    </row>
    <row r="1281" spans="1:3">
      <c r="A1281" t="s">
        <v>2078</v>
      </c>
      <c r="B1281" t="s">
        <v>650</v>
      </c>
      <c r="C1281">
        <v>1</v>
      </c>
    </row>
    <row r="1282" spans="1:3">
      <c r="A1282" t="s">
        <v>2321</v>
      </c>
      <c r="B1282" t="s">
        <v>34</v>
      </c>
      <c r="C1282">
        <v>1</v>
      </c>
    </row>
    <row r="1283" spans="1:3">
      <c r="A1283" t="s">
        <v>2322</v>
      </c>
      <c r="B1283" t="s">
        <v>34</v>
      </c>
      <c r="C1283">
        <v>1</v>
      </c>
    </row>
    <row r="1284" spans="1:3">
      <c r="A1284" t="s">
        <v>1902</v>
      </c>
      <c r="B1284" t="s">
        <v>34</v>
      </c>
      <c r="C1284">
        <v>1</v>
      </c>
    </row>
    <row r="1285" spans="1:3">
      <c r="A1285" t="s">
        <v>1156</v>
      </c>
      <c r="B1285" t="s">
        <v>650</v>
      </c>
      <c r="C1285">
        <v>1</v>
      </c>
    </row>
    <row r="1286" spans="1:3">
      <c r="A1286" t="s">
        <v>1522</v>
      </c>
      <c r="B1286" t="s">
        <v>34</v>
      </c>
      <c r="C1286">
        <v>1</v>
      </c>
    </row>
    <row r="1287" spans="1:3">
      <c r="A1287" t="s">
        <v>821</v>
      </c>
      <c r="B1287" t="s">
        <v>34</v>
      </c>
      <c r="C1287">
        <v>1</v>
      </c>
    </row>
    <row r="1288" spans="1:3">
      <c r="A1288" t="s">
        <v>1507</v>
      </c>
      <c r="B1288" t="s">
        <v>34</v>
      </c>
      <c r="C1288">
        <v>1</v>
      </c>
    </row>
    <row r="1289" spans="1:3">
      <c r="A1289" t="s">
        <v>2323</v>
      </c>
      <c r="B1289" t="s">
        <v>34</v>
      </c>
      <c r="C1289">
        <v>1</v>
      </c>
    </row>
    <row r="1290" spans="1:3">
      <c r="A1290" t="s">
        <v>2324</v>
      </c>
      <c r="B1290" t="s">
        <v>34</v>
      </c>
      <c r="C1290">
        <v>1</v>
      </c>
    </row>
    <row r="1291" spans="1:3">
      <c r="A1291" t="s">
        <v>2325</v>
      </c>
      <c r="B1291" t="s">
        <v>650</v>
      </c>
      <c r="C1291">
        <v>1</v>
      </c>
    </row>
    <row r="1292" spans="1:3">
      <c r="A1292" t="s">
        <v>1395</v>
      </c>
      <c r="B1292" t="s">
        <v>650</v>
      </c>
      <c r="C1292">
        <v>1</v>
      </c>
    </row>
    <row r="1293" spans="1:3">
      <c r="A1293" t="s">
        <v>1598</v>
      </c>
      <c r="B1293" t="s">
        <v>650</v>
      </c>
      <c r="C1293">
        <v>1</v>
      </c>
    </row>
    <row r="1294" spans="1:3">
      <c r="A1294" t="s">
        <v>859</v>
      </c>
      <c r="B1294" t="s">
        <v>34</v>
      </c>
      <c r="C1294">
        <v>1</v>
      </c>
    </row>
    <row r="1295" spans="1:3">
      <c r="A1295" t="s">
        <v>1508</v>
      </c>
      <c r="B1295" t="s">
        <v>650</v>
      </c>
      <c r="C1295">
        <v>1</v>
      </c>
    </row>
    <row r="1296" spans="1:3">
      <c r="A1296" t="s">
        <v>2326</v>
      </c>
      <c r="B1296" t="s">
        <v>650</v>
      </c>
      <c r="C1296">
        <v>1</v>
      </c>
    </row>
    <row r="1297" spans="1:3">
      <c r="A1297" t="s">
        <v>905</v>
      </c>
      <c r="B1297" t="s">
        <v>650</v>
      </c>
      <c r="C1297">
        <v>1</v>
      </c>
    </row>
    <row r="1298" spans="1:3">
      <c r="A1298" t="s">
        <v>922</v>
      </c>
      <c r="B1298" t="s">
        <v>650</v>
      </c>
      <c r="C1298">
        <v>1</v>
      </c>
    </row>
    <row r="1299" spans="1:3">
      <c r="A1299" t="s">
        <v>1903</v>
      </c>
      <c r="B1299" t="s">
        <v>34</v>
      </c>
      <c r="C1299">
        <v>1</v>
      </c>
    </row>
    <row r="1300" spans="1:3">
      <c r="A1300" t="s">
        <v>2327</v>
      </c>
      <c r="B1300" t="s">
        <v>34</v>
      </c>
      <c r="C1300">
        <v>1</v>
      </c>
    </row>
    <row r="1301" spans="1:3">
      <c r="A1301" t="s">
        <v>1665</v>
      </c>
      <c r="B1301" t="s">
        <v>34</v>
      </c>
      <c r="C1301">
        <v>1</v>
      </c>
    </row>
    <row r="1302" spans="1:3">
      <c r="A1302" t="s">
        <v>923</v>
      </c>
      <c r="B1302" t="s">
        <v>34</v>
      </c>
      <c r="C1302">
        <v>1</v>
      </c>
    </row>
    <row r="1303" spans="1:3">
      <c r="A1303" t="s">
        <v>931</v>
      </c>
      <c r="B1303" t="s">
        <v>650</v>
      </c>
      <c r="C1303">
        <v>1</v>
      </c>
    </row>
    <row r="1304" spans="1:3">
      <c r="A1304" t="s">
        <v>931</v>
      </c>
      <c r="B1304" t="s">
        <v>651</v>
      </c>
      <c r="C1304">
        <v>1</v>
      </c>
    </row>
    <row r="1305" spans="1:3">
      <c r="A1305" t="s">
        <v>1904</v>
      </c>
      <c r="B1305" t="s">
        <v>34</v>
      </c>
      <c r="C1305">
        <v>1</v>
      </c>
    </row>
    <row r="1306" spans="1:3">
      <c r="A1306" t="s">
        <v>1500</v>
      </c>
      <c r="B1306" t="s">
        <v>34</v>
      </c>
      <c r="C1306">
        <v>1</v>
      </c>
    </row>
    <row r="1307" spans="1:3">
      <c r="A1307" t="s">
        <v>1491</v>
      </c>
      <c r="B1307" t="s">
        <v>650</v>
      </c>
      <c r="C1307">
        <v>1</v>
      </c>
    </row>
    <row r="1308" spans="1:3">
      <c r="A1308" t="s">
        <v>975</v>
      </c>
      <c r="B1308" t="s">
        <v>651</v>
      </c>
      <c r="C1308">
        <v>1</v>
      </c>
    </row>
    <row r="1309" spans="1:3">
      <c r="A1309" t="s">
        <v>1905</v>
      </c>
      <c r="B1309" t="s">
        <v>34</v>
      </c>
      <c r="C1309">
        <v>1</v>
      </c>
    </row>
    <row r="1310" spans="1:3">
      <c r="A1310" t="s">
        <v>974</v>
      </c>
      <c r="B1310" t="s">
        <v>650</v>
      </c>
      <c r="C1310">
        <v>1</v>
      </c>
    </row>
    <row r="1311" spans="1:3">
      <c r="A1311" t="s">
        <v>1330</v>
      </c>
      <c r="B1311" t="s">
        <v>34</v>
      </c>
      <c r="C1311">
        <v>1</v>
      </c>
    </row>
    <row r="1312" spans="1:3">
      <c r="A1312" t="s">
        <v>1050</v>
      </c>
      <c r="B1312" t="s">
        <v>650</v>
      </c>
      <c r="C1312">
        <v>1</v>
      </c>
    </row>
    <row r="1313" spans="1:3">
      <c r="A1313" t="s">
        <v>1906</v>
      </c>
      <c r="B1313" t="s">
        <v>34</v>
      </c>
      <c r="C1313">
        <v>1</v>
      </c>
    </row>
    <row r="1314" spans="1:3">
      <c r="A1314" t="s">
        <v>1022</v>
      </c>
      <c r="B1314" t="s">
        <v>34</v>
      </c>
      <c r="C1314">
        <v>1</v>
      </c>
    </row>
    <row r="1315" spans="1:3">
      <c r="A1315" t="s">
        <v>1023</v>
      </c>
      <c r="B1315" t="s">
        <v>650</v>
      </c>
      <c r="C1315">
        <v>1</v>
      </c>
    </row>
    <row r="1316" spans="1:3">
      <c r="A1316" t="s">
        <v>1908</v>
      </c>
      <c r="B1316" t="s">
        <v>34</v>
      </c>
      <c r="C1316">
        <v>1</v>
      </c>
    </row>
    <row r="1317" spans="1:3">
      <c r="A1317" t="s">
        <v>2328</v>
      </c>
      <c r="B1317" t="s">
        <v>34</v>
      </c>
      <c r="C1317">
        <v>1</v>
      </c>
    </row>
    <row r="1318" spans="1:3">
      <c r="A1318" t="s">
        <v>1034</v>
      </c>
      <c r="B1318" t="s">
        <v>650</v>
      </c>
      <c r="C1318">
        <v>1</v>
      </c>
    </row>
    <row r="1319" spans="1:3">
      <c r="A1319" t="s">
        <v>1036</v>
      </c>
      <c r="B1319" t="s">
        <v>650</v>
      </c>
      <c r="C1319">
        <v>1</v>
      </c>
    </row>
    <row r="1320" spans="1:3">
      <c r="A1320" t="s">
        <v>1035</v>
      </c>
      <c r="B1320" t="s">
        <v>651</v>
      </c>
      <c r="C1320">
        <v>1</v>
      </c>
    </row>
    <row r="1321" spans="1:3">
      <c r="A1321" t="s">
        <v>1523</v>
      </c>
      <c r="B1321" t="s">
        <v>34</v>
      </c>
      <c r="C1321">
        <v>1</v>
      </c>
    </row>
    <row r="1322" spans="1:3">
      <c r="A1322" t="s">
        <v>1713</v>
      </c>
      <c r="B1322" t="s">
        <v>650</v>
      </c>
      <c r="C1322">
        <v>1</v>
      </c>
    </row>
    <row r="1323" spans="1:3">
      <c r="A1323" t="s">
        <v>1070</v>
      </c>
      <c r="B1323" t="s">
        <v>34</v>
      </c>
      <c r="C1323">
        <v>1</v>
      </c>
    </row>
    <row r="1324" spans="1:3">
      <c r="A1324" t="s">
        <v>2080</v>
      </c>
      <c r="B1324" t="s">
        <v>650</v>
      </c>
      <c r="C1324">
        <v>1</v>
      </c>
    </row>
    <row r="1325" spans="1:3">
      <c r="A1325" t="s">
        <v>1175</v>
      </c>
      <c r="B1325" t="s">
        <v>651</v>
      </c>
      <c r="C1325">
        <v>1</v>
      </c>
    </row>
    <row r="1326" spans="1:3">
      <c r="A1326" t="s">
        <v>1171</v>
      </c>
      <c r="B1326" t="s">
        <v>650</v>
      </c>
      <c r="C1326">
        <v>1</v>
      </c>
    </row>
    <row r="1327" spans="1:3">
      <c r="A1327" t="s">
        <v>1232</v>
      </c>
      <c r="B1327" t="s">
        <v>650</v>
      </c>
      <c r="C1327">
        <v>1</v>
      </c>
    </row>
    <row r="1328" spans="1:3">
      <c r="A1328" t="s">
        <v>1233</v>
      </c>
      <c r="B1328" t="s">
        <v>34</v>
      </c>
      <c r="C1328">
        <v>1</v>
      </c>
    </row>
    <row r="1329" spans="1:3">
      <c r="A1329" t="s">
        <v>1254</v>
      </c>
      <c r="B1329" t="s">
        <v>650</v>
      </c>
      <c r="C1329">
        <v>1</v>
      </c>
    </row>
    <row r="1330" spans="1:3">
      <c r="A1330" t="s">
        <v>1842</v>
      </c>
      <c r="B1330" t="s">
        <v>650</v>
      </c>
      <c r="C1330">
        <v>1</v>
      </c>
    </row>
    <row r="1331" spans="1:3">
      <c r="A1331" t="s">
        <v>1253</v>
      </c>
      <c r="B1331" t="s">
        <v>651</v>
      </c>
      <c r="C1331">
        <v>1</v>
      </c>
    </row>
    <row r="1332" spans="1:3">
      <c r="A1332" t="s">
        <v>1629</v>
      </c>
      <c r="B1332" t="s">
        <v>34</v>
      </c>
      <c r="C1332">
        <v>1</v>
      </c>
    </row>
    <row r="1333" spans="1:3">
      <c r="A1333" t="s">
        <v>1252</v>
      </c>
      <c r="B1333" t="s">
        <v>34</v>
      </c>
      <c r="C1333">
        <v>1</v>
      </c>
    </row>
    <row r="1334" spans="1:3">
      <c r="A1334" t="s">
        <v>1252</v>
      </c>
      <c r="B1334" t="s">
        <v>650</v>
      </c>
      <c r="C1334">
        <v>1</v>
      </c>
    </row>
    <row r="1335" spans="1:3">
      <c r="A1335" t="s">
        <v>1666</v>
      </c>
      <c r="B1335" t="s">
        <v>650</v>
      </c>
      <c r="C1335">
        <v>1</v>
      </c>
    </row>
    <row r="1336" spans="1:3">
      <c r="A1336" t="s">
        <v>1327</v>
      </c>
      <c r="B1336" t="s">
        <v>650</v>
      </c>
      <c r="C1336">
        <v>1</v>
      </c>
    </row>
    <row r="1337" spans="1:3">
      <c r="A1337" t="s">
        <v>1328</v>
      </c>
      <c r="B1337" t="s">
        <v>34</v>
      </c>
      <c r="C1337">
        <v>1</v>
      </c>
    </row>
    <row r="1338" spans="1:3">
      <c r="A1338" t="s">
        <v>1332</v>
      </c>
      <c r="B1338" t="s">
        <v>650</v>
      </c>
      <c r="C1338">
        <v>1</v>
      </c>
    </row>
    <row r="1339" spans="1:3">
      <c r="A1339" t="s">
        <v>1909</v>
      </c>
      <c r="B1339" t="s">
        <v>34</v>
      </c>
      <c r="C1339">
        <v>1</v>
      </c>
    </row>
    <row r="1340" spans="1:3">
      <c r="A1340" t="s">
        <v>1388</v>
      </c>
      <c r="B1340" t="s">
        <v>650</v>
      </c>
      <c r="C1340">
        <v>1</v>
      </c>
    </row>
    <row r="1341" spans="1:3">
      <c r="A1341" t="s">
        <v>1426</v>
      </c>
      <c r="B1341" t="s">
        <v>34</v>
      </c>
      <c r="C1341">
        <v>1</v>
      </c>
    </row>
    <row r="1342" spans="1:3">
      <c r="A1342" t="s">
        <v>2329</v>
      </c>
      <c r="B1342" t="s">
        <v>34</v>
      </c>
      <c r="C1342">
        <v>1</v>
      </c>
    </row>
    <row r="1343" spans="1:3">
      <c r="A1343" t="s">
        <v>1565</v>
      </c>
      <c r="B1343" t="s">
        <v>650</v>
      </c>
      <c r="C1343">
        <v>1</v>
      </c>
    </row>
    <row r="1344" spans="1:3">
      <c r="A1344" t="s">
        <v>1484</v>
      </c>
      <c r="B1344" t="s">
        <v>650</v>
      </c>
      <c r="C1344">
        <v>1</v>
      </c>
    </row>
    <row r="1345" spans="1:3">
      <c r="A1345" t="s">
        <v>1486</v>
      </c>
      <c r="B1345" t="s">
        <v>650</v>
      </c>
      <c r="C1345">
        <v>1</v>
      </c>
    </row>
    <row r="1346" spans="1:3">
      <c r="A1346" t="s">
        <v>1486</v>
      </c>
      <c r="B1346" t="s">
        <v>651</v>
      </c>
      <c r="C1346">
        <v>1</v>
      </c>
    </row>
    <row r="1347" spans="1:3">
      <c r="A1347" t="s">
        <v>1567</v>
      </c>
      <c r="B1347" t="s">
        <v>650</v>
      </c>
      <c r="C1347">
        <v>1</v>
      </c>
    </row>
    <row r="1348" spans="1:3">
      <c r="A1348" t="s">
        <v>1568</v>
      </c>
      <c r="B1348" t="s">
        <v>34</v>
      </c>
      <c r="C1348">
        <v>1</v>
      </c>
    </row>
    <row r="1349" spans="1:3">
      <c r="A1349" t="s">
        <v>1568</v>
      </c>
      <c r="B1349" t="s">
        <v>651</v>
      </c>
      <c r="C1349">
        <v>1</v>
      </c>
    </row>
    <row r="1350" spans="1:3">
      <c r="A1350" t="s">
        <v>1577</v>
      </c>
      <c r="B1350" t="s">
        <v>34</v>
      </c>
      <c r="C1350">
        <v>1</v>
      </c>
    </row>
    <row r="1351" spans="1:3">
      <c r="A1351" t="s">
        <v>1614</v>
      </c>
      <c r="B1351" t="s">
        <v>651</v>
      </c>
      <c r="C1351">
        <v>1</v>
      </c>
    </row>
    <row r="1352" spans="1:3">
      <c r="A1352" t="s">
        <v>1797</v>
      </c>
      <c r="B1352" t="s">
        <v>650</v>
      </c>
      <c r="C1352">
        <v>1</v>
      </c>
    </row>
    <row r="1353" spans="1:3">
      <c r="A1353" t="s">
        <v>2664</v>
      </c>
      <c r="B1353">
        <v>1</v>
      </c>
      <c r="C1353">
        <v>1</v>
      </c>
    </row>
    <row r="1354" spans="1:3">
      <c r="A1354" t="s">
        <v>2665</v>
      </c>
      <c r="B1354">
        <v>1</v>
      </c>
      <c r="C1354">
        <v>1</v>
      </c>
    </row>
    <row r="1355" spans="1:3">
      <c r="A1355" t="s">
        <v>2666</v>
      </c>
      <c r="B1355">
        <v>1</v>
      </c>
      <c r="C1355">
        <v>1</v>
      </c>
    </row>
    <row r="1356" spans="1:3">
      <c r="A1356" t="s">
        <v>2667</v>
      </c>
      <c r="B1356">
        <v>1</v>
      </c>
      <c r="C1356">
        <v>1</v>
      </c>
    </row>
    <row r="1357" spans="1:3">
      <c r="A1357" t="s">
        <v>2668</v>
      </c>
      <c r="B1357">
        <v>1</v>
      </c>
      <c r="C1357">
        <v>1</v>
      </c>
    </row>
    <row r="1358" spans="1:3">
      <c r="A1358" t="s">
        <v>1806</v>
      </c>
      <c r="B1358" t="s">
        <v>34</v>
      </c>
      <c r="C1358">
        <v>1</v>
      </c>
    </row>
    <row r="1359" spans="1:3">
      <c r="A1359" t="s">
        <v>2333</v>
      </c>
      <c r="B1359" t="s">
        <v>34</v>
      </c>
      <c r="C1359">
        <v>1</v>
      </c>
    </row>
    <row r="1360" spans="1:3">
      <c r="A1360" t="s">
        <v>2334</v>
      </c>
      <c r="B1360" t="s">
        <v>34</v>
      </c>
      <c r="C1360">
        <v>1</v>
      </c>
    </row>
    <row r="1361" spans="1:3">
      <c r="A1361" t="s">
        <v>2335</v>
      </c>
      <c r="B1361" t="s">
        <v>34</v>
      </c>
      <c r="C1361">
        <v>1</v>
      </c>
    </row>
    <row r="1362" spans="1:3">
      <c r="A1362" t="s">
        <v>2336</v>
      </c>
      <c r="B1362" t="s">
        <v>650</v>
      </c>
      <c r="C1362">
        <v>1</v>
      </c>
    </row>
    <row r="1363" spans="1:3">
      <c r="A1363" t="s">
        <v>197</v>
      </c>
      <c r="B1363" t="s">
        <v>650</v>
      </c>
      <c r="C1363">
        <v>1</v>
      </c>
    </row>
    <row r="1364" spans="1:3">
      <c r="A1364" t="s">
        <v>1429</v>
      </c>
      <c r="B1364" t="s">
        <v>650</v>
      </c>
      <c r="C1364">
        <v>1</v>
      </c>
    </row>
    <row r="1365" spans="1:3">
      <c r="A1365" t="s">
        <v>1373</v>
      </c>
      <c r="B1365" t="s">
        <v>34</v>
      </c>
      <c r="C1365">
        <v>1</v>
      </c>
    </row>
    <row r="1366" spans="1:3">
      <c r="A1366" t="s">
        <v>1578</v>
      </c>
      <c r="B1366" t="s">
        <v>34</v>
      </c>
      <c r="C1366">
        <v>1</v>
      </c>
    </row>
    <row r="1367" spans="1:3">
      <c r="A1367" t="s">
        <v>2337</v>
      </c>
      <c r="B1367" t="s">
        <v>650</v>
      </c>
      <c r="C1367">
        <v>1</v>
      </c>
    </row>
    <row r="1368" spans="1:3">
      <c r="A1368" t="s">
        <v>2338</v>
      </c>
      <c r="B1368" t="s">
        <v>34</v>
      </c>
      <c r="C1368">
        <v>1</v>
      </c>
    </row>
    <row r="1369" spans="1:3">
      <c r="A1369" t="s">
        <v>1668</v>
      </c>
      <c r="B1369" t="s">
        <v>34</v>
      </c>
      <c r="C1369">
        <v>1</v>
      </c>
    </row>
    <row r="1370" spans="1:3">
      <c r="A1370" t="s">
        <v>2339</v>
      </c>
      <c r="B1370" t="s">
        <v>650</v>
      </c>
      <c r="C1370">
        <v>1</v>
      </c>
    </row>
    <row r="1371" spans="1:3">
      <c r="A1371" t="s">
        <v>2103</v>
      </c>
      <c r="B1371" t="s">
        <v>650</v>
      </c>
      <c r="C1371">
        <v>1</v>
      </c>
    </row>
    <row r="1372" spans="1:3">
      <c r="A1372" t="s">
        <v>2340</v>
      </c>
      <c r="B1372" t="s">
        <v>34</v>
      </c>
      <c r="C1372">
        <v>1</v>
      </c>
    </row>
    <row r="1373" spans="1:3">
      <c r="A1373" t="s">
        <v>125</v>
      </c>
      <c r="B1373" t="s">
        <v>650</v>
      </c>
      <c r="C1373">
        <v>1</v>
      </c>
    </row>
    <row r="1374" spans="1:3">
      <c r="A1374" t="s">
        <v>1715</v>
      </c>
      <c r="B1374" t="s">
        <v>651</v>
      </c>
      <c r="C1374">
        <v>1</v>
      </c>
    </row>
    <row r="1375" spans="1:3">
      <c r="A1375" t="s">
        <v>1177</v>
      </c>
      <c r="B1375" t="s">
        <v>34</v>
      </c>
      <c r="C1375">
        <v>1</v>
      </c>
    </row>
    <row r="1376" spans="1:3">
      <c r="A1376" t="s">
        <v>1074</v>
      </c>
      <c r="B1376" t="s">
        <v>650</v>
      </c>
      <c r="C1376">
        <v>1</v>
      </c>
    </row>
    <row r="1377" spans="1:3">
      <c r="A1377" t="s">
        <v>2341</v>
      </c>
      <c r="B1377" t="s">
        <v>34</v>
      </c>
      <c r="C1377">
        <v>1</v>
      </c>
    </row>
    <row r="1378" spans="1:3">
      <c r="A1378" t="s">
        <v>2342</v>
      </c>
      <c r="B1378" t="s">
        <v>34</v>
      </c>
      <c r="C1378">
        <v>1</v>
      </c>
    </row>
    <row r="1379" spans="1:3">
      <c r="A1379" t="s">
        <v>2343</v>
      </c>
      <c r="B1379" t="s">
        <v>650</v>
      </c>
      <c r="C1379">
        <v>1</v>
      </c>
    </row>
    <row r="1380" spans="1:3">
      <c r="A1380" t="s">
        <v>1716</v>
      </c>
      <c r="B1380" t="s">
        <v>34</v>
      </c>
      <c r="C1380">
        <v>1</v>
      </c>
    </row>
    <row r="1381" spans="1:3">
      <c r="A1381" t="s">
        <v>1911</v>
      </c>
      <c r="B1381" t="s">
        <v>34</v>
      </c>
      <c r="C1381">
        <v>1</v>
      </c>
    </row>
    <row r="1382" spans="1:3">
      <c r="A1382" t="s">
        <v>157</v>
      </c>
      <c r="B1382" t="s">
        <v>650</v>
      </c>
      <c r="C1382">
        <v>1</v>
      </c>
    </row>
    <row r="1383" spans="1:3">
      <c r="A1383" t="s">
        <v>2344</v>
      </c>
      <c r="B1383" t="s">
        <v>650</v>
      </c>
      <c r="C1383">
        <v>1</v>
      </c>
    </row>
    <row r="1384" spans="1:3">
      <c r="A1384" t="s">
        <v>174</v>
      </c>
      <c r="B1384" t="s">
        <v>650</v>
      </c>
      <c r="C1384">
        <v>1</v>
      </c>
    </row>
    <row r="1385" spans="1:3">
      <c r="A1385" t="s">
        <v>2345</v>
      </c>
      <c r="B1385" t="s">
        <v>34</v>
      </c>
      <c r="C1385">
        <v>1</v>
      </c>
    </row>
    <row r="1386" spans="1:3">
      <c r="A1386" t="s">
        <v>1178</v>
      </c>
      <c r="B1386" t="s">
        <v>34</v>
      </c>
      <c r="C1386">
        <v>1</v>
      </c>
    </row>
    <row r="1387" spans="1:3">
      <c r="A1387" t="s">
        <v>1717</v>
      </c>
      <c r="B1387" t="s">
        <v>34</v>
      </c>
      <c r="C1387">
        <v>1</v>
      </c>
    </row>
    <row r="1388" spans="1:3">
      <c r="A1388" t="s">
        <v>1718</v>
      </c>
      <c r="B1388" t="s">
        <v>34</v>
      </c>
      <c r="C1388">
        <v>1</v>
      </c>
    </row>
    <row r="1389" spans="1:3">
      <c r="A1389" t="s">
        <v>1111</v>
      </c>
      <c r="B1389" t="s">
        <v>34</v>
      </c>
      <c r="C1389">
        <v>1</v>
      </c>
    </row>
    <row r="1390" spans="1:3">
      <c r="A1390" t="s">
        <v>1111</v>
      </c>
      <c r="B1390" t="s">
        <v>651</v>
      </c>
      <c r="C1390">
        <v>1</v>
      </c>
    </row>
    <row r="1391" spans="1:3">
      <c r="A1391" t="s">
        <v>2346</v>
      </c>
      <c r="B1391" t="s">
        <v>34</v>
      </c>
      <c r="C1391">
        <v>1</v>
      </c>
    </row>
    <row r="1392" spans="1:3">
      <c r="A1392" t="s">
        <v>2347</v>
      </c>
      <c r="B1392" t="s">
        <v>650</v>
      </c>
      <c r="C1392">
        <v>1</v>
      </c>
    </row>
    <row r="1393" spans="1:3">
      <c r="A1393" t="s">
        <v>1719</v>
      </c>
      <c r="B1393" t="s">
        <v>34</v>
      </c>
      <c r="C1393">
        <v>1</v>
      </c>
    </row>
    <row r="1394" spans="1:3">
      <c r="A1394" t="s">
        <v>2348</v>
      </c>
      <c r="B1394" t="s">
        <v>34</v>
      </c>
      <c r="C1394">
        <v>1</v>
      </c>
    </row>
    <row r="1395" spans="1:3">
      <c r="A1395" t="s">
        <v>1912</v>
      </c>
      <c r="B1395" t="s">
        <v>34</v>
      </c>
      <c r="C1395">
        <v>1</v>
      </c>
    </row>
    <row r="1396" spans="1:3">
      <c r="A1396" t="s">
        <v>1912</v>
      </c>
      <c r="B1396" t="s">
        <v>651</v>
      </c>
      <c r="C1396">
        <v>1</v>
      </c>
    </row>
    <row r="1397" spans="1:3">
      <c r="A1397" t="s">
        <v>2161</v>
      </c>
      <c r="B1397" t="s">
        <v>34</v>
      </c>
      <c r="C1397">
        <v>1</v>
      </c>
    </row>
    <row r="1398" spans="1:3">
      <c r="A1398" t="s">
        <v>2161</v>
      </c>
      <c r="B1398" t="s">
        <v>650</v>
      </c>
      <c r="C1398">
        <v>1</v>
      </c>
    </row>
    <row r="1399" spans="1:3">
      <c r="A1399" t="s">
        <v>1103</v>
      </c>
      <c r="B1399" t="s">
        <v>650</v>
      </c>
      <c r="C1399">
        <v>1</v>
      </c>
    </row>
    <row r="1400" spans="1:3">
      <c r="A1400" t="s">
        <v>1525</v>
      </c>
      <c r="B1400" t="s">
        <v>34</v>
      </c>
      <c r="C1400">
        <v>1</v>
      </c>
    </row>
    <row r="1401" spans="1:3">
      <c r="A1401" t="s">
        <v>2349</v>
      </c>
      <c r="B1401" t="s">
        <v>34</v>
      </c>
      <c r="C1401">
        <v>1</v>
      </c>
    </row>
    <row r="1402" spans="1:3">
      <c r="A1402" t="s">
        <v>1844</v>
      </c>
      <c r="B1402" t="s">
        <v>34</v>
      </c>
      <c r="C1402">
        <v>1</v>
      </c>
    </row>
    <row r="1403" spans="1:3">
      <c r="A1403" t="s">
        <v>2350</v>
      </c>
      <c r="B1403" t="s">
        <v>34</v>
      </c>
      <c r="C1403">
        <v>1</v>
      </c>
    </row>
    <row r="1404" spans="1:3">
      <c r="A1404" t="s">
        <v>2164</v>
      </c>
      <c r="B1404" t="s">
        <v>34</v>
      </c>
      <c r="C1404">
        <v>1</v>
      </c>
    </row>
    <row r="1405" spans="1:3">
      <c r="A1405" t="s">
        <v>2164</v>
      </c>
      <c r="B1405" t="s">
        <v>650</v>
      </c>
      <c r="C1405">
        <v>1</v>
      </c>
    </row>
    <row r="1406" spans="1:3">
      <c r="A1406" t="s">
        <v>1914</v>
      </c>
      <c r="B1406" t="s">
        <v>34</v>
      </c>
      <c r="C1406">
        <v>1</v>
      </c>
    </row>
    <row r="1407" spans="1:3">
      <c r="A1407" t="s">
        <v>2351</v>
      </c>
      <c r="B1407" t="s">
        <v>34</v>
      </c>
      <c r="C1407">
        <v>1</v>
      </c>
    </row>
    <row r="1408" spans="1:3">
      <c r="A1408" t="s">
        <v>2352</v>
      </c>
      <c r="B1408" t="s">
        <v>34</v>
      </c>
      <c r="C1408">
        <v>1</v>
      </c>
    </row>
    <row r="1409" spans="1:3">
      <c r="A1409" t="s">
        <v>1173</v>
      </c>
      <c r="B1409" t="s">
        <v>650</v>
      </c>
      <c r="C1409">
        <v>1</v>
      </c>
    </row>
    <row r="1410" spans="1:3">
      <c r="A1410" t="s">
        <v>1406</v>
      </c>
      <c r="B1410" t="s">
        <v>34</v>
      </c>
      <c r="C1410">
        <v>1</v>
      </c>
    </row>
    <row r="1411" spans="1:3">
      <c r="A1411" t="s">
        <v>2353</v>
      </c>
      <c r="B1411" t="s">
        <v>34</v>
      </c>
      <c r="C1411">
        <v>1</v>
      </c>
    </row>
    <row r="1412" spans="1:3">
      <c r="A1412" t="s">
        <v>1846</v>
      </c>
      <c r="B1412" t="s">
        <v>650</v>
      </c>
      <c r="C1412">
        <v>1</v>
      </c>
    </row>
    <row r="1413" spans="1:3">
      <c r="A1413" t="s">
        <v>1179</v>
      </c>
      <c r="B1413" t="s">
        <v>650</v>
      </c>
      <c r="C1413">
        <v>1</v>
      </c>
    </row>
    <row r="1414" spans="1:3">
      <c r="A1414" t="s">
        <v>2166</v>
      </c>
      <c r="B1414" t="s">
        <v>34</v>
      </c>
      <c r="C1414">
        <v>1</v>
      </c>
    </row>
    <row r="1415" spans="1:3">
      <c r="A1415" t="s">
        <v>2166</v>
      </c>
      <c r="B1415" t="s">
        <v>650</v>
      </c>
      <c r="C1415">
        <v>1</v>
      </c>
    </row>
    <row r="1416" spans="1:3">
      <c r="A1416" t="s">
        <v>1847</v>
      </c>
      <c r="B1416" t="s">
        <v>650</v>
      </c>
      <c r="C1416">
        <v>1</v>
      </c>
    </row>
    <row r="1417" spans="1:3">
      <c r="A1417" t="s">
        <v>2354</v>
      </c>
      <c r="B1417" t="s">
        <v>34</v>
      </c>
      <c r="C1417">
        <v>1</v>
      </c>
    </row>
    <row r="1418" spans="1:3">
      <c r="A1418" t="s">
        <v>1720</v>
      </c>
      <c r="B1418" t="s">
        <v>650</v>
      </c>
      <c r="C1418">
        <v>1</v>
      </c>
    </row>
    <row r="1419" spans="1:3">
      <c r="A1419" t="s">
        <v>2355</v>
      </c>
      <c r="B1419" t="s">
        <v>34</v>
      </c>
      <c r="C1419">
        <v>1</v>
      </c>
    </row>
    <row r="1420" spans="1:3">
      <c r="A1420" t="s">
        <v>2356</v>
      </c>
      <c r="B1420" t="s">
        <v>34</v>
      </c>
      <c r="C1420">
        <v>1</v>
      </c>
    </row>
    <row r="1421" spans="1:3">
      <c r="A1421" t="s">
        <v>1579</v>
      </c>
      <c r="B1421" t="s">
        <v>650</v>
      </c>
      <c r="C1421">
        <v>1</v>
      </c>
    </row>
    <row r="1422" spans="1:3">
      <c r="A1422" t="s">
        <v>2357</v>
      </c>
      <c r="B1422" t="s">
        <v>34</v>
      </c>
      <c r="C1422">
        <v>1</v>
      </c>
    </row>
    <row r="1423" spans="1:3">
      <c r="A1423" t="s">
        <v>1915</v>
      </c>
      <c r="B1423" t="s">
        <v>650</v>
      </c>
      <c r="C1423">
        <v>1</v>
      </c>
    </row>
    <row r="1424" spans="1:3">
      <c r="A1424" t="s">
        <v>2358</v>
      </c>
      <c r="B1424" t="s">
        <v>34</v>
      </c>
      <c r="C1424">
        <v>1</v>
      </c>
    </row>
    <row r="1425" spans="1:3">
      <c r="A1425" t="s">
        <v>1312</v>
      </c>
      <c r="B1425" t="s">
        <v>34</v>
      </c>
      <c r="C1425">
        <v>1</v>
      </c>
    </row>
    <row r="1426" spans="1:3">
      <c r="A1426" t="s">
        <v>2359</v>
      </c>
      <c r="B1426" t="s">
        <v>34</v>
      </c>
      <c r="C1426">
        <v>1</v>
      </c>
    </row>
    <row r="1427" spans="1:3">
      <c r="A1427" t="s">
        <v>62</v>
      </c>
      <c r="B1427" t="s">
        <v>651</v>
      </c>
      <c r="C1427">
        <v>1</v>
      </c>
    </row>
    <row r="1428" spans="1:3">
      <c r="A1428" t="s">
        <v>2360</v>
      </c>
      <c r="B1428" t="s">
        <v>34</v>
      </c>
      <c r="C1428">
        <v>1</v>
      </c>
    </row>
    <row r="1429" spans="1:3">
      <c r="A1429" t="s">
        <v>1374</v>
      </c>
      <c r="B1429" t="s">
        <v>34</v>
      </c>
      <c r="C1429">
        <v>1</v>
      </c>
    </row>
    <row r="1430" spans="1:3">
      <c r="A1430" t="s">
        <v>1670</v>
      </c>
      <c r="B1430" t="s">
        <v>34</v>
      </c>
      <c r="C1430">
        <v>1</v>
      </c>
    </row>
    <row r="1431" spans="1:3">
      <c r="A1431" t="s">
        <v>1916</v>
      </c>
      <c r="B1431" t="s">
        <v>650</v>
      </c>
      <c r="C1431">
        <v>1</v>
      </c>
    </row>
    <row r="1432" spans="1:3">
      <c r="A1432" t="s">
        <v>2361</v>
      </c>
      <c r="B1432" t="s">
        <v>34</v>
      </c>
      <c r="C1432">
        <v>1</v>
      </c>
    </row>
    <row r="1433" spans="1:3">
      <c r="A1433" t="s">
        <v>1465</v>
      </c>
      <c r="B1433" t="s">
        <v>34</v>
      </c>
      <c r="C1433">
        <v>1</v>
      </c>
    </row>
    <row r="1434" spans="1:3">
      <c r="A1434" t="s">
        <v>1645</v>
      </c>
      <c r="B1434" t="s">
        <v>650</v>
      </c>
      <c r="C1434">
        <v>1</v>
      </c>
    </row>
    <row r="1435" spans="1:3">
      <c r="A1435" t="s">
        <v>2362</v>
      </c>
      <c r="B1435" t="s">
        <v>34</v>
      </c>
      <c r="C1435">
        <v>1</v>
      </c>
    </row>
    <row r="1436" spans="1:3">
      <c r="A1436" t="s">
        <v>2106</v>
      </c>
      <c r="B1436" t="s">
        <v>650</v>
      </c>
      <c r="C1436">
        <v>1</v>
      </c>
    </row>
    <row r="1437" spans="1:3">
      <c r="A1437" t="s">
        <v>1848</v>
      </c>
      <c r="B1437" t="s">
        <v>34</v>
      </c>
      <c r="C1437">
        <v>1</v>
      </c>
    </row>
    <row r="1438" spans="1:3">
      <c r="A1438" t="s">
        <v>2363</v>
      </c>
      <c r="B1438" t="s">
        <v>34</v>
      </c>
      <c r="C1438">
        <v>1</v>
      </c>
    </row>
    <row r="1439" spans="1:3">
      <c r="A1439" t="s">
        <v>2364</v>
      </c>
      <c r="B1439" t="s">
        <v>650</v>
      </c>
      <c r="C1439">
        <v>1</v>
      </c>
    </row>
    <row r="1440" spans="1:3">
      <c r="A1440" t="s">
        <v>2169</v>
      </c>
      <c r="B1440" t="s">
        <v>34</v>
      </c>
      <c r="C1440">
        <v>1</v>
      </c>
    </row>
    <row r="1441" spans="1:3">
      <c r="A1441" t="s">
        <v>2169</v>
      </c>
      <c r="B1441" t="s">
        <v>650</v>
      </c>
      <c r="C1441">
        <v>1</v>
      </c>
    </row>
    <row r="1442" spans="1:3">
      <c r="A1442" t="s">
        <v>2365</v>
      </c>
      <c r="B1442" t="s">
        <v>34</v>
      </c>
      <c r="C1442">
        <v>1</v>
      </c>
    </row>
    <row r="1443" spans="1:3">
      <c r="A1443" t="s">
        <v>2366</v>
      </c>
      <c r="B1443" t="s">
        <v>34</v>
      </c>
      <c r="C1443">
        <v>1</v>
      </c>
    </row>
    <row r="1444" spans="1:3">
      <c r="A1444" t="s">
        <v>2367</v>
      </c>
      <c r="B1444" t="s">
        <v>34</v>
      </c>
      <c r="C1444">
        <v>1</v>
      </c>
    </row>
    <row r="1445" spans="1:3">
      <c r="A1445" t="s">
        <v>1038</v>
      </c>
      <c r="B1445" t="s">
        <v>650</v>
      </c>
      <c r="C1445">
        <v>1</v>
      </c>
    </row>
    <row r="1446" spans="1:3">
      <c r="A1446" t="s">
        <v>1396</v>
      </c>
      <c r="B1446" t="s">
        <v>34</v>
      </c>
      <c r="C1446">
        <v>1</v>
      </c>
    </row>
    <row r="1447" spans="1:3">
      <c r="A1447" t="s">
        <v>1396</v>
      </c>
      <c r="B1447" t="s">
        <v>650</v>
      </c>
      <c r="C1447">
        <v>1</v>
      </c>
    </row>
    <row r="1448" spans="1:3">
      <c r="A1448" t="s">
        <v>1672</v>
      </c>
      <c r="B1448" t="s">
        <v>34</v>
      </c>
      <c r="C1448">
        <v>1</v>
      </c>
    </row>
    <row r="1449" spans="1:3">
      <c r="A1449" t="s">
        <v>1630</v>
      </c>
      <c r="B1449" t="s">
        <v>34</v>
      </c>
      <c r="C1449">
        <v>1</v>
      </c>
    </row>
    <row r="1450" spans="1:3">
      <c r="A1450" t="s">
        <v>150</v>
      </c>
      <c r="B1450" t="s">
        <v>651</v>
      </c>
      <c r="C1450">
        <v>1</v>
      </c>
    </row>
    <row r="1451" spans="1:3">
      <c r="A1451" t="s">
        <v>1849</v>
      </c>
      <c r="B1451" t="s">
        <v>34</v>
      </c>
      <c r="C1451">
        <v>1</v>
      </c>
    </row>
    <row r="1452" spans="1:3">
      <c r="A1452" t="s">
        <v>1849</v>
      </c>
      <c r="B1452" t="s">
        <v>650</v>
      </c>
      <c r="C1452">
        <v>1</v>
      </c>
    </row>
    <row r="1453" spans="1:3">
      <c r="A1453" t="s">
        <v>1571</v>
      </c>
      <c r="B1453" t="s">
        <v>34</v>
      </c>
      <c r="C1453">
        <v>1</v>
      </c>
    </row>
    <row r="1454" spans="1:3">
      <c r="A1454" t="s">
        <v>1673</v>
      </c>
      <c r="B1454" t="s">
        <v>34</v>
      </c>
      <c r="C1454">
        <v>1</v>
      </c>
    </row>
    <row r="1455" spans="1:3">
      <c r="A1455" t="s">
        <v>1673</v>
      </c>
      <c r="B1455" t="s">
        <v>650</v>
      </c>
      <c r="C1455">
        <v>1</v>
      </c>
    </row>
    <row r="1456" spans="1:3">
      <c r="A1456" t="s">
        <v>1057</v>
      </c>
      <c r="B1456" t="s">
        <v>650</v>
      </c>
      <c r="C1456">
        <v>1</v>
      </c>
    </row>
    <row r="1457" spans="1:3">
      <c r="A1457" t="s">
        <v>2173</v>
      </c>
      <c r="B1457" t="s">
        <v>34</v>
      </c>
      <c r="C1457">
        <v>1</v>
      </c>
    </row>
    <row r="1458" spans="1:3">
      <c r="A1458" t="s">
        <v>2173</v>
      </c>
      <c r="B1458" t="s">
        <v>650</v>
      </c>
      <c r="C1458">
        <v>1</v>
      </c>
    </row>
    <row r="1459" spans="1:3">
      <c r="A1459" t="s">
        <v>1808</v>
      </c>
      <c r="B1459" t="s">
        <v>34</v>
      </c>
      <c r="C1459">
        <v>1</v>
      </c>
    </row>
    <row r="1460" spans="1:3">
      <c r="A1460" t="s">
        <v>2368</v>
      </c>
      <c r="B1460" t="s">
        <v>650</v>
      </c>
      <c r="C1460">
        <v>1</v>
      </c>
    </row>
    <row r="1461" spans="1:3">
      <c r="A1461" t="s">
        <v>1526</v>
      </c>
      <c r="B1461" t="s">
        <v>34</v>
      </c>
      <c r="C1461">
        <v>1</v>
      </c>
    </row>
    <row r="1462" spans="1:3">
      <c r="A1462" t="s">
        <v>2369</v>
      </c>
      <c r="B1462" t="s">
        <v>34</v>
      </c>
      <c r="C1462">
        <v>1</v>
      </c>
    </row>
    <row r="1463" spans="1:3">
      <c r="A1463" t="s">
        <v>2370</v>
      </c>
      <c r="B1463" t="s">
        <v>34</v>
      </c>
      <c r="C1463">
        <v>1</v>
      </c>
    </row>
    <row r="1464" spans="1:3">
      <c r="A1464" t="s">
        <v>1674</v>
      </c>
      <c r="B1464" t="s">
        <v>650</v>
      </c>
      <c r="C1464">
        <v>1</v>
      </c>
    </row>
    <row r="1465" spans="1:3">
      <c r="A1465" t="s">
        <v>1675</v>
      </c>
      <c r="B1465" t="s">
        <v>34</v>
      </c>
      <c r="C1465">
        <v>1</v>
      </c>
    </row>
    <row r="1466" spans="1:3">
      <c r="A1466" t="s">
        <v>1584</v>
      </c>
      <c r="B1466" t="s">
        <v>34</v>
      </c>
      <c r="C1466">
        <v>1</v>
      </c>
    </row>
    <row r="1467" spans="1:3">
      <c r="A1467" t="s">
        <v>193</v>
      </c>
      <c r="B1467" t="s">
        <v>650</v>
      </c>
      <c r="C1467">
        <v>1</v>
      </c>
    </row>
    <row r="1468" spans="1:3">
      <c r="A1468" t="s">
        <v>2081</v>
      </c>
      <c r="B1468" t="s">
        <v>34</v>
      </c>
      <c r="C1468">
        <v>1</v>
      </c>
    </row>
    <row r="1469" spans="1:3">
      <c r="A1469" t="s">
        <v>1917</v>
      </c>
      <c r="B1469" t="s">
        <v>34</v>
      </c>
      <c r="C1469">
        <v>1</v>
      </c>
    </row>
    <row r="1470" spans="1:3">
      <c r="A1470" t="s">
        <v>2371</v>
      </c>
      <c r="B1470" t="s">
        <v>650</v>
      </c>
      <c r="C1470">
        <v>1</v>
      </c>
    </row>
    <row r="1471" spans="1:3">
      <c r="A1471" t="s">
        <v>2372</v>
      </c>
      <c r="B1471" t="s">
        <v>34</v>
      </c>
      <c r="C1471">
        <v>1</v>
      </c>
    </row>
    <row r="1472" spans="1:3">
      <c r="A1472" t="s">
        <v>2373</v>
      </c>
      <c r="B1472" t="s">
        <v>34</v>
      </c>
      <c r="C1472">
        <v>1</v>
      </c>
    </row>
    <row r="1473" spans="1:3">
      <c r="A1473" t="s">
        <v>214</v>
      </c>
      <c r="B1473" t="s">
        <v>34</v>
      </c>
      <c r="C1473">
        <v>1</v>
      </c>
    </row>
    <row r="1474" spans="1:3">
      <c r="A1474" t="s">
        <v>2374</v>
      </c>
      <c r="B1474" t="s">
        <v>650</v>
      </c>
      <c r="C1474">
        <v>1</v>
      </c>
    </row>
    <row r="1475" spans="1:3">
      <c r="A1475" t="s">
        <v>1918</v>
      </c>
      <c r="B1475" t="s">
        <v>34</v>
      </c>
      <c r="C1475">
        <v>1</v>
      </c>
    </row>
    <row r="1476" spans="1:3">
      <c r="A1476" t="s">
        <v>1852</v>
      </c>
      <c r="B1476" t="s">
        <v>34</v>
      </c>
      <c r="C1476">
        <v>1</v>
      </c>
    </row>
    <row r="1477" spans="1:3">
      <c r="A1477" t="s">
        <v>206</v>
      </c>
      <c r="B1477" t="s">
        <v>651</v>
      </c>
      <c r="C1477">
        <v>1</v>
      </c>
    </row>
    <row r="1478" spans="1:3">
      <c r="A1478" t="s">
        <v>2375</v>
      </c>
      <c r="B1478" t="s">
        <v>34</v>
      </c>
      <c r="C1478">
        <v>1</v>
      </c>
    </row>
    <row r="1479" spans="1:3">
      <c r="A1479" t="s">
        <v>2376</v>
      </c>
      <c r="B1479" t="s">
        <v>34</v>
      </c>
      <c r="C1479">
        <v>1</v>
      </c>
    </row>
    <row r="1480" spans="1:3">
      <c r="A1480" t="s">
        <v>2377</v>
      </c>
      <c r="B1480" t="s">
        <v>34</v>
      </c>
      <c r="C1480">
        <v>1</v>
      </c>
    </row>
    <row r="1481" spans="1:3">
      <c r="A1481" t="s">
        <v>1106</v>
      </c>
      <c r="B1481" t="s">
        <v>34</v>
      </c>
      <c r="C1481">
        <v>1</v>
      </c>
    </row>
    <row r="1482" spans="1:3">
      <c r="A1482" t="s">
        <v>1106</v>
      </c>
      <c r="B1482" t="s">
        <v>650</v>
      </c>
      <c r="C1482">
        <v>1</v>
      </c>
    </row>
    <row r="1483" spans="1:3">
      <c r="A1483" t="s">
        <v>2378</v>
      </c>
      <c r="B1483" t="s">
        <v>650</v>
      </c>
      <c r="C1483">
        <v>1</v>
      </c>
    </row>
    <row r="1484" spans="1:3">
      <c r="A1484" t="s">
        <v>2174</v>
      </c>
      <c r="B1484" t="s">
        <v>34</v>
      </c>
      <c r="C1484">
        <v>1</v>
      </c>
    </row>
    <row r="1485" spans="1:3">
      <c r="A1485" t="s">
        <v>2174</v>
      </c>
      <c r="B1485" t="s">
        <v>650</v>
      </c>
      <c r="C1485">
        <v>1</v>
      </c>
    </row>
    <row r="1486" spans="1:3">
      <c r="A1486" t="s">
        <v>1801</v>
      </c>
      <c r="B1486" t="s">
        <v>34</v>
      </c>
      <c r="C1486">
        <v>1</v>
      </c>
    </row>
    <row r="1487" spans="1:3">
      <c r="A1487" t="s">
        <v>2107</v>
      </c>
      <c r="B1487" t="s">
        <v>34</v>
      </c>
      <c r="C1487">
        <v>1</v>
      </c>
    </row>
    <row r="1488" spans="1:3">
      <c r="A1488" t="s">
        <v>2379</v>
      </c>
      <c r="B1488" t="s">
        <v>34</v>
      </c>
      <c r="C1488">
        <v>1</v>
      </c>
    </row>
    <row r="1489" spans="1:3">
      <c r="A1489" t="s">
        <v>1676</v>
      </c>
      <c r="B1489" t="s">
        <v>34</v>
      </c>
      <c r="C1489">
        <v>1</v>
      </c>
    </row>
    <row r="1490" spans="1:3">
      <c r="A1490" t="s">
        <v>1468</v>
      </c>
      <c r="B1490" t="s">
        <v>650</v>
      </c>
      <c r="C1490">
        <v>1</v>
      </c>
    </row>
    <row r="1491" spans="1:3">
      <c r="A1491" t="s">
        <v>2380</v>
      </c>
      <c r="B1491" t="s">
        <v>34</v>
      </c>
      <c r="C1491">
        <v>1</v>
      </c>
    </row>
    <row r="1492" spans="1:3">
      <c r="A1492" t="s">
        <v>2381</v>
      </c>
      <c r="B1492" t="s">
        <v>34</v>
      </c>
      <c r="C1492">
        <v>1</v>
      </c>
    </row>
    <row r="1493" spans="1:3">
      <c r="A1493" t="s">
        <v>1853</v>
      </c>
      <c r="B1493" t="s">
        <v>34</v>
      </c>
      <c r="C1493">
        <v>1</v>
      </c>
    </row>
    <row r="1494" spans="1:3">
      <c r="A1494" t="s">
        <v>2082</v>
      </c>
      <c r="B1494" t="s">
        <v>650</v>
      </c>
      <c r="C1494">
        <v>1</v>
      </c>
    </row>
    <row r="1495" spans="1:3">
      <c r="A1495" t="s">
        <v>2382</v>
      </c>
      <c r="B1495" t="s">
        <v>650</v>
      </c>
      <c r="C1495">
        <v>1</v>
      </c>
    </row>
    <row r="1496" spans="1:3">
      <c r="A1496" t="s">
        <v>993</v>
      </c>
      <c r="B1496" t="s">
        <v>650</v>
      </c>
      <c r="C1496">
        <v>1</v>
      </c>
    </row>
    <row r="1497" spans="1:3">
      <c r="A1497" t="s">
        <v>1723</v>
      </c>
      <c r="B1497" t="s">
        <v>34</v>
      </c>
      <c r="C1497">
        <v>1</v>
      </c>
    </row>
    <row r="1498" spans="1:3">
      <c r="A1498" t="s">
        <v>2383</v>
      </c>
      <c r="B1498" t="s">
        <v>650</v>
      </c>
      <c r="C1498">
        <v>1</v>
      </c>
    </row>
    <row r="1499" spans="1:3">
      <c r="A1499" t="s">
        <v>1919</v>
      </c>
      <c r="B1499" t="s">
        <v>650</v>
      </c>
      <c r="C1499">
        <v>1</v>
      </c>
    </row>
    <row r="1500" spans="1:3">
      <c r="A1500" t="s">
        <v>2384</v>
      </c>
      <c r="B1500" t="s">
        <v>34</v>
      </c>
      <c r="C1500">
        <v>1</v>
      </c>
    </row>
    <row r="1501" spans="1:3">
      <c r="A1501" t="s">
        <v>2385</v>
      </c>
      <c r="B1501" t="s">
        <v>34</v>
      </c>
      <c r="C1501">
        <v>1</v>
      </c>
    </row>
    <row r="1502" spans="1:3">
      <c r="A1502" t="s">
        <v>1647</v>
      </c>
      <c r="B1502" t="s">
        <v>34</v>
      </c>
      <c r="C1502">
        <v>1</v>
      </c>
    </row>
    <row r="1503" spans="1:3">
      <c r="A1503" t="s">
        <v>2386</v>
      </c>
      <c r="B1503" t="s">
        <v>34</v>
      </c>
      <c r="C1503">
        <v>1</v>
      </c>
    </row>
    <row r="1504" spans="1:3">
      <c r="A1504" t="s">
        <v>2110</v>
      </c>
      <c r="B1504" t="s">
        <v>34</v>
      </c>
      <c r="C1504">
        <v>1</v>
      </c>
    </row>
    <row r="1505" spans="1:3">
      <c r="A1505" t="s">
        <v>1921</v>
      </c>
      <c r="B1505" t="s">
        <v>34</v>
      </c>
      <c r="C1505">
        <v>1</v>
      </c>
    </row>
    <row r="1506" spans="1:3">
      <c r="A1506" t="s">
        <v>2387</v>
      </c>
      <c r="B1506" t="s">
        <v>34</v>
      </c>
      <c r="C1506">
        <v>1</v>
      </c>
    </row>
    <row r="1507" spans="1:3">
      <c r="A1507" t="s">
        <v>1211</v>
      </c>
      <c r="B1507" t="s">
        <v>34</v>
      </c>
      <c r="C1507">
        <v>1</v>
      </c>
    </row>
    <row r="1508" spans="1:3">
      <c r="A1508" t="s">
        <v>2388</v>
      </c>
      <c r="B1508" t="s">
        <v>34</v>
      </c>
      <c r="C1508">
        <v>1</v>
      </c>
    </row>
    <row r="1509" spans="1:3">
      <c r="A1509" t="s">
        <v>2178</v>
      </c>
      <c r="B1509" t="s">
        <v>34</v>
      </c>
      <c r="C1509">
        <v>1</v>
      </c>
    </row>
    <row r="1510" spans="1:3">
      <c r="A1510" t="s">
        <v>2178</v>
      </c>
      <c r="B1510" t="s">
        <v>650</v>
      </c>
      <c r="C1510">
        <v>1</v>
      </c>
    </row>
    <row r="1511" spans="1:3">
      <c r="A1511" t="s">
        <v>2389</v>
      </c>
      <c r="B1511" t="s">
        <v>650</v>
      </c>
      <c r="C1511">
        <v>1</v>
      </c>
    </row>
    <row r="1512" spans="1:3">
      <c r="A1512" t="s">
        <v>1922</v>
      </c>
      <c r="B1512" t="s">
        <v>34</v>
      </c>
      <c r="C1512">
        <v>1</v>
      </c>
    </row>
    <row r="1513" spans="1:3">
      <c r="A1513" t="s">
        <v>1649</v>
      </c>
      <c r="B1513" t="s">
        <v>34</v>
      </c>
      <c r="C1513">
        <v>1</v>
      </c>
    </row>
    <row r="1514" spans="1:3">
      <c r="A1514" t="s">
        <v>1649</v>
      </c>
      <c r="B1514" t="s">
        <v>650</v>
      </c>
      <c r="C1514">
        <v>1</v>
      </c>
    </row>
    <row r="1515" spans="1:3">
      <c r="A1515" t="s">
        <v>1113</v>
      </c>
      <c r="B1515" t="s">
        <v>650</v>
      </c>
      <c r="C1515">
        <v>1</v>
      </c>
    </row>
    <row r="1516" spans="1:3">
      <c r="A1516" t="s">
        <v>2390</v>
      </c>
      <c r="B1516" t="s">
        <v>34</v>
      </c>
      <c r="C1516">
        <v>1</v>
      </c>
    </row>
    <row r="1517" spans="1:3">
      <c r="A1517" t="s">
        <v>1923</v>
      </c>
      <c r="B1517" t="s">
        <v>34</v>
      </c>
      <c r="C1517">
        <v>1</v>
      </c>
    </row>
    <row r="1518" spans="1:3">
      <c r="A1518" t="s">
        <v>1072</v>
      </c>
      <c r="B1518" t="s">
        <v>34</v>
      </c>
      <c r="C1518">
        <v>1</v>
      </c>
    </row>
    <row r="1519" spans="1:3">
      <c r="A1519" t="s">
        <v>2391</v>
      </c>
      <c r="B1519" t="s">
        <v>34</v>
      </c>
      <c r="C1519">
        <v>1</v>
      </c>
    </row>
    <row r="1520" spans="1:3">
      <c r="A1520" t="s">
        <v>1924</v>
      </c>
      <c r="B1520" t="s">
        <v>651</v>
      </c>
      <c r="C1520">
        <v>1</v>
      </c>
    </row>
    <row r="1521" spans="1:3">
      <c r="A1521" t="s">
        <v>2392</v>
      </c>
      <c r="B1521" t="s">
        <v>34</v>
      </c>
      <c r="C1521">
        <v>1</v>
      </c>
    </row>
    <row r="1522" spans="1:3">
      <c r="A1522" t="s">
        <v>2393</v>
      </c>
      <c r="B1522" t="s">
        <v>650</v>
      </c>
      <c r="C1522">
        <v>1</v>
      </c>
    </row>
    <row r="1523" spans="1:3">
      <c r="A1523" t="s">
        <v>2394</v>
      </c>
      <c r="B1523" t="s">
        <v>34</v>
      </c>
      <c r="C1523">
        <v>1</v>
      </c>
    </row>
    <row r="1524" spans="1:3">
      <c r="A1524" t="s">
        <v>2395</v>
      </c>
      <c r="B1524" t="s">
        <v>34</v>
      </c>
      <c r="C1524">
        <v>1</v>
      </c>
    </row>
    <row r="1525" spans="1:3">
      <c r="A1525" t="s">
        <v>2396</v>
      </c>
      <c r="B1525" t="s">
        <v>650</v>
      </c>
      <c r="C1525">
        <v>1</v>
      </c>
    </row>
    <row r="1526" spans="1:3">
      <c r="A1526" t="s">
        <v>1627</v>
      </c>
      <c r="B1526" t="s">
        <v>34</v>
      </c>
      <c r="C1526">
        <v>1</v>
      </c>
    </row>
    <row r="1527" spans="1:3">
      <c r="A1527" t="s">
        <v>2397</v>
      </c>
      <c r="B1527" t="s">
        <v>34</v>
      </c>
      <c r="C1527">
        <v>1</v>
      </c>
    </row>
    <row r="1528" spans="1:3">
      <c r="A1528" t="s">
        <v>1469</v>
      </c>
      <c r="B1528" t="s">
        <v>650</v>
      </c>
      <c r="C1528">
        <v>1</v>
      </c>
    </row>
    <row r="1529" spans="1:3">
      <c r="A1529" t="s">
        <v>1155</v>
      </c>
      <c r="B1529" t="s">
        <v>34</v>
      </c>
      <c r="C1529">
        <v>1</v>
      </c>
    </row>
    <row r="1530" spans="1:3">
      <c r="A1530" t="s">
        <v>159</v>
      </c>
      <c r="B1530" t="s">
        <v>650</v>
      </c>
      <c r="C1530">
        <v>1</v>
      </c>
    </row>
    <row r="1531" spans="1:3">
      <c r="A1531" t="s">
        <v>2398</v>
      </c>
      <c r="B1531" t="s">
        <v>34</v>
      </c>
      <c r="C1531">
        <v>1</v>
      </c>
    </row>
    <row r="1532" spans="1:3">
      <c r="A1532" t="s">
        <v>2399</v>
      </c>
      <c r="B1532" t="s">
        <v>34</v>
      </c>
      <c r="C1532">
        <v>1</v>
      </c>
    </row>
    <row r="1533" spans="1:3">
      <c r="A1533" t="s">
        <v>1926</v>
      </c>
      <c r="B1533" t="s">
        <v>34</v>
      </c>
      <c r="C1533">
        <v>1</v>
      </c>
    </row>
    <row r="1534" spans="1:3">
      <c r="A1534" t="s">
        <v>2181</v>
      </c>
      <c r="B1534" t="s">
        <v>34</v>
      </c>
      <c r="C1534">
        <v>1</v>
      </c>
    </row>
    <row r="1535" spans="1:3">
      <c r="A1535" t="s">
        <v>2181</v>
      </c>
      <c r="B1535" t="s">
        <v>650</v>
      </c>
      <c r="C1535">
        <v>1</v>
      </c>
    </row>
    <row r="1536" spans="1:3">
      <c r="A1536" t="s">
        <v>2400</v>
      </c>
      <c r="B1536" t="s">
        <v>650</v>
      </c>
      <c r="C1536">
        <v>1</v>
      </c>
    </row>
    <row r="1537" spans="1:3">
      <c r="A1537" t="s">
        <v>2401</v>
      </c>
      <c r="B1537" t="s">
        <v>34</v>
      </c>
      <c r="C1537">
        <v>1</v>
      </c>
    </row>
    <row r="1538" spans="1:3">
      <c r="A1538" t="s">
        <v>2402</v>
      </c>
      <c r="B1538" t="s">
        <v>34</v>
      </c>
      <c r="C1538">
        <v>1</v>
      </c>
    </row>
    <row r="1539" spans="1:3">
      <c r="A1539" t="s">
        <v>2403</v>
      </c>
      <c r="B1539" t="s">
        <v>34</v>
      </c>
      <c r="C1539">
        <v>1</v>
      </c>
    </row>
    <row r="1540" spans="1:3">
      <c r="A1540" t="s">
        <v>127</v>
      </c>
      <c r="B1540" t="s">
        <v>34</v>
      </c>
      <c r="C1540">
        <v>1</v>
      </c>
    </row>
    <row r="1541" spans="1:3">
      <c r="A1541" t="s">
        <v>2404</v>
      </c>
      <c r="B1541" t="s">
        <v>34</v>
      </c>
      <c r="C1541">
        <v>1</v>
      </c>
    </row>
    <row r="1542" spans="1:3">
      <c r="A1542" t="s">
        <v>2405</v>
      </c>
      <c r="B1542" t="s">
        <v>34</v>
      </c>
      <c r="C1542">
        <v>1</v>
      </c>
    </row>
    <row r="1543" spans="1:3">
      <c r="A1543" t="s">
        <v>2406</v>
      </c>
      <c r="B1543" t="s">
        <v>34</v>
      </c>
      <c r="C1543">
        <v>1</v>
      </c>
    </row>
    <row r="1544" spans="1:3">
      <c r="A1544" t="s">
        <v>2407</v>
      </c>
      <c r="B1544" t="s">
        <v>34</v>
      </c>
      <c r="C1544">
        <v>1</v>
      </c>
    </row>
    <row r="1545" spans="1:3">
      <c r="A1545" t="s">
        <v>1213</v>
      </c>
      <c r="B1545" t="s">
        <v>34</v>
      </c>
      <c r="C1545">
        <v>1</v>
      </c>
    </row>
    <row r="1546" spans="1:3">
      <c r="A1546" t="s">
        <v>1213</v>
      </c>
      <c r="B1546" t="s">
        <v>651</v>
      </c>
      <c r="C1546">
        <v>1</v>
      </c>
    </row>
    <row r="1547" spans="1:3">
      <c r="A1547" t="s">
        <v>1364</v>
      </c>
      <c r="B1547" t="s">
        <v>650</v>
      </c>
      <c r="C1547">
        <v>1</v>
      </c>
    </row>
    <row r="1548" spans="1:3">
      <c r="A1548" t="s">
        <v>2408</v>
      </c>
      <c r="B1548" t="s">
        <v>650</v>
      </c>
      <c r="C1548">
        <v>1</v>
      </c>
    </row>
    <row r="1549" spans="1:3">
      <c r="A1549" t="s">
        <v>2409</v>
      </c>
      <c r="B1549" t="s">
        <v>650</v>
      </c>
      <c r="C1549">
        <v>1</v>
      </c>
    </row>
    <row r="1550" spans="1:3">
      <c r="A1550" t="s">
        <v>2410</v>
      </c>
      <c r="B1550" t="s">
        <v>34</v>
      </c>
      <c r="C1550">
        <v>1</v>
      </c>
    </row>
    <row r="1551" spans="1:3">
      <c r="A1551" t="s">
        <v>1333</v>
      </c>
      <c r="B1551" t="s">
        <v>34</v>
      </c>
      <c r="C1551">
        <v>1</v>
      </c>
    </row>
    <row r="1552" spans="1:3">
      <c r="A1552" t="s">
        <v>1333</v>
      </c>
      <c r="B1552" t="s">
        <v>650</v>
      </c>
      <c r="C1552">
        <v>1</v>
      </c>
    </row>
    <row r="1553" spans="1:3">
      <c r="A1553" t="s">
        <v>1724</v>
      </c>
      <c r="B1553" t="s">
        <v>34</v>
      </c>
      <c r="C1553">
        <v>1</v>
      </c>
    </row>
    <row r="1554" spans="1:3">
      <c r="A1554" t="s">
        <v>1854</v>
      </c>
      <c r="B1554" t="s">
        <v>34</v>
      </c>
      <c r="C1554">
        <v>1</v>
      </c>
    </row>
    <row r="1555" spans="1:3">
      <c r="A1555" t="s">
        <v>2411</v>
      </c>
      <c r="B1555" t="s">
        <v>650</v>
      </c>
      <c r="C1555">
        <v>1</v>
      </c>
    </row>
    <row r="1556" spans="1:3">
      <c r="A1556" t="s">
        <v>2412</v>
      </c>
      <c r="B1556" t="s">
        <v>34</v>
      </c>
      <c r="C1556">
        <v>1</v>
      </c>
    </row>
    <row r="1557" spans="1:3">
      <c r="A1557" t="s">
        <v>1585</v>
      </c>
      <c r="B1557" t="s">
        <v>34</v>
      </c>
      <c r="C1557">
        <v>1</v>
      </c>
    </row>
    <row r="1558" spans="1:3">
      <c r="A1558" t="s">
        <v>1399</v>
      </c>
      <c r="B1558" t="s">
        <v>650</v>
      </c>
      <c r="C1558">
        <v>1</v>
      </c>
    </row>
    <row r="1559" spans="1:3">
      <c r="A1559" t="s">
        <v>2413</v>
      </c>
      <c r="B1559" t="s">
        <v>34</v>
      </c>
      <c r="C1559">
        <v>1</v>
      </c>
    </row>
    <row r="1560" spans="1:3">
      <c r="A1560" t="s">
        <v>2185</v>
      </c>
      <c r="B1560" t="s">
        <v>34</v>
      </c>
      <c r="C1560">
        <v>1</v>
      </c>
    </row>
    <row r="1561" spans="1:3">
      <c r="A1561" t="s">
        <v>2185</v>
      </c>
      <c r="B1561" t="s">
        <v>650</v>
      </c>
      <c r="C1561">
        <v>1</v>
      </c>
    </row>
    <row r="1562" spans="1:3">
      <c r="A1562" t="s">
        <v>1076</v>
      </c>
      <c r="B1562" t="s">
        <v>34</v>
      </c>
      <c r="C1562">
        <v>1</v>
      </c>
    </row>
    <row r="1563" spans="1:3">
      <c r="A1563" t="s">
        <v>1927</v>
      </c>
      <c r="B1563" t="s">
        <v>650</v>
      </c>
      <c r="C1563">
        <v>1</v>
      </c>
    </row>
    <row r="1564" spans="1:3">
      <c r="A1564" t="s">
        <v>2113</v>
      </c>
      <c r="B1564" t="s">
        <v>650</v>
      </c>
      <c r="C1564">
        <v>1</v>
      </c>
    </row>
    <row r="1565" spans="1:3">
      <c r="A1565" t="s">
        <v>2414</v>
      </c>
      <c r="B1565" t="s">
        <v>34</v>
      </c>
      <c r="C1565">
        <v>1</v>
      </c>
    </row>
    <row r="1566" spans="1:3">
      <c r="A1566" t="s">
        <v>2415</v>
      </c>
      <c r="B1566" t="s">
        <v>34</v>
      </c>
      <c r="C1566">
        <v>1</v>
      </c>
    </row>
    <row r="1567" spans="1:3">
      <c r="A1567" t="s">
        <v>1650</v>
      </c>
      <c r="B1567" t="s">
        <v>34</v>
      </c>
      <c r="C1567">
        <v>1</v>
      </c>
    </row>
    <row r="1568" spans="1:3">
      <c r="A1568" t="s">
        <v>2114</v>
      </c>
      <c r="B1568" t="s">
        <v>34</v>
      </c>
      <c r="C1568">
        <v>1</v>
      </c>
    </row>
    <row r="1569" spans="1:3">
      <c r="A1569" t="s">
        <v>2416</v>
      </c>
      <c r="B1569" t="s">
        <v>650</v>
      </c>
      <c r="C1569">
        <v>1</v>
      </c>
    </row>
    <row r="1570" spans="1:3">
      <c r="A1570" t="s">
        <v>1678</v>
      </c>
      <c r="B1570" t="s">
        <v>651</v>
      </c>
      <c r="C1570">
        <v>1</v>
      </c>
    </row>
    <row r="1571" spans="1:3">
      <c r="A1571" t="s">
        <v>2188</v>
      </c>
      <c r="B1571" t="s">
        <v>34</v>
      </c>
      <c r="C1571">
        <v>1</v>
      </c>
    </row>
    <row r="1572" spans="1:3">
      <c r="A1572" t="s">
        <v>2188</v>
      </c>
      <c r="B1572" t="s">
        <v>650</v>
      </c>
      <c r="C1572">
        <v>1</v>
      </c>
    </row>
    <row r="1573" spans="1:3">
      <c r="A1573" t="s">
        <v>101</v>
      </c>
      <c r="B1573" t="s">
        <v>650</v>
      </c>
      <c r="C1573">
        <v>1</v>
      </c>
    </row>
    <row r="1574" spans="1:3">
      <c r="A1574" t="s">
        <v>1458</v>
      </c>
      <c r="B1574" t="s">
        <v>34</v>
      </c>
      <c r="C1574">
        <v>1</v>
      </c>
    </row>
    <row r="1575" spans="1:3">
      <c r="A1575" t="s">
        <v>1458</v>
      </c>
      <c r="B1575" t="s">
        <v>650</v>
      </c>
      <c r="C1575">
        <v>1</v>
      </c>
    </row>
    <row r="1576" spans="1:3">
      <c r="A1576" t="s">
        <v>2417</v>
      </c>
      <c r="B1576" t="s">
        <v>34</v>
      </c>
      <c r="C1576">
        <v>1</v>
      </c>
    </row>
    <row r="1577" spans="1:3">
      <c r="A1577" t="s">
        <v>1928</v>
      </c>
      <c r="B1577" t="s">
        <v>34</v>
      </c>
      <c r="C1577">
        <v>1</v>
      </c>
    </row>
    <row r="1578" spans="1:3">
      <c r="A1578" t="s">
        <v>2115</v>
      </c>
      <c r="B1578" t="s">
        <v>34</v>
      </c>
      <c r="C1578">
        <v>1</v>
      </c>
    </row>
    <row r="1579" spans="1:3">
      <c r="A1579" t="s">
        <v>2418</v>
      </c>
      <c r="B1579" t="s">
        <v>650</v>
      </c>
      <c r="C1579">
        <v>1</v>
      </c>
    </row>
    <row r="1580" spans="1:3">
      <c r="A1580" t="s">
        <v>2191</v>
      </c>
      <c r="B1580" t="s">
        <v>34</v>
      </c>
      <c r="C1580">
        <v>1</v>
      </c>
    </row>
    <row r="1581" spans="1:3">
      <c r="A1581" t="s">
        <v>2191</v>
      </c>
      <c r="B1581" t="s">
        <v>650</v>
      </c>
      <c r="C1581">
        <v>1</v>
      </c>
    </row>
    <row r="1582" spans="1:3">
      <c r="A1582" t="s">
        <v>1107</v>
      </c>
      <c r="B1582" t="s">
        <v>650</v>
      </c>
      <c r="C1582">
        <v>1</v>
      </c>
    </row>
    <row r="1583" spans="1:3">
      <c r="A1583" t="s">
        <v>2192</v>
      </c>
      <c r="B1583" t="s">
        <v>34</v>
      </c>
      <c r="C1583">
        <v>1</v>
      </c>
    </row>
    <row r="1584" spans="1:3">
      <c r="A1584" t="s">
        <v>2192</v>
      </c>
      <c r="B1584" t="s">
        <v>650</v>
      </c>
      <c r="C1584">
        <v>1</v>
      </c>
    </row>
    <row r="1585" spans="1:3">
      <c r="A1585" t="s">
        <v>2419</v>
      </c>
      <c r="B1585" t="s">
        <v>34</v>
      </c>
      <c r="C1585">
        <v>1</v>
      </c>
    </row>
    <row r="1586" spans="1:3">
      <c r="A1586" t="s">
        <v>2420</v>
      </c>
      <c r="B1586" t="s">
        <v>650</v>
      </c>
      <c r="C1586">
        <v>1</v>
      </c>
    </row>
    <row r="1587" spans="1:3">
      <c r="A1587" t="s">
        <v>2421</v>
      </c>
      <c r="B1587" t="s">
        <v>34</v>
      </c>
      <c r="C1587">
        <v>1</v>
      </c>
    </row>
    <row r="1588" spans="1:3">
      <c r="A1588" t="s">
        <v>1929</v>
      </c>
      <c r="B1588" t="s">
        <v>650</v>
      </c>
      <c r="C1588">
        <v>1</v>
      </c>
    </row>
    <row r="1589" spans="1:3">
      <c r="A1589" t="s">
        <v>1528</v>
      </c>
      <c r="B1589" t="s">
        <v>34</v>
      </c>
      <c r="C1589">
        <v>1</v>
      </c>
    </row>
    <row r="1590" spans="1:3">
      <c r="A1590" t="s">
        <v>1528</v>
      </c>
      <c r="B1590" t="s">
        <v>650</v>
      </c>
      <c r="C1590">
        <v>1</v>
      </c>
    </row>
    <row r="1591" spans="1:3">
      <c r="A1591" t="s">
        <v>2422</v>
      </c>
      <c r="B1591" t="s">
        <v>34</v>
      </c>
      <c r="C1591">
        <v>1</v>
      </c>
    </row>
    <row r="1592" spans="1:3">
      <c r="A1592" t="s">
        <v>1930</v>
      </c>
      <c r="B1592" t="s">
        <v>34</v>
      </c>
      <c r="C1592">
        <v>1</v>
      </c>
    </row>
    <row r="1593" spans="1:3">
      <c r="A1593" t="s">
        <v>2423</v>
      </c>
      <c r="B1593" t="s">
        <v>651</v>
      </c>
      <c r="C1593">
        <v>1</v>
      </c>
    </row>
    <row r="1594" spans="1:3">
      <c r="A1594" t="s">
        <v>1586</v>
      </c>
      <c r="B1594" t="s">
        <v>650</v>
      </c>
      <c r="C1594">
        <v>1</v>
      </c>
    </row>
    <row r="1595" spans="1:3">
      <c r="A1595" t="s">
        <v>2424</v>
      </c>
      <c r="B1595" t="s">
        <v>34</v>
      </c>
      <c r="C1595">
        <v>1</v>
      </c>
    </row>
    <row r="1596" spans="1:3">
      <c r="A1596" t="s">
        <v>1855</v>
      </c>
      <c r="B1596" t="s">
        <v>34</v>
      </c>
      <c r="C1596">
        <v>1</v>
      </c>
    </row>
    <row r="1597" spans="1:3">
      <c r="A1597" t="s">
        <v>2425</v>
      </c>
      <c r="B1597" t="s">
        <v>34</v>
      </c>
      <c r="C1597">
        <v>1</v>
      </c>
    </row>
    <row r="1598" spans="1:3">
      <c r="A1598" t="s">
        <v>2426</v>
      </c>
      <c r="B1598" t="s">
        <v>34</v>
      </c>
      <c r="C1598">
        <v>1</v>
      </c>
    </row>
    <row r="1599" spans="1:3">
      <c r="A1599" t="s">
        <v>188</v>
      </c>
      <c r="B1599" t="s">
        <v>650</v>
      </c>
      <c r="C1599">
        <v>1</v>
      </c>
    </row>
    <row r="1600" spans="1:3">
      <c r="A1600" t="s">
        <v>2427</v>
      </c>
      <c r="B1600" t="s">
        <v>34</v>
      </c>
      <c r="C1600">
        <v>1</v>
      </c>
    </row>
    <row r="1601" spans="1:3">
      <c r="A1601" t="s">
        <v>2428</v>
      </c>
      <c r="B1601" t="s">
        <v>34</v>
      </c>
      <c r="C1601">
        <v>1</v>
      </c>
    </row>
    <row r="1602" spans="1:3">
      <c r="A1602" t="s">
        <v>2429</v>
      </c>
      <c r="B1602" t="s">
        <v>34</v>
      </c>
      <c r="C1602">
        <v>1</v>
      </c>
    </row>
    <row r="1603" spans="1:3">
      <c r="A1603" t="s">
        <v>2430</v>
      </c>
      <c r="B1603" t="s">
        <v>34</v>
      </c>
      <c r="C1603">
        <v>1</v>
      </c>
    </row>
    <row r="1604" spans="1:3">
      <c r="A1604" t="s">
        <v>1932</v>
      </c>
      <c r="B1604" t="s">
        <v>34</v>
      </c>
      <c r="C1604">
        <v>1</v>
      </c>
    </row>
    <row r="1605" spans="1:3">
      <c r="A1605" t="s">
        <v>2431</v>
      </c>
      <c r="B1605" t="s">
        <v>34</v>
      </c>
      <c r="C1605">
        <v>1</v>
      </c>
    </row>
    <row r="1606" spans="1:3">
      <c r="A1606" t="s">
        <v>1725</v>
      </c>
      <c r="B1606" t="s">
        <v>34</v>
      </c>
      <c r="C1606">
        <v>1</v>
      </c>
    </row>
    <row r="1607" spans="1:3">
      <c r="A1607" t="s">
        <v>2432</v>
      </c>
      <c r="B1607" t="s">
        <v>651</v>
      </c>
      <c r="C1607">
        <v>1</v>
      </c>
    </row>
    <row r="1608" spans="1:3">
      <c r="A1608" t="s">
        <v>1726</v>
      </c>
      <c r="B1608" t="s">
        <v>34</v>
      </c>
      <c r="C1608">
        <v>1</v>
      </c>
    </row>
    <row r="1609" spans="1:3">
      <c r="A1609" t="s">
        <v>2433</v>
      </c>
      <c r="B1609" t="s">
        <v>650</v>
      </c>
      <c r="C1609">
        <v>1</v>
      </c>
    </row>
    <row r="1610" spans="1:3">
      <c r="A1610" t="s">
        <v>1446</v>
      </c>
      <c r="B1610" t="s">
        <v>34</v>
      </c>
      <c r="C1610">
        <v>1</v>
      </c>
    </row>
    <row r="1611" spans="1:3">
      <c r="A1611" t="s">
        <v>98</v>
      </c>
      <c r="B1611" t="s">
        <v>650</v>
      </c>
      <c r="C1611">
        <v>1</v>
      </c>
    </row>
    <row r="1612" spans="1:3">
      <c r="A1612" t="s">
        <v>2434</v>
      </c>
      <c r="B1612" t="s">
        <v>34</v>
      </c>
      <c r="C1612">
        <v>1</v>
      </c>
    </row>
    <row r="1613" spans="1:3">
      <c r="A1613" t="s">
        <v>1857</v>
      </c>
      <c r="B1613" t="s">
        <v>650</v>
      </c>
      <c r="C1613">
        <v>1</v>
      </c>
    </row>
    <row r="1614" spans="1:3">
      <c r="A1614" t="s">
        <v>1529</v>
      </c>
      <c r="B1614" t="s">
        <v>650</v>
      </c>
      <c r="C1614">
        <v>1</v>
      </c>
    </row>
    <row r="1615" spans="1:3">
      <c r="A1615" t="s">
        <v>1624</v>
      </c>
      <c r="B1615" t="s">
        <v>651</v>
      </c>
      <c r="C1615">
        <v>1</v>
      </c>
    </row>
    <row r="1616" spans="1:3">
      <c r="A1616" t="s">
        <v>2435</v>
      </c>
      <c r="B1616" t="s">
        <v>34</v>
      </c>
      <c r="C1616">
        <v>1</v>
      </c>
    </row>
    <row r="1617" spans="1:3">
      <c r="A1617" t="s">
        <v>2436</v>
      </c>
      <c r="B1617" t="s">
        <v>34</v>
      </c>
      <c r="C1617">
        <v>1</v>
      </c>
    </row>
    <row r="1618" spans="1:3">
      <c r="A1618" t="s">
        <v>2437</v>
      </c>
      <c r="B1618" t="s">
        <v>650</v>
      </c>
      <c r="C1618">
        <v>1</v>
      </c>
    </row>
    <row r="1619" spans="1:3">
      <c r="A1619" t="s">
        <v>1530</v>
      </c>
      <c r="B1619" t="s">
        <v>651</v>
      </c>
      <c r="C1619">
        <v>1</v>
      </c>
    </row>
    <row r="1620" spans="1:3">
      <c r="A1620" t="s">
        <v>2438</v>
      </c>
      <c r="B1620" t="s">
        <v>650</v>
      </c>
      <c r="C1620">
        <v>1</v>
      </c>
    </row>
    <row r="1621" spans="1:3">
      <c r="A1621" t="s">
        <v>2439</v>
      </c>
      <c r="B1621" t="s">
        <v>34</v>
      </c>
      <c r="C1621">
        <v>1</v>
      </c>
    </row>
    <row r="1622" spans="1:3">
      <c r="A1622" t="s">
        <v>2440</v>
      </c>
      <c r="B1622" t="s">
        <v>34</v>
      </c>
      <c r="C1622">
        <v>1</v>
      </c>
    </row>
    <row r="1623" spans="1:3">
      <c r="A1623" t="s">
        <v>1858</v>
      </c>
      <c r="B1623" t="s">
        <v>650</v>
      </c>
      <c r="C1623">
        <v>1</v>
      </c>
    </row>
    <row r="1624" spans="1:3">
      <c r="A1624" t="s">
        <v>1933</v>
      </c>
      <c r="B1624" t="s">
        <v>34</v>
      </c>
      <c r="C1624">
        <v>1</v>
      </c>
    </row>
    <row r="1625" spans="1:3">
      <c r="A1625" t="s">
        <v>1531</v>
      </c>
      <c r="B1625" t="s">
        <v>34</v>
      </c>
      <c r="C1625">
        <v>1</v>
      </c>
    </row>
    <row r="1626" spans="1:3">
      <c r="A1626" t="s">
        <v>2441</v>
      </c>
      <c r="B1626" t="s">
        <v>34</v>
      </c>
      <c r="C1626">
        <v>1</v>
      </c>
    </row>
    <row r="1627" spans="1:3">
      <c r="A1627" t="s">
        <v>2442</v>
      </c>
      <c r="B1627" t="s">
        <v>650</v>
      </c>
      <c r="C1627">
        <v>1</v>
      </c>
    </row>
    <row r="1628" spans="1:3">
      <c r="A1628" t="s">
        <v>2116</v>
      </c>
      <c r="B1628" t="s">
        <v>650</v>
      </c>
      <c r="C1628">
        <v>1</v>
      </c>
    </row>
    <row r="1629" spans="1:3">
      <c r="A1629" t="s">
        <v>2443</v>
      </c>
      <c r="B1629" t="s">
        <v>34</v>
      </c>
      <c r="C1629">
        <v>1</v>
      </c>
    </row>
    <row r="1630" spans="1:3">
      <c r="A1630" t="s">
        <v>1934</v>
      </c>
      <c r="B1630" t="s">
        <v>34</v>
      </c>
      <c r="C1630">
        <v>1</v>
      </c>
    </row>
    <row r="1631" spans="1:3">
      <c r="A1631" t="s">
        <v>1180</v>
      </c>
      <c r="B1631" t="s">
        <v>651</v>
      </c>
      <c r="C1631">
        <v>1</v>
      </c>
    </row>
    <row r="1632" spans="1:3">
      <c r="A1632" t="s">
        <v>1651</v>
      </c>
      <c r="B1632" t="s">
        <v>650</v>
      </c>
      <c r="C1632">
        <v>1</v>
      </c>
    </row>
    <row r="1633" spans="1:3">
      <c r="A1633" t="s">
        <v>1936</v>
      </c>
      <c r="B1633" t="s">
        <v>34</v>
      </c>
      <c r="C1633">
        <v>1</v>
      </c>
    </row>
    <row r="1634" spans="1:3">
      <c r="A1634" t="s">
        <v>1936</v>
      </c>
      <c r="B1634" t="s">
        <v>650</v>
      </c>
      <c r="C1634">
        <v>1</v>
      </c>
    </row>
    <row r="1635" spans="1:3">
      <c r="A1635" t="s">
        <v>2444</v>
      </c>
      <c r="B1635" t="s">
        <v>34</v>
      </c>
      <c r="C1635">
        <v>1</v>
      </c>
    </row>
    <row r="1636" spans="1:3">
      <c r="A1636" t="s">
        <v>1728</v>
      </c>
      <c r="B1636" t="s">
        <v>34</v>
      </c>
      <c r="C1636">
        <v>1</v>
      </c>
    </row>
    <row r="1637" spans="1:3">
      <c r="A1637" t="s">
        <v>2445</v>
      </c>
      <c r="B1637" t="s">
        <v>34</v>
      </c>
      <c r="C1637">
        <v>1</v>
      </c>
    </row>
    <row r="1638" spans="1:3">
      <c r="A1638" t="s">
        <v>1937</v>
      </c>
      <c r="B1638" t="s">
        <v>34</v>
      </c>
      <c r="C1638">
        <v>1</v>
      </c>
    </row>
    <row r="1639" spans="1:3">
      <c r="A1639" t="s">
        <v>2446</v>
      </c>
      <c r="B1639" t="s">
        <v>34</v>
      </c>
      <c r="C1639">
        <v>1</v>
      </c>
    </row>
    <row r="1640" spans="1:3">
      <c r="A1640" t="s">
        <v>994</v>
      </c>
      <c r="B1640" t="s">
        <v>651</v>
      </c>
      <c r="C1640">
        <v>1</v>
      </c>
    </row>
    <row r="1641" spans="1:3">
      <c r="A1641" t="s">
        <v>1580</v>
      </c>
      <c r="B1641" t="s">
        <v>34</v>
      </c>
      <c r="C1641">
        <v>1</v>
      </c>
    </row>
    <row r="1642" spans="1:3">
      <c r="A1642" t="s">
        <v>2447</v>
      </c>
      <c r="B1642" t="s">
        <v>34</v>
      </c>
      <c r="C1642">
        <v>1</v>
      </c>
    </row>
    <row r="1643" spans="1:3">
      <c r="A1643" t="s">
        <v>2448</v>
      </c>
      <c r="B1643" t="s">
        <v>34</v>
      </c>
      <c r="C1643">
        <v>1</v>
      </c>
    </row>
    <row r="1644" spans="1:3">
      <c r="A1644" t="s">
        <v>2449</v>
      </c>
      <c r="B1644" t="s">
        <v>34</v>
      </c>
      <c r="C1644">
        <v>1</v>
      </c>
    </row>
    <row r="1645" spans="1:3">
      <c r="A1645" t="s">
        <v>1859</v>
      </c>
      <c r="B1645" t="s">
        <v>34</v>
      </c>
      <c r="C1645">
        <v>1</v>
      </c>
    </row>
    <row r="1646" spans="1:3">
      <c r="A1646" t="s">
        <v>1859</v>
      </c>
      <c r="B1646" t="s">
        <v>651</v>
      </c>
      <c r="C1646">
        <v>1</v>
      </c>
    </row>
    <row r="1647" spans="1:3">
      <c r="A1647" t="s">
        <v>2450</v>
      </c>
      <c r="B1647" t="s">
        <v>34</v>
      </c>
      <c r="C1647">
        <v>1</v>
      </c>
    </row>
    <row r="1648" spans="1:3">
      <c r="A1648" t="s">
        <v>2198</v>
      </c>
      <c r="B1648" t="s">
        <v>650</v>
      </c>
      <c r="C1648">
        <v>1</v>
      </c>
    </row>
    <row r="1649" spans="1:3">
      <c r="A1649" t="s">
        <v>2198</v>
      </c>
      <c r="B1649" t="s">
        <v>651</v>
      </c>
      <c r="C1649">
        <v>1</v>
      </c>
    </row>
    <row r="1650" spans="1:3">
      <c r="A1650" t="s">
        <v>1939</v>
      </c>
      <c r="B1650" t="s">
        <v>34</v>
      </c>
      <c r="C1650">
        <v>1</v>
      </c>
    </row>
    <row r="1651" spans="1:3">
      <c r="A1651" t="s">
        <v>1620</v>
      </c>
      <c r="B1651" t="s">
        <v>34</v>
      </c>
      <c r="C1651">
        <v>1</v>
      </c>
    </row>
    <row r="1652" spans="1:3">
      <c r="A1652" t="s">
        <v>2451</v>
      </c>
      <c r="B1652" t="s">
        <v>34</v>
      </c>
      <c r="C1652">
        <v>1</v>
      </c>
    </row>
    <row r="1653" spans="1:3">
      <c r="A1653" t="s">
        <v>2452</v>
      </c>
      <c r="B1653" t="s">
        <v>650</v>
      </c>
      <c r="C1653">
        <v>1</v>
      </c>
    </row>
    <row r="1654" spans="1:3">
      <c r="A1654" t="s">
        <v>1679</v>
      </c>
      <c r="B1654" t="s">
        <v>34</v>
      </c>
      <c r="C1654">
        <v>1</v>
      </c>
    </row>
    <row r="1655" spans="1:3">
      <c r="A1655" t="s">
        <v>2453</v>
      </c>
      <c r="B1655" t="s">
        <v>34</v>
      </c>
      <c r="C1655">
        <v>1</v>
      </c>
    </row>
    <row r="1656" spans="1:3">
      <c r="A1656" t="s">
        <v>2454</v>
      </c>
      <c r="B1656" t="s">
        <v>651</v>
      </c>
      <c r="C1656">
        <v>1</v>
      </c>
    </row>
    <row r="1657" spans="1:3">
      <c r="A1657" t="s">
        <v>1818</v>
      </c>
      <c r="B1657" t="s">
        <v>34</v>
      </c>
      <c r="C1657">
        <v>1</v>
      </c>
    </row>
    <row r="1658" spans="1:3">
      <c r="A1658" t="s">
        <v>1532</v>
      </c>
      <c r="B1658" t="s">
        <v>34</v>
      </c>
      <c r="C1658">
        <v>1</v>
      </c>
    </row>
    <row r="1659" spans="1:3">
      <c r="A1659" t="s">
        <v>2455</v>
      </c>
      <c r="B1659" t="s">
        <v>650</v>
      </c>
      <c r="C1659">
        <v>1</v>
      </c>
    </row>
    <row r="1660" spans="1:3">
      <c r="A1660" t="s">
        <v>2456</v>
      </c>
      <c r="B1660" t="s">
        <v>650</v>
      </c>
      <c r="C1660">
        <v>1</v>
      </c>
    </row>
    <row r="1661" spans="1:3">
      <c r="A1661" t="s">
        <v>906</v>
      </c>
      <c r="B1661" t="s">
        <v>34</v>
      </c>
      <c r="C1661">
        <v>1</v>
      </c>
    </row>
    <row r="1662" spans="1:3">
      <c r="A1662" t="s">
        <v>2457</v>
      </c>
      <c r="B1662" t="s">
        <v>34</v>
      </c>
      <c r="C1662">
        <v>1</v>
      </c>
    </row>
    <row r="1663" spans="1:3">
      <c r="A1663" t="s">
        <v>226</v>
      </c>
      <c r="B1663" t="s">
        <v>650</v>
      </c>
      <c r="C1663">
        <v>1</v>
      </c>
    </row>
    <row r="1664" spans="1:3">
      <c r="A1664" t="s">
        <v>2458</v>
      </c>
      <c r="B1664" t="s">
        <v>650</v>
      </c>
      <c r="C1664">
        <v>1</v>
      </c>
    </row>
    <row r="1665" spans="1:3">
      <c r="A1665" t="s">
        <v>2200</v>
      </c>
      <c r="B1665" t="s">
        <v>34</v>
      </c>
      <c r="C1665">
        <v>1</v>
      </c>
    </row>
    <row r="1666" spans="1:3">
      <c r="A1666" t="s">
        <v>2200</v>
      </c>
      <c r="B1666" t="s">
        <v>650</v>
      </c>
      <c r="C1666">
        <v>1</v>
      </c>
    </row>
    <row r="1667" spans="1:3">
      <c r="A1667" t="s">
        <v>2459</v>
      </c>
      <c r="B1667" t="s">
        <v>34</v>
      </c>
      <c r="C1667">
        <v>1</v>
      </c>
    </row>
    <row r="1668" spans="1:3">
      <c r="A1668" t="s">
        <v>2460</v>
      </c>
      <c r="B1668" t="s">
        <v>34</v>
      </c>
      <c r="C1668">
        <v>1</v>
      </c>
    </row>
    <row r="1669" spans="1:3">
      <c r="A1669" t="s">
        <v>1729</v>
      </c>
      <c r="B1669" t="s">
        <v>34</v>
      </c>
      <c r="C1669">
        <v>1</v>
      </c>
    </row>
    <row r="1670" spans="1:3">
      <c r="A1670" t="s">
        <v>1730</v>
      </c>
      <c r="B1670" t="s">
        <v>34</v>
      </c>
      <c r="C1670">
        <v>1</v>
      </c>
    </row>
    <row r="1671" spans="1:3">
      <c r="A1671" t="s">
        <v>1942</v>
      </c>
      <c r="B1671" t="s">
        <v>650</v>
      </c>
      <c r="C1671">
        <v>1</v>
      </c>
    </row>
    <row r="1672" spans="1:3">
      <c r="A1672" t="s">
        <v>1185</v>
      </c>
      <c r="B1672" t="s">
        <v>650</v>
      </c>
      <c r="C1672">
        <v>1</v>
      </c>
    </row>
    <row r="1673" spans="1:3">
      <c r="A1673" t="s">
        <v>2461</v>
      </c>
      <c r="B1673" t="s">
        <v>34</v>
      </c>
      <c r="C1673">
        <v>1</v>
      </c>
    </row>
    <row r="1674" spans="1:3">
      <c r="A1674" t="s">
        <v>1652</v>
      </c>
      <c r="B1674" t="s">
        <v>34</v>
      </c>
      <c r="C1674">
        <v>1</v>
      </c>
    </row>
    <row r="1675" spans="1:3">
      <c r="A1675" t="s">
        <v>2462</v>
      </c>
      <c r="B1675" t="s">
        <v>34</v>
      </c>
      <c r="C1675">
        <v>1</v>
      </c>
    </row>
    <row r="1676" spans="1:3">
      <c r="A1676" t="s">
        <v>1682</v>
      </c>
      <c r="B1676" t="s">
        <v>650</v>
      </c>
      <c r="C1676">
        <v>1</v>
      </c>
    </row>
    <row r="1677" spans="1:3">
      <c r="A1677" t="s">
        <v>2463</v>
      </c>
      <c r="B1677" t="s">
        <v>34</v>
      </c>
      <c r="C1677">
        <v>1</v>
      </c>
    </row>
    <row r="1678" spans="1:3">
      <c r="A1678" t="s">
        <v>2118</v>
      </c>
      <c r="B1678" t="s">
        <v>650</v>
      </c>
      <c r="C1678">
        <v>1</v>
      </c>
    </row>
    <row r="1679" spans="1:3">
      <c r="A1679" t="s">
        <v>1944</v>
      </c>
      <c r="B1679" t="s">
        <v>34</v>
      </c>
      <c r="C1679">
        <v>1</v>
      </c>
    </row>
    <row r="1680" spans="1:3">
      <c r="A1680" t="s">
        <v>1512</v>
      </c>
      <c r="B1680" t="s">
        <v>34</v>
      </c>
      <c r="C1680">
        <v>1</v>
      </c>
    </row>
    <row r="1681" spans="1:3">
      <c r="A1681" t="s">
        <v>2464</v>
      </c>
      <c r="B1681" t="s">
        <v>34</v>
      </c>
      <c r="C1681">
        <v>1</v>
      </c>
    </row>
    <row r="1682" spans="1:3">
      <c r="A1682" t="s">
        <v>2465</v>
      </c>
      <c r="B1682" t="s">
        <v>650</v>
      </c>
      <c r="C1682">
        <v>1</v>
      </c>
    </row>
    <row r="1683" spans="1:3">
      <c r="A1683" t="s">
        <v>1819</v>
      </c>
      <c r="B1683" t="s">
        <v>34</v>
      </c>
      <c r="C1683">
        <v>1</v>
      </c>
    </row>
    <row r="1684" spans="1:3">
      <c r="A1684" t="s">
        <v>1819</v>
      </c>
      <c r="B1684" t="s">
        <v>650</v>
      </c>
      <c r="C1684">
        <v>1</v>
      </c>
    </row>
    <row r="1685" spans="1:3">
      <c r="A1685" t="s">
        <v>1621</v>
      </c>
      <c r="B1685" t="s">
        <v>34</v>
      </c>
      <c r="C1685">
        <v>1</v>
      </c>
    </row>
    <row r="1686" spans="1:3">
      <c r="A1686" t="s">
        <v>1621</v>
      </c>
      <c r="B1686" t="s">
        <v>650</v>
      </c>
      <c r="C1686">
        <v>1</v>
      </c>
    </row>
    <row r="1687" spans="1:3">
      <c r="A1687" t="s">
        <v>177</v>
      </c>
      <c r="B1687" t="s">
        <v>650</v>
      </c>
      <c r="C1687">
        <v>1</v>
      </c>
    </row>
    <row r="1688" spans="1:3">
      <c r="A1688" t="s">
        <v>1945</v>
      </c>
      <c r="B1688" t="s">
        <v>34</v>
      </c>
      <c r="C1688">
        <v>1</v>
      </c>
    </row>
    <row r="1689" spans="1:3">
      <c r="A1689" t="s">
        <v>2466</v>
      </c>
      <c r="B1689" t="s">
        <v>34</v>
      </c>
      <c r="C1689">
        <v>1</v>
      </c>
    </row>
    <row r="1690" spans="1:3">
      <c r="A1690" t="s">
        <v>1732</v>
      </c>
      <c r="B1690" t="s">
        <v>651</v>
      </c>
      <c r="C1690">
        <v>1</v>
      </c>
    </row>
    <row r="1691" spans="1:3">
      <c r="A1691" t="s">
        <v>2467</v>
      </c>
      <c r="B1691" t="s">
        <v>34</v>
      </c>
      <c r="C1691">
        <v>1</v>
      </c>
    </row>
    <row r="1692" spans="1:3">
      <c r="A1692" t="s">
        <v>1408</v>
      </c>
      <c r="B1692" t="s">
        <v>34</v>
      </c>
      <c r="C1692">
        <v>1</v>
      </c>
    </row>
    <row r="1693" spans="1:3">
      <c r="A1693" t="s">
        <v>1635</v>
      </c>
      <c r="B1693" t="s">
        <v>34</v>
      </c>
      <c r="C1693">
        <v>1</v>
      </c>
    </row>
    <row r="1694" spans="1:3">
      <c r="A1694" t="s">
        <v>1733</v>
      </c>
      <c r="B1694" t="s">
        <v>34</v>
      </c>
      <c r="C1694">
        <v>1</v>
      </c>
    </row>
    <row r="1695" spans="1:3">
      <c r="A1695" t="s">
        <v>2468</v>
      </c>
      <c r="B1695" t="s">
        <v>34</v>
      </c>
      <c r="C1695">
        <v>1</v>
      </c>
    </row>
    <row r="1696" spans="1:3">
      <c r="A1696" t="s">
        <v>2469</v>
      </c>
      <c r="B1696" t="s">
        <v>34</v>
      </c>
      <c r="C1696">
        <v>1</v>
      </c>
    </row>
    <row r="1697" spans="1:3">
      <c r="A1697" t="s">
        <v>2470</v>
      </c>
      <c r="B1697" t="s">
        <v>34</v>
      </c>
      <c r="C1697">
        <v>1</v>
      </c>
    </row>
    <row r="1698" spans="1:3">
      <c r="A1698" t="s">
        <v>2471</v>
      </c>
      <c r="B1698" t="s">
        <v>34</v>
      </c>
      <c r="C1698">
        <v>1</v>
      </c>
    </row>
    <row r="1699" spans="1:3">
      <c r="A1699" t="s">
        <v>1683</v>
      </c>
      <c r="B1699" t="s">
        <v>34</v>
      </c>
      <c r="C1699">
        <v>1</v>
      </c>
    </row>
    <row r="1700" spans="1:3">
      <c r="A1700" t="s">
        <v>1862</v>
      </c>
      <c r="B1700" t="s">
        <v>650</v>
      </c>
      <c r="C1700">
        <v>1</v>
      </c>
    </row>
    <row r="1701" spans="1:3">
      <c r="A1701" t="s">
        <v>1684</v>
      </c>
      <c r="B1701" t="s">
        <v>650</v>
      </c>
      <c r="C1701">
        <v>1</v>
      </c>
    </row>
    <row r="1702" spans="1:3">
      <c r="A1702" t="s">
        <v>208</v>
      </c>
      <c r="B1702" t="s">
        <v>34</v>
      </c>
      <c r="C1702">
        <v>1</v>
      </c>
    </row>
    <row r="1703" spans="1:3">
      <c r="A1703" t="s">
        <v>208</v>
      </c>
      <c r="B1703" t="s">
        <v>650</v>
      </c>
      <c r="C1703">
        <v>1</v>
      </c>
    </row>
    <row r="1704" spans="1:3">
      <c r="A1704" t="s">
        <v>1478</v>
      </c>
      <c r="B1704" t="s">
        <v>34</v>
      </c>
      <c r="C1704">
        <v>1</v>
      </c>
    </row>
    <row r="1705" spans="1:3">
      <c r="A1705" t="s">
        <v>2472</v>
      </c>
      <c r="B1705" t="s">
        <v>34</v>
      </c>
      <c r="C1705">
        <v>1</v>
      </c>
    </row>
    <row r="1706" spans="1:3">
      <c r="A1706" t="s">
        <v>2473</v>
      </c>
      <c r="B1706" t="s">
        <v>34</v>
      </c>
      <c r="C1706">
        <v>1</v>
      </c>
    </row>
    <row r="1707" spans="1:3">
      <c r="A1707" t="s">
        <v>2474</v>
      </c>
      <c r="B1707" t="s">
        <v>34</v>
      </c>
      <c r="C1707">
        <v>1</v>
      </c>
    </row>
    <row r="1708" spans="1:3">
      <c r="A1708" t="s">
        <v>1946</v>
      </c>
      <c r="B1708" t="s">
        <v>34</v>
      </c>
      <c r="C1708">
        <v>1</v>
      </c>
    </row>
    <row r="1709" spans="1:3">
      <c r="A1709" t="s">
        <v>1078</v>
      </c>
      <c r="B1709" t="s">
        <v>650</v>
      </c>
      <c r="C1709">
        <v>1</v>
      </c>
    </row>
    <row r="1710" spans="1:3">
      <c r="A1710" t="s">
        <v>2475</v>
      </c>
      <c r="B1710" t="s">
        <v>34</v>
      </c>
      <c r="C1710">
        <v>1</v>
      </c>
    </row>
    <row r="1711" spans="1:3">
      <c r="A1711" t="s">
        <v>2476</v>
      </c>
      <c r="B1711" t="s">
        <v>34</v>
      </c>
      <c r="C1711">
        <v>1</v>
      </c>
    </row>
    <row r="1712" spans="1:3">
      <c r="A1712" t="s">
        <v>2477</v>
      </c>
      <c r="B1712" t="s">
        <v>34</v>
      </c>
      <c r="C1712">
        <v>1</v>
      </c>
    </row>
    <row r="1713" spans="1:3">
      <c r="A1713" t="s">
        <v>1863</v>
      </c>
      <c r="B1713" t="s">
        <v>34</v>
      </c>
      <c r="C1713">
        <v>1</v>
      </c>
    </row>
    <row r="1714" spans="1:3">
      <c r="A1714" t="s">
        <v>1685</v>
      </c>
      <c r="B1714" t="s">
        <v>34</v>
      </c>
      <c r="C1714">
        <v>1</v>
      </c>
    </row>
    <row r="1715" spans="1:3">
      <c r="A1715" t="s">
        <v>1186</v>
      </c>
      <c r="B1715" t="s">
        <v>34</v>
      </c>
      <c r="C1715">
        <v>1</v>
      </c>
    </row>
    <row r="1716" spans="1:3">
      <c r="A1716" t="s">
        <v>1208</v>
      </c>
      <c r="B1716" t="s">
        <v>650</v>
      </c>
      <c r="C1716">
        <v>1</v>
      </c>
    </row>
    <row r="1717" spans="1:3">
      <c r="A1717" t="s">
        <v>2478</v>
      </c>
      <c r="B1717" t="s">
        <v>34</v>
      </c>
      <c r="C1717">
        <v>1</v>
      </c>
    </row>
    <row r="1718" spans="1:3">
      <c r="A1718" t="s">
        <v>1947</v>
      </c>
      <c r="B1718" t="s">
        <v>650</v>
      </c>
      <c r="C1718">
        <v>1</v>
      </c>
    </row>
    <row r="1719" spans="1:3">
      <c r="A1719" t="s">
        <v>1948</v>
      </c>
      <c r="B1719" t="s">
        <v>650</v>
      </c>
      <c r="C1719">
        <v>1</v>
      </c>
    </row>
    <row r="1720" spans="1:3">
      <c r="A1720" t="s">
        <v>965</v>
      </c>
      <c r="B1720" t="s">
        <v>34</v>
      </c>
      <c r="C1720">
        <v>1</v>
      </c>
    </row>
    <row r="1721" spans="1:3">
      <c r="A1721" t="s">
        <v>2479</v>
      </c>
      <c r="B1721" t="s">
        <v>34</v>
      </c>
      <c r="C1721">
        <v>1</v>
      </c>
    </row>
    <row r="1722" spans="1:3">
      <c r="A1722" t="s">
        <v>2480</v>
      </c>
      <c r="B1722" t="s">
        <v>34</v>
      </c>
      <c r="C1722">
        <v>1</v>
      </c>
    </row>
    <row r="1723" spans="1:3">
      <c r="A1723" t="s">
        <v>1949</v>
      </c>
      <c r="B1723" t="s">
        <v>650</v>
      </c>
      <c r="C1723">
        <v>1</v>
      </c>
    </row>
    <row r="1724" spans="1:3">
      <c r="A1724" t="s">
        <v>1949</v>
      </c>
      <c r="B1724" t="s">
        <v>651</v>
      </c>
      <c r="C1724">
        <v>1</v>
      </c>
    </row>
    <row r="1725" spans="1:3">
      <c r="A1725" t="s">
        <v>2481</v>
      </c>
      <c r="B1725" t="s">
        <v>34</v>
      </c>
      <c r="C1725">
        <v>1</v>
      </c>
    </row>
    <row r="1726" spans="1:3">
      <c r="A1726" t="s">
        <v>1950</v>
      </c>
      <c r="B1726" t="s">
        <v>34</v>
      </c>
      <c r="C1726">
        <v>1</v>
      </c>
    </row>
    <row r="1727" spans="1:3">
      <c r="A1727" t="s">
        <v>1950</v>
      </c>
      <c r="B1727" t="s">
        <v>650</v>
      </c>
      <c r="C1727">
        <v>1</v>
      </c>
    </row>
    <row r="1728" spans="1:3">
      <c r="A1728" t="s">
        <v>1686</v>
      </c>
      <c r="B1728" t="s">
        <v>34</v>
      </c>
      <c r="C1728">
        <v>1</v>
      </c>
    </row>
    <row r="1729" spans="1:3">
      <c r="A1729" t="s">
        <v>2482</v>
      </c>
      <c r="B1729" t="s">
        <v>650</v>
      </c>
      <c r="C1729">
        <v>1</v>
      </c>
    </row>
    <row r="1730" spans="1:3">
      <c r="A1730" t="s">
        <v>2483</v>
      </c>
      <c r="B1730" t="s">
        <v>34</v>
      </c>
      <c r="C1730">
        <v>1</v>
      </c>
    </row>
    <row r="1731" spans="1:3">
      <c r="A1731" t="s">
        <v>2484</v>
      </c>
      <c r="B1731" t="s">
        <v>34</v>
      </c>
      <c r="C1731">
        <v>1</v>
      </c>
    </row>
    <row r="1732" spans="1:3">
      <c r="A1732" t="s">
        <v>2485</v>
      </c>
      <c r="B1732" t="s">
        <v>34</v>
      </c>
      <c r="C1732">
        <v>1</v>
      </c>
    </row>
    <row r="1733" spans="1:3">
      <c r="A1733" t="s">
        <v>1024</v>
      </c>
      <c r="B1733" t="s">
        <v>650</v>
      </c>
      <c r="C1733">
        <v>1</v>
      </c>
    </row>
    <row r="1734" spans="1:3">
      <c r="A1734" t="s">
        <v>1951</v>
      </c>
      <c r="B1734" t="s">
        <v>34</v>
      </c>
      <c r="C1734">
        <v>1</v>
      </c>
    </row>
    <row r="1735" spans="1:3">
      <c r="A1735" t="s">
        <v>1438</v>
      </c>
      <c r="B1735" t="s">
        <v>34</v>
      </c>
      <c r="C1735">
        <v>1</v>
      </c>
    </row>
    <row r="1736" spans="1:3">
      <c r="A1736" t="s">
        <v>162</v>
      </c>
      <c r="B1736" t="s">
        <v>651</v>
      </c>
      <c r="C1736">
        <v>1</v>
      </c>
    </row>
    <row r="1737" spans="1:3">
      <c r="A1737" t="s">
        <v>2204</v>
      </c>
      <c r="B1737" t="s">
        <v>34</v>
      </c>
      <c r="C1737">
        <v>1</v>
      </c>
    </row>
    <row r="1738" spans="1:3">
      <c r="A1738" t="s">
        <v>2204</v>
      </c>
      <c r="B1738" t="s">
        <v>650</v>
      </c>
      <c r="C1738">
        <v>1</v>
      </c>
    </row>
    <row r="1739" spans="1:3">
      <c r="A1739" t="s">
        <v>2121</v>
      </c>
      <c r="B1739" t="s">
        <v>34</v>
      </c>
      <c r="C1739">
        <v>1</v>
      </c>
    </row>
    <row r="1740" spans="1:3">
      <c r="A1740" t="s">
        <v>1058</v>
      </c>
      <c r="B1740" t="s">
        <v>34</v>
      </c>
      <c r="C1740">
        <v>1</v>
      </c>
    </row>
    <row r="1741" spans="1:3">
      <c r="A1741" t="s">
        <v>2486</v>
      </c>
      <c r="B1741" t="s">
        <v>34</v>
      </c>
      <c r="C1741">
        <v>1</v>
      </c>
    </row>
    <row r="1742" spans="1:3">
      <c r="A1742" t="s">
        <v>2205</v>
      </c>
      <c r="B1742" t="s">
        <v>34</v>
      </c>
      <c r="C1742">
        <v>1</v>
      </c>
    </row>
    <row r="1743" spans="1:3">
      <c r="A1743" t="s">
        <v>2205</v>
      </c>
      <c r="B1743" t="s">
        <v>650</v>
      </c>
      <c r="C1743">
        <v>1</v>
      </c>
    </row>
    <row r="1744" spans="1:3">
      <c r="A1744" t="s">
        <v>2487</v>
      </c>
      <c r="B1744" t="s">
        <v>34</v>
      </c>
      <c r="C1744">
        <v>1</v>
      </c>
    </row>
    <row r="1745" spans="1:3">
      <c r="A1745" t="s">
        <v>2488</v>
      </c>
      <c r="B1745" t="s">
        <v>650</v>
      </c>
      <c r="C1745">
        <v>1</v>
      </c>
    </row>
    <row r="1746" spans="1:3">
      <c r="A1746" t="s">
        <v>1736</v>
      </c>
      <c r="B1746" t="s">
        <v>34</v>
      </c>
      <c r="C1746">
        <v>1</v>
      </c>
    </row>
    <row r="1747" spans="1:3">
      <c r="A1747" t="s">
        <v>2489</v>
      </c>
      <c r="B1747" t="s">
        <v>650</v>
      </c>
      <c r="C1747">
        <v>1</v>
      </c>
    </row>
    <row r="1748" spans="1:3">
      <c r="A1748" t="s">
        <v>2207</v>
      </c>
      <c r="B1748" t="s">
        <v>34</v>
      </c>
      <c r="C1748">
        <v>1</v>
      </c>
    </row>
    <row r="1749" spans="1:3">
      <c r="A1749" t="s">
        <v>2207</v>
      </c>
      <c r="B1749" t="s">
        <v>650</v>
      </c>
      <c r="C1749">
        <v>1</v>
      </c>
    </row>
    <row r="1750" spans="1:3">
      <c r="A1750" t="s">
        <v>2490</v>
      </c>
      <c r="B1750" t="s">
        <v>650</v>
      </c>
      <c r="C1750">
        <v>1</v>
      </c>
    </row>
    <row r="1751" spans="1:3">
      <c r="A1751" t="s">
        <v>1737</v>
      </c>
      <c r="B1751" t="s">
        <v>34</v>
      </c>
      <c r="C1751">
        <v>1</v>
      </c>
    </row>
    <row r="1752" spans="1:3">
      <c r="A1752" t="s">
        <v>1738</v>
      </c>
      <c r="B1752" t="s">
        <v>34</v>
      </c>
      <c r="C1752">
        <v>1</v>
      </c>
    </row>
    <row r="1753" spans="1:3">
      <c r="A1753" t="s">
        <v>2491</v>
      </c>
      <c r="B1753" t="s">
        <v>34</v>
      </c>
      <c r="C1753">
        <v>1</v>
      </c>
    </row>
    <row r="1754" spans="1:3">
      <c r="A1754" t="s">
        <v>2122</v>
      </c>
      <c r="B1754" t="s">
        <v>34</v>
      </c>
      <c r="C1754">
        <v>1</v>
      </c>
    </row>
    <row r="1755" spans="1:3">
      <c r="A1755" t="s">
        <v>2122</v>
      </c>
      <c r="B1755" t="s">
        <v>650</v>
      </c>
      <c r="C1755">
        <v>1</v>
      </c>
    </row>
    <row r="1756" spans="1:3">
      <c r="A1756" t="s">
        <v>2122</v>
      </c>
      <c r="B1756" t="s">
        <v>651</v>
      </c>
      <c r="C1756">
        <v>1</v>
      </c>
    </row>
    <row r="1757" spans="1:3">
      <c r="A1757" t="s">
        <v>2492</v>
      </c>
      <c r="B1757" t="s">
        <v>34</v>
      </c>
      <c r="C1757">
        <v>1</v>
      </c>
    </row>
    <row r="1758" spans="1:3">
      <c r="A1758" t="s">
        <v>201</v>
      </c>
      <c r="B1758" t="s">
        <v>650</v>
      </c>
      <c r="C1758">
        <v>1</v>
      </c>
    </row>
    <row r="1759" spans="1:3">
      <c r="A1759" t="s">
        <v>2493</v>
      </c>
      <c r="B1759" t="s">
        <v>34</v>
      </c>
      <c r="C1759">
        <v>1</v>
      </c>
    </row>
    <row r="1760" spans="1:3">
      <c r="A1760" t="s">
        <v>2494</v>
      </c>
      <c r="B1760" t="s">
        <v>34</v>
      </c>
      <c r="C1760">
        <v>1</v>
      </c>
    </row>
    <row r="1761" spans="1:3">
      <c r="A1761" t="s">
        <v>1954</v>
      </c>
      <c r="B1761" t="s">
        <v>650</v>
      </c>
      <c r="C1761">
        <v>1</v>
      </c>
    </row>
    <row r="1762" spans="1:3">
      <c r="A1762" t="s">
        <v>2495</v>
      </c>
      <c r="B1762" t="s">
        <v>650</v>
      </c>
      <c r="C1762">
        <v>1</v>
      </c>
    </row>
    <row r="1763" spans="1:3">
      <c r="A1763" t="s">
        <v>1955</v>
      </c>
      <c r="B1763" t="s">
        <v>34</v>
      </c>
      <c r="C1763">
        <v>1</v>
      </c>
    </row>
    <row r="1764" spans="1:3">
      <c r="A1764" t="s">
        <v>1739</v>
      </c>
      <c r="B1764" t="s">
        <v>34</v>
      </c>
      <c r="C1764">
        <v>1</v>
      </c>
    </row>
    <row r="1765" spans="1:3">
      <c r="A1765" t="s">
        <v>2496</v>
      </c>
      <c r="B1765" t="s">
        <v>34</v>
      </c>
      <c r="C1765">
        <v>1</v>
      </c>
    </row>
    <row r="1766" spans="1:3">
      <c r="A1766" t="s">
        <v>1864</v>
      </c>
      <c r="B1766" t="s">
        <v>34</v>
      </c>
      <c r="C1766">
        <v>1</v>
      </c>
    </row>
    <row r="1767" spans="1:3">
      <c r="A1767" t="s">
        <v>2497</v>
      </c>
      <c r="B1767" t="s">
        <v>34</v>
      </c>
      <c r="C1767">
        <v>1</v>
      </c>
    </row>
    <row r="1768" spans="1:3">
      <c r="A1768" t="s">
        <v>2498</v>
      </c>
      <c r="B1768" t="s">
        <v>650</v>
      </c>
      <c r="C1768">
        <v>1</v>
      </c>
    </row>
    <row r="1769" spans="1:3">
      <c r="A1769" t="s">
        <v>1653</v>
      </c>
      <c r="B1769" t="s">
        <v>650</v>
      </c>
      <c r="C1769">
        <v>1</v>
      </c>
    </row>
    <row r="1770" spans="1:3">
      <c r="A1770" t="s">
        <v>1158</v>
      </c>
      <c r="B1770" t="s">
        <v>650</v>
      </c>
      <c r="C1770">
        <v>1</v>
      </c>
    </row>
    <row r="1771" spans="1:3">
      <c r="A1771" t="s">
        <v>1493</v>
      </c>
      <c r="B1771" t="s">
        <v>34</v>
      </c>
      <c r="C1771">
        <v>1</v>
      </c>
    </row>
    <row r="1772" spans="1:3">
      <c r="A1772" t="s">
        <v>2499</v>
      </c>
      <c r="B1772" t="s">
        <v>34</v>
      </c>
      <c r="C1772">
        <v>1</v>
      </c>
    </row>
    <row r="1773" spans="1:3">
      <c r="A1773" t="s">
        <v>2500</v>
      </c>
      <c r="B1773" t="s">
        <v>34</v>
      </c>
      <c r="C1773">
        <v>1</v>
      </c>
    </row>
    <row r="1774" spans="1:3">
      <c r="A1774" t="s">
        <v>2501</v>
      </c>
      <c r="B1774" t="s">
        <v>34</v>
      </c>
      <c r="C1774">
        <v>1</v>
      </c>
    </row>
    <row r="1775" spans="1:3">
      <c r="A1775" t="s">
        <v>2502</v>
      </c>
      <c r="B1775" t="s">
        <v>34</v>
      </c>
      <c r="C1775">
        <v>1</v>
      </c>
    </row>
    <row r="1776" spans="1:3">
      <c r="A1776" t="s">
        <v>2503</v>
      </c>
      <c r="B1776" t="s">
        <v>650</v>
      </c>
      <c r="C1776">
        <v>1</v>
      </c>
    </row>
    <row r="1777" spans="1:3">
      <c r="A1777" t="s">
        <v>2213</v>
      </c>
      <c r="B1777" t="s">
        <v>34</v>
      </c>
      <c r="C1777">
        <v>1</v>
      </c>
    </row>
    <row r="1778" spans="1:3">
      <c r="A1778" t="s">
        <v>2213</v>
      </c>
      <c r="B1778" t="s">
        <v>650</v>
      </c>
      <c r="C1778">
        <v>1</v>
      </c>
    </row>
    <row r="1779" spans="1:3">
      <c r="A1779" t="s">
        <v>1176</v>
      </c>
      <c r="B1779" t="s">
        <v>34</v>
      </c>
      <c r="C1779">
        <v>1</v>
      </c>
    </row>
    <row r="1780" spans="1:3">
      <c r="A1780" t="s">
        <v>2067</v>
      </c>
      <c r="B1780" t="s">
        <v>651</v>
      </c>
      <c r="C1780">
        <v>1</v>
      </c>
    </row>
    <row r="1781" spans="1:3">
      <c r="A1781" t="s">
        <v>1956</v>
      </c>
      <c r="B1781" t="s">
        <v>34</v>
      </c>
      <c r="C1781">
        <v>1</v>
      </c>
    </row>
    <row r="1782" spans="1:3">
      <c r="A1782" t="s">
        <v>2504</v>
      </c>
      <c r="B1782" t="s">
        <v>34</v>
      </c>
      <c r="C1782">
        <v>1</v>
      </c>
    </row>
    <row r="1783" spans="1:3">
      <c r="A1783" t="s">
        <v>2214</v>
      </c>
      <c r="B1783" t="s">
        <v>34</v>
      </c>
      <c r="C1783">
        <v>1</v>
      </c>
    </row>
    <row r="1784" spans="1:3">
      <c r="A1784" t="s">
        <v>2214</v>
      </c>
      <c r="B1784" t="s">
        <v>650</v>
      </c>
      <c r="C1784">
        <v>1</v>
      </c>
    </row>
    <row r="1785" spans="1:3">
      <c r="A1785" t="s">
        <v>1687</v>
      </c>
      <c r="B1785" t="s">
        <v>34</v>
      </c>
      <c r="C1785">
        <v>1</v>
      </c>
    </row>
    <row r="1786" spans="1:3">
      <c r="A1786" t="s">
        <v>1821</v>
      </c>
      <c r="B1786" t="s">
        <v>34</v>
      </c>
      <c r="C1786">
        <v>1</v>
      </c>
    </row>
    <row r="1787" spans="1:3">
      <c r="A1787" t="s">
        <v>1865</v>
      </c>
      <c r="B1787" t="s">
        <v>34</v>
      </c>
      <c r="C1787">
        <v>1</v>
      </c>
    </row>
    <row r="1788" spans="1:3">
      <c r="A1788" t="s">
        <v>1740</v>
      </c>
      <c r="B1788" t="s">
        <v>650</v>
      </c>
      <c r="C1788">
        <v>1</v>
      </c>
    </row>
    <row r="1789" spans="1:3">
      <c r="A1789" t="s">
        <v>2123</v>
      </c>
      <c r="B1789" t="s">
        <v>650</v>
      </c>
      <c r="C1789">
        <v>1</v>
      </c>
    </row>
    <row r="1790" spans="1:3">
      <c r="A1790" t="s">
        <v>1619</v>
      </c>
      <c r="B1790" t="s">
        <v>650</v>
      </c>
      <c r="C1790">
        <v>1</v>
      </c>
    </row>
    <row r="1791" spans="1:3">
      <c r="A1791" t="s">
        <v>2505</v>
      </c>
      <c r="B1791" t="s">
        <v>34</v>
      </c>
      <c r="C1791">
        <v>1</v>
      </c>
    </row>
    <row r="1792" spans="1:3">
      <c r="A1792" t="s">
        <v>2506</v>
      </c>
      <c r="B1792" t="s">
        <v>34</v>
      </c>
      <c r="C1792">
        <v>1</v>
      </c>
    </row>
    <row r="1793" spans="1:3">
      <c r="A1793" t="s">
        <v>115</v>
      </c>
      <c r="B1793" t="s">
        <v>651</v>
      </c>
      <c r="C1793">
        <v>1</v>
      </c>
    </row>
    <row r="1794" spans="1:3">
      <c r="A1794" t="s">
        <v>48</v>
      </c>
      <c r="B1794" t="s">
        <v>651</v>
      </c>
      <c r="C1794">
        <v>1</v>
      </c>
    </row>
    <row r="1795" spans="1:3">
      <c r="A1795" t="s">
        <v>2507</v>
      </c>
      <c r="B1795" t="s">
        <v>34</v>
      </c>
      <c r="C1795">
        <v>1</v>
      </c>
    </row>
    <row r="1796" spans="1:3">
      <c r="A1796" t="s">
        <v>2508</v>
      </c>
      <c r="B1796" t="s">
        <v>650</v>
      </c>
      <c r="C1796">
        <v>1</v>
      </c>
    </row>
    <row r="1797" spans="1:3">
      <c r="A1797" t="s">
        <v>2509</v>
      </c>
      <c r="B1797" t="s">
        <v>34</v>
      </c>
      <c r="C1797">
        <v>1</v>
      </c>
    </row>
    <row r="1798" spans="1:3">
      <c r="A1798" t="s">
        <v>1957</v>
      </c>
      <c r="B1798" t="s">
        <v>34</v>
      </c>
      <c r="C1798">
        <v>1</v>
      </c>
    </row>
    <row r="1799" spans="1:3">
      <c r="A1799" t="s">
        <v>588</v>
      </c>
      <c r="B1799" t="s">
        <v>651</v>
      </c>
      <c r="C1799">
        <v>1</v>
      </c>
    </row>
    <row r="1800" spans="1:3">
      <c r="A1800" t="s">
        <v>1513</v>
      </c>
      <c r="B1800" t="s">
        <v>34</v>
      </c>
      <c r="C1800">
        <v>1</v>
      </c>
    </row>
    <row r="1801" spans="1:3">
      <c r="A1801" t="s">
        <v>1114</v>
      </c>
      <c r="B1801" t="s">
        <v>651</v>
      </c>
      <c r="C1801">
        <v>1</v>
      </c>
    </row>
    <row r="1802" spans="1:3">
      <c r="A1802" t="s">
        <v>2510</v>
      </c>
      <c r="B1802" t="s">
        <v>34</v>
      </c>
      <c r="C1802">
        <v>1</v>
      </c>
    </row>
    <row r="1803" spans="1:3">
      <c r="A1803" t="s">
        <v>99</v>
      </c>
      <c r="B1803" t="s">
        <v>34</v>
      </c>
      <c r="C1803">
        <v>1</v>
      </c>
    </row>
    <row r="1804" spans="1:3">
      <c r="A1804" t="s">
        <v>2511</v>
      </c>
      <c r="B1804" t="s">
        <v>34</v>
      </c>
      <c r="C1804">
        <v>1</v>
      </c>
    </row>
    <row r="1805" spans="1:3">
      <c r="A1805" t="s">
        <v>1743</v>
      </c>
      <c r="B1805" t="s">
        <v>650</v>
      </c>
      <c r="C1805">
        <v>1</v>
      </c>
    </row>
    <row r="1806" spans="1:3">
      <c r="A1806" t="s">
        <v>2512</v>
      </c>
      <c r="B1806" t="s">
        <v>34</v>
      </c>
      <c r="C1806">
        <v>1</v>
      </c>
    </row>
    <row r="1807" spans="1:3">
      <c r="A1807" t="s">
        <v>2513</v>
      </c>
      <c r="B1807" t="s">
        <v>650</v>
      </c>
      <c r="C1807">
        <v>1</v>
      </c>
    </row>
    <row r="1808" spans="1:3">
      <c r="A1808" t="s">
        <v>1636</v>
      </c>
      <c r="B1808" t="s">
        <v>34</v>
      </c>
      <c r="C1808">
        <v>1</v>
      </c>
    </row>
    <row r="1809" spans="1:3">
      <c r="A1809" t="s">
        <v>1636</v>
      </c>
      <c r="B1809" t="s">
        <v>650</v>
      </c>
      <c r="C1809">
        <v>1</v>
      </c>
    </row>
    <row r="1810" spans="1:3">
      <c r="A1810" t="s">
        <v>2221</v>
      </c>
      <c r="B1810" t="s">
        <v>34</v>
      </c>
      <c r="C1810">
        <v>1</v>
      </c>
    </row>
    <row r="1811" spans="1:3">
      <c r="A1811" t="s">
        <v>2221</v>
      </c>
      <c r="B1811" t="s">
        <v>650</v>
      </c>
      <c r="C1811">
        <v>1</v>
      </c>
    </row>
    <row r="1812" spans="1:3">
      <c r="A1812" t="s">
        <v>1514</v>
      </c>
      <c r="B1812" t="s">
        <v>34</v>
      </c>
      <c r="C1812">
        <v>1</v>
      </c>
    </row>
    <row r="1813" spans="1:3">
      <c r="A1813" t="s">
        <v>2514</v>
      </c>
      <c r="B1813" t="s">
        <v>650</v>
      </c>
      <c r="C1813">
        <v>1</v>
      </c>
    </row>
    <row r="1814" spans="1:3">
      <c r="A1814" t="s">
        <v>2515</v>
      </c>
      <c r="B1814" t="s">
        <v>34</v>
      </c>
      <c r="C1814">
        <v>1</v>
      </c>
    </row>
    <row r="1815" spans="1:3">
      <c r="A1815" t="s">
        <v>1460</v>
      </c>
      <c r="B1815" t="s">
        <v>34</v>
      </c>
      <c r="C1815">
        <v>1</v>
      </c>
    </row>
    <row r="1816" spans="1:3">
      <c r="A1816" t="s">
        <v>212</v>
      </c>
      <c r="B1816" t="s">
        <v>650</v>
      </c>
      <c r="C1816">
        <v>1</v>
      </c>
    </row>
    <row r="1817" spans="1:3">
      <c r="A1817" t="s">
        <v>2516</v>
      </c>
      <c r="B1817" t="s">
        <v>34</v>
      </c>
      <c r="C1817">
        <v>1</v>
      </c>
    </row>
    <row r="1818" spans="1:3">
      <c r="A1818" t="s">
        <v>1746</v>
      </c>
      <c r="B1818" t="s">
        <v>34</v>
      </c>
      <c r="C1818">
        <v>1</v>
      </c>
    </row>
    <row r="1819" spans="1:3">
      <c r="A1819" t="s">
        <v>1960</v>
      </c>
      <c r="B1819" t="s">
        <v>34</v>
      </c>
      <c r="C1819">
        <v>1</v>
      </c>
    </row>
    <row r="1820" spans="1:3">
      <c r="A1820" t="s">
        <v>2223</v>
      </c>
      <c r="B1820" t="s">
        <v>34</v>
      </c>
      <c r="C1820">
        <v>1</v>
      </c>
    </row>
    <row r="1821" spans="1:3">
      <c r="A1821" t="s">
        <v>2223</v>
      </c>
      <c r="B1821" t="s">
        <v>650</v>
      </c>
      <c r="C1821">
        <v>1</v>
      </c>
    </row>
    <row r="1822" spans="1:3">
      <c r="A1822" t="s">
        <v>1690</v>
      </c>
      <c r="B1822" t="s">
        <v>34</v>
      </c>
      <c r="C1822">
        <v>1</v>
      </c>
    </row>
    <row r="1823" spans="1:3">
      <c r="A1823" t="s">
        <v>1655</v>
      </c>
      <c r="B1823" t="s">
        <v>34</v>
      </c>
      <c r="C1823">
        <v>1</v>
      </c>
    </row>
    <row r="1824" spans="1:3">
      <c r="A1824" t="s">
        <v>2224</v>
      </c>
      <c r="B1824" t="s">
        <v>34</v>
      </c>
      <c r="C1824">
        <v>1</v>
      </c>
    </row>
    <row r="1825" spans="1:3">
      <c r="A1825" t="s">
        <v>2224</v>
      </c>
      <c r="B1825" t="s">
        <v>650</v>
      </c>
      <c r="C1825">
        <v>1</v>
      </c>
    </row>
    <row r="1826" spans="1:3">
      <c r="A1826" t="s">
        <v>1748</v>
      </c>
      <c r="B1826" t="s">
        <v>650</v>
      </c>
      <c r="C1826">
        <v>1</v>
      </c>
    </row>
    <row r="1827" spans="1:3">
      <c r="A1827" t="s">
        <v>2517</v>
      </c>
      <c r="B1827" t="s">
        <v>650</v>
      </c>
      <c r="C1827">
        <v>1</v>
      </c>
    </row>
    <row r="1828" spans="1:3">
      <c r="A1828" t="s">
        <v>1749</v>
      </c>
      <c r="B1828" t="s">
        <v>34</v>
      </c>
      <c r="C1828">
        <v>1</v>
      </c>
    </row>
    <row r="1829" spans="1:3">
      <c r="A1829" t="s">
        <v>2518</v>
      </c>
      <c r="B1829" t="s">
        <v>34</v>
      </c>
      <c r="C1829">
        <v>1</v>
      </c>
    </row>
    <row r="1830" spans="1:3">
      <c r="A1830" t="s">
        <v>2519</v>
      </c>
      <c r="B1830" t="s">
        <v>34</v>
      </c>
      <c r="C1830">
        <v>1</v>
      </c>
    </row>
    <row r="1831" spans="1:3">
      <c r="A1831" t="s">
        <v>2520</v>
      </c>
      <c r="B1831" t="s">
        <v>34</v>
      </c>
      <c r="C1831">
        <v>1</v>
      </c>
    </row>
    <row r="1832" spans="1:3">
      <c r="A1832" t="s">
        <v>2521</v>
      </c>
      <c r="B1832" t="s">
        <v>34</v>
      </c>
      <c r="C1832">
        <v>1</v>
      </c>
    </row>
    <row r="1833" spans="1:3">
      <c r="A1833" t="s">
        <v>1637</v>
      </c>
      <c r="B1833" t="s">
        <v>34</v>
      </c>
      <c r="C1833">
        <v>1</v>
      </c>
    </row>
    <row r="1834" spans="1:3">
      <c r="A1834" t="s">
        <v>167</v>
      </c>
      <c r="B1834" t="s">
        <v>651</v>
      </c>
      <c r="C1834">
        <v>1</v>
      </c>
    </row>
    <row r="1835" spans="1:3">
      <c r="A1835" t="s">
        <v>2522</v>
      </c>
      <c r="B1835" t="s">
        <v>34</v>
      </c>
      <c r="C1835">
        <v>1</v>
      </c>
    </row>
    <row r="1836" spans="1:3">
      <c r="A1836" t="s">
        <v>1866</v>
      </c>
      <c r="B1836" t="s">
        <v>651</v>
      </c>
      <c r="C1836">
        <v>1</v>
      </c>
    </row>
    <row r="1837" spans="1:3">
      <c r="A1837" t="s">
        <v>1589</v>
      </c>
      <c r="B1837" t="s">
        <v>34</v>
      </c>
      <c r="C1837">
        <v>1</v>
      </c>
    </row>
    <row r="1838" spans="1:3">
      <c r="A1838" t="s">
        <v>1691</v>
      </c>
      <c r="B1838" t="s">
        <v>34</v>
      </c>
      <c r="C1838">
        <v>1</v>
      </c>
    </row>
    <row r="1839" spans="1:3">
      <c r="A1839" t="s">
        <v>1961</v>
      </c>
      <c r="B1839" t="s">
        <v>34</v>
      </c>
      <c r="C1839">
        <v>1</v>
      </c>
    </row>
    <row r="1840" spans="1:3">
      <c r="A1840" t="s">
        <v>1692</v>
      </c>
      <c r="B1840" t="s">
        <v>34</v>
      </c>
      <c r="C1840">
        <v>1</v>
      </c>
    </row>
    <row r="1841" spans="1:3">
      <c r="A1841" t="s">
        <v>1867</v>
      </c>
      <c r="B1841" t="s">
        <v>34</v>
      </c>
      <c r="C1841">
        <v>1</v>
      </c>
    </row>
    <row r="1842" spans="1:3">
      <c r="A1842" t="s">
        <v>2523</v>
      </c>
      <c r="B1842" t="s">
        <v>650</v>
      </c>
      <c r="C1842">
        <v>1</v>
      </c>
    </row>
    <row r="1843" spans="1:3">
      <c r="A1843" t="s">
        <v>2524</v>
      </c>
      <c r="B1843" t="s">
        <v>34</v>
      </c>
      <c r="C1843">
        <v>1</v>
      </c>
    </row>
    <row r="1844" spans="1:3">
      <c r="A1844" t="s">
        <v>2525</v>
      </c>
      <c r="B1844" t="s">
        <v>34</v>
      </c>
      <c r="C1844">
        <v>1</v>
      </c>
    </row>
    <row r="1845" spans="1:3">
      <c r="A1845" t="s">
        <v>163</v>
      </c>
      <c r="B1845" t="s">
        <v>651</v>
      </c>
      <c r="C1845">
        <v>1</v>
      </c>
    </row>
    <row r="1846" spans="1:3">
      <c r="A1846" t="s">
        <v>2526</v>
      </c>
      <c r="B1846" t="s">
        <v>34</v>
      </c>
      <c r="C1846">
        <v>1</v>
      </c>
    </row>
    <row r="1847" spans="1:3">
      <c r="A1847" t="s">
        <v>2527</v>
      </c>
      <c r="B1847" t="s">
        <v>34</v>
      </c>
      <c r="C1847">
        <v>1</v>
      </c>
    </row>
    <row r="1848" spans="1:3">
      <c r="A1848" t="s">
        <v>164</v>
      </c>
      <c r="B1848" t="s">
        <v>650</v>
      </c>
      <c r="C1848">
        <v>1</v>
      </c>
    </row>
    <row r="1849" spans="1:3">
      <c r="A1849" t="s">
        <v>164</v>
      </c>
      <c r="B1849" t="s">
        <v>651</v>
      </c>
      <c r="C1849">
        <v>1</v>
      </c>
    </row>
    <row r="1850" spans="1:3">
      <c r="A1850" t="s">
        <v>1313</v>
      </c>
      <c r="B1850" t="s">
        <v>34</v>
      </c>
      <c r="C1850">
        <v>1</v>
      </c>
    </row>
    <row r="1851" spans="1:3">
      <c r="A1851" t="s">
        <v>2528</v>
      </c>
      <c r="B1851" t="s">
        <v>34</v>
      </c>
      <c r="C1851">
        <v>1</v>
      </c>
    </row>
    <row r="1852" spans="1:3">
      <c r="A1852" t="s">
        <v>1397</v>
      </c>
      <c r="B1852" t="s">
        <v>650</v>
      </c>
      <c r="C1852">
        <v>1</v>
      </c>
    </row>
    <row r="1853" spans="1:3">
      <c r="A1853" t="s">
        <v>1868</v>
      </c>
      <c r="B1853" t="s">
        <v>34</v>
      </c>
      <c r="C1853">
        <v>1</v>
      </c>
    </row>
    <row r="1854" spans="1:3">
      <c r="A1854" t="s">
        <v>2529</v>
      </c>
      <c r="B1854" t="s">
        <v>650</v>
      </c>
      <c r="C1854">
        <v>1</v>
      </c>
    </row>
    <row r="1855" spans="1:3">
      <c r="A1855" t="s">
        <v>1963</v>
      </c>
      <c r="B1855" t="s">
        <v>650</v>
      </c>
      <c r="C1855">
        <v>1</v>
      </c>
    </row>
    <row r="1856" spans="1:3">
      <c r="A1856" t="s">
        <v>1462</v>
      </c>
      <c r="B1856" t="s">
        <v>650</v>
      </c>
      <c r="C1856">
        <v>1</v>
      </c>
    </row>
    <row r="1857" spans="1:3">
      <c r="A1857" t="s">
        <v>2530</v>
      </c>
      <c r="B1857" t="s">
        <v>34</v>
      </c>
      <c r="C1857">
        <v>1</v>
      </c>
    </row>
    <row r="1858" spans="1:3">
      <c r="A1858" t="s">
        <v>223</v>
      </c>
      <c r="B1858" t="s">
        <v>650</v>
      </c>
      <c r="C1858">
        <v>1</v>
      </c>
    </row>
    <row r="1859" spans="1:3">
      <c r="A1859" t="s">
        <v>1695</v>
      </c>
      <c r="B1859" t="s">
        <v>34</v>
      </c>
      <c r="C1859">
        <v>1</v>
      </c>
    </row>
    <row r="1860" spans="1:3">
      <c r="A1860" t="s">
        <v>1695</v>
      </c>
      <c r="B1860" t="s">
        <v>650</v>
      </c>
      <c r="C1860">
        <v>1</v>
      </c>
    </row>
    <row r="1861" spans="1:3">
      <c r="A1861" t="s">
        <v>1964</v>
      </c>
      <c r="B1861" t="s">
        <v>34</v>
      </c>
      <c r="C1861">
        <v>1</v>
      </c>
    </row>
    <row r="1862" spans="1:3">
      <c r="A1862" t="s">
        <v>1964</v>
      </c>
      <c r="B1862" t="s">
        <v>650</v>
      </c>
      <c r="C1862">
        <v>1</v>
      </c>
    </row>
    <row r="1863" spans="1:3">
      <c r="A1863" t="s">
        <v>1823</v>
      </c>
      <c r="B1863" t="s">
        <v>34</v>
      </c>
      <c r="C1863">
        <v>1</v>
      </c>
    </row>
    <row r="1864" spans="1:3">
      <c r="A1864" t="s">
        <v>2531</v>
      </c>
      <c r="B1864" t="s">
        <v>34</v>
      </c>
      <c r="C1864">
        <v>1</v>
      </c>
    </row>
    <row r="1865" spans="1:3">
      <c r="A1865" t="s">
        <v>1502</v>
      </c>
      <c r="B1865" t="s">
        <v>650</v>
      </c>
      <c r="C1865">
        <v>1</v>
      </c>
    </row>
    <row r="1866" spans="1:3">
      <c r="A1866" t="s">
        <v>1965</v>
      </c>
      <c r="B1866" t="s">
        <v>34</v>
      </c>
      <c r="C1866">
        <v>1</v>
      </c>
    </row>
    <row r="1867" spans="1:3">
      <c r="A1867" t="s">
        <v>1754</v>
      </c>
      <c r="B1867" t="s">
        <v>34</v>
      </c>
      <c r="C1867">
        <v>1</v>
      </c>
    </row>
    <row r="1868" spans="1:3">
      <c r="A1868" t="s">
        <v>1966</v>
      </c>
      <c r="B1868" t="s">
        <v>34</v>
      </c>
      <c r="C1868">
        <v>1</v>
      </c>
    </row>
    <row r="1869" spans="1:3">
      <c r="A1869" t="s">
        <v>1755</v>
      </c>
      <c r="B1869" t="s">
        <v>34</v>
      </c>
      <c r="C1869">
        <v>1</v>
      </c>
    </row>
    <row r="1870" spans="1:3">
      <c r="A1870" t="s">
        <v>2532</v>
      </c>
      <c r="B1870" t="s">
        <v>34</v>
      </c>
      <c r="C1870">
        <v>1</v>
      </c>
    </row>
    <row r="1871" spans="1:3">
      <c r="A1871" t="s">
        <v>2533</v>
      </c>
      <c r="B1871" t="s">
        <v>650</v>
      </c>
      <c r="C1871">
        <v>1</v>
      </c>
    </row>
    <row r="1872" spans="1:3">
      <c r="A1872" t="s">
        <v>2534</v>
      </c>
      <c r="B1872" t="s">
        <v>34</v>
      </c>
      <c r="C1872">
        <v>1</v>
      </c>
    </row>
    <row r="1873" spans="1:3">
      <c r="A1873" t="s">
        <v>2535</v>
      </c>
      <c r="B1873" t="s">
        <v>34</v>
      </c>
      <c r="C1873">
        <v>1</v>
      </c>
    </row>
    <row r="1874" spans="1:3">
      <c r="A1874" t="s">
        <v>2536</v>
      </c>
      <c r="B1874" t="s">
        <v>650</v>
      </c>
      <c r="C1874">
        <v>1</v>
      </c>
    </row>
    <row r="1875" spans="1:3">
      <c r="A1875" t="s">
        <v>1696</v>
      </c>
      <c r="B1875" t="s">
        <v>650</v>
      </c>
      <c r="C1875">
        <v>1</v>
      </c>
    </row>
    <row r="1876" spans="1:3">
      <c r="A1876" t="s">
        <v>2537</v>
      </c>
      <c r="B1876" t="s">
        <v>34</v>
      </c>
      <c r="C1876">
        <v>1</v>
      </c>
    </row>
    <row r="1877" spans="1:3">
      <c r="A1877" t="s">
        <v>1284</v>
      </c>
      <c r="B1877" t="s">
        <v>650</v>
      </c>
      <c r="C1877">
        <v>1</v>
      </c>
    </row>
    <row r="1878" spans="1:3">
      <c r="A1878" t="s">
        <v>1487</v>
      </c>
      <c r="B1878" t="s">
        <v>34</v>
      </c>
      <c r="C1878">
        <v>1</v>
      </c>
    </row>
    <row r="1879" spans="1:3">
      <c r="A1879" t="s">
        <v>1487</v>
      </c>
      <c r="B1879" t="s">
        <v>650</v>
      </c>
      <c r="C1879">
        <v>1</v>
      </c>
    </row>
    <row r="1880" spans="1:3">
      <c r="A1880" t="s">
        <v>1697</v>
      </c>
      <c r="B1880" t="s">
        <v>34</v>
      </c>
      <c r="C1880">
        <v>1</v>
      </c>
    </row>
    <row r="1881" spans="1:3">
      <c r="A1881" t="s">
        <v>1968</v>
      </c>
      <c r="B1881" t="s">
        <v>34</v>
      </c>
      <c r="C1881">
        <v>1</v>
      </c>
    </row>
    <row r="1882" spans="1:3">
      <c r="A1882" t="s">
        <v>1463</v>
      </c>
      <c r="B1882" t="s">
        <v>650</v>
      </c>
      <c r="C1882">
        <v>1</v>
      </c>
    </row>
    <row r="1883" spans="1:3">
      <c r="A1883" t="s">
        <v>1757</v>
      </c>
      <c r="B1883" t="s">
        <v>34</v>
      </c>
      <c r="C1883">
        <v>1</v>
      </c>
    </row>
    <row r="1884" spans="1:3">
      <c r="A1884" t="s">
        <v>1969</v>
      </c>
      <c r="B1884" t="s">
        <v>34</v>
      </c>
      <c r="C1884">
        <v>1</v>
      </c>
    </row>
    <row r="1885" spans="1:3">
      <c r="A1885" t="s">
        <v>2538</v>
      </c>
      <c r="B1885" t="s">
        <v>34</v>
      </c>
      <c r="C1885">
        <v>1</v>
      </c>
    </row>
    <row r="1886" spans="1:3">
      <c r="A1886" t="s">
        <v>1409</v>
      </c>
      <c r="B1886" t="s">
        <v>651</v>
      </c>
      <c r="C1886">
        <v>1</v>
      </c>
    </row>
    <row r="1887" spans="1:3">
      <c r="A1887" t="s">
        <v>1758</v>
      </c>
      <c r="B1887" t="s">
        <v>34</v>
      </c>
      <c r="C1887">
        <v>1</v>
      </c>
    </row>
    <row r="1888" spans="1:3">
      <c r="A1888" t="s">
        <v>1970</v>
      </c>
      <c r="B1888" t="s">
        <v>34</v>
      </c>
      <c r="C1888">
        <v>1</v>
      </c>
    </row>
    <row r="1889" spans="1:3">
      <c r="A1889" t="s">
        <v>1759</v>
      </c>
      <c r="B1889" t="s">
        <v>650</v>
      </c>
      <c r="C1889">
        <v>1</v>
      </c>
    </row>
    <row r="1890" spans="1:3">
      <c r="A1890" t="s">
        <v>2539</v>
      </c>
      <c r="B1890" t="s">
        <v>34</v>
      </c>
      <c r="C1890">
        <v>1</v>
      </c>
    </row>
    <row r="1891" spans="1:3">
      <c r="A1891" t="s">
        <v>2540</v>
      </c>
      <c r="B1891" t="s">
        <v>34</v>
      </c>
      <c r="C1891">
        <v>1</v>
      </c>
    </row>
    <row r="1892" spans="1:3">
      <c r="A1892" t="s">
        <v>2541</v>
      </c>
      <c r="B1892" t="s">
        <v>34</v>
      </c>
      <c r="C1892">
        <v>1</v>
      </c>
    </row>
    <row r="1893" spans="1:3">
      <c r="A1893" t="s">
        <v>1479</v>
      </c>
      <c r="B1893" t="s">
        <v>34</v>
      </c>
      <c r="C1893">
        <v>1</v>
      </c>
    </row>
    <row r="1894" spans="1:3">
      <c r="A1894" t="s">
        <v>1479</v>
      </c>
      <c r="B1894" t="s">
        <v>650</v>
      </c>
      <c r="C1894">
        <v>1</v>
      </c>
    </row>
    <row r="1895" spans="1:3">
      <c r="A1895" t="s">
        <v>1569</v>
      </c>
      <c r="B1895" t="s">
        <v>650</v>
      </c>
      <c r="C1895">
        <v>1</v>
      </c>
    </row>
    <row r="1896" spans="1:3">
      <c r="A1896" t="s">
        <v>1516</v>
      </c>
      <c r="B1896" t="s">
        <v>34</v>
      </c>
      <c r="C1896">
        <v>1</v>
      </c>
    </row>
    <row r="1897" spans="1:3">
      <c r="A1897" t="s">
        <v>1516</v>
      </c>
      <c r="B1897" t="s">
        <v>651</v>
      </c>
      <c r="C1897">
        <v>1</v>
      </c>
    </row>
    <row r="1898" spans="1:3">
      <c r="A1898" t="s">
        <v>794</v>
      </c>
      <c r="B1898" t="s">
        <v>34</v>
      </c>
      <c r="C1898">
        <v>1</v>
      </c>
    </row>
    <row r="1899" spans="1:3">
      <c r="A1899" t="s">
        <v>2542</v>
      </c>
      <c r="B1899" t="s">
        <v>34</v>
      </c>
      <c r="C1899">
        <v>1</v>
      </c>
    </row>
    <row r="1900" spans="1:3">
      <c r="A1900" t="s">
        <v>2543</v>
      </c>
      <c r="B1900" t="s">
        <v>651</v>
      </c>
      <c r="C1900">
        <v>1</v>
      </c>
    </row>
    <row r="1901" spans="1:3">
      <c r="A1901" t="s">
        <v>1640</v>
      </c>
      <c r="B1901" t="s">
        <v>34</v>
      </c>
      <c r="C1901">
        <v>1</v>
      </c>
    </row>
    <row r="1902" spans="1:3">
      <c r="A1902" t="s">
        <v>1027</v>
      </c>
      <c r="B1902" t="s">
        <v>650</v>
      </c>
      <c r="C1902">
        <v>1</v>
      </c>
    </row>
    <row r="1903" spans="1:3">
      <c r="A1903" t="s">
        <v>2544</v>
      </c>
      <c r="B1903" t="s">
        <v>34</v>
      </c>
      <c r="C1903">
        <v>1</v>
      </c>
    </row>
    <row r="1904" spans="1:3">
      <c r="A1904" t="s">
        <v>2545</v>
      </c>
      <c r="B1904" t="s">
        <v>650</v>
      </c>
      <c r="C1904">
        <v>1</v>
      </c>
    </row>
    <row r="1905" spans="1:3">
      <c r="A1905" t="s">
        <v>2546</v>
      </c>
      <c r="B1905" t="s">
        <v>34</v>
      </c>
      <c r="C1905">
        <v>1</v>
      </c>
    </row>
    <row r="1906" spans="1:3">
      <c r="A1906" t="s">
        <v>2547</v>
      </c>
      <c r="B1906" t="s">
        <v>650</v>
      </c>
      <c r="C1906">
        <v>1</v>
      </c>
    </row>
    <row r="1907" spans="1:3">
      <c r="A1907" t="s">
        <v>1032</v>
      </c>
      <c r="B1907" t="s">
        <v>650</v>
      </c>
      <c r="C1907">
        <v>1</v>
      </c>
    </row>
    <row r="1908" spans="1:3">
      <c r="A1908" t="s">
        <v>97</v>
      </c>
      <c r="B1908" t="s">
        <v>650</v>
      </c>
      <c r="C1908">
        <v>1</v>
      </c>
    </row>
    <row r="1909" spans="1:3">
      <c r="A1909" t="s">
        <v>1165</v>
      </c>
      <c r="B1909" t="s">
        <v>34</v>
      </c>
      <c r="C1909">
        <v>1</v>
      </c>
    </row>
    <row r="1910" spans="1:3">
      <c r="A1910" t="s">
        <v>2548</v>
      </c>
      <c r="B1910" t="s">
        <v>34</v>
      </c>
      <c r="C1910">
        <v>1</v>
      </c>
    </row>
    <row r="1911" spans="1:3">
      <c r="A1911" t="s">
        <v>2549</v>
      </c>
      <c r="B1911" t="s">
        <v>34</v>
      </c>
      <c r="C1911">
        <v>1</v>
      </c>
    </row>
    <row r="1912" spans="1:3">
      <c r="A1912" t="s">
        <v>1761</v>
      </c>
      <c r="B1912" t="s">
        <v>650</v>
      </c>
      <c r="C1912">
        <v>1</v>
      </c>
    </row>
    <row r="1913" spans="1:3">
      <c r="A1913" t="s">
        <v>1762</v>
      </c>
      <c r="B1913" t="s">
        <v>34</v>
      </c>
      <c r="C1913">
        <v>1</v>
      </c>
    </row>
    <row r="1914" spans="1:3">
      <c r="A1914" t="s">
        <v>2550</v>
      </c>
      <c r="B1914" t="s">
        <v>34</v>
      </c>
      <c r="C1914">
        <v>1</v>
      </c>
    </row>
    <row r="1915" spans="1:3">
      <c r="A1915" t="s">
        <v>2551</v>
      </c>
      <c r="B1915" t="s">
        <v>34</v>
      </c>
      <c r="C1915">
        <v>1</v>
      </c>
    </row>
    <row r="1916" spans="1:3">
      <c r="A1916" t="s">
        <v>2552</v>
      </c>
      <c r="B1916" t="s">
        <v>34</v>
      </c>
      <c r="C1916">
        <v>1</v>
      </c>
    </row>
    <row r="1917" spans="1:3">
      <c r="A1917" t="s">
        <v>1434</v>
      </c>
      <c r="B1917" t="s">
        <v>650</v>
      </c>
      <c r="C1917">
        <v>1</v>
      </c>
    </row>
    <row r="1918" spans="1:3">
      <c r="A1918" t="s">
        <v>2553</v>
      </c>
      <c r="B1918" t="s">
        <v>650</v>
      </c>
      <c r="C1918">
        <v>1</v>
      </c>
    </row>
    <row r="1919" spans="1:3">
      <c r="A1919" t="s">
        <v>2554</v>
      </c>
      <c r="B1919" t="s">
        <v>34</v>
      </c>
      <c r="C1919">
        <v>1</v>
      </c>
    </row>
    <row r="1920" spans="1:3">
      <c r="A1920" t="s">
        <v>2555</v>
      </c>
      <c r="B1920" t="s">
        <v>34</v>
      </c>
      <c r="C1920">
        <v>1</v>
      </c>
    </row>
    <row r="1921" spans="1:3">
      <c r="A1921" t="s">
        <v>2229</v>
      </c>
      <c r="B1921" t="s">
        <v>34</v>
      </c>
      <c r="C1921">
        <v>1</v>
      </c>
    </row>
    <row r="1922" spans="1:3">
      <c r="A1922" t="s">
        <v>2229</v>
      </c>
      <c r="B1922" t="s">
        <v>650</v>
      </c>
      <c r="C1922">
        <v>1</v>
      </c>
    </row>
    <row r="1923" spans="1:3">
      <c r="A1923" t="s">
        <v>2556</v>
      </c>
      <c r="B1923" t="s">
        <v>34</v>
      </c>
      <c r="C1923">
        <v>1</v>
      </c>
    </row>
    <row r="1924" spans="1:3">
      <c r="A1924" t="s">
        <v>2230</v>
      </c>
      <c r="B1924" t="s">
        <v>34</v>
      </c>
      <c r="C1924">
        <v>1</v>
      </c>
    </row>
    <row r="1925" spans="1:3">
      <c r="A1925" t="s">
        <v>2230</v>
      </c>
      <c r="B1925" t="s">
        <v>650</v>
      </c>
      <c r="C1925">
        <v>1</v>
      </c>
    </row>
    <row r="1926" spans="1:3">
      <c r="A1926" t="s">
        <v>2557</v>
      </c>
      <c r="B1926" t="s">
        <v>650</v>
      </c>
      <c r="C1926">
        <v>1</v>
      </c>
    </row>
    <row r="1927" spans="1:3">
      <c r="A1927" t="s">
        <v>2127</v>
      </c>
      <c r="B1927" t="s">
        <v>34</v>
      </c>
      <c r="C1927">
        <v>1</v>
      </c>
    </row>
    <row r="1928" spans="1:3">
      <c r="A1928" t="s">
        <v>1657</v>
      </c>
      <c r="B1928" t="s">
        <v>34</v>
      </c>
      <c r="C1928">
        <v>1</v>
      </c>
    </row>
    <row r="1929" spans="1:3">
      <c r="A1929" t="s">
        <v>1657</v>
      </c>
      <c r="B1929" t="s">
        <v>650</v>
      </c>
      <c r="C1929">
        <v>1</v>
      </c>
    </row>
    <row r="1930" spans="1:3">
      <c r="A1930" t="s">
        <v>2231</v>
      </c>
      <c r="B1930" t="s">
        <v>34</v>
      </c>
      <c r="C1930">
        <v>1</v>
      </c>
    </row>
    <row r="1931" spans="1:3">
      <c r="A1931" t="s">
        <v>2231</v>
      </c>
      <c r="B1931" t="s">
        <v>650</v>
      </c>
      <c r="C1931">
        <v>1</v>
      </c>
    </row>
    <row r="1932" spans="1:3">
      <c r="A1932" t="s">
        <v>1971</v>
      </c>
      <c r="B1932" t="s">
        <v>34</v>
      </c>
      <c r="C1932">
        <v>1</v>
      </c>
    </row>
    <row r="1933" spans="1:3">
      <c r="A1933" t="s">
        <v>1658</v>
      </c>
      <c r="B1933" t="s">
        <v>34</v>
      </c>
      <c r="C1933">
        <v>1</v>
      </c>
    </row>
    <row r="1934" spans="1:3">
      <c r="A1934" t="s">
        <v>2558</v>
      </c>
      <c r="B1934" t="s">
        <v>34</v>
      </c>
      <c r="C1934">
        <v>1</v>
      </c>
    </row>
    <row r="1935" spans="1:3">
      <c r="A1935" t="s">
        <v>1535</v>
      </c>
      <c r="B1935" t="s">
        <v>650</v>
      </c>
      <c r="C1935">
        <v>1</v>
      </c>
    </row>
    <row r="1936" spans="1:3">
      <c r="A1936" t="s">
        <v>156</v>
      </c>
      <c r="B1936" t="s">
        <v>34</v>
      </c>
      <c r="C1936">
        <v>1</v>
      </c>
    </row>
    <row r="1937" spans="1:3">
      <c r="A1937" t="s">
        <v>156</v>
      </c>
      <c r="B1937" t="s">
        <v>650</v>
      </c>
      <c r="C1937">
        <v>1</v>
      </c>
    </row>
    <row r="1938" spans="1:3">
      <c r="A1938" t="s">
        <v>1700</v>
      </c>
      <c r="B1938" t="s">
        <v>651</v>
      </c>
      <c r="C1938">
        <v>1</v>
      </c>
    </row>
    <row r="1939" spans="1:3">
      <c r="A1939" t="s">
        <v>1390</v>
      </c>
      <c r="B1939" t="s">
        <v>651</v>
      </c>
      <c r="C1939">
        <v>1</v>
      </c>
    </row>
    <row r="1940" spans="1:3">
      <c r="A1940" t="s">
        <v>680</v>
      </c>
      <c r="B1940" t="s">
        <v>34</v>
      </c>
      <c r="C1940">
        <v>1</v>
      </c>
    </row>
    <row r="1941" spans="1:3">
      <c r="A1941" t="s">
        <v>2559</v>
      </c>
      <c r="B1941" t="s">
        <v>34</v>
      </c>
      <c r="C1941">
        <v>1</v>
      </c>
    </row>
    <row r="1942" spans="1:3">
      <c r="A1942" t="s">
        <v>2560</v>
      </c>
      <c r="B1942" t="s">
        <v>650</v>
      </c>
      <c r="C1942">
        <v>1</v>
      </c>
    </row>
    <row r="1943" spans="1:3">
      <c r="A1943" t="s">
        <v>1030</v>
      </c>
      <c r="B1943" t="s">
        <v>34</v>
      </c>
      <c r="C1943">
        <v>1</v>
      </c>
    </row>
    <row r="1944" spans="1:3">
      <c r="A1944" t="s">
        <v>1030</v>
      </c>
      <c r="B1944" t="s">
        <v>650</v>
      </c>
      <c r="C1944">
        <v>1</v>
      </c>
    </row>
    <row r="1945" spans="1:3">
      <c r="A1945" t="s">
        <v>1339</v>
      </c>
      <c r="B1945" t="s">
        <v>34</v>
      </c>
      <c r="C1945">
        <v>1</v>
      </c>
    </row>
    <row r="1946" spans="1:3">
      <c r="A1946" t="s">
        <v>1339</v>
      </c>
      <c r="B1946" t="s">
        <v>650</v>
      </c>
      <c r="C1946">
        <v>1</v>
      </c>
    </row>
    <row r="1947" spans="1:3">
      <c r="A1947" t="s">
        <v>1972</v>
      </c>
      <c r="B1947" t="s">
        <v>34</v>
      </c>
      <c r="C1947">
        <v>1</v>
      </c>
    </row>
    <row r="1948" spans="1:3">
      <c r="A1948" t="s">
        <v>1825</v>
      </c>
      <c r="B1948" t="s">
        <v>34</v>
      </c>
      <c r="C1948">
        <v>1</v>
      </c>
    </row>
    <row r="1949" spans="1:3">
      <c r="A1949" t="s">
        <v>1659</v>
      </c>
      <c r="B1949" t="s">
        <v>34</v>
      </c>
      <c r="C1949">
        <v>1</v>
      </c>
    </row>
    <row r="1950" spans="1:3">
      <c r="A1950" t="s">
        <v>224</v>
      </c>
      <c r="B1950" t="s">
        <v>34</v>
      </c>
      <c r="C1950">
        <v>1</v>
      </c>
    </row>
    <row r="1951" spans="1:3">
      <c r="A1951" t="s">
        <v>189</v>
      </c>
      <c r="B1951" t="s">
        <v>650</v>
      </c>
      <c r="C1951">
        <v>1</v>
      </c>
    </row>
    <row r="1952" spans="1:3">
      <c r="A1952" t="s">
        <v>2561</v>
      </c>
      <c r="B1952" t="s">
        <v>34</v>
      </c>
      <c r="C1952">
        <v>1</v>
      </c>
    </row>
    <row r="1953" spans="1:3">
      <c r="A1953" t="s">
        <v>2562</v>
      </c>
      <c r="B1953" t="s">
        <v>34</v>
      </c>
      <c r="C1953">
        <v>1</v>
      </c>
    </row>
    <row r="1954" spans="1:3">
      <c r="A1954" t="s">
        <v>1376</v>
      </c>
      <c r="B1954" t="s">
        <v>34</v>
      </c>
      <c r="C1954">
        <v>1</v>
      </c>
    </row>
    <row r="1955" spans="1:3">
      <c r="A1955" t="s">
        <v>1826</v>
      </c>
      <c r="B1955" t="s">
        <v>650</v>
      </c>
      <c r="C1955">
        <v>1</v>
      </c>
    </row>
    <row r="1956" spans="1:3">
      <c r="A1956" t="s">
        <v>2563</v>
      </c>
      <c r="B1956" t="s">
        <v>34</v>
      </c>
      <c r="C1956">
        <v>1</v>
      </c>
    </row>
    <row r="1957" spans="1:3">
      <c r="A1957" t="s">
        <v>2564</v>
      </c>
      <c r="B1957" t="s">
        <v>650</v>
      </c>
      <c r="C1957">
        <v>1</v>
      </c>
    </row>
    <row r="1958" spans="1:3">
      <c r="A1958" t="s">
        <v>194</v>
      </c>
      <c r="B1958" t="s">
        <v>651</v>
      </c>
      <c r="C1958">
        <v>1</v>
      </c>
    </row>
    <row r="1959" spans="1:3">
      <c r="A1959" t="s">
        <v>1974</v>
      </c>
      <c r="B1959" t="s">
        <v>34</v>
      </c>
      <c r="C1959">
        <v>1</v>
      </c>
    </row>
    <row r="1960" spans="1:3">
      <c r="A1960" t="s">
        <v>2128</v>
      </c>
      <c r="B1960" t="s">
        <v>651</v>
      </c>
      <c r="C1960">
        <v>1</v>
      </c>
    </row>
    <row r="1961" spans="1:3">
      <c r="A1961" t="s">
        <v>1206</v>
      </c>
      <c r="B1961" t="s">
        <v>650</v>
      </c>
      <c r="C1961">
        <v>1</v>
      </c>
    </row>
    <row r="1962" spans="1:3">
      <c r="A1962" t="s">
        <v>1975</v>
      </c>
      <c r="B1962" t="s">
        <v>34</v>
      </c>
      <c r="C1962">
        <v>1</v>
      </c>
    </row>
    <row r="1963" spans="1:3">
      <c r="A1963" t="s">
        <v>1975</v>
      </c>
      <c r="B1963" t="s">
        <v>650</v>
      </c>
      <c r="C1963">
        <v>1</v>
      </c>
    </row>
    <row r="1964" spans="1:3">
      <c r="A1964" t="s">
        <v>1827</v>
      </c>
      <c r="B1964" t="s">
        <v>34</v>
      </c>
      <c r="C1964">
        <v>1</v>
      </c>
    </row>
    <row r="1965" spans="1:3">
      <c r="A1965" t="s">
        <v>712</v>
      </c>
      <c r="B1965" t="s">
        <v>650</v>
      </c>
      <c r="C1965">
        <v>1</v>
      </c>
    </row>
    <row r="1966" spans="1:3">
      <c r="A1966" t="s">
        <v>1258</v>
      </c>
      <c r="B1966" t="s">
        <v>34</v>
      </c>
      <c r="C1966">
        <v>1</v>
      </c>
    </row>
    <row r="1967" spans="1:3">
      <c r="A1967" t="s">
        <v>1503</v>
      </c>
      <c r="B1967" t="s">
        <v>650</v>
      </c>
      <c r="C1967">
        <v>1</v>
      </c>
    </row>
    <row r="1968" spans="1:3">
      <c r="A1968" t="s">
        <v>1310</v>
      </c>
      <c r="B1968" t="s">
        <v>650</v>
      </c>
      <c r="C1968">
        <v>1</v>
      </c>
    </row>
    <row r="1969" spans="1:3">
      <c r="A1969" t="s">
        <v>1701</v>
      </c>
      <c r="B1969" t="s">
        <v>34</v>
      </c>
      <c r="C1969">
        <v>1</v>
      </c>
    </row>
    <row r="1970" spans="1:3">
      <c r="A1970" t="s">
        <v>1765</v>
      </c>
      <c r="B1970" t="s">
        <v>34</v>
      </c>
      <c r="C1970">
        <v>1</v>
      </c>
    </row>
    <row r="1971" spans="1:3">
      <c r="A1971" t="s">
        <v>2565</v>
      </c>
      <c r="B1971" t="s">
        <v>34</v>
      </c>
      <c r="C1971">
        <v>1</v>
      </c>
    </row>
    <row r="1972" spans="1:3">
      <c r="A1972" t="s">
        <v>2566</v>
      </c>
      <c r="B1972" t="s">
        <v>34</v>
      </c>
      <c r="C1972">
        <v>1</v>
      </c>
    </row>
    <row r="1973" spans="1:3">
      <c r="A1973" t="s">
        <v>1702</v>
      </c>
      <c r="B1973" t="s">
        <v>650</v>
      </c>
      <c r="C1973">
        <v>1</v>
      </c>
    </row>
    <row r="1974" spans="1:3">
      <c r="A1974" t="s">
        <v>2129</v>
      </c>
      <c r="B1974" t="s">
        <v>650</v>
      </c>
      <c r="C1974">
        <v>1</v>
      </c>
    </row>
    <row r="1975" spans="1:3">
      <c r="A1975" t="s">
        <v>2567</v>
      </c>
      <c r="B1975" t="s">
        <v>34</v>
      </c>
      <c r="C1975">
        <v>1</v>
      </c>
    </row>
    <row r="1976" spans="1:3">
      <c r="A1976" t="s">
        <v>2568</v>
      </c>
      <c r="B1976" t="s">
        <v>34</v>
      </c>
      <c r="C1976">
        <v>1</v>
      </c>
    </row>
    <row r="1977" spans="1:3">
      <c r="A1977" t="s">
        <v>1766</v>
      </c>
      <c r="B1977" t="s">
        <v>34</v>
      </c>
      <c r="C1977">
        <v>1</v>
      </c>
    </row>
    <row r="1978" spans="1:3">
      <c r="A1978" t="s">
        <v>2569</v>
      </c>
      <c r="B1978" t="s">
        <v>34</v>
      </c>
      <c r="C1978">
        <v>1</v>
      </c>
    </row>
    <row r="1979" spans="1:3">
      <c r="A1979" t="s">
        <v>1504</v>
      </c>
      <c r="B1979" t="s">
        <v>34</v>
      </c>
      <c r="C1979">
        <v>1</v>
      </c>
    </row>
    <row r="1980" spans="1:3">
      <c r="A1980" t="s">
        <v>2570</v>
      </c>
      <c r="B1980" t="s">
        <v>34</v>
      </c>
      <c r="C1980">
        <v>1</v>
      </c>
    </row>
    <row r="1981" spans="1:3">
      <c r="A1981" t="s">
        <v>2571</v>
      </c>
      <c r="B1981" t="s">
        <v>650</v>
      </c>
      <c r="C1981">
        <v>1</v>
      </c>
    </row>
    <row r="1982" spans="1:3">
      <c r="A1982" t="s">
        <v>1109</v>
      </c>
      <c r="B1982" t="s">
        <v>650</v>
      </c>
      <c r="C1982">
        <v>1</v>
      </c>
    </row>
    <row r="1983" spans="1:3">
      <c r="A1983" t="s">
        <v>1767</v>
      </c>
      <c r="B1983" t="s">
        <v>650</v>
      </c>
      <c r="C1983">
        <v>1</v>
      </c>
    </row>
    <row r="1984" spans="1:3">
      <c r="A1984" t="s">
        <v>2572</v>
      </c>
      <c r="B1984" t="s">
        <v>34</v>
      </c>
      <c r="C1984">
        <v>1</v>
      </c>
    </row>
    <row r="1985" spans="1:3">
      <c r="A1985" t="s">
        <v>56</v>
      </c>
      <c r="B1985" t="s">
        <v>651</v>
      </c>
      <c r="C1985">
        <v>1</v>
      </c>
    </row>
    <row r="1986" spans="1:3">
      <c r="A1986" t="s">
        <v>94</v>
      </c>
      <c r="B1986" t="s">
        <v>650</v>
      </c>
      <c r="C1986">
        <v>1</v>
      </c>
    </row>
    <row r="1987" spans="1:3">
      <c r="A1987" t="s">
        <v>119</v>
      </c>
      <c r="B1987" t="s">
        <v>650</v>
      </c>
      <c r="C1987">
        <v>1</v>
      </c>
    </row>
    <row r="1988" spans="1:3">
      <c r="A1988" t="s">
        <v>1828</v>
      </c>
      <c r="B1988" t="s">
        <v>650</v>
      </c>
      <c r="C1988">
        <v>1</v>
      </c>
    </row>
    <row r="1989" spans="1:3">
      <c r="A1989" t="s">
        <v>1392</v>
      </c>
      <c r="B1989" t="s">
        <v>650</v>
      </c>
      <c r="C1989">
        <v>1</v>
      </c>
    </row>
    <row r="1990" spans="1:3">
      <c r="A1990" t="s">
        <v>2132</v>
      </c>
      <c r="B1990" t="s">
        <v>34</v>
      </c>
      <c r="C1990">
        <v>1</v>
      </c>
    </row>
    <row r="1991" spans="1:3">
      <c r="A1991" t="s">
        <v>1052</v>
      </c>
      <c r="B1991" t="s">
        <v>650</v>
      </c>
      <c r="C1991">
        <v>1</v>
      </c>
    </row>
    <row r="1992" spans="1:3">
      <c r="A1992" t="s">
        <v>90</v>
      </c>
      <c r="B1992" t="s">
        <v>651</v>
      </c>
      <c r="C1992">
        <v>1</v>
      </c>
    </row>
    <row r="1993" spans="1:3">
      <c r="A1993" t="s">
        <v>1977</v>
      </c>
      <c r="B1993" t="s">
        <v>34</v>
      </c>
      <c r="C1993">
        <v>1</v>
      </c>
    </row>
    <row r="1994" spans="1:3">
      <c r="A1994" t="s">
        <v>2573</v>
      </c>
      <c r="B1994" t="s">
        <v>34</v>
      </c>
      <c r="C1994">
        <v>1</v>
      </c>
    </row>
    <row r="1995" spans="1:3">
      <c r="A1995" t="s">
        <v>2574</v>
      </c>
      <c r="B1995" t="s">
        <v>34</v>
      </c>
      <c r="C1995">
        <v>1</v>
      </c>
    </row>
    <row r="1996" spans="1:3">
      <c r="A1996" t="s">
        <v>2575</v>
      </c>
      <c r="B1996" t="s">
        <v>34</v>
      </c>
      <c r="C1996">
        <v>1</v>
      </c>
    </row>
    <row r="1997" spans="1:3">
      <c r="A1997" t="s">
        <v>2133</v>
      </c>
      <c r="B1997" t="s">
        <v>34</v>
      </c>
      <c r="C1997">
        <v>1</v>
      </c>
    </row>
    <row r="1998" spans="1:3">
      <c r="A1998" t="s">
        <v>2576</v>
      </c>
      <c r="B1998" t="s">
        <v>34</v>
      </c>
      <c r="C1998">
        <v>1</v>
      </c>
    </row>
    <row r="1999" spans="1:3">
      <c r="A1999" t="s">
        <v>2577</v>
      </c>
      <c r="B1999" t="s">
        <v>34</v>
      </c>
      <c r="C1999">
        <v>1</v>
      </c>
    </row>
    <row r="2000" spans="1:3">
      <c r="A2000" t="s">
        <v>2578</v>
      </c>
      <c r="B2000" t="s">
        <v>650</v>
      </c>
      <c r="C2000">
        <v>1</v>
      </c>
    </row>
    <row r="2001" spans="1:3">
      <c r="A2001" t="s">
        <v>2579</v>
      </c>
      <c r="B2001" t="s">
        <v>34</v>
      </c>
      <c r="C2001">
        <v>1</v>
      </c>
    </row>
    <row r="2002" spans="1:3">
      <c r="A2002" t="s">
        <v>710</v>
      </c>
      <c r="B2002" t="s">
        <v>34</v>
      </c>
      <c r="C2002">
        <v>1</v>
      </c>
    </row>
    <row r="2003" spans="1:3">
      <c r="A2003" t="s">
        <v>2240</v>
      </c>
      <c r="B2003" t="s">
        <v>34</v>
      </c>
      <c r="C2003">
        <v>1</v>
      </c>
    </row>
    <row r="2004" spans="1:3">
      <c r="A2004" t="s">
        <v>2240</v>
      </c>
      <c r="B2004" t="s">
        <v>650</v>
      </c>
      <c r="C2004">
        <v>1</v>
      </c>
    </row>
    <row r="2005" spans="1:3">
      <c r="A2005" t="s">
        <v>1498</v>
      </c>
      <c r="B2005" t="s">
        <v>34</v>
      </c>
      <c r="C2005">
        <v>1</v>
      </c>
    </row>
    <row r="2006" spans="1:3">
      <c r="A2006" t="s">
        <v>2089</v>
      </c>
      <c r="B2006" t="s">
        <v>650</v>
      </c>
      <c r="C2006">
        <v>1</v>
      </c>
    </row>
    <row r="2007" spans="1:3">
      <c r="A2007" t="s">
        <v>1811</v>
      </c>
      <c r="B2007" t="s">
        <v>34</v>
      </c>
      <c r="C2007">
        <v>1</v>
      </c>
    </row>
    <row r="2008" spans="1:3">
      <c r="A2008" t="s">
        <v>1536</v>
      </c>
      <c r="B2008" t="s">
        <v>34</v>
      </c>
      <c r="C2008">
        <v>1</v>
      </c>
    </row>
    <row r="2009" spans="1:3">
      <c r="A2009" t="s">
        <v>2580</v>
      </c>
      <c r="B2009" t="s">
        <v>34</v>
      </c>
      <c r="C2009">
        <v>1</v>
      </c>
    </row>
    <row r="2010" spans="1:3">
      <c r="A2010" t="s">
        <v>2669</v>
      </c>
      <c r="B2010">
        <v>1</v>
      </c>
      <c r="C2010">
        <v>1</v>
      </c>
    </row>
    <row r="2011" spans="1:3">
      <c r="A2011" t="s">
        <v>2670</v>
      </c>
      <c r="B2011">
        <v>1</v>
      </c>
      <c r="C2011">
        <v>1</v>
      </c>
    </row>
    <row r="2012" spans="1:3">
      <c r="A2012" t="s">
        <v>2671</v>
      </c>
      <c r="B2012">
        <v>1</v>
      </c>
      <c r="C2012">
        <v>1</v>
      </c>
    </row>
    <row r="2013" spans="1:3">
      <c r="A2013" t="s">
        <v>744</v>
      </c>
      <c r="B2013" t="s">
        <v>650</v>
      </c>
      <c r="C2013">
        <v>1</v>
      </c>
    </row>
    <row r="2014" spans="1:3">
      <c r="A2014" t="s">
        <v>1812</v>
      </c>
      <c r="B2014" t="s">
        <v>34</v>
      </c>
      <c r="C2014">
        <v>1</v>
      </c>
    </row>
    <row r="2015" spans="1:3">
      <c r="A2015" t="s">
        <v>2584</v>
      </c>
      <c r="B2015" t="s">
        <v>34</v>
      </c>
      <c r="C2015">
        <v>1</v>
      </c>
    </row>
    <row r="2016" spans="1:3">
      <c r="A2016" t="s">
        <v>1876</v>
      </c>
      <c r="B2016" t="s">
        <v>650</v>
      </c>
      <c r="C2016">
        <v>1</v>
      </c>
    </row>
    <row r="2017" spans="1:3">
      <c r="A2017" t="s">
        <v>1602</v>
      </c>
      <c r="B2017" t="s">
        <v>34</v>
      </c>
      <c r="C2017">
        <v>1</v>
      </c>
    </row>
    <row r="2018" spans="1:3">
      <c r="A2018" t="s">
        <v>2672</v>
      </c>
      <c r="B2018">
        <v>1</v>
      </c>
      <c r="C2018">
        <v>1</v>
      </c>
    </row>
    <row r="2019" spans="1:3">
      <c r="A2019" t="s">
        <v>2673</v>
      </c>
      <c r="B2019">
        <v>1</v>
      </c>
      <c r="C2019">
        <v>1</v>
      </c>
    </row>
    <row r="2020" spans="1:3">
      <c r="A2020" t="s">
        <v>2674</v>
      </c>
      <c r="B2020">
        <v>1</v>
      </c>
      <c r="C2020">
        <v>1</v>
      </c>
    </row>
    <row r="2021" spans="1:3">
      <c r="A2021" t="s">
        <v>2675</v>
      </c>
      <c r="B2021">
        <v>1</v>
      </c>
      <c r="C2021">
        <v>1</v>
      </c>
    </row>
    <row r="2022" spans="1:3">
      <c r="A2022" t="s">
        <v>2676</v>
      </c>
      <c r="B2022">
        <v>1</v>
      </c>
      <c r="C2022">
        <v>1</v>
      </c>
    </row>
    <row r="2023" spans="1:3">
      <c r="A2023" t="s">
        <v>2677</v>
      </c>
      <c r="B2023">
        <v>1</v>
      </c>
      <c r="C2023">
        <v>1</v>
      </c>
    </row>
    <row r="2024" spans="1:3">
      <c r="A2024" t="s">
        <v>1625</v>
      </c>
      <c r="B2024" t="s">
        <v>34</v>
      </c>
      <c r="C2024">
        <v>1</v>
      </c>
    </row>
    <row r="2025" spans="1:3">
      <c r="A2025" t="s">
        <v>1625</v>
      </c>
      <c r="B2025" t="s">
        <v>650</v>
      </c>
      <c r="C2025">
        <v>1</v>
      </c>
    </row>
    <row r="2026" spans="1:3">
      <c r="A2026" t="s">
        <v>1642</v>
      </c>
      <c r="B2026" t="s">
        <v>34</v>
      </c>
      <c r="C2026">
        <v>1</v>
      </c>
    </row>
    <row r="2027" spans="1:3">
      <c r="A2027" t="s">
        <v>2591</v>
      </c>
      <c r="B2027" t="s">
        <v>34</v>
      </c>
      <c r="C2027">
        <v>1</v>
      </c>
    </row>
    <row r="2028" spans="1:3">
      <c r="A2028" t="s">
        <v>2678</v>
      </c>
      <c r="B2028">
        <v>1</v>
      </c>
      <c r="C2028">
        <v>1</v>
      </c>
    </row>
    <row r="2029" spans="1:3">
      <c r="A2029" t="s">
        <v>2679</v>
      </c>
      <c r="B2029">
        <v>1</v>
      </c>
      <c r="C2029">
        <v>1</v>
      </c>
    </row>
    <row r="2030" spans="1:3">
      <c r="A2030" t="s">
        <v>1830</v>
      </c>
      <c r="B2030" t="s">
        <v>34</v>
      </c>
      <c r="C2030">
        <v>1</v>
      </c>
    </row>
    <row r="2031" spans="1:3">
      <c r="A2031" t="s">
        <v>2594</v>
      </c>
      <c r="B2031" t="s">
        <v>650</v>
      </c>
      <c r="C2031">
        <v>1</v>
      </c>
    </row>
    <row r="2032" spans="1:3">
      <c r="A2032" t="s">
        <v>2595</v>
      </c>
      <c r="B2032" t="s">
        <v>34</v>
      </c>
      <c r="C2032">
        <v>1</v>
      </c>
    </row>
    <row r="2033" spans="1:3">
      <c r="A2033" t="s">
        <v>2680</v>
      </c>
      <c r="B2033">
        <v>1</v>
      </c>
      <c r="C2033">
        <v>1</v>
      </c>
    </row>
    <row r="2034" spans="1:3">
      <c r="A2034" t="s">
        <v>2596</v>
      </c>
      <c r="B2034" t="s">
        <v>34</v>
      </c>
      <c r="C2034">
        <v>1</v>
      </c>
    </row>
    <row r="2035" spans="1:3">
      <c r="A2035" t="s">
        <v>2597</v>
      </c>
      <c r="B2035" t="s">
        <v>650</v>
      </c>
      <c r="C2035">
        <v>1</v>
      </c>
    </row>
    <row r="2036" spans="1:3">
      <c r="A2036" t="s">
        <v>2598</v>
      </c>
      <c r="B2036" t="s">
        <v>650</v>
      </c>
      <c r="C2036">
        <v>1</v>
      </c>
    </row>
    <row r="2037" spans="1:3">
      <c r="A2037" t="s">
        <v>1996</v>
      </c>
      <c r="B2037">
        <v>1</v>
      </c>
      <c r="C2037">
        <v>1</v>
      </c>
    </row>
    <row r="2038" spans="1:3">
      <c r="A2038" t="s">
        <v>2247</v>
      </c>
      <c r="B2038" t="s">
        <v>34</v>
      </c>
      <c r="C2038">
        <v>1</v>
      </c>
    </row>
    <row r="2039" spans="1:3">
      <c r="A2039" t="s">
        <v>2247</v>
      </c>
      <c r="B2039" t="s">
        <v>650</v>
      </c>
      <c r="C2039">
        <v>1</v>
      </c>
    </row>
    <row r="2040" spans="1:3">
      <c r="A2040" t="s">
        <v>2599</v>
      </c>
      <c r="B2040" t="s">
        <v>651</v>
      </c>
      <c r="C2040">
        <v>1</v>
      </c>
    </row>
    <row r="2041" spans="1:3">
      <c r="A2041" t="s">
        <v>1997</v>
      </c>
      <c r="B2041">
        <v>1</v>
      </c>
      <c r="C2041">
        <v>1</v>
      </c>
    </row>
    <row r="2042" spans="1:3">
      <c r="A2042" t="s">
        <v>1768</v>
      </c>
      <c r="B2042" t="s">
        <v>34</v>
      </c>
      <c r="C2042">
        <v>1</v>
      </c>
    </row>
    <row r="2043" spans="1:3">
      <c r="A2043" t="s">
        <v>2681</v>
      </c>
      <c r="B2043">
        <v>1</v>
      </c>
      <c r="C2043">
        <v>1</v>
      </c>
    </row>
    <row r="2044" spans="1:3">
      <c r="A2044" t="s">
        <v>2601</v>
      </c>
      <c r="B2044" t="s">
        <v>34</v>
      </c>
      <c r="C2044">
        <v>1</v>
      </c>
    </row>
    <row r="2045" spans="1:3">
      <c r="A2045" t="s">
        <v>2682</v>
      </c>
      <c r="B2045">
        <v>1</v>
      </c>
      <c r="C2045">
        <v>1</v>
      </c>
    </row>
    <row r="2046" spans="1:3">
      <c r="A2046" t="s">
        <v>1660</v>
      </c>
      <c r="B2046" t="s">
        <v>34</v>
      </c>
      <c r="C2046">
        <v>1</v>
      </c>
    </row>
    <row r="2047" spans="1:3">
      <c r="A2047" t="s">
        <v>2603</v>
      </c>
      <c r="B2047" t="s">
        <v>650</v>
      </c>
      <c r="C2047">
        <v>1</v>
      </c>
    </row>
    <row r="2048" spans="1:3">
      <c r="A2048" t="s">
        <v>2683</v>
      </c>
      <c r="B2048">
        <v>1</v>
      </c>
      <c r="C2048">
        <v>1</v>
      </c>
    </row>
    <row r="2049" spans="1:3">
      <c r="A2049" t="s">
        <v>1999</v>
      </c>
      <c r="B2049">
        <v>1</v>
      </c>
      <c r="C2049">
        <v>1</v>
      </c>
    </row>
    <row r="2050" spans="1:3">
      <c r="A2050" t="s">
        <v>2000</v>
      </c>
      <c r="B2050">
        <v>1</v>
      </c>
      <c r="C2050">
        <v>1</v>
      </c>
    </row>
    <row r="2051" spans="1:3">
      <c r="A2051" t="s">
        <v>2605</v>
      </c>
      <c r="B2051" t="s">
        <v>650</v>
      </c>
      <c r="C2051">
        <v>1</v>
      </c>
    </row>
    <row r="2052" spans="1:3">
      <c r="A2052" t="s">
        <v>2684</v>
      </c>
      <c r="B2052">
        <v>1</v>
      </c>
      <c r="C2052">
        <v>1</v>
      </c>
    </row>
    <row r="2053" spans="1:3">
      <c r="A2053" t="s">
        <v>2249</v>
      </c>
      <c r="B2053" t="s">
        <v>34</v>
      </c>
      <c r="C2053">
        <v>1</v>
      </c>
    </row>
    <row r="2054" spans="1:3">
      <c r="A2054" t="s">
        <v>2249</v>
      </c>
      <c r="B2054" t="s">
        <v>651</v>
      </c>
      <c r="C2054">
        <v>1</v>
      </c>
    </row>
    <row r="2055" spans="1:3">
      <c r="A2055" t="s">
        <v>2685</v>
      </c>
      <c r="B2055">
        <v>1</v>
      </c>
      <c r="C2055">
        <v>1</v>
      </c>
    </row>
    <row r="2056" spans="1:3">
      <c r="A2056" t="s">
        <v>1481</v>
      </c>
      <c r="B2056" t="s">
        <v>650</v>
      </c>
      <c r="C2056">
        <v>1</v>
      </c>
    </row>
    <row r="2057" spans="1:3">
      <c r="A2057" t="s">
        <v>1570</v>
      </c>
      <c r="B2057" t="s">
        <v>650</v>
      </c>
      <c r="C2057">
        <v>1</v>
      </c>
    </row>
    <row r="2058" spans="1:3">
      <c r="A2058" t="s">
        <v>1993</v>
      </c>
      <c r="B2058">
        <v>1</v>
      </c>
      <c r="C2058">
        <v>1</v>
      </c>
    </row>
    <row r="2059" spans="1:3">
      <c r="A2059" t="s">
        <v>2686</v>
      </c>
      <c r="B2059">
        <v>1</v>
      </c>
      <c r="C2059">
        <v>1</v>
      </c>
    </row>
    <row r="2060" spans="1:3">
      <c r="A2060" t="s">
        <v>2609</v>
      </c>
      <c r="B2060" t="s">
        <v>34</v>
      </c>
      <c r="C2060">
        <v>1</v>
      </c>
    </row>
    <row r="2061" spans="1:3">
      <c r="A2061" t="s">
        <v>2687</v>
      </c>
      <c r="B2061">
        <v>1</v>
      </c>
      <c r="C2061">
        <v>1</v>
      </c>
    </row>
    <row r="2062" spans="1:3">
      <c r="A2062" t="s">
        <v>1626</v>
      </c>
      <c r="B2062" t="s">
        <v>34</v>
      </c>
      <c r="C2062">
        <v>1</v>
      </c>
    </row>
    <row r="2063" spans="1:3">
      <c r="A2063" t="s">
        <v>2611</v>
      </c>
      <c r="B2063" t="s">
        <v>650</v>
      </c>
      <c r="C2063">
        <v>1</v>
      </c>
    </row>
    <row r="2064" spans="1:3">
      <c r="A2064" t="s">
        <v>1984</v>
      </c>
      <c r="B2064" t="s">
        <v>650</v>
      </c>
      <c r="C2064">
        <v>1</v>
      </c>
    </row>
    <row r="2065" spans="1:3">
      <c r="A2065" t="s">
        <v>2688</v>
      </c>
      <c r="B2065">
        <v>1</v>
      </c>
      <c r="C2065">
        <v>1</v>
      </c>
    </row>
    <row r="2066" spans="1:3">
      <c r="A2066" t="s">
        <v>1472</v>
      </c>
      <c r="B2066" t="s">
        <v>34</v>
      </c>
      <c r="C2066">
        <v>1</v>
      </c>
    </row>
    <row r="2067" spans="1:3">
      <c r="A2067" t="s">
        <v>1490</v>
      </c>
      <c r="B2067" t="s">
        <v>34</v>
      </c>
      <c r="C2067">
        <v>1</v>
      </c>
    </row>
    <row r="2068" spans="1:3">
      <c r="A2068" t="s">
        <v>2689</v>
      </c>
      <c r="B2068">
        <v>1</v>
      </c>
      <c r="C2068">
        <v>1</v>
      </c>
    </row>
    <row r="2069" spans="1:3">
      <c r="A2069" t="s">
        <v>2690</v>
      </c>
      <c r="B2069">
        <v>1</v>
      </c>
      <c r="C2069">
        <v>1</v>
      </c>
    </row>
    <row r="2070" spans="1:3">
      <c r="A2070" t="s">
        <v>2615</v>
      </c>
      <c r="B2070" t="s">
        <v>650</v>
      </c>
      <c r="C2070">
        <v>1</v>
      </c>
    </row>
    <row r="2071" spans="1:3">
      <c r="A2071" t="s">
        <v>1991</v>
      </c>
      <c r="B2071">
        <v>1</v>
      </c>
      <c r="C2071">
        <v>1</v>
      </c>
    </row>
    <row r="2072" spans="1:3">
      <c r="A2072" t="s">
        <v>741</v>
      </c>
      <c r="B2072" t="s">
        <v>650</v>
      </c>
      <c r="C2072">
        <v>1</v>
      </c>
    </row>
    <row r="2073" spans="1:3">
      <c r="A2073" t="s">
        <v>741</v>
      </c>
      <c r="B2073" t="s">
        <v>651</v>
      </c>
      <c r="C2073">
        <v>1</v>
      </c>
    </row>
    <row r="2074" spans="1:3">
      <c r="A2074" t="s">
        <v>2616</v>
      </c>
      <c r="B2074" t="s">
        <v>650</v>
      </c>
      <c r="C2074">
        <v>1</v>
      </c>
    </row>
    <row r="2075" spans="1:3">
      <c r="A2075" t="s">
        <v>1769</v>
      </c>
      <c r="B2075" t="s">
        <v>34</v>
      </c>
      <c r="C2075">
        <v>1</v>
      </c>
    </row>
    <row r="2076" spans="1:3">
      <c r="A2076" t="s">
        <v>2691</v>
      </c>
      <c r="B2076">
        <v>1</v>
      </c>
      <c r="C2076">
        <v>1</v>
      </c>
    </row>
    <row r="2077" spans="1:3">
      <c r="A2077" t="s">
        <v>1391</v>
      </c>
      <c r="B2077" t="s">
        <v>34</v>
      </c>
      <c r="C2077">
        <v>1</v>
      </c>
    </row>
    <row r="2078" spans="1:3">
      <c r="A2078" t="s">
        <v>1391</v>
      </c>
      <c r="B2078" t="s">
        <v>650</v>
      </c>
      <c r="C2078">
        <v>1</v>
      </c>
    </row>
    <row r="2079" spans="1:3">
      <c r="A2079" t="s">
        <v>2617</v>
      </c>
      <c r="B2079" t="s">
        <v>34</v>
      </c>
      <c r="C2079">
        <v>1</v>
      </c>
    </row>
    <row r="2080" spans="1:3">
      <c r="A2080" t="s">
        <v>1879</v>
      </c>
      <c r="B2080" t="s">
        <v>34</v>
      </c>
      <c r="C2080">
        <v>1</v>
      </c>
    </row>
    <row r="2081" spans="1:3">
      <c r="A2081" t="s">
        <v>2003</v>
      </c>
      <c r="B2081">
        <v>1</v>
      </c>
      <c r="C2081">
        <v>1</v>
      </c>
    </row>
    <row r="2082" spans="1:3">
      <c r="A2082" t="s">
        <v>2692</v>
      </c>
      <c r="B2082">
        <v>1</v>
      </c>
      <c r="C2082">
        <v>1</v>
      </c>
    </row>
    <row r="2083" spans="1:3">
      <c r="A2083" t="s">
        <v>2693</v>
      </c>
      <c r="B2083">
        <v>1</v>
      </c>
      <c r="C2083">
        <v>1</v>
      </c>
    </row>
    <row r="2084" spans="1:3">
      <c r="A2084" t="s">
        <v>2620</v>
      </c>
      <c r="B2084" t="s">
        <v>34</v>
      </c>
      <c r="C2084">
        <v>1</v>
      </c>
    </row>
    <row r="2085" spans="1:3">
      <c r="A2085" t="s">
        <v>2694</v>
      </c>
      <c r="B2085">
        <v>1</v>
      </c>
      <c r="C2085">
        <v>1</v>
      </c>
    </row>
    <row r="2086" spans="1:3">
      <c r="A2086" t="s">
        <v>2695</v>
      </c>
      <c r="B2086">
        <v>1</v>
      </c>
      <c r="C2086">
        <v>1</v>
      </c>
    </row>
    <row r="2087" spans="1:3">
      <c r="A2087" t="s">
        <v>1770</v>
      </c>
      <c r="B2087" t="s">
        <v>650</v>
      </c>
      <c r="C2087">
        <v>1</v>
      </c>
    </row>
    <row r="2088" spans="1:3">
      <c r="A2088" t="s">
        <v>2623</v>
      </c>
      <c r="B2088" t="s">
        <v>650</v>
      </c>
      <c r="C2088">
        <v>1</v>
      </c>
    </row>
    <row r="2089" spans="1:3">
      <c r="A2089" t="s">
        <v>2696</v>
      </c>
      <c r="B2089">
        <v>1</v>
      </c>
      <c r="C2089">
        <v>1</v>
      </c>
    </row>
    <row r="2090" spans="1:3">
      <c r="A2090" t="s">
        <v>1456</v>
      </c>
      <c r="B2090" t="s">
        <v>650</v>
      </c>
      <c r="C2090">
        <v>1</v>
      </c>
    </row>
    <row r="2091" spans="1:3">
      <c r="A2091" t="s">
        <v>2697</v>
      </c>
      <c r="B2091">
        <v>1</v>
      </c>
      <c r="C2091">
        <v>1</v>
      </c>
    </row>
    <row r="2092" spans="1:3">
      <c r="A2092" t="s">
        <v>2698</v>
      </c>
      <c r="B2092">
        <v>1</v>
      </c>
      <c r="C2092">
        <v>1</v>
      </c>
    </row>
    <row r="2093" spans="1:3">
      <c r="A2093" t="s">
        <v>1989</v>
      </c>
      <c r="B2093" t="s">
        <v>34</v>
      </c>
      <c r="C2093">
        <v>1</v>
      </c>
    </row>
    <row r="2094" spans="1:3">
      <c r="A2094" t="s">
        <v>2699</v>
      </c>
      <c r="B2094">
        <v>1</v>
      </c>
      <c r="C2094">
        <v>1</v>
      </c>
    </row>
    <row r="2095" spans="1:3">
      <c r="A2095" t="s">
        <v>2626</v>
      </c>
      <c r="B2095" t="s">
        <v>651</v>
      </c>
      <c r="C2095">
        <v>1</v>
      </c>
    </row>
    <row r="2096" spans="1:3">
      <c r="A2096" t="s">
        <v>2700</v>
      </c>
      <c r="B2096">
        <v>1</v>
      </c>
      <c r="C2096">
        <v>1</v>
      </c>
    </row>
    <row r="2097" spans="1:3">
      <c r="A2097" t="s">
        <v>2140</v>
      </c>
      <c r="B2097" t="s">
        <v>651</v>
      </c>
      <c r="C2097">
        <v>1</v>
      </c>
    </row>
    <row r="2098" spans="1:3">
      <c r="A2098" t="s">
        <v>2701</v>
      </c>
      <c r="B2098">
        <v>1</v>
      </c>
      <c r="C2098">
        <v>1</v>
      </c>
    </row>
    <row r="2099" spans="1:3">
      <c r="A2099" t="s">
        <v>2629</v>
      </c>
      <c r="B2099" t="s">
        <v>34</v>
      </c>
      <c r="C2099">
        <v>1</v>
      </c>
    </row>
    <row r="2100" spans="1:3">
      <c r="A2100" t="s">
        <v>2702</v>
      </c>
      <c r="B2100">
        <v>1</v>
      </c>
      <c r="C2100">
        <v>1</v>
      </c>
    </row>
    <row r="2101" spans="1:3">
      <c r="A2101" t="s">
        <v>2631</v>
      </c>
      <c r="B2101" t="s">
        <v>34</v>
      </c>
      <c r="C2101">
        <v>1</v>
      </c>
    </row>
    <row r="2102" spans="1:3">
      <c r="A2102" t="s">
        <v>1428</v>
      </c>
      <c r="B2102" t="s">
        <v>34</v>
      </c>
      <c r="C2102">
        <v>1</v>
      </c>
    </row>
    <row r="2103" spans="1:3">
      <c r="A2103" t="s">
        <v>2632</v>
      </c>
      <c r="B2103" t="s">
        <v>34</v>
      </c>
      <c r="C2103">
        <v>1</v>
      </c>
    </row>
    <row r="2104" spans="1:3">
      <c r="A2104" t="s">
        <v>2633</v>
      </c>
      <c r="B2104" t="s">
        <v>34</v>
      </c>
      <c r="C2104">
        <v>1</v>
      </c>
    </row>
    <row r="2105" spans="1:3">
      <c r="A2105" t="s">
        <v>1600</v>
      </c>
      <c r="B2105">
        <v>1</v>
      </c>
      <c r="C2105">
        <v>1</v>
      </c>
    </row>
    <row r="2106" spans="1:3">
      <c r="A2106" t="s">
        <v>2635</v>
      </c>
      <c r="B2106" t="s">
        <v>34</v>
      </c>
      <c r="C2106">
        <v>1</v>
      </c>
    </row>
    <row r="2107" spans="1:3">
      <c r="A2107" t="s">
        <v>2636</v>
      </c>
      <c r="B2107" t="s">
        <v>34</v>
      </c>
      <c r="C2107">
        <v>1</v>
      </c>
    </row>
    <row r="2108" spans="1:3">
      <c r="A2108" t="s">
        <v>2703</v>
      </c>
      <c r="B2108">
        <v>1</v>
      </c>
      <c r="C2108">
        <v>1</v>
      </c>
    </row>
    <row r="2109" spans="1:3">
      <c r="A2109" t="s">
        <v>2638</v>
      </c>
      <c r="B2109" t="s">
        <v>650</v>
      </c>
      <c r="C2109">
        <v>1</v>
      </c>
    </row>
    <row r="2110" spans="1:3">
      <c r="A2110" t="s">
        <v>2704</v>
      </c>
      <c r="B2110">
        <v>1</v>
      </c>
      <c r="C2110">
        <v>1</v>
      </c>
    </row>
    <row r="2111" spans="1:3">
      <c r="A2111" t="s">
        <v>2705</v>
      </c>
      <c r="B2111">
        <v>1</v>
      </c>
      <c r="C2111">
        <v>1</v>
      </c>
    </row>
    <row r="2112" spans="1:3">
      <c r="A2112" t="s">
        <v>1485</v>
      </c>
      <c r="B2112" t="s">
        <v>34</v>
      </c>
      <c r="C2112">
        <v>1</v>
      </c>
    </row>
    <row r="2113" spans="1:3">
      <c r="A2113" t="s">
        <v>1494</v>
      </c>
      <c r="B2113" t="s">
        <v>650</v>
      </c>
      <c r="C2113">
        <v>1</v>
      </c>
    </row>
    <row r="2114" spans="1:3">
      <c r="A2114" t="s">
        <v>2706</v>
      </c>
      <c r="B2114">
        <v>1</v>
      </c>
      <c r="C2114">
        <v>1</v>
      </c>
    </row>
    <row r="2115" spans="1:3">
      <c r="A2115" t="s">
        <v>2642</v>
      </c>
      <c r="B2115" t="s">
        <v>34</v>
      </c>
      <c r="C2115">
        <v>1</v>
      </c>
    </row>
    <row r="2116" spans="1:3">
      <c r="A2116" t="s">
        <v>2643</v>
      </c>
      <c r="B2116" t="s">
        <v>34</v>
      </c>
      <c r="C2116">
        <v>1</v>
      </c>
    </row>
    <row r="2117" spans="1:3">
      <c r="A2117" t="s">
        <v>2707</v>
      </c>
      <c r="B2117">
        <v>1</v>
      </c>
      <c r="C2117">
        <v>1</v>
      </c>
    </row>
    <row r="2118" spans="1:3">
      <c r="A2118" t="s">
        <v>2644</v>
      </c>
      <c r="B2118" t="s">
        <v>34</v>
      </c>
      <c r="C2118">
        <v>1</v>
      </c>
    </row>
    <row r="2119" spans="1:3">
      <c r="A2119" t="s">
        <v>1992</v>
      </c>
      <c r="B2119">
        <v>1</v>
      </c>
      <c r="C2119">
        <v>1</v>
      </c>
    </row>
    <row r="2120" spans="1:3">
      <c r="A2120" t="s">
        <v>1831</v>
      </c>
      <c r="B2120" t="s">
        <v>650</v>
      </c>
      <c r="C2120">
        <v>1</v>
      </c>
    </row>
    <row r="2121" spans="1:3">
      <c r="A2121" t="s">
        <v>1880</v>
      </c>
      <c r="B2121" t="s">
        <v>34</v>
      </c>
      <c r="C2121">
        <v>1</v>
      </c>
    </row>
    <row r="2122" spans="1:3">
      <c r="A2122" t="s">
        <v>1771</v>
      </c>
      <c r="B2122" t="s">
        <v>651</v>
      </c>
      <c r="C2122">
        <v>1</v>
      </c>
    </row>
    <row r="2123" spans="1:3">
      <c r="A2123" t="s">
        <v>711</v>
      </c>
      <c r="B2123" t="s">
        <v>650</v>
      </c>
      <c r="C2123">
        <v>0</v>
      </c>
    </row>
    <row r="2124" spans="1:3">
      <c r="A2124" t="s">
        <v>1913</v>
      </c>
      <c r="B2124" t="s">
        <v>34</v>
      </c>
      <c r="C2124">
        <v>0</v>
      </c>
    </row>
    <row r="2125" spans="1:3">
      <c r="A2125" t="s">
        <v>1861</v>
      </c>
      <c r="B2125" t="s">
        <v>34</v>
      </c>
      <c r="C2125">
        <v>0</v>
      </c>
    </row>
    <row r="2126" spans="1:3">
      <c r="A2126" t="s">
        <v>1745</v>
      </c>
      <c r="B2126" t="s">
        <v>34</v>
      </c>
      <c r="C2126">
        <v>0</v>
      </c>
    </row>
    <row r="2127" spans="1:3">
      <c r="A2127" t="s">
        <v>1463</v>
      </c>
      <c r="B2127" t="s">
        <v>34</v>
      </c>
      <c r="C2127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</sheetPr>
  <dimension ref="A1:R2464"/>
  <sheetViews>
    <sheetView topLeftCell="A5" zoomScale="85" zoomScaleNormal="85" workbookViewId="0">
      <selection activeCell="I2460" sqref="I2460"/>
    </sheetView>
  </sheetViews>
  <sheetFormatPr defaultColWidth="9.26953125" defaultRowHeight="19.2"/>
  <cols>
    <col min="1" max="1" width="36.453125" style="154" customWidth="1"/>
    <col min="2" max="2" width="13.90625" style="154" customWidth="1"/>
    <col min="3" max="3" width="12" style="154" customWidth="1"/>
    <col min="4" max="4" width="9.26953125" style="50"/>
    <col min="5" max="5" width="8.81640625" style="50"/>
    <col min="6" max="6" width="9.26953125" style="50"/>
    <col min="7" max="8" width="9.26953125" style="1"/>
    <col min="9" max="9" width="9.26953125" style="50"/>
    <col min="10" max="16384" width="9.26953125" style="1"/>
  </cols>
  <sheetData>
    <row r="1" spans="1:18">
      <c r="A1" s="154" t="s">
        <v>32</v>
      </c>
      <c r="B1" s="154" t="s">
        <v>35</v>
      </c>
      <c r="C1" s="154" t="s">
        <v>31</v>
      </c>
      <c r="D1" s="78" t="s">
        <v>26</v>
      </c>
      <c r="E1" s="78" t="s">
        <v>27</v>
      </c>
      <c r="F1" s="78" t="s">
        <v>30</v>
      </c>
      <c r="R1" s="80" t="s">
        <v>1115</v>
      </c>
    </row>
    <row r="2" spans="1:18">
      <c r="A2" t="s">
        <v>2053</v>
      </c>
      <c r="B2" t="s">
        <v>926</v>
      </c>
      <c r="C2">
        <v>591</v>
      </c>
      <c r="D2" s="78">
        <f>IFERROR(MATCH(A2,'4p data'!$I$2:$I$7,0),"")</f>
        <v>1</v>
      </c>
      <c r="E2" s="78" t="str">
        <f>IF(D2="","",D2&amp;"@"&amp;COUNTIF($D$1:D2,D2))</f>
        <v>1@1</v>
      </c>
      <c r="F2" s="78" t="str">
        <f>IF(B2="naver","Naver 검색",IF(B2="google","Google 검색",IF(B2="(direct)","직접유입",UPPER(LEFT(B2,1))&amp;MID(B2,2,99))))</f>
        <v>Facebook</v>
      </c>
      <c r="I2" s="78" t="str">
        <f>IF(E2="","",INDEX('기사 제목 및 링크'!B:B,MATCH("https://skinnonews.com"&amp;A2,'기사 제목 및 링크'!C:C,0)))</f>
        <v>“옥상정원? 테니스 코트? 아니죠!” 우리나라 옥상은 왜 대부분 녹색일까?</v>
      </c>
    </row>
    <row r="3" spans="1:18">
      <c r="A3" t="s">
        <v>44</v>
      </c>
      <c r="B3" t="s">
        <v>36</v>
      </c>
      <c r="C3">
        <v>453</v>
      </c>
      <c r="D3" s="78" t="str">
        <f>IFERROR(MATCH(A3,'4p data'!$I$2:$I$7,0),"")</f>
        <v/>
      </c>
      <c r="E3" s="78" t="str">
        <f>IF(D3="","",D3&amp;"@"&amp;COUNTIF($D$1:D3,D3))</f>
        <v/>
      </c>
      <c r="F3" s="78" t="str">
        <f t="shared" ref="F3:F65" si="0">IF(B3="naver","Naver 검색",IF(B3="google","Google 검색",IF(B3="(direct)","직접유입",UPPER(LEFT(B3,1))&amp;MID(B3,2,99))))</f>
        <v>직접유입</v>
      </c>
      <c r="I3" s="78" t="str">
        <f>IF(E3="","",INDEX('기사 제목 및 링크'!B:B,MATCH("https://skinnonews.com"&amp;A3,'기사 제목 및 링크'!C:C,0)))</f>
        <v/>
      </c>
    </row>
    <row r="4" spans="1:18">
      <c r="A4" t="s">
        <v>52</v>
      </c>
      <c r="B4" t="s">
        <v>36</v>
      </c>
      <c r="C4">
        <v>401</v>
      </c>
      <c r="D4" s="78" t="str">
        <f>IFERROR(MATCH(A4,'4p data'!$I$2:$I$7,0),"")</f>
        <v/>
      </c>
      <c r="E4" s="78" t="str">
        <f>IF(D4="","",D4&amp;"@"&amp;COUNTIF($D$1:D4,D4))</f>
        <v/>
      </c>
      <c r="F4" s="78" t="str">
        <f t="shared" si="0"/>
        <v>직접유입</v>
      </c>
      <c r="I4" s="78" t="str">
        <f>IF(E4="","",INDEX('기사 제목 및 링크'!B:B,MATCH("https://skinnonews.com"&amp;A4,'기사 제목 및 링크'!C:C,0)))</f>
        <v/>
      </c>
    </row>
    <row r="5" spans="1:18">
      <c r="A5" t="s">
        <v>44</v>
      </c>
      <c r="B5" t="s">
        <v>37</v>
      </c>
      <c r="C5">
        <v>201</v>
      </c>
      <c r="D5" s="78" t="str">
        <f>IFERROR(MATCH(A5,'4p data'!$I$2:$I$7,0),"")</f>
        <v/>
      </c>
      <c r="E5" s="78" t="str">
        <f>IF(D5="","",D5&amp;"@"&amp;COUNTIF($D$1:D5,D5))</f>
        <v/>
      </c>
      <c r="F5" s="78" t="str">
        <f t="shared" si="0"/>
        <v>Google 검색</v>
      </c>
      <c r="I5" s="78" t="str">
        <f>IF(E5="","",INDEX('기사 제목 및 링크'!B:B,MATCH("https://skinnonews.com"&amp;A5,'기사 제목 및 링크'!C:C,0)))</f>
        <v/>
      </c>
    </row>
    <row r="6" spans="1:18">
      <c r="A6" t="s">
        <v>47</v>
      </c>
      <c r="B6" t="s">
        <v>37</v>
      </c>
      <c r="C6">
        <v>150</v>
      </c>
      <c r="D6" s="78">
        <f>IFERROR(MATCH(A6,'4p data'!$I$2:$I$7,0),"")</f>
        <v>2</v>
      </c>
      <c r="E6" s="78" t="str">
        <f>IF(D6="","",D6&amp;"@"&amp;COUNTIF($D$1:D6,D6))</f>
        <v>2@1</v>
      </c>
      <c r="F6" s="78" t="str">
        <f t="shared" si="0"/>
        <v>Google 검색</v>
      </c>
      <c r="I6" s="78" t="str">
        <f>IF(E6="","",INDEX('기사 제목 및 링크'!B:B,MATCH("https://skinnonews.com"&amp;A6,'기사 제목 및 링크'!C:C,0)))</f>
        <v>패션의 완성은 운동화! 운동화 끈 예쁘게 묶는 법 TOP 5</v>
      </c>
    </row>
    <row r="7" spans="1:18">
      <c r="A7" t="s">
        <v>44</v>
      </c>
      <c r="B7" t="s">
        <v>39</v>
      </c>
      <c r="C7">
        <v>130</v>
      </c>
      <c r="D7" s="78" t="str">
        <f>IFERROR(MATCH(A7,'4p data'!$I$2:$I$7,0),"")</f>
        <v/>
      </c>
      <c r="E7" s="78" t="str">
        <f>IF(D7="","",D7&amp;"@"&amp;COUNTIF($D$1:D7,D7))</f>
        <v/>
      </c>
      <c r="F7" s="78" t="str">
        <f t="shared" si="0"/>
        <v>Naver 검색</v>
      </c>
      <c r="I7" s="78" t="str">
        <f>IF(E7="","",INDEX('기사 제목 및 링크'!B:B,MATCH("https://skinnonews.com"&amp;A7,'기사 제목 및 링크'!C:C,0)))</f>
        <v/>
      </c>
    </row>
    <row r="8" spans="1:18">
      <c r="A8" t="s">
        <v>53</v>
      </c>
      <c r="B8" t="s">
        <v>37</v>
      </c>
      <c r="C8">
        <v>115</v>
      </c>
      <c r="D8" s="78">
        <f>IFERROR(MATCH(A8,'4p data'!$I$2:$I$7,0),"")</f>
        <v>4</v>
      </c>
      <c r="E8" s="78" t="str">
        <f>IF(D8="","",D8&amp;"@"&amp;COUNTIF($D$1:D8,D8))</f>
        <v>4@1</v>
      </c>
      <c r="F8" s="78" t="str">
        <f t="shared" si="0"/>
        <v>Google 검색</v>
      </c>
      <c r="I8" s="78" t="str">
        <f>IF(E8="","",INDEX('기사 제목 및 링크'!B:B,MATCH("https://skinnonews.com"&amp;A8,'기사 제목 및 링크'!C:C,0)))</f>
        <v>“일반 휘발유와 고급 휘발유, 어떤 차이가 있을까?”</v>
      </c>
    </row>
    <row r="9" spans="1:18">
      <c r="A9" t="s">
        <v>48</v>
      </c>
      <c r="B9" t="s">
        <v>37</v>
      </c>
      <c r="C9">
        <v>103</v>
      </c>
      <c r="D9" s="78">
        <f>IFERROR(MATCH(A9,'4p data'!$I$2:$I$7,0),"")</f>
        <v>5</v>
      </c>
      <c r="E9" s="78" t="str">
        <f>IF(D9="","",D9&amp;"@"&amp;COUNTIF($D$1:D9,D9))</f>
        <v>5@1</v>
      </c>
      <c r="F9" s="78" t="str">
        <f t="shared" si="0"/>
        <v>Google 검색</v>
      </c>
      <c r="I9" s="78" t="str">
        <f>IF(E9="","",INDEX('기사 제목 및 링크'!B:B,MATCH("https://skinnonews.com"&amp;A9,'기사 제목 및 링크'!C:C,0)))</f>
        <v>각형, 원통형, 파우치형… 형태에 따른 전기차 배터리 특성</v>
      </c>
    </row>
    <row r="10" spans="1:18">
      <c r="A10" t="s">
        <v>46</v>
      </c>
      <c r="B10" t="s">
        <v>39</v>
      </c>
      <c r="C10">
        <v>98</v>
      </c>
      <c r="D10" s="78" t="str">
        <f>IFERROR(MATCH(A10,'4p data'!$I$2:$I$7,0),"")</f>
        <v/>
      </c>
      <c r="E10" s="78" t="str">
        <f>IF(D10="","",D10&amp;"@"&amp;COUNTIF($D$1:D10,D10))</f>
        <v/>
      </c>
      <c r="F10" s="78" t="str">
        <f t="shared" si="0"/>
        <v>Naver 검색</v>
      </c>
      <c r="I10" s="78" t="str">
        <f>IF(E10="","",INDEX('기사 제목 및 링크'!B:B,MATCH("https://skinnonews.com"&amp;A10,'기사 제목 및 링크'!C:C,0)))</f>
        <v/>
      </c>
    </row>
    <row r="11" spans="1:18">
      <c r="A11" t="s">
        <v>1051</v>
      </c>
      <c r="B11" t="s">
        <v>37</v>
      </c>
      <c r="C11">
        <v>96</v>
      </c>
      <c r="D11" s="78">
        <f>IFERROR(MATCH(A11,'4p data'!$I$2:$I$7,0),"")</f>
        <v>6</v>
      </c>
      <c r="E11" s="78" t="str">
        <f>IF(D11="","",D11&amp;"@"&amp;COUNTIF($D$1:D11,D11))</f>
        <v>6@1</v>
      </c>
      <c r="F11" s="78" t="str">
        <f t="shared" si="0"/>
        <v>Google 검색</v>
      </c>
      <c r="I11" s="78" t="str">
        <f>IF(E11="","",INDEX('기사 제목 및 링크'!B:B,MATCH("https://skinnonews.com"&amp;A11,'기사 제목 및 링크'!C:C,0)))</f>
        <v>[카드뉴스] “액체에 전자기기를 담근다?” – AI시대, 꼭 필요한 차세대 열관리 기술 ‘액침냉각’</v>
      </c>
    </row>
    <row r="12" spans="1:18">
      <c r="A12" t="s">
        <v>1424</v>
      </c>
      <c r="B12" t="s">
        <v>37</v>
      </c>
      <c r="C12">
        <v>79</v>
      </c>
      <c r="D12" s="78" t="str">
        <f>IFERROR(MATCH(A12,'4p data'!$I$2:$I$7,0),"")</f>
        <v/>
      </c>
      <c r="E12" s="78" t="str">
        <f>IF(D12="","",D12&amp;"@"&amp;COUNTIF($D$1:D12,D12))</f>
        <v/>
      </c>
      <c r="F12" s="78" t="str">
        <f t="shared" si="0"/>
        <v>Google 검색</v>
      </c>
      <c r="I12" s="78" t="str">
        <f>IF(E12="","",INDEX('기사 제목 및 링크'!B:B,MATCH("https://skinnonews.com"&amp;A12,'기사 제목 및 링크'!C:C,0)))</f>
        <v/>
      </c>
    </row>
    <row r="13" spans="1:18">
      <c r="A13" t="s">
        <v>1360</v>
      </c>
      <c r="B13" t="s">
        <v>37</v>
      </c>
      <c r="C13">
        <v>78</v>
      </c>
      <c r="D13" s="78" t="str">
        <f>IFERROR(MATCH(A13,'4p data'!$I$2:$I$7,0),"")</f>
        <v/>
      </c>
      <c r="E13" s="78" t="str">
        <f>IF(D13="","",D13&amp;"@"&amp;COUNTIF($D$1:D13,D13))</f>
        <v/>
      </c>
      <c r="F13" s="78" t="str">
        <f t="shared" si="0"/>
        <v>Google 검색</v>
      </c>
      <c r="I13" s="78" t="str">
        <f>IF(E13="","",INDEX('기사 제목 및 링크'!B:B,MATCH("https://skinnonews.com"&amp;A13,'기사 제목 및 링크'!C:C,0)))</f>
        <v/>
      </c>
    </row>
    <row r="14" spans="1:18">
      <c r="A14" t="s">
        <v>69</v>
      </c>
      <c r="B14" t="s">
        <v>37</v>
      </c>
      <c r="C14">
        <v>74</v>
      </c>
      <c r="D14" s="78" t="str">
        <f>IFERROR(MATCH(A14,'4p data'!$I$2:$I$7,0),"")</f>
        <v/>
      </c>
      <c r="E14" s="78" t="str">
        <f>IF(D14="","",D14&amp;"@"&amp;COUNTIF($D$1:D14,D14))</f>
        <v/>
      </c>
      <c r="F14" s="78" t="str">
        <f t="shared" si="0"/>
        <v>Google 검색</v>
      </c>
      <c r="I14" s="78" t="str">
        <f>IF(E14="","",INDEX('기사 제목 및 링크'!B:B,MATCH("https://skinnonews.com"&amp;A14,'기사 제목 및 링크'!C:C,0)))</f>
        <v/>
      </c>
    </row>
    <row r="15" spans="1:18">
      <c r="A15" t="s">
        <v>63</v>
      </c>
      <c r="B15" t="s">
        <v>37</v>
      </c>
      <c r="C15">
        <v>67</v>
      </c>
      <c r="D15" s="78" t="str">
        <f>IFERROR(MATCH(A15,'4p data'!$I$2:$I$7,0),"")</f>
        <v/>
      </c>
      <c r="E15" s="78" t="str">
        <f>IF(D15="","",D15&amp;"@"&amp;COUNTIF($D$1:D15,D15))</f>
        <v/>
      </c>
      <c r="F15" s="78" t="str">
        <f t="shared" si="0"/>
        <v>Google 검색</v>
      </c>
      <c r="I15" s="78" t="str">
        <f>IF(E15="","",INDEX('기사 제목 및 링크'!B:B,MATCH("https://skinnonews.com"&amp;A15,'기사 제목 및 링크'!C:C,0)))</f>
        <v/>
      </c>
    </row>
    <row r="16" spans="1:18">
      <c r="A16" t="s">
        <v>54</v>
      </c>
      <c r="B16" t="s">
        <v>37</v>
      </c>
      <c r="C16">
        <v>65</v>
      </c>
      <c r="D16" s="78" t="str">
        <f>IFERROR(MATCH(A16,'4p data'!$I$2:$I$7,0),"")</f>
        <v/>
      </c>
      <c r="E16" s="78" t="str">
        <f>IF(D16="","",D16&amp;"@"&amp;COUNTIF($D$1:D16,D16))</f>
        <v/>
      </c>
      <c r="F16" s="78" t="str">
        <f t="shared" si="0"/>
        <v>Google 검색</v>
      </c>
      <c r="I16" s="78" t="str">
        <f>IF(E16="","",INDEX('기사 제목 및 링크'!B:B,MATCH("https://skinnonews.com"&amp;A16,'기사 제목 및 링크'!C:C,0)))</f>
        <v/>
      </c>
    </row>
    <row r="17" spans="1:9">
      <c r="A17" t="s">
        <v>45</v>
      </c>
      <c r="B17" t="s">
        <v>36</v>
      </c>
      <c r="C17">
        <v>65</v>
      </c>
      <c r="D17" s="78" t="str">
        <f>IFERROR(MATCH(A17,'4p data'!$I$2:$I$7,0),"")</f>
        <v/>
      </c>
      <c r="E17" s="78" t="str">
        <f>IF(D17="","",D17&amp;"@"&amp;COUNTIF($D$1:D17,D17))</f>
        <v/>
      </c>
      <c r="F17" s="78" t="str">
        <f t="shared" si="0"/>
        <v>직접유입</v>
      </c>
      <c r="I17" s="78" t="str">
        <f>IF(E17="","",INDEX('기사 제목 및 링크'!B:B,MATCH("https://skinnonews.com"&amp;A17,'기사 제목 및 링크'!C:C,0)))</f>
        <v/>
      </c>
    </row>
    <row r="18" spans="1:9">
      <c r="A18" t="s">
        <v>2054</v>
      </c>
      <c r="B18" t="s">
        <v>36</v>
      </c>
      <c r="C18">
        <v>64</v>
      </c>
      <c r="D18" s="78">
        <f>IFERROR(MATCH(A18,'4p data'!$I$2:$I$7,0),"")</f>
        <v>3</v>
      </c>
      <c r="E18" s="78" t="str">
        <f>IF(D18="","",D18&amp;"@"&amp;COUNTIF($D$1:D18,D18))</f>
        <v>3@1</v>
      </c>
      <c r="F18" s="78" t="str">
        <f t="shared" si="0"/>
        <v>직접유입</v>
      </c>
      <c r="I18" s="78" t="str">
        <f>IF(E18="","",INDEX('기사 제목 및 링크'!B:B,MATCH("https://skinnonews.com"&amp;A18,'기사 제목 및 링크'!C:C,0)))</f>
        <v>SK온, 리튬메탈 배터리용 고분자 전해질 개발</v>
      </c>
    </row>
    <row r="19" spans="1:9">
      <c r="A19" t="s">
        <v>44</v>
      </c>
      <c r="B19" t="s">
        <v>88</v>
      </c>
      <c r="C19">
        <v>60</v>
      </c>
      <c r="D19" s="78" t="str">
        <f>IFERROR(MATCH(A19,'4p data'!$I$2:$I$7,0),"")</f>
        <v/>
      </c>
      <c r="E19" s="78" t="str">
        <f>IF(D19="","",D19&amp;"@"&amp;COUNTIF($D$1:D19,D19))</f>
        <v/>
      </c>
      <c r="F19" s="78" t="str">
        <f t="shared" si="0"/>
        <v>Sk-on.com</v>
      </c>
      <c r="I19" s="78" t="str">
        <f>IF(E19="","",INDEX('기사 제목 및 링크'!B:B,MATCH("https://skinnonews.com"&amp;A19,'기사 제목 및 링크'!C:C,0)))</f>
        <v/>
      </c>
    </row>
    <row r="20" spans="1:9">
      <c r="A20" t="s">
        <v>46</v>
      </c>
      <c r="B20" t="s">
        <v>37</v>
      </c>
      <c r="C20">
        <v>59</v>
      </c>
      <c r="D20" s="78" t="str">
        <f>IFERROR(MATCH(A20,'4p data'!$I$2:$I$7,0),"")</f>
        <v/>
      </c>
      <c r="E20" s="78" t="str">
        <f>IF(D20="","",D20&amp;"@"&amp;COUNTIF($D$1:D20,D20))</f>
        <v/>
      </c>
      <c r="F20" s="78" t="str">
        <f t="shared" si="0"/>
        <v>Google 검색</v>
      </c>
      <c r="I20" s="78" t="str">
        <f>IF(E20="","",INDEX('기사 제목 및 링크'!B:B,MATCH("https://skinnonews.com"&amp;A20,'기사 제목 및 링크'!C:C,0)))</f>
        <v/>
      </c>
    </row>
    <row r="21" spans="1:9">
      <c r="A21" t="s">
        <v>1151</v>
      </c>
      <c r="B21" t="s">
        <v>37</v>
      </c>
      <c r="C21">
        <v>57</v>
      </c>
      <c r="D21" s="78" t="str">
        <f>IFERROR(MATCH(A21,'4p data'!$I$2:$I$7,0),"")</f>
        <v/>
      </c>
      <c r="E21" s="78" t="str">
        <f>IF(D21="","",D21&amp;"@"&amp;COUNTIF($D$1:D21,D21))</f>
        <v/>
      </c>
      <c r="F21" s="78" t="str">
        <f t="shared" si="0"/>
        <v>Google 검색</v>
      </c>
      <c r="I21" s="78" t="str">
        <f>IF(E21="","",INDEX('기사 제목 및 링크'!B:B,MATCH("https://skinnonews.com"&amp;A21,'기사 제목 및 링크'!C:C,0)))</f>
        <v/>
      </c>
    </row>
    <row r="22" spans="1:9">
      <c r="A22" t="s">
        <v>758</v>
      </c>
      <c r="B22" t="s">
        <v>37</v>
      </c>
      <c r="C22">
        <v>54</v>
      </c>
      <c r="D22" s="78" t="str">
        <f>IFERROR(MATCH(A22,'4p data'!$I$2:$I$7,0),"")</f>
        <v/>
      </c>
      <c r="E22" s="78" t="str">
        <f>IF(D22="","",D22&amp;"@"&amp;COUNTIF($D$1:D22,D22))</f>
        <v/>
      </c>
      <c r="F22" s="78" t="str">
        <f t="shared" si="0"/>
        <v>Google 검색</v>
      </c>
      <c r="I22" s="78" t="str">
        <f>IF(E22="","",INDEX('기사 제목 및 링크'!B:B,MATCH("https://skinnonews.com"&amp;A22,'기사 제목 및 링크'!C:C,0)))</f>
        <v/>
      </c>
    </row>
    <row r="23" spans="1:9">
      <c r="A23" t="s">
        <v>2055</v>
      </c>
      <c r="B23" t="s">
        <v>36</v>
      </c>
      <c r="C23">
        <v>52</v>
      </c>
      <c r="D23" s="78" t="str">
        <f>IFERROR(MATCH(A23,'4p data'!$I$2:$I$7,0),"")</f>
        <v/>
      </c>
      <c r="E23" s="78" t="str">
        <f>IF(D23="","",D23&amp;"@"&amp;COUNTIF($D$1:D23,D23))</f>
        <v/>
      </c>
      <c r="F23" s="78" t="str">
        <f t="shared" si="0"/>
        <v>직접유입</v>
      </c>
      <c r="I23" s="78" t="str">
        <f>IF(E23="","",INDEX('기사 제목 및 링크'!B:B,MATCH("https://skinnonews.com"&amp;A23,'기사 제목 및 링크'!C:C,0)))</f>
        <v/>
      </c>
    </row>
    <row r="24" spans="1:9">
      <c r="A24" t="s">
        <v>62</v>
      </c>
      <c r="B24" t="s">
        <v>37</v>
      </c>
      <c r="C24">
        <v>50</v>
      </c>
      <c r="D24" s="78" t="str">
        <f>IFERROR(MATCH(A24,'4p data'!$I$2:$I$7,0),"")</f>
        <v/>
      </c>
      <c r="E24" s="78" t="str">
        <f>IF(D24="","",D24&amp;"@"&amp;COUNTIF($D$1:D24,D24))</f>
        <v/>
      </c>
      <c r="F24" s="78" t="str">
        <f t="shared" si="0"/>
        <v>Google 검색</v>
      </c>
      <c r="I24" s="78" t="str">
        <f>IF(E24="","",INDEX('기사 제목 및 링크'!B:B,MATCH("https://skinnonews.com"&amp;A24,'기사 제목 및 링크'!C:C,0)))</f>
        <v/>
      </c>
    </row>
    <row r="25" spans="1:9">
      <c r="A25" t="s">
        <v>49</v>
      </c>
      <c r="B25" t="s">
        <v>37</v>
      </c>
      <c r="C25">
        <v>49</v>
      </c>
      <c r="D25" s="78" t="str">
        <f>IFERROR(MATCH(A25,'4p data'!$I$2:$I$7,0),"")</f>
        <v/>
      </c>
      <c r="E25" s="78" t="str">
        <f>IF(D25="","",D25&amp;"@"&amp;COUNTIF($D$1:D25,D25))</f>
        <v/>
      </c>
      <c r="F25" s="78" t="str">
        <f t="shared" si="0"/>
        <v>Google 검색</v>
      </c>
      <c r="I25" s="78" t="str">
        <f>IF(E25="","",INDEX('기사 제목 및 링크'!B:B,MATCH("https://skinnonews.com"&amp;A25,'기사 제목 및 링크'!C:C,0)))</f>
        <v/>
      </c>
    </row>
    <row r="26" spans="1:9">
      <c r="A26" t="s">
        <v>1055</v>
      </c>
      <c r="B26" t="s">
        <v>37</v>
      </c>
      <c r="C26">
        <v>47</v>
      </c>
      <c r="D26" s="78" t="str">
        <f>IFERROR(MATCH(A26,'4p data'!$I$2:$I$7,0),"")</f>
        <v/>
      </c>
      <c r="E26" s="78" t="str">
        <f>IF(D26="","",D26&amp;"@"&amp;COUNTIF($D$1:D26,D26))</f>
        <v/>
      </c>
      <c r="F26" s="78" t="str">
        <f t="shared" si="0"/>
        <v>Google 검색</v>
      </c>
      <c r="I26" s="78" t="str">
        <f>IF(E26="","",INDEX('기사 제목 및 링크'!B:B,MATCH("https://skinnonews.com"&amp;A26,'기사 제목 및 링크'!C:C,0)))</f>
        <v/>
      </c>
    </row>
    <row r="27" spans="1:9">
      <c r="A27" t="s">
        <v>2054</v>
      </c>
      <c r="B27" t="s">
        <v>37</v>
      </c>
      <c r="C27">
        <v>43</v>
      </c>
      <c r="D27" s="78">
        <f>IFERROR(MATCH(A27,'4p data'!$I$2:$I$7,0),"")</f>
        <v>3</v>
      </c>
      <c r="E27" s="78" t="str">
        <f>IF(D27="","",D27&amp;"@"&amp;COUNTIF($D$1:D27,D27))</f>
        <v>3@2</v>
      </c>
      <c r="F27" s="78" t="str">
        <f t="shared" si="0"/>
        <v>Google 검색</v>
      </c>
      <c r="I27" s="78" t="str">
        <f>IF(E27="","",INDEX('기사 제목 및 링크'!B:B,MATCH("https://skinnonews.com"&amp;A27,'기사 제목 및 링크'!C:C,0)))</f>
        <v>SK온, 리튬메탈 배터리용 고분자 전해질 개발</v>
      </c>
    </row>
    <row r="28" spans="1:9">
      <c r="A28" t="s">
        <v>60</v>
      </c>
      <c r="B28" t="s">
        <v>229</v>
      </c>
      <c r="C28">
        <v>40</v>
      </c>
      <c r="D28" s="78" t="str">
        <f>IFERROR(MATCH(A28,'4p data'!$I$2:$I$7,0),"")</f>
        <v/>
      </c>
      <c r="E28" s="78" t="str">
        <f>IF(D28="","",D28&amp;"@"&amp;COUNTIF($D$1:D28,D28))</f>
        <v/>
      </c>
      <c r="F28" s="78" t="str">
        <f t="shared" si="0"/>
        <v>Skenergy.com</v>
      </c>
      <c r="I28" s="78" t="str">
        <f>IF(E28="","",INDEX('기사 제목 및 링크'!B:B,MATCH("https://skinnonews.com"&amp;A28,'기사 제목 및 링크'!C:C,0)))</f>
        <v/>
      </c>
    </row>
    <row r="29" spans="1:9">
      <c r="A29" t="s">
        <v>975</v>
      </c>
      <c r="B29" t="s">
        <v>37</v>
      </c>
      <c r="C29">
        <v>39</v>
      </c>
      <c r="D29" s="78" t="str">
        <f>IFERROR(MATCH(A29,'4p data'!$I$2:$I$7,0),"")</f>
        <v/>
      </c>
      <c r="E29" s="78" t="str">
        <f>IF(D29="","",D29&amp;"@"&amp;COUNTIF($D$1:D29,D29))</f>
        <v/>
      </c>
      <c r="F29" s="78" t="str">
        <f t="shared" si="0"/>
        <v>Google 검색</v>
      </c>
      <c r="I29" s="78" t="str">
        <f>IF(E29="","",INDEX('기사 제목 및 링크'!B:B,MATCH("https://skinnonews.com"&amp;A29,'기사 제목 및 링크'!C:C,0)))</f>
        <v/>
      </c>
    </row>
    <row r="30" spans="1:9">
      <c r="A30" t="s">
        <v>72</v>
      </c>
      <c r="B30" t="s">
        <v>37</v>
      </c>
      <c r="C30">
        <v>38</v>
      </c>
      <c r="D30" s="78" t="str">
        <f>IFERROR(MATCH(A30,'4p data'!$I$2:$I$7,0),"")</f>
        <v/>
      </c>
      <c r="E30" s="78" t="str">
        <f>IF(D30="","",D30&amp;"@"&amp;COUNTIF($D$1:D30,D30))</f>
        <v/>
      </c>
      <c r="F30" s="78" t="str">
        <f t="shared" si="0"/>
        <v>Google 검색</v>
      </c>
      <c r="I30" s="78" t="str">
        <f>IF(E30="","",INDEX('기사 제목 및 링크'!B:B,MATCH("https://skinnonews.com"&amp;A30,'기사 제목 및 링크'!C:C,0)))</f>
        <v/>
      </c>
    </row>
    <row r="31" spans="1:9">
      <c r="A31" t="s">
        <v>436</v>
      </c>
      <c r="B31" t="s">
        <v>39</v>
      </c>
      <c r="C31">
        <v>37</v>
      </c>
      <c r="D31" s="78" t="str">
        <f>IFERROR(MATCH(A31,'4p data'!$I$2:$I$7,0),"")</f>
        <v/>
      </c>
      <c r="E31" s="78" t="str">
        <f>IF(D31="","",D31&amp;"@"&amp;COUNTIF($D$1:D31,D31))</f>
        <v/>
      </c>
      <c r="F31" s="78" t="str">
        <f t="shared" si="0"/>
        <v>Naver 검색</v>
      </c>
      <c r="I31" s="78" t="str">
        <f>IF(E31="","",INDEX('기사 제목 및 링크'!B:B,MATCH("https://skinnonews.com"&amp;A31,'기사 제목 및 링크'!C:C,0)))</f>
        <v/>
      </c>
    </row>
    <row r="32" spans="1:9">
      <c r="A32" t="s">
        <v>1389</v>
      </c>
      <c r="B32" t="s">
        <v>37</v>
      </c>
      <c r="C32">
        <v>37</v>
      </c>
      <c r="D32" s="78" t="str">
        <f>IFERROR(MATCH(A32,'4p data'!$I$2:$I$7,0),"")</f>
        <v/>
      </c>
      <c r="E32" s="78" t="str">
        <f>IF(D32="","",D32&amp;"@"&amp;COUNTIF($D$1:D32,D32))</f>
        <v/>
      </c>
      <c r="F32" s="78" t="str">
        <f t="shared" si="0"/>
        <v>Google 검색</v>
      </c>
      <c r="I32" s="78" t="str">
        <f>IF(E32="","",INDEX('기사 제목 및 링크'!B:B,MATCH("https://skinnonews.com"&amp;A32,'기사 제목 및 링크'!C:C,0)))</f>
        <v/>
      </c>
    </row>
    <row r="33" spans="1:9">
      <c r="A33" t="s">
        <v>1035</v>
      </c>
      <c r="B33" t="s">
        <v>37</v>
      </c>
      <c r="C33">
        <v>35</v>
      </c>
      <c r="D33" s="78" t="str">
        <f>IFERROR(MATCH(A33,'4p data'!$I$2:$I$7,0),"")</f>
        <v/>
      </c>
      <c r="E33" s="78" t="str">
        <f>IF(D33="","",D33&amp;"@"&amp;COUNTIF($D$1:D33,D33))</f>
        <v/>
      </c>
      <c r="F33" s="78" t="str">
        <f t="shared" si="0"/>
        <v>Google 검색</v>
      </c>
      <c r="I33" s="78" t="str">
        <f>IF(E33="","",INDEX('기사 제목 및 링크'!B:B,MATCH("https://skinnonews.com"&amp;A33,'기사 제목 및 링크'!C:C,0)))</f>
        <v/>
      </c>
    </row>
    <row r="34" spans="1:9">
      <c r="A34" t="s">
        <v>150</v>
      </c>
      <c r="B34" t="s">
        <v>37</v>
      </c>
      <c r="C34">
        <v>35</v>
      </c>
      <c r="D34" s="78" t="str">
        <f>IFERROR(MATCH(A34,'4p data'!$I$2:$I$7,0),"")</f>
        <v/>
      </c>
      <c r="E34" s="78" t="str">
        <f>IF(D34="","",D34&amp;"@"&amp;COUNTIF($D$1:D34,D34))</f>
        <v/>
      </c>
      <c r="F34" s="78" t="str">
        <f t="shared" si="0"/>
        <v>Google 검색</v>
      </c>
      <c r="I34" s="78" t="str">
        <f>IF(E34="","",INDEX('기사 제목 및 링크'!B:B,MATCH("https://skinnonews.com"&amp;A34,'기사 제목 및 링크'!C:C,0)))</f>
        <v/>
      </c>
    </row>
    <row r="35" spans="1:9">
      <c r="A35" t="s">
        <v>50</v>
      </c>
      <c r="B35" t="s">
        <v>36</v>
      </c>
      <c r="C35">
        <v>35</v>
      </c>
      <c r="D35" s="78" t="str">
        <f>IFERROR(MATCH(A35,'4p data'!$I$2:$I$7,0),"")</f>
        <v/>
      </c>
      <c r="E35" s="78" t="str">
        <f>IF(D35="","",D35&amp;"@"&amp;COUNTIF($D$1:D35,D35))</f>
        <v/>
      </c>
      <c r="F35" s="78" t="str">
        <f t="shared" si="0"/>
        <v>직접유입</v>
      </c>
      <c r="I35" s="78" t="str">
        <f>IF(E35="","",INDEX('기사 제목 및 링크'!B:B,MATCH("https://skinnonews.com"&amp;A35,'기사 제목 및 링크'!C:C,0)))</f>
        <v/>
      </c>
    </row>
    <row r="36" spans="1:9">
      <c r="A36" t="s">
        <v>161</v>
      </c>
      <c r="B36" t="s">
        <v>37</v>
      </c>
      <c r="C36">
        <v>33</v>
      </c>
      <c r="D36" s="78" t="str">
        <f>IFERROR(MATCH(A36,'4p data'!$I$2:$I$7,0),"")</f>
        <v/>
      </c>
      <c r="E36" s="78" t="str">
        <f>IF(D36="","",D36&amp;"@"&amp;COUNTIF($D$1:D36,D36))</f>
        <v/>
      </c>
      <c r="F36" s="78" t="str">
        <f t="shared" si="0"/>
        <v>Google 검색</v>
      </c>
      <c r="I36" s="78" t="str">
        <f>IF(E36="","",INDEX('기사 제목 및 링크'!B:B,MATCH("https://skinnonews.com"&amp;A36,'기사 제목 및 링크'!C:C,0)))</f>
        <v/>
      </c>
    </row>
    <row r="37" spans="1:9">
      <c r="A37" t="s">
        <v>740</v>
      </c>
      <c r="B37" t="s">
        <v>37</v>
      </c>
      <c r="C37">
        <v>32</v>
      </c>
      <c r="D37" s="78" t="str">
        <f>IFERROR(MATCH(A37,'4p data'!$I$2:$I$7,0),"")</f>
        <v/>
      </c>
      <c r="E37" s="78" t="str">
        <f>IF(D37="","",D37&amp;"@"&amp;COUNTIF($D$1:D37,D37))</f>
        <v/>
      </c>
      <c r="F37" s="78" t="str">
        <f t="shared" si="0"/>
        <v>Google 검색</v>
      </c>
      <c r="I37" s="78" t="str">
        <f>IF(E37="","",INDEX('기사 제목 및 링크'!B:B,MATCH("https://skinnonews.com"&amp;A37,'기사 제목 및 링크'!C:C,0)))</f>
        <v/>
      </c>
    </row>
    <row r="38" spans="1:9">
      <c r="A38" t="s">
        <v>106</v>
      </c>
      <c r="B38" t="s">
        <v>37</v>
      </c>
      <c r="C38">
        <v>32</v>
      </c>
      <c r="D38" s="78" t="str">
        <f>IFERROR(MATCH(A38,'4p data'!$I$2:$I$7,0),"")</f>
        <v/>
      </c>
      <c r="E38" s="78" t="str">
        <f>IF(D38="","",D38&amp;"@"&amp;COUNTIF($D$1:D38,D38))</f>
        <v/>
      </c>
      <c r="F38" s="78" t="str">
        <f t="shared" si="0"/>
        <v>Google 검색</v>
      </c>
      <c r="I38" s="78" t="str">
        <f>IF(E38="","",INDEX('기사 제목 및 링크'!B:B,MATCH("https://skinnonews.com"&amp;A38,'기사 제목 및 링크'!C:C,0)))</f>
        <v/>
      </c>
    </row>
    <row r="39" spans="1:9">
      <c r="A39" t="s">
        <v>73</v>
      </c>
      <c r="B39" t="s">
        <v>37</v>
      </c>
      <c r="C39">
        <v>31</v>
      </c>
      <c r="D39" s="78" t="str">
        <f>IFERROR(MATCH(A39,'4p data'!$I$2:$I$7,0),"")</f>
        <v/>
      </c>
      <c r="E39" s="78" t="str">
        <f>IF(D39="","",D39&amp;"@"&amp;COUNTIF($D$1:D39,D39))</f>
        <v/>
      </c>
      <c r="F39" s="78" t="str">
        <f t="shared" si="0"/>
        <v>Google 검색</v>
      </c>
      <c r="I39" s="78" t="str">
        <f>IF(E39="","",INDEX('기사 제목 및 링크'!B:B,MATCH("https://skinnonews.com"&amp;A39,'기사 제목 및 링크'!C:C,0)))</f>
        <v/>
      </c>
    </row>
    <row r="40" spans="1:9">
      <c r="A40" t="s">
        <v>1335</v>
      </c>
      <c r="B40" t="s">
        <v>37</v>
      </c>
      <c r="C40">
        <v>31</v>
      </c>
      <c r="D40" s="78" t="str">
        <f>IFERROR(MATCH(A40,'4p data'!$I$2:$I$7,0),"")</f>
        <v/>
      </c>
      <c r="E40" s="78" t="str">
        <f>IF(D40="","",D40&amp;"@"&amp;COUNTIF($D$1:D40,D40))</f>
        <v/>
      </c>
      <c r="F40" s="78" t="str">
        <f t="shared" si="0"/>
        <v>Google 검색</v>
      </c>
      <c r="I40" s="78" t="str">
        <f>IF(E40="","",INDEX('기사 제목 및 링크'!B:B,MATCH("https://skinnonews.com"&amp;A40,'기사 제목 및 링크'!C:C,0)))</f>
        <v/>
      </c>
    </row>
    <row r="41" spans="1:9">
      <c r="A41" t="s">
        <v>74</v>
      </c>
      <c r="B41" t="s">
        <v>36</v>
      </c>
      <c r="C41">
        <v>30</v>
      </c>
      <c r="D41" s="78" t="str">
        <f>IFERROR(MATCH(A41,'4p data'!$I$2:$I$7,0),"")</f>
        <v/>
      </c>
      <c r="E41" s="78" t="str">
        <f>IF(D41="","",D41&amp;"@"&amp;COUNTIF($D$1:D41,D41))</f>
        <v/>
      </c>
      <c r="F41" s="78" t="str">
        <f t="shared" si="0"/>
        <v>직접유입</v>
      </c>
      <c r="I41" s="78" t="str">
        <f>IF(E41="","",INDEX('기사 제목 및 링크'!B:B,MATCH("https://skinnonews.com"&amp;A41,'기사 제목 및 링크'!C:C,0)))</f>
        <v/>
      </c>
    </row>
    <row r="42" spans="1:9">
      <c r="A42" t="s">
        <v>1069</v>
      </c>
      <c r="B42" t="s">
        <v>37</v>
      </c>
      <c r="C42">
        <v>30</v>
      </c>
      <c r="D42" s="78" t="str">
        <f>IFERROR(MATCH(A42,'4p data'!$I$2:$I$7,0),"")</f>
        <v/>
      </c>
      <c r="E42" s="78" t="str">
        <f>IF(D42="","",D42&amp;"@"&amp;COUNTIF($D$1:D42,D42))</f>
        <v/>
      </c>
      <c r="F42" s="78" t="str">
        <f t="shared" si="0"/>
        <v>Google 검색</v>
      </c>
      <c r="I42" s="78" t="str">
        <f>IF(E42="","",INDEX('기사 제목 및 링크'!B:B,MATCH("https://skinnonews.com"&amp;A42,'기사 제목 및 링크'!C:C,0)))</f>
        <v/>
      </c>
    </row>
    <row r="43" spans="1:9">
      <c r="A43" t="s">
        <v>61</v>
      </c>
      <c r="B43" t="s">
        <v>37</v>
      </c>
      <c r="C43">
        <v>30</v>
      </c>
      <c r="D43" s="78" t="str">
        <f>IFERROR(MATCH(A43,'4p data'!$I$2:$I$7,0),"")</f>
        <v/>
      </c>
      <c r="E43" s="78" t="str">
        <f>IF(D43="","",D43&amp;"@"&amp;COUNTIF($D$1:D43,D43))</f>
        <v/>
      </c>
      <c r="F43" s="78" t="str">
        <f t="shared" si="0"/>
        <v>Google 검색</v>
      </c>
      <c r="I43" s="78" t="str">
        <f>IF(E43="","",INDEX('기사 제목 및 링크'!B:B,MATCH("https://skinnonews.com"&amp;A43,'기사 제목 및 링크'!C:C,0)))</f>
        <v/>
      </c>
    </row>
    <row r="44" spans="1:9">
      <c r="A44" t="s">
        <v>55</v>
      </c>
      <c r="B44" t="s">
        <v>36</v>
      </c>
      <c r="C44">
        <v>29</v>
      </c>
      <c r="D44" s="78" t="str">
        <f>IFERROR(MATCH(A44,'4p data'!$I$2:$I$7,0),"")</f>
        <v/>
      </c>
      <c r="E44" s="78" t="str">
        <f>IF(D44="","",D44&amp;"@"&amp;COUNTIF($D$1:D44,D44))</f>
        <v/>
      </c>
      <c r="F44" s="78" t="str">
        <f t="shared" si="0"/>
        <v>직접유입</v>
      </c>
      <c r="I44" s="78" t="str">
        <f>IF(E44="","",INDEX('기사 제목 및 링크'!B:B,MATCH("https://skinnonews.com"&amp;A44,'기사 제목 및 링크'!C:C,0)))</f>
        <v/>
      </c>
    </row>
    <row r="45" spans="1:9">
      <c r="A45" t="s">
        <v>102</v>
      </c>
      <c r="B45" t="s">
        <v>37</v>
      </c>
      <c r="C45">
        <v>28</v>
      </c>
      <c r="D45" s="78" t="str">
        <f>IFERROR(MATCH(A45,'4p data'!$I$2:$I$7,0),"")</f>
        <v/>
      </c>
      <c r="E45" s="78" t="str">
        <f>IF(D45="","",D45&amp;"@"&amp;COUNTIF($D$1:D45,D45))</f>
        <v/>
      </c>
      <c r="F45" s="78" t="str">
        <f t="shared" si="0"/>
        <v>Google 검색</v>
      </c>
      <c r="I45" s="78" t="str">
        <f>IF(E45="","",INDEX('기사 제목 및 링크'!B:B,MATCH("https://skinnonews.com"&amp;A45,'기사 제목 및 링크'!C:C,0)))</f>
        <v/>
      </c>
    </row>
    <row r="46" spans="1:9">
      <c r="A46" t="s">
        <v>2053</v>
      </c>
      <c r="B46" t="s">
        <v>1242</v>
      </c>
      <c r="C46">
        <v>28</v>
      </c>
      <c r="D46" s="78">
        <f>IFERROR(MATCH(A46,'4p data'!$I$2:$I$7,0),"")</f>
        <v>1</v>
      </c>
      <c r="E46" s="78" t="str">
        <f>IF(D46="","",D46&amp;"@"&amp;COUNTIF($D$1:D46,D46))</f>
        <v>1@2</v>
      </c>
      <c r="F46" s="78" t="str">
        <f t="shared" si="0"/>
        <v>Instagramstory</v>
      </c>
      <c r="I46" s="78" t="str">
        <f>IF(E46="","",INDEX('기사 제목 및 링크'!B:B,MATCH("https://skinnonews.com"&amp;A46,'기사 제목 및 링크'!C:C,0)))</f>
        <v>“옥상정원? 테니스 코트? 아니죠!” 우리나라 옥상은 왜 대부분 녹색일까?</v>
      </c>
    </row>
    <row r="47" spans="1:9">
      <c r="A47" t="s">
        <v>281</v>
      </c>
      <c r="B47" t="s">
        <v>37</v>
      </c>
      <c r="C47">
        <v>27</v>
      </c>
      <c r="D47" s="78" t="str">
        <f>IFERROR(MATCH(A47,'4p data'!$I$2:$I$7,0),"")</f>
        <v/>
      </c>
      <c r="E47" s="78" t="str">
        <f>IF(D47="","",D47&amp;"@"&amp;COUNTIF($D$1:D47,D47))</f>
        <v/>
      </c>
      <c r="F47" s="78" t="str">
        <f t="shared" si="0"/>
        <v>Google 검색</v>
      </c>
      <c r="I47" s="78" t="str">
        <f>IF(E47="","",INDEX('기사 제목 및 링크'!B:B,MATCH("https://skinnonews.com"&amp;A47,'기사 제목 및 링크'!C:C,0)))</f>
        <v/>
      </c>
    </row>
    <row r="48" spans="1:9">
      <c r="A48" t="s">
        <v>674</v>
      </c>
      <c r="B48" t="s">
        <v>1241</v>
      </c>
      <c r="C48">
        <v>27</v>
      </c>
      <c r="D48" s="78" t="str">
        <f>IFERROR(MATCH(A48,'4p data'!$I$2:$I$7,0),"")</f>
        <v/>
      </c>
      <c r="E48" s="78" t="str">
        <f>IF(D48="","",D48&amp;"@"&amp;COUNTIF($D$1:D48,D48))</f>
        <v/>
      </c>
      <c r="F48" s="78" t="str">
        <f t="shared" si="0"/>
        <v>Enclean.com</v>
      </c>
      <c r="I48" s="78" t="str">
        <f>IF(E48="","",INDEX('기사 제목 및 링크'!B:B,MATCH("https://skinnonews.com"&amp;A48,'기사 제목 및 링크'!C:C,0)))</f>
        <v/>
      </c>
    </row>
    <row r="49" spans="1:9">
      <c r="A49" t="s">
        <v>115</v>
      </c>
      <c r="B49" t="s">
        <v>37</v>
      </c>
      <c r="C49">
        <v>27</v>
      </c>
      <c r="D49" s="78" t="str">
        <f>IFERROR(MATCH(A49,'4p data'!$I$2:$I$7,0),"")</f>
        <v/>
      </c>
      <c r="E49" s="78" t="str">
        <f>IF(D49="","",D49&amp;"@"&amp;COUNTIF($D$1:D49,D49))</f>
        <v/>
      </c>
      <c r="F49" s="78" t="str">
        <f t="shared" si="0"/>
        <v>Google 검색</v>
      </c>
      <c r="I49" s="78" t="str">
        <f>IF(E49="","",INDEX('기사 제목 및 링크'!B:B,MATCH("https://skinnonews.com"&amp;A49,'기사 제목 및 링크'!C:C,0)))</f>
        <v/>
      </c>
    </row>
    <row r="50" spans="1:9">
      <c r="A50" t="s">
        <v>516</v>
      </c>
      <c r="B50" t="s">
        <v>37</v>
      </c>
      <c r="C50">
        <v>26</v>
      </c>
      <c r="D50" s="78" t="str">
        <f>IFERROR(MATCH(A50,'4p data'!$I$2:$I$7,0),"")</f>
        <v/>
      </c>
      <c r="E50" s="78" t="str">
        <f>IF(D50="","",D50&amp;"@"&amp;COUNTIF($D$1:D50,D50))</f>
        <v/>
      </c>
      <c r="F50" s="78" t="str">
        <f t="shared" si="0"/>
        <v>Google 검색</v>
      </c>
      <c r="I50" s="78" t="str">
        <f>IF(E50="","",INDEX('기사 제목 및 링크'!B:B,MATCH("https://skinnonews.com"&amp;A50,'기사 제목 및 링크'!C:C,0)))</f>
        <v/>
      </c>
    </row>
    <row r="51" spans="1:9">
      <c r="A51" t="s">
        <v>206</v>
      </c>
      <c r="B51" t="s">
        <v>37</v>
      </c>
      <c r="C51">
        <v>26</v>
      </c>
      <c r="D51" s="78" t="str">
        <f>IFERROR(MATCH(A51,'4p data'!$I$2:$I$7,0),"")</f>
        <v/>
      </c>
      <c r="E51" s="78" t="str">
        <f>IF(D51="","",D51&amp;"@"&amp;COUNTIF($D$1:D51,D51))</f>
        <v/>
      </c>
      <c r="F51" s="78" t="str">
        <f t="shared" si="0"/>
        <v>Google 검색</v>
      </c>
      <c r="I51" s="78" t="str">
        <f>IF(E51="","",INDEX('기사 제목 및 링크'!B:B,MATCH("https://skinnonews.com"&amp;A51,'기사 제목 및 링크'!C:C,0)))</f>
        <v/>
      </c>
    </row>
    <row r="52" spans="1:9">
      <c r="A52" t="s">
        <v>50</v>
      </c>
      <c r="B52" t="s">
        <v>37</v>
      </c>
      <c r="C52">
        <v>26</v>
      </c>
      <c r="D52" s="78" t="str">
        <f>IFERROR(MATCH(A52,'4p data'!$I$2:$I$7,0),"")</f>
        <v/>
      </c>
      <c r="E52" s="78" t="str">
        <f>IF(D52="","",D52&amp;"@"&amp;COUNTIF($D$1:D52,D52))</f>
        <v/>
      </c>
      <c r="F52" s="78" t="str">
        <f t="shared" si="0"/>
        <v>Google 검색</v>
      </c>
      <c r="I52" s="78" t="str">
        <f>IF(E52="","",INDEX('기사 제목 및 링크'!B:B,MATCH("https://skinnonews.com"&amp;A52,'기사 제목 및 링크'!C:C,0)))</f>
        <v/>
      </c>
    </row>
    <row r="53" spans="1:9">
      <c r="A53" t="s">
        <v>46</v>
      </c>
      <c r="B53" t="s">
        <v>88</v>
      </c>
      <c r="C53">
        <v>26</v>
      </c>
      <c r="D53" s="78" t="str">
        <f>IFERROR(MATCH(A53,'4p data'!$I$2:$I$7,0),"")</f>
        <v/>
      </c>
      <c r="E53" s="78" t="str">
        <f>IF(D53="","",D53&amp;"@"&amp;COUNTIF($D$1:D53,D53))</f>
        <v/>
      </c>
      <c r="F53" s="78" t="str">
        <f t="shared" si="0"/>
        <v>Sk-on.com</v>
      </c>
      <c r="I53" s="78" t="str">
        <f>IF(E53="","",INDEX('기사 제목 및 링크'!B:B,MATCH("https://skinnonews.com"&amp;A53,'기사 제목 및 링크'!C:C,0)))</f>
        <v/>
      </c>
    </row>
    <row r="54" spans="1:9">
      <c r="A54" t="s">
        <v>1077</v>
      </c>
      <c r="B54" t="s">
        <v>37</v>
      </c>
      <c r="C54">
        <v>25</v>
      </c>
      <c r="D54" s="78" t="str">
        <f>IFERROR(MATCH(A54,'4p data'!$I$2:$I$7,0),"")</f>
        <v/>
      </c>
      <c r="E54" s="78" t="str">
        <f>IF(D54="","",D54&amp;"@"&amp;COUNTIF($D$1:D54,D54))</f>
        <v/>
      </c>
      <c r="F54" s="78" t="str">
        <f t="shared" si="0"/>
        <v>Google 검색</v>
      </c>
      <c r="I54" s="78" t="str">
        <f>IF(E54="","",INDEX('기사 제목 및 링크'!B:B,MATCH("https://skinnonews.com"&amp;A54,'기사 제목 및 링크'!C:C,0)))</f>
        <v/>
      </c>
    </row>
    <row r="55" spans="1:9">
      <c r="A55" t="s">
        <v>163</v>
      </c>
      <c r="B55" t="s">
        <v>37</v>
      </c>
      <c r="C55">
        <v>25</v>
      </c>
      <c r="D55" s="78" t="str">
        <f>IFERROR(MATCH(A55,'4p data'!$I$2:$I$7,0),"")</f>
        <v/>
      </c>
      <c r="E55" s="78" t="str">
        <f>IF(D55="","",D55&amp;"@"&amp;COUNTIF($D$1:D55,D55))</f>
        <v/>
      </c>
      <c r="F55" s="78" t="str">
        <f t="shared" si="0"/>
        <v>Google 검색</v>
      </c>
      <c r="I55" s="78" t="str">
        <f>IF(E55="","",INDEX('기사 제목 및 링크'!B:B,MATCH("https://skinnonews.com"&amp;A55,'기사 제목 및 링크'!C:C,0)))</f>
        <v/>
      </c>
    </row>
    <row r="56" spans="1:9">
      <c r="A56" t="s">
        <v>70</v>
      </c>
      <c r="B56" t="s">
        <v>37</v>
      </c>
      <c r="C56">
        <v>25</v>
      </c>
      <c r="D56" s="78" t="str">
        <f>IFERROR(MATCH(A56,'4p data'!$I$2:$I$7,0),"")</f>
        <v/>
      </c>
      <c r="E56" s="78" t="str">
        <f>IF(D56="","",D56&amp;"@"&amp;COUNTIF($D$1:D56,D56))</f>
        <v/>
      </c>
      <c r="F56" s="78" t="str">
        <f t="shared" si="0"/>
        <v>Google 검색</v>
      </c>
      <c r="I56" s="78" t="str">
        <f>IF(E56="","",INDEX('기사 제목 및 링크'!B:B,MATCH("https://skinnonews.com"&amp;A56,'기사 제목 및 링크'!C:C,0)))</f>
        <v/>
      </c>
    </row>
    <row r="57" spans="1:9">
      <c r="A57" t="s">
        <v>44</v>
      </c>
      <c r="B57" t="s">
        <v>230</v>
      </c>
      <c r="C57">
        <v>24</v>
      </c>
      <c r="D57" s="78" t="str">
        <f>IFERROR(MATCH(A57,'4p data'!$I$2:$I$7,0),"")</f>
        <v/>
      </c>
      <c r="E57" s="78" t="str">
        <f>IF(D57="","",D57&amp;"@"&amp;COUNTIF($D$1:D57,D57))</f>
        <v/>
      </c>
      <c r="F57" s="78" t="str">
        <f t="shared" si="0"/>
        <v>Skgeocentric.com</v>
      </c>
      <c r="I57" s="78" t="str">
        <f>IF(E57="","",INDEX('기사 제목 및 링크'!B:B,MATCH("https://skinnonews.com"&amp;A57,'기사 제목 및 링크'!C:C,0)))</f>
        <v/>
      </c>
    </row>
    <row r="58" spans="1:9">
      <c r="A58" t="s">
        <v>100</v>
      </c>
      <c r="B58" t="s">
        <v>37</v>
      </c>
      <c r="C58">
        <v>24</v>
      </c>
      <c r="D58" s="78" t="str">
        <f>IFERROR(MATCH(A58,'4p data'!$I$2:$I$7,0),"")</f>
        <v/>
      </c>
      <c r="E58" s="78" t="str">
        <f>IF(D58="","",D58&amp;"@"&amp;COUNTIF($D$1:D58,D58))</f>
        <v/>
      </c>
      <c r="F58" s="78" t="str">
        <f t="shared" si="0"/>
        <v>Google 검색</v>
      </c>
      <c r="I58" s="78" t="str">
        <f>IF(E58="","",INDEX('기사 제목 및 링크'!B:B,MATCH("https://skinnonews.com"&amp;A58,'기사 제목 및 링크'!C:C,0)))</f>
        <v/>
      </c>
    </row>
    <row r="59" spans="1:9">
      <c r="A59" t="s">
        <v>143</v>
      </c>
      <c r="B59" t="s">
        <v>37</v>
      </c>
      <c r="C59">
        <v>24</v>
      </c>
      <c r="D59" s="78" t="str">
        <f>IFERROR(MATCH(A59,'4p data'!$I$2:$I$7,0),"")</f>
        <v/>
      </c>
      <c r="E59" s="78" t="str">
        <f>IF(D59="","",D59&amp;"@"&amp;COUNTIF($D$1:D59,D59))</f>
        <v/>
      </c>
      <c r="F59" s="78" t="str">
        <f t="shared" si="0"/>
        <v>Google 검색</v>
      </c>
      <c r="I59" s="78" t="str">
        <f>IF(E59="","",INDEX('기사 제목 및 링크'!B:B,MATCH("https://skinnonews.com"&amp;A59,'기사 제목 및 링크'!C:C,0)))</f>
        <v/>
      </c>
    </row>
    <row r="60" spans="1:9">
      <c r="A60" t="s">
        <v>97</v>
      </c>
      <c r="B60" t="s">
        <v>37</v>
      </c>
      <c r="C60">
        <v>24</v>
      </c>
      <c r="D60" s="78" t="str">
        <f>IFERROR(MATCH(A60,'4p data'!$I$2:$I$7,0),"")</f>
        <v/>
      </c>
      <c r="E60" s="78" t="str">
        <f>IF(D60="","",D60&amp;"@"&amp;COUNTIF($D$1:D60,D60))</f>
        <v/>
      </c>
      <c r="F60" s="78" t="str">
        <f t="shared" si="0"/>
        <v>Google 검색</v>
      </c>
      <c r="I60" s="78" t="str">
        <f>IF(E60="","",INDEX('기사 제목 및 링크'!B:B,MATCH("https://skinnonews.com"&amp;A60,'기사 제목 및 링크'!C:C,0)))</f>
        <v/>
      </c>
    </row>
    <row r="61" spans="1:9">
      <c r="A61" t="s">
        <v>60</v>
      </c>
      <c r="B61" t="s">
        <v>37</v>
      </c>
      <c r="C61">
        <v>24</v>
      </c>
      <c r="D61" s="78" t="str">
        <f>IFERROR(MATCH(A61,'4p data'!$I$2:$I$7,0),"")</f>
        <v/>
      </c>
      <c r="E61" s="78" t="str">
        <f>IF(D61="","",D61&amp;"@"&amp;COUNTIF($D$1:D61,D61))</f>
        <v/>
      </c>
      <c r="F61" s="78" t="str">
        <f t="shared" si="0"/>
        <v>Google 검색</v>
      </c>
      <c r="I61" s="78" t="str">
        <f>IF(E61="","",INDEX('기사 제목 및 링크'!B:B,MATCH("https://skinnonews.com"&amp;A61,'기사 제목 및 링크'!C:C,0)))</f>
        <v/>
      </c>
    </row>
    <row r="62" spans="1:9">
      <c r="A62" t="s">
        <v>50</v>
      </c>
      <c r="B62" t="s">
        <v>39</v>
      </c>
      <c r="C62">
        <v>24</v>
      </c>
      <c r="D62" s="78" t="str">
        <f>IFERROR(MATCH(A62,'4p data'!$I$2:$I$7,0),"")</f>
        <v/>
      </c>
      <c r="E62" s="78" t="str">
        <f>IF(D62="","",D62&amp;"@"&amp;COUNTIF($D$1:D62,D62))</f>
        <v/>
      </c>
      <c r="F62" s="78" t="str">
        <f t="shared" si="0"/>
        <v>Naver 검색</v>
      </c>
      <c r="I62" s="78" t="str">
        <f>IF(E62="","",INDEX('기사 제목 및 링크'!B:B,MATCH("https://skinnonews.com"&amp;A62,'기사 제목 및 링크'!C:C,0)))</f>
        <v/>
      </c>
    </row>
    <row r="63" spans="1:9">
      <c r="A63" t="s">
        <v>44</v>
      </c>
      <c r="B63" t="s">
        <v>236</v>
      </c>
      <c r="C63">
        <v>23</v>
      </c>
      <c r="D63" s="78" t="str">
        <f>IFERROR(MATCH(A63,'4p data'!$I$2:$I$7,0),"")</f>
        <v/>
      </c>
      <c r="E63" s="78" t="str">
        <f>IF(D63="","",D63&amp;"@"&amp;COUNTIF($D$1:D63,D63))</f>
        <v/>
      </c>
      <c r="F63" s="78" t="str">
        <f t="shared" si="0"/>
        <v>Youtube.com</v>
      </c>
      <c r="I63" s="78" t="str">
        <f>IF(E63="","",INDEX('기사 제목 및 링크'!B:B,MATCH("https://skinnonews.com"&amp;A63,'기사 제목 및 링크'!C:C,0)))</f>
        <v/>
      </c>
    </row>
    <row r="64" spans="1:9">
      <c r="A64" t="s">
        <v>1148</v>
      </c>
      <c r="B64" t="s">
        <v>37</v>
      </c>
      <c r="C64">
        <v>22</v>
      </c>
      <c r="D64" s="78" t="str">
        <f>IFERROR(MATCH(A64,'4p data'!$I$2:$I$7,0),"")</f>
        <v/>
      </c>
      <c r="E64" s="78" t="str">
        <f>IF(D64="","",D64&amp;"@"&amp;COUNTIF($D$1:D64,D64))</f>
        <v/>
      </c>
      <c r="F64" s="78" t="str">
        <f t="shared" si="0"/>
        <v>Google 검색</v>
      </c>
      <c r="I64" s="78" t="str">
        <f>IF(E64="","",INDEX('기사 제목 및 링크'!B:B,MATCH("https://skinnonews.com"&amp;A64,'기사 제목 및 링크'!C:C,0)))</f>
        <v/>
      </c>
    </row>
    <row r="65" spans="1:9">
      <c r="A65" t="s">
        <v>95</v>
      </c>
      <c r="B65" t="s">
        <v>37</v>
      </c>
      <c r="C65">
        <v>22</v>
      </c>
      <c r="D65" s="78" t="str">
        <f>IFERROR(MATCH(A65,'4p data'!$I$2:$I$7,0),"")</f>
        <v/>
      </c>
      <c r="E65" s="78" t="str">
        <f>IF(D65="","",D65&amp;"@"&amp;COUNTIF($D$1:D65,D65))</f>
        <v/>
      </c>
      <c r="F65" s="78" t="str">
        <f t="shared" si="0"/>
        <v>Google 검색</v>
      </c>
      <c r="I65" s="78" t="str">
        <f>IF(E65="","",INDEX('기사 제목 및 링크'!B:B,MATCH("https://skinnonews.com"&amp;A65,'기사 제목 및 링크'!C:C,0)))</f>
        <v/>
      </c>
    </row>
    <row r="66" spans="1:9">
      <c r="A66" t="s">
        <v>144</v>
      </c>
      <c r="B66" t="s">
        <v>37</v>
      </c>
      <c r="C66">
        <v>22</v>
      </c>
      <c r="D66" s="78" t="str">
        <f>IFERROR(MATCH(A66,'4p data'!$I$2:$I$7,0),"")</f>
        <v/>
      </c>
      <c r="E66" s="78" t="str">
        <f>IF(D66="","",D66&amp;"@"&amp;COUNTIF($D$1:D66,D66))</f>
        <v/>
      </c>
      <c r="F66" s="78" t="str">
        <f t="shared" ref="F66:F129" si="1">IF(B66="naver","Naver 검색",IF(B66="google","Google 검색",IF(B66="(direct)","직접유입",UPPER(LEFT(B66,1))&amp;MID(B66,2,99))))</f>
        <v>Google 검색</v>
      </c>
      <c r="I66" s="78" t="str">
        <f>IF(E66="","",INDEX('기사 제목 및 링크'!B:B,MATCH("https://skinnonews.com"&amp;A66,'기사 제목 및 링크'!C:C,0)))</f>
        <v/>
      </c>
    </row>
    <row r="67" spans="1:9">
      <c r="A67" t="s">
        <v>52</v>
      </c>
      <c r="B67" t="s">
        <v>37</v>
      </c>
      <c r="C67">
        <v>22</v>
      </c>
      <c r="D67" s="78" t="str">
        <f>IFERROR(MATCH(A67,'4p data'!$I$2:$I$7,0),"")</f>
        <v/>
      </c>
      <c r="E67" s="78" t="str">
        <f>IF(D67="","",D67&amp;"@"&amp;COUNTIF($D$1:D67,D67))</f>
        <v/>
      </c>
      <c r="F67" s="78" t="str">
        <f t="shared" si="1"/>
        <v>Google 검색</v>
      </c>
      <c r="I67" s="78" t="str">
        <f>IF(E67="","",INDEX('기사 제목 및 링크'!B:B,MATCH("https://skinnonews.com"&amp;A67,'기사 제목 및 링크'!C:C,0)))</f>
        <v/>
      </c>
    </row>
    <row r="68" spans="1:9">
      <c r="A68" t="s">
        <v>47</v>
      </c>
      <c r="B68" t="s">
        <v>39</v>
      </c>
      <c r="C68">
        <v>21</v>
      </c>
      <c r="D68" s="78">
        <f>IFERROR(MATCH(A68,'4p data'!$I$2:$I$7,0),"")</f>
        <v>2</v>
      </c>
      <c r="E68" s="78" t="str">
        <f>IF(D68="","",D68&amp;"@"&amp;COUNTIF($D$1:D68,D68))</f>
        <v>2@2</v>
      </c>
      <c r="F68" s="78" t="str">
        <f t="shared" si="1"/>
        <v>Naver 검색</v>
      </c>
      <c r="I68" s="78" t="str">
        <f>IF(E68="","",INDEX('기사 제목 및 링크'!B:B,MATCH("https://skinnonews.com"&amp;A68,'기사 제목 및 링크'!C:C,0)))</f>
        <v>패션의 완성은 운동화! 운동화 끈 예쁘게 묶는 법 TOP 5</v>
      </c>
    </row>
    <row r="69" spans="1:9">
      <c r="A69" t="s">
        <v>116</v>
      </c>
      <c r="B69" t="s">
        <v>37</v>
      </c>
      <c r="C69">
        <v>21</v>
      </c>
      <c r="D69" s="78" t="str">
        <f>IFERROR(MATCH(A69,'4p data'!$I$2:$I$7,0),"")</f>
        <v/>
      </c>
      <c r="E69" s="78" t="str">
        <f>IF(D69="","",D69&amp;"@"&amp;COUNTIF($D$1:D69,D69))</f>
        <v/>
      </c>
      <c r="F69" s="78" t="str">
        <f t="shared" si="1"/>
        <v>Google 검색</v>
      </c>
      <c r="I69" s="78" t="str">
        <f>IF(E69="","",INDEX('기사 제목 및 링크'!B:B,MATCH("https://skinnonews.com"&amp;A69,'기사 제목 및 링크'!C:C,0)))</f>
        <v/>
      </c>
    </row>
    <row r="70" spans="1:9">
      <c r="A70" t="s">
        <v>170</v>
      </c>
      <c r="B70" t="s">
        <v>37</v>
      </c>
      <c r="C70">
        <v>21</v>
      </c>
      <c r="D70" s="78" t="str">
        <f>IFERROR(MATCH(A70,'4p data'!$I$2:$I$7,0),"")</f>
        <v/>
      </c>
      <c r="E70" s="78" t="str">
        <f>IF(D70="","",D70&amp;"@"&amp;COUNTIF($D$1:D70,D70))</f>
        <v/>
      </c>
      <c r="F70" s="78" t="str">
        <f t="shared" si="1"/>
        <v>Google 검색</v>
      </c>
      <c r="I70" s="78" t="str">
        <f>IF(E70="","",INDEX('기사 제목 및 링크'!B:B,MATCH("https://skinnonews.com"&amp;A70,'기사 제목 및 링크'!C:C,0)))</f>
        <v/>
      </c>
    </row>
    <row r="71" spans="1:9">
      <c r="A71" t="s">
        <v>56</v>
      </c>
      <c r="B71" t="s">
        <v>37</v>
      </c>
      <c r="C71">
        <v>21</v>
      </c>
      <c r="D71" s="78" t="str">
        <f>IFERROR(MATCH(A71,'4p data'!$I$2:$I$7,0),"")</f>
        <v/>
      </c>
      <c r="E71" s="78" t="str">
        <f>IF(D71="","",D71&amp;"@"&amp;COUNTIF($D$1:D71,D71))</f>
        <v/>
      </c>
      <c r="F71" s="78" t="str">
        <f t="shared" si="1"/>
        <v>Google 검색</v>
      </c>
      <c r="I71" s="78" t="str">
        <f>IF(E71="","",INDEX('기사 제목 및 링크'!B:B,MATCH("https://skinnonews.com"&amp;A71,'기사 제목 및 링크'!C:C,0)))</f>
        <v/>
      </c>
    </row>
    <row r="72" spans="1:9">
      <c r="A72" t="s">
        <v>191</v>
      </c>
      <c r="B72" t="s">
        <v>37</v>
      </c>
      <c r="C72">
        <v>20</v>
      </c>
      <c r="D72" s="78" t="str">
        <f>IFERROR(MATCH(A72,'4p data'!$I$2:$I$7,0),"")</f>
        <v/>
      </c>
      <c r="E72" s="78" t="str">
        <f>IF(D72="","",D72&amp;"@"&amp;COUNTIF($D$1:D72,D72))</f>
        <v/>
      </c>
      <c r="F72" s="78" t="str">
        <f t="shared" si="1"/>
        <v>Google 검색</v>
      </c>
      <c r="I72" s="78" t="str">
        <f>IF(E72="","",INDEX('기사 제목 및 링크'!B:B,MATCH("https://skinnonews.com"&amp;A72,'기사 제목 및 링크'!C:C,0)))</f>
        <v/>
      </c>
    </row>
    <row r="73" spans="1:9">
      <c r="A73" t="s">
        <v>1149</v>
      </c>
      <c r="B73" t="s">
        <v>37</v>
      </c>
      <c r="C73">
        <v>20</v>
      </c>
      <c r="D73" s="78" t="str">
        <f>IFERROR(MATCH(A73,'4p data'!$I$2:$I$7,0),"")</f>
        <v/>
      </c>
      <c r="E73" s="78" t="str">
        <f>IF(D73="","",D73&amp;"@"&amp;COUNTIF($D$1:D73,D73))</f>
        <v/>
      </c>
      <c r="F73" s="78" t="str">
        <f t="shared" si="1"/>
        <v>Google 검색</v>
      </c>
      <c r="I73" s="78" t="str">
        <f>IF(E73="","",INDEX('기사 제목 및 링크'!B:B,MATCH("https://skinnonews.com"&amp;A73,'기사 제목 및 링크'!C:C,0)))</f>
        <v/>
      </c>
    </row>
    <row r="74" spans="1:9">
      <c r="A74" t="s">
        <v>1212</v>
      </c>
      <c r="B74" t="s">
        <v>37</v>
      </c>
      <c r="C74">
        <v>20</v>
      </c>
      <c r="D74" s="78" t="str">
        <f>IFERROR(MATCH(A74,'4p data'!$I$2:$I$7,0),"")</f>
        <v/>
      </c>
      <c r="E74" s="78" t="str">
        <f>IF(D74="","",D74&amp;"@"&amp;COUNTIF($D$1:D74,D74))</f>
        <v/>
      </c>
      <c r="F74" s="78" t="str">
        <f t="shared" si="1"/>
        <v>Google 검색</v>
      </c>
      <c r="I74" s="78" t="str">
        <f>IF(E74="","",INDEX('기사 제목 및 링크'!B:B,MATCH("https://skinnonews.com"&amp;A74,'기사 제목 및 링크'!C:C,0)))</f>
        <v/>
      </c>
    </row>
    <row r="75" spans="1:9">
      <c r="A75" t="s">
        <v>589</v>
      </c>
      <c r="B75" t="s">
        <v>37</v>
      </c>
      <c r="C75">
        <v>20</v>
      </c>
      <c r="D75" s="78" t="str">
        <f>IFERROR(MATCH(A75,'4p data'!$I$2:$I$7,0),"")</f>
        <v/>
      </c>
      <c r="E75" s="78" t="str">
        <f>IF(D75="","",D75&amp;"@"&amp;COUNTIF($D$1:D75,D75))</f>
        <v/>
      </c>
      <c r="F75" s="78" t="str">
        <f t="shared" si="1"/>
        <v>Google 검색</v>
      </c>
      <c r="I75" s="78" t="str">
        <f>IF(E75="","",INDEX('기사 제목 및 링크'!B:B,MATCH("https://skinnonews.com"&amp;A75,'기사 제목 및 링크'!C:C,0)))</f>
        <v/>
      </c>
    </row>
    <row r="76" spans="1:9">
      <c r="A76" t="s">
        <v>103</v>
      </c>
      <c r="B76" t="s">
        <v>37</v>
      </c>
      <c r="C76">
        <v>20</v>
      </c>
      <c r="D76" s="78" t="str">
        <f>IFERROR(MATCH(A76,'4p data'!$I$2:$I$7,0),"")</f>
        <v/>
      </c>
      <c r="E76" s="78" t="str">
        <f>IF(D76="","",D76&amp;"@"&amp;COUNTIF($D$1:D76,D76))</f>
        <v/>
      </c>
      <c r="F76" s="78" t="str">
        <f t="shared" si="1"/>
        <v>Google 검색</v>
      </c>
      <c r="I76" s="78" t="str">
        <f>IF(E76="","",INDEX('기사 제목 및 링크'!B:B,MATCH("https://skinnonews.com"&amp;A76,'기사 제목 및 링크'!C:C,0)))</f>
        <v/>
      </c>
    </row>
    <row r="77" spans="1:9">
      <c r="A77" t="s">
        <v>104</v>
      </c>
      <c r="B77" t="s">
        <v>37</v>
      </c>
      <c r="C77">
        <v>20</v>
      </c>
      <c r="D77" s="78" t="str">
        <f>IFERROR(MATCH(A77,'4p data'!$I$2:$I$7,0),"")</f>
        <v/>
      </c>
      <c r="E77" s="78" t="str">
        <f>IF(D77="","",D77&amp;"@"&amp;COUNTIF($D$1:D77,D77))</f>
        <v/>
      </c>
      <c r="F77" s="78" t="str">
        <f t="shared" si="1"/>
        <v>Google 검색</v>
      </c>
      <c r="I77" s="78" t="str">
        <f>IF(E77="","",INDEX('기사 제목 및 링크'!B:B,MATCH("https://skinnonews.com"&amp;A77,'기사 제목 및 링크'!C:C,0)))</f>
        <v/>
      </c>
    </row>
    <row r="78" spans="1:9">
      <c r="A78" t="s">
        <v>51</v>
      </c>
      <c r="B78" t="s">
        <v>37</v>
      </c>
      <c r="C78">
        <v>20</v>
      </c>
      <c r="D78" s="78" t="str">
        <f>IFERROR(MATCH(A78,'4p data'!$I$2:$I$7,0),"")</f>
        <v/>
      </c>
      <c r="E78" s="78" t="str">
        <f>IF(D78="","",D78&amp;"@"&amp;COUNTIF($D$1:D78,D78))</f>
        <v/>
      </c>
      <c r="F78" s="78" t="str">
        <f t="shared" si="1"/>
        <v>Google 검색</v>
      </c>
      <c r="I78" s="78" t="str">
        <f>IF(E78="","",INDEX('기사 제목 및 링크'!B:B,MATCH("https://skinnonews.com"&amp;A78,'기사 제목 및 링크'!C:C,0)))</f>
        <v/>
      </c>
    </row>
    <row r="79" spans="1:9">
      <c r="A79" t="s">
        <v>708</v>
      </c>
      <c r="B79" t="s">
        <v>37</v>
      </c>
      <c r="C79">
        <v>19</v>
      </c>
      <c r="D79" s="78" t="str">
        <f>IFERROR(MATCH(A79,'4p data'!$I$2:$I$7,0),"")</f>
        <v/>
      </c>
      <c r="E79" s="78" t="str">
        <f>IF(D79="","",D79&amp;"@"&amp;COUNTIF($D$1:D79,D79))</f>
        <v/>
      </c>
      <c r="F79" s="78" t="str">
        <f t="shared" si="1"/>
        <v>Google 검색</v>
      </c>
      <c r="I79" s="78" t="str">
        <f>IF(E79="","",INDEX('기사 제목 및 링크'!B:B,MATCH("https://skinnonews.com"&amp;A79,'기사 제목 및 링크'!C:C,0)))</f>
        <v/>
      </c>
    </row>
    <row r="80" spans="1:9">
      <c r="A80" t="s">
        <v>860</v>
      </c>
      <c r="B80" t="s">
        <v>37</v>
      </c>
      <c r="C80">
        <v>19</v>
      </c>
      <c r="D80" s="78" t="str">
        <f>IFERROR(MATCH(A80,'4p data'!$I$2:$I$7,0),"")</f>
        <v/>
      </c>
      <c r="E80" s="78" t="str">
        <f>IF(D80="","",D80&amp;"@"&amp;COUNTIF($D$1:D80,D80))</f>
        <v/>
      </c>
      <c r="F80" s="78" t="str">
        <f t="shared" si="1"/>
        <v>Google 검색</v>
      </c>
      <c r="I80" s="78" t="str">
        <f>IF(E80="","",INDEX('기사 제목 및 링크'!B:B,MATCH("https://skinnonews.com"&amp;A80,'기사 제목 및 링크'!C:C,0)))</f>
        <v/>
      </c>
    </row>
    <row r="81" spans="1:9">
      <c r="A81" t="s">
        <v>1486</v>
      </c>
      <c r="B81" t="s">
        <v>37</v>
      </c>
      <c r="C81">
        <v>19</v>
      </c>
      <c r="D81" s="78" t="str">
        <f>IFERROR(MATCH(A81,'4p data'!$I$2:$I$7,0),"")</f>
        <v/>
      </c>
      <c r="E81" s="78" t="str">
        <f>IF(D81="","",D81&amp;"@"&amp;COUNTIF($D$1:D81,D81))</f>
        <v/>
      </c>
      <c r="F81" s="78" t="str">
        <f t="shared" si="1"/>
        <v>Google 검색</v>
      </c>
      <c r="I81" s="78" t="str">
        <f>IF(E81="","",INDEX('기사 제목 및 링크'!B:B,MATCH("https://skinnonews.com"&amp;A81,'기사 제목 및 링크'!C:C,0)))</f>
        <v/>
      </c>
    </row>
    <row r="82" spans="1:9">
      <c r="A82" t="s">
        <v>1794</v>
      </c>
      <c r="B82" t="s">
        <v>36</v>
      </c>
      <c r="C82">
        <v>19</v>
      </c>
      <c r="D82" s="78" t="str">
        <f>IFERROR(MATCH(A82,'4p data'!$I$2:$I$7,0),"")</f>
        <v/>
      </c>
      <c r="E82" s="78" t="str">
        <f>IF(D82="","",D82&amp;"@"&amp;COUNTIF($D$1:D82,D82))</f>
        <v/>
      </c>
      <c r="F82" s="78" t="str">
        <f t="shared" si="1"/>
        <v>직접유입</v>
      </c>
      <c r="I82" s="78" t="str">
        <f>IF(E82="","",INDEX('기사 제목 및 링크'!B:B,MATCH("https://skinnonews.com"&amp;A82,'기사 제목 및 링크'!C:C,0)))</f>
        <v/>
      </c>
    </row>
    <row r="83" spans="1:9">
      <c r="A83" t="s">
        <v>2054</v>
      </c>
      <c r="B83" t="s">
        <v>38</v>
      </c>
      <c r="C83">
        <v>19</v>
      </c>
      <c r="D83" s="78">
        <f>IFERROR(MATCH(A83,'4p data'!$I$2:$I$7,0),"")</f>
        <v>3</v>
      </c>
      <c r="E83" s="78" t="str">
        <f>IF(D83="","",D83&amp;"@"&amp;COUNTIF($D$1:D83,D83))</f>
        <v>3@3</v>
      </c>
      <c r="F83" s="78" t="str">
        <f t="shared" si="1"/>
        <v>Ozmailer.com</v>
      </c>
      <c r="I83" s="78" t="str">
        <f>IF(E83="","",INDEX('기사 제목 및 링크'!B:B,MATCH("https://skinnonews.com"&amp;A83,'기사 제목 및 링크'!C:C,0)))</f>
        <v>SK온, 리튬메탈 배터리용 고분자 전해질 개발</v>
      </c>
    </row>
    <row r="84" spans="1:9">
      <c r="A84" t="s">
        <v>68</v>
      </c>
      <c r="B84" t="s">
        <v>231</v>
      </c>
      <c r="C84">
        <v>19</v>
      </c>
      <c r="D84" s="78" t="str">
        <f>IFERROR(MATCH(A84,'4p data'!$I$2:$I$7,0),"")</f>
        <v/>
      </c>
      <c r="E84" s="78" t="str">
        <f>IF(D84="","",D84&amp;"@"&amp;COUNTIF($D$1:D84,D84))</f>
        <v/>
      </c>
      <c r="F84" s="78" t="str">
        <f t="shared" si="1"/>
        <v>Namu.wiki</v>
      </c>
      <c r="I84" s="78" t="str">
        <f>IF(E84="","",INDEX('기사 제목 및 링크'!B:B,MATCH("https://skinnonews.com"&amp;A84,'기사 제목 및 링크'!C:C,0)))</f>
        <v/>
      </c>
    </row>
    <row r="85" spans="1:9">
      <c r="A85" t="s">
        <v>58</v>
      </c>
      <c r="B85" t="s">
        <v>37</v>
      </c>
      <c r="C85">
        <v>18</v>
      </c>
      <c r="D85" s="78" t="str">
        <f>IFERROR(MATCH(A85,'4p data'!$I$2:$I$7,0),"")</f>
        <v/>
      </c>
      <c r="E85" s="78" t="str">
        <f>IF(D85="","",D85&amp;"@"&amp;COUNTIF($D$1:D85,D85))</f>
        <v/>
      </c>
      <c r="F85" s="78" t="str">
        <f t="shared" si="1"/>
        <v>Google 검색</v>
      </c>
      <c r="I85" s="78" t="str">
        <f>IF(E85="","",INDEX('기사 제목 및 링크'!B:B,MATCH("https://skinnonews.com"&amp;A85,'기사 제목 및 링크'!C:C,0)))</f>
        <v/>
      </c>
    </row>
    <row r="86" spans="1:9">
      <c r="A86" t="s">
        <v>436</v>
      </c>
      <c r="B86" t="s">
        <v>41</v>
      </c>
      <c r="C86">
        <v>18</v>
      </c>
      <c r="D86" s="78" t="str">
        <f>IFERROR(MATCH(A86,'4p data'!$I$2:$I$7,0),"")</f>
        <v/>
      </c>
      <c r="E86" s="78" t="str">
        <f>IF(D86="","",D86&amp;"@"&amp;COUNTIF($D$1:D86,D86))</f>
        <v/>
      </c>
      <c r="F86" s="78" t="str">
        <f t="shared" si="1"/>
        <v>Naver.com</v>
      </c>
      <c r="I86" s="78" t="str">
        <f>IF(E86="","",INDEX('기사 제목 및 링크'!B:B,MATCH("https://skinnonews.com"&amp;A86,'기사 제목 및 링크'!C:C,0)))</f>
        <v/>
      </c>
    </row>
    <row r="87" spans="1:9">
      <c r="A87" t="s">
        <v>825</v>
      </c>
      <c r="B87" t="s">
        <v>37</v>
      </c>
      <c r="C87">
        <v>18</v>
      </c>
      <c r="D87" s="78" t="str">
        <f>IFERROR(MATCH(A87,'4p data'!$I$2:$I$7,0),"")</f>
        <v/>
      </c>
      <c r="E87" s="78" t="str">
        <f>IF(D87="","",D87&amp;"@"&amp;COUNTIF($D$1:D87,D87))</f>
        <v/>
      </c>
      <c r="F87" s="78" t="str">
        <f t="shared" si="1"/>
        <v>Google 검색</v>
      </c>
      <c r="I87" s="78" t="str">
        <f>IF(E87="","",INDEX('기사 제목 및 링크'!B:B,MATCH("https://skinnonews.com"&amp;A87,'기사 제목 및 링크'!C:C,0)))</f>
        <v/>
      </c>
    </row>
    <row r="88" spans="1:9">
      <c r="A88" t="s">
        <v>1361</v>
      </c>
      <c r="B88" t="s">
        <v>39</v>
      </c>
      <c r="C88">
        <v>18</v>
      </c>
      <c r="D88" s="78" t="str">
        <f>IFERROR(MATCH(A88,'4p data'!$I$2:$I$7,0),"")</f>
        <v/>
      </c>
      <c r="E88" s="78" t="str">
        <f>IF(D88="","",D88&amp;"@"&amp;COUNTIF($D$1:D88,D88))</f>
        <v/>
      </c>
      <c r="F88" s="78" t="str">
        <f t="shared" si="1"/>
        <v>Naver 검색</v>
      </c>
      <c r="I88" s="78" t="str">
        <f>IF(E88="","",INDEX('기사 제목 및 링크'!B:B,MATCH("https://skinnonews.com"&amp;A88,'기사 제목 및 링크'!C:C,0)))</f>
        <v/>
      </c>
    </row>
    <row r="89" spans="1:9">
      <c r="A89" t="s">
        <v>2054</v>
      </c>
      <c r="B89" t="s">
        <v>39</v>
      </c>
      <c r="C89">
        <v>18</v>
      </c>
      <c r="D89" s="78">
        <f>IFERROR(MATCH(A89,'4p data'!$I$2:$I$7,0),"")</f>
        <v>3</v>
      </c>
      <c r="E89" s="78" t="str">
        <f>IF(D89="","",D89&amp;"@"&amp;COUNTIF($D$1:D89,D89))</f>
        <v>3@4</v>
      </c>
      <c r="F89" s="78" t="str">
        <f t="shared" si="1"/>
        <v>Naver 검색</v>
      </c>
      <c r="I89" s="78" t="str">
        <f>IF(E89="","",INDEX('기사 제목 및 링크'!B:B,MATCH("https://skinnonews.com"&amp;A89,'기사 제목 및 링크'!C:C,0)))</f>
        <v>SK온, 리튬메탈 배터리용 고분자 전해질 개발</v>
      </c>
    </row>
    <row r="90" spans="1:9">
      <c r="A90" t="s">
        <v>2053</v>
      </c>
      <c r="B90" t="s">
        <v>36</v>
      </c>
      <c r="C90">
        <v>18</v>
      </c>
      <c r="D90" s="78">
        <f>IFERROR(MATCH(A90,'4p data'!$I$2:$I$7,0),"")</f>
        <v>1</v>
      </c>
      <c r="E90" s="78" t="str">
        <f>IF(D90="","",D90&amp;"@"&amp;COUNTIF($D$1:D90,D90))</f>
        <v>1@3</v>
      </c>
      <c r="F90" s="78" t="str">
        <f t="shared" si="1"/>
        <v>직접유입</v>
      </c>
      <c r="I90" s="78" t="str">
        <f>IF(E90="","",INDEX('기사 제목 및 링크'!B:B,MATCH("https://skinnonews.com"&amp;A90,'기사 제목 및 링크'!C:C,0)))</f>
        <v>“옥상정원? 테니스 코트? 아니죠!” 우리나라 옥상은 왜 대부분 녹색일까?</v>
      </c>
    </row>
    <row r="91" spans="1:9">
      <c r="A91" t="s">
        <v>1277</v>
      </c>
      <c r="B91" t="s">
        <v>37</v>
      </c>
      <c r="C91">
        <v>18</v>
      </c>
      <c r="D91" s="78" t="str">
        <f>IFERROR(MATCH(A91,'4p data'!$I$2:$I$7,0),"")</f>
        <v/>
      </c>
      <c r="E91" s="78" t="str">
        <f>IF(D91="","",D91&amp;"@"&amp;COUNTIF($D$1:D91,D91))</f>
        <v/>
      </c>
      <c r="F91" s="78" t="str">
        <f t="shared" si="1"/>
        <v>Google 검색</v>
      </c>
      <c r="I91" s="78" t="str">
        <f>IF(E91="","",INDEX('기사 제목 및 링크'!B:B,MATCH("https://skinnonews.com"&amp;A91,'기사 제목 및 링크'!C:C,0)))</f>
        <v/>
      </c>
    </row>
    <row r="92" spans="1:9">
      <c r="A92" t="s">
        <v>111</v>
      </c>
      <c r="B92" t="s">
        <v>36</v>
      </c>
      <c r="C92">
        <v>18</v>
      </c>
      <c r="D92" s="78" t="str">
        <f>IFERROR(MATCH(A92,'4p data'!$I$2:$I$7,0),"")</f>
        <v/>
      </c>
      <c r="E92" s="78" t="str">
        <f>IF(D92="","",D92&amp;"@"&amp;COUNTIF($D$1:D92,D92))</f>
        <v/>
      </c>
      <c r="F92" s="78" t="str">
        <f t="shared" si="1"/>
        <v>직접유입</v>
      </c>
      <c r="I92" s="78" t="str">
        <f>IF(E92="","",INDEX('기사 제목 및 링크'!B:B,MATCH("https://skinnonews.com"&amp;A92,'기사 제목 및 링크'!C:C,0)))</f>
        <v/>
      </c>
    </row>
    <row r="93" spans="1:9">
      <c r="A93" t="s">
        <v>102</v>
      </c>
      <c r="B93" t="s">
        <v>1538</v>
      </c>
      <c r="C93">
        <v>17</v>
      </c>
      <c r="D93" s="78" t="str">
        <f>IFERROR(MATCH(A93,'4p data'!$I$2:$I$7,0),"")</f>
        <v/>
      </c>
      <c r="E93" s="78" t="str">
        <f>IF(D93="","",D93&amp;"@"&amp;COUNTIF($D$1:D93,D93))</f>
        <v/>
      </c>
      <c r="F93" s="78" t="str">
        <f t="shared" si="1"/>
        <v>M.facebook.com</v>
      </c>
      <c r="I93" s="78" t="str">
        <f>IF(E93="","",INDEX('기사 제목 및 링크'!B:B,MATCH("https://skinnonews.com"&amp;A93,'기사 제목 및 링크'!C:C,0)))</f>
        <v/>
      </c>
    </row>
    <row r="94" spans="1:9">
      <c r="A94" t="s">
        <v>436</v>
      </c>
      <c r="B94" t="s">
        <v>235</v>
      </c>
      <c r="C94">
        <v>17</v>
      </c>
      <c r="D94" s="78" t="str">
        <f>IFERROR(MATCH(A94,'4p data'!$I$2:$I$7,0),"")</f>
        <v/>
      </c>
      <c r="E94" s="78" t="str">
        <f>IF(D94="","",D94&amp;"@"&amp;COUNTIF($D$1:D94,D94))</f>
        <v/>
      </c>
      <c r="F94" s="78" t="str">
        <f t="shared" si="1"/>
        <v>M.search.naver.com</v>
      </c>
      <c r="I94" s="78" t="str">
        <f>IF(E94="","",INDEX('기사 제목 및 링크'!B:B,MATCH("https://skinnonews.com"&amp;A94,'기사 제목 및 링크'!C:C,0)))</f>
        <v/>
      </c>
    </row>
    <row r="95" spans="1:9">
      <c r="A95" t="s">
        <v>675</v>
      </c>
      <c r="B95" t="s">
        <v>37</v>
      </c>
      <c r="C95">
        <v>17</v>
      </c>
      <c r="D95" s="78" t="str">
        <f>IFERROR(MATCH(A95,'4p data'!$I$2:$I$7,0),"")</f>
        <v/>
      </c>
      <c r="E95" s="78" t="str">
        <f>IF(D95="","",D95&amp;"@"&amp;COUNTIF($D$1:D95,D95))</f>
        <v/>
      </c>
      <c r="F95" s="78" t="str">
        <f t="shared" si="1"/>
        <v>Google 검색</v>
      </c>
      <c r="I95" s="78" t="str">
        <f>IF(E95="","",INDEX('기사 제목 및 링크'!B:B,MATCH("https://skinnonews.com"&amp;A95,'기사 제목 및 링크'!C:C,0)))</f>
        <v/>
      </c>
    </row>
    <row r="96" spans="1:9">
      <c r="A96" t="s">
        <v>1169</v>
      </c>
      <c r="B96" t="s">
        <v>37</v>
      </c>
      <c r="C96">
        <v>17</v>
      </c>
      <c r="D96" s="78" t="str">
        <f>IFERROR(MATCH(A96,'4p data'!$I$2:$I$7,0),"")</f>
        <v/>
      </c>
      <c r="E96" s="78" t="str">
        <f>IF(D96="","",D96&amp;"@"&amp;COUNTIF($D$1:D96,D96))</f>
        <v/>
      </c>
      <c r="F96" s="78" t="str">
        <f t="shared" si="1"/>
        <v>Google 검색</v>
      </c>
      <c r="I96" s="78" t="str">
        <f>IF(E96="","",INDEX('기사 제목 및 링크'!B:B,MATCH("https://skinnonews.com"&amp;A96,'기사 제목 및 링크'!C:C,0)))</f>
        <v/>
      </c>
    </row>
    <row r="97" spans="1:9">
      <c r="A97" t="s">
        <v>1274</v>
      </c>
      <c r="B97" t="s">
        <v>37</v>
      </c>
      <c r="C97">
        <v>17</v>
      </c>
      <c r="D97" s="78" t="str">
        <f>IFERROR(MATCH(A97,'4p data'!$I$2:$I$7,0),"")</f>
        <v/>
      </c>
      <c r="E97" s="78" t="str">
        <f>IF(D97="","",D97&amp;"@"&amp;COUNTIF($D$1:D97,D97))</f>
        <v/>
      </c>
      <c r="F97" s="78" t="str">
        <f t="shared" si="1"/>
        <v>Google 검색</v>
      </c>
      <c r="I97" s="78" t="str">
        <f>IF(E97="","",INDEX('기사 제목 및 링크'!B:B,MATCH("https://skinnonews.com"&amp;A97,'기사 제목 및 링크'!C:C,0)))</f>
        <v/>
      </c>
    </row>
    <row r="98" spans="1:9">
      <c r="A98" t="s">
        <v>793</v>
      </c>
      <c r="B98" t="s">
        <v>37</v>
      </c>
      <c r="C98">
        <v>17</v>
      </c>
      <c r="D98" s="78" t="str">
        <f>IFERROR(MATCH(A98,'4p data'!$I$2:$I$7,0),"")</f>
        <v/>
      </c>
      <c r="E98" s="78" t="str">
        <f>IF(D98="","",D98&amp;"@"&amp;COUNTIF($D$1:D98,D98))</f>
        <v/>
      </c>
      <c r="F98" s="78" t="str">
        <f t="shared" si="1"/>
        <v>Google 검색</v>
      </c>
      <c r="I98" s="78" t="str">
        <f>IF(E98="","",INDEX('기사 제목 및 링크'!B:B,MATCH("https://skinnonews.com"&amp;A98,'기사 제목 및 링크'!C:C,0)))</f>
        <v/>
      </c>
    </row>
    <row r="99" spans="1:9">
      <c r="A99" t="s">
        <v>158</v>
      </c>
      <c r="B99" t="s">
        <v>37</v>
      </c>
      <c r="C99">
        <v>17</v>
      </c>
      <c r="D99" s="78" t="str">
        <f>IFERROR(MATCH(A99,'4p data'!$I$2:$I$7,0),"")</f>
        <v/>
      </c>
      <c r="E99" s="78" t="str">
        <f>IF(D99="","",D99&amp;"@"&amp;COUNTIF($D$1:D99,D99))</f>
        <v/>
      </c>
      <c r="F99" s="78" t="str">
        <f t="shared" si="1"/>
        <v>Google 검색</v>
      </c>
      <c r="I99" s="78" t="str">
        <f>IF(E99="","",INDEX('기사 제목 및 링크'!B:B,MATCH("https://skinnonews.com"&amp;A99,'기사 제목 및 링크'!C:C,0)))</f>
        <v/>
      </c>
    </row>
    <row r="100" spans="1:9">
      <c r="A100" t="s">
        <v>122</v>
      </c>
      <c r="B100" t="s">
        <v>37</v>
      </c>
      <c r="C100">
        <v>17</v>
      </c>
      <c r="D100" s="78" t="str">
        <f>IFERROR(MATCH(A100,'4p data'!$I$2:$I$7,0),"")</f>
        <v/>
      </c>
      <c r="E100" s="78" t="str">
        <f>IF(D100="","",D100&amp;"@"&amp;COUNTIF($D$1:D100,D100))</f>
        <v/>
      </c>
      <c r="F100" s="78" t="str">
        <f t="shared" si="1"/>
        <v>Google 검색</v>
      </c>
      <c r="I100" s="78" t="str">
        <f>IF(E100="","",INDEX('기사 제목 및 링크'!B:B,MATCH("https://skinnonews.com"&amp;A100,'기사 제목 및 링크'!C:C,0)))</f>
        <v/>
      </c>
    </row>
    <row r="101" spans="1:9">
      <c r="A101" t="s">
        <v>75</v>
      </c>
      <c r="B101" t="s">
        <v>37</v>
      </c>
      <c r="C101">
        <v>17</v>
      </c>
      <c r="D101" s="78" t="str">
        <f>IFERROR(MATCH(A101,'4p data'!$I$2:$I$7,0),"")</f>
        <v/>
      </c>
      <c r="E101" s="78" t="str">
        <f>IF(D101="","",D101&amp;"@"&amp;COUNTIF($D$1:D101,D101))</f>
        <v/>
      </c>
      <c r="F101" s="78" t="str">
        <f t="shared" si="1"/>
        <v>Google 검색</v>
      </c>
      <c r="I101" s="78" t="str">
        <f>IF(E101="","",INDEX('기사 제목 및 링크'!B:B,MATCH("https://skinnonews.com"&amp;A101,'기사 제목 및 링크'!C:C,0)))</f>
        <v/>
      </c>
    </row>
    <row r="102" spans="1:9">
      <c r="A102" t="s">
        <v>46</v>
      </c>
      <c r="B102" t="s">
        <v>41</v>
      </c>
      <c r="C102">
        <v>17</v>
      </c>
      <c r="D102" s="78" t="str">
        <f>IFERROR(MATCH(A102,'4p data'!$I$2:$I$7,0),"")</f>
        <v/>
      </c>
      <c r="E102" s="78" t="str">
        <f>IF(D102="","",D102&amp;"@"&amp;COUNTIF($D$1:D102,D102))</f>
        <v/>
      </c>
      <c r="F102" s="78" t="str">
        <f t="shared" si="1"/>
        <v>Naver.com</v>
      </c>
      <c r="I102" s="78" t="str">
        <f>IF(E102="","",INDEX('기사 제목 및 링크'!B:B,MATCH("https://skinnonews.com"&amp;A102,'기사 제목 및 링크'!C:C,0)))</f>
        <v/>
      </c>
    </row>
    <row r="103" spans="1:9">
      <c r="A103" t="s">
        <v>71</v>
      </c>
      <c r="B103" t="s">
        <v>37</v>
      </c>
      <c r="C103">
        <v>16</v>
      </c>
      <c r="D103" s="78" t="str">
        <f>IFERROR(MATCH(A103,'4p data'!$I$2:$I$7,0),"")</f>
        <v/>
      </c>
      <c r="E103" s="78" t="str">
        <f>IF(D103="","",D103&amp;"@"&amp;COUNTIF($D$1:D103,D103))</f>
        <v/>
      </c>
      <c r="F103" s="78" t="str">
        <f t="shared" si="1"/>
        <v>Google 검색</v>
      </c>
      <c r="I103" s="78" t="str">
        <f>IF(E103="","",INDEX('기사 제목 및 링크'!B:B,MATCH("https://skinnonews.com"&amp;A103,'기사 제목 및 링크'!C:C,0)))</f>
        <v/>
      </c>
    </row>
    <row r="104" spans="1:9">
      <c r="A104" t="s">
        <v>478</v>
      </c>
      <c r="B104" t="s">
        <v>37</v>
      </c>
      <c r="C104">
        <v>16</v>
      </c>
      <c r="D104" s="78" t="str">
        <f>IFERROR(MATCH(A104,'4p data'!$I$2:$I$7,0),"")</f>
        <v/>
      </c>
      <c r="E104" s="78" t="str">
        <f>IF(D104="","",D104&amp;"@"&amp;COUNTIF($D$1:D104,D104))</f>
        <v/>
      </c>
      <c r="F104" s="78" t="str">
        <f t="shared" si="1"/>
        <v>Google 검색</v>
      </c>
      <c r="I104" s="78" t="str">
        <f>IF(E104="","",INDEX('기사 제목 및 링크'!B:B,MATCH("https://skinnonews.com"&amp;A104,'기사 제목 및 링크'!C:C,0)))</f>
        <v/>
      </c>
    </row>
    <row r="105" spans="1:9">
      <c r="A105" t="s">
        <v>213</v>
      </c>
      <c r="B105" t="s">
        <v>37</v>
      </c>
      <c r="C105">
        <v>16</v>
      </c>
      <c r="D105" s="78" t="str">
        <f>IFERROR(MATCH(A105,'4p data'!$I$2:$I$7,0),"")</f>
        <v/>
      </c>
      <c r="E105" s="78" t="str">
        <f>IF(D105="","",D105&amp;"@"&amp;COUNTIF($D$1:D105,D105))</f>
        <v/>
      </c>
      <c r="F105" s="78" t="str">
        <f t="shared" si="1"/>
        <v>Google 검색</v>
      </c>
      <c r="I105" s="78" t="str">
        <f>IF(E105="","",INDEX('기사 제목 및 링크'!B:B,MATCH("https://skinnonews.com"&amp;A105,'기사 제목 및 링크'!C:C,0)))</f>
        <v/>
      </c>
    </row>
    <row r="106" spans="1:9">
      <c r="A106" t="s">
        <v>1172</v>
      </c>
      <c r="B106" t="s">
        <v>37</v>
      </c>
      <c r="C106">
        <v>16</v>
      </c>
      <c r="D106" s="78" t="str">
        <f>IFERROR(MATCH(A106,'4p data'!$I$2:$I$7,0),"")</f>
        <v/>
      </c>
      <c r="E106" s="78" t="str">
        <f>IF(D106="","",D106&amp;"@"&amp;COUNTIF($D$1:D106,D106))</f>
        <v/>
      </c>
      <c r="F106" s="78" t="str">
        <f t="shared" si="1"/>
        <v>Google 검색</v>
      </c>
      <c r="I106" s="78" t="str">
        <f>IF(E106="","",INDEX('기사 제목 및 링크'!B:B,MATCH("https://skinnonews.com"&amp;A106,'기사 제목 및 링크'!C:C,0)))</f>
        <v/>
      </c>
    </row>
    <row r="107" spans="1:9">
      <c r="A107" t="s">
        <v>162</v>
      </c>
      <c r="B107" t="s">
        <v>37</v>
      </c>
      <c r="C107">
        <v>16</v>
      </c>
      <c r="D107" s="78" t="str">
        <f>IFERROR(MATCH(A107,'4p data'!$I$2:$I$7,0),"")</f>
        <v/>
      </c>
      <c r="E107" s="78" t="str">
        <f>IF(D107="","",D107&amp;"@"&amp;COUNTIF($D$1:D107,D107))</f>
        <v/>
      </c>
      <c r="F107" s="78" t="str">
        <f t="shared" si="1"/>
        <v>Google 검색</v>
      </c>
      <c r="I107" s="78" t="str">
        <f>IF(E107="","",INDEX('기사 제목 및 링크'!B:B,MATCH("https://skinnonews.com"&amp;A107,'기사 제목 및 링크'!C:C,0)))</f>
        <v/>
      </c>
    </row>
    <row r="108" spans="1:9">
      <c r="A108" t="s">
        <v>152</v>
      </c>
      <c r="B108" t="s">
        <v>37</v>
      </c>
      <c r="C108">
        <v>16</v>
      </c>
      <c r="D108" s="78" t="str">
        <f>IFERROR(MATCH(A108,'4p data'!$I$2:$I$7,0),"")</f>
        <v/>
      </c>
      <c r="E108" s="78" t="str">
        <f>IF(D108="","",D108&amp;"@"&amp;COUNTIF($D$1:D108,D108))</f>
        <v/>
      </c>
      <c r="F108" s="78" t="str">
        <f t="shared" si="1"/>
        <v>Google 검색</v>
      </c>
      <c r="I108" s="78" t="str">
        <f>IF(E108="","",INDEX('기사 제목 및 링크'!B:B,MATCH("https://skinnonews.com"&amp;A108,'기사 제목 및 링크'!C:C,0)))</f>
        <v/>
      </c>
    </row>
    <row r="109" spans="1:9">
      <c r="A109" t="s">
        <v>194</v>
      </c>
      <c r="B109" t="s">
        <v>37</v>
      </c>
      <c r="C109">
        <v>16</v>
      </c>
      <c r="D109" s="78" t="str">
        <f>IFERROR(MATCH(A109,'4p data'!$I$2:$I$7,0),"")</f>
        <v/>
      </c>
      <c r="E109" s="78" t="str">
        <f>IF(D109="","",D109&amp;"@"&amp;COUNTIF($D$1:D109,D109))</f>
        <v/>
      </c>
      <c r="F109" s="78" t="str">
        <f t="shared" si="1"/>
        <v>Google 검색</v>
      </c>
      <c r="I109" s="78" t="str">
        <f>IF(E109="","",INDEX('기사 제목 및 링크'!B:B,MATCH("https://skinnonews.com"&amp;A109,'기사 제목 및 링크'!C:C,0)))</f>
        <v/>
      </c>
    </row>
    <row r="110" spans="1:9">
      <c r="A110" t="s">
        <v>57</v>
      </c>
      <c r="B110" t="s">
        <v>37</v>
      </c>
      <c r="C110">
        <v>16</v>
      </c>
      <c r="D110" s="78" t="str">
        <f>IFERROR(MATCH(A110,'4p data'!$I$2:$I$7,0),"")</f>
        <v/>
      </c>
      <c r="E110" s="78" t="str">
        <f>IF(D110="","",D110&amp;"@"&amp;COUNTIF($D$1:D110,D110))</f>
        <v/>
      </c>
      <c r="F110" s="78" t="str">
        <f t="shared" si="1"/>
        <v>Google 검색</v>
      </c>
      <c r="I110" s="78" t="str">
        <f>IF(E110="","",INDEX('기사 제목 및 링크'!B:B,MATCH("https://skinnonews.com"&amp;A110,'기사 제목 및 링크'!C:C,0)))</f>
        <v/>
      </c>
    </row>
    <row r="111" spans="1:9">
      <c r="A111" t="s">
        <v>45</v>
      </c>
      <c r="B111" t="s">
        <v>37</v>
      </c>
      <c r="C111">
        <v>16</v>
      </c>
      <c r="D111" s="78" t="str">
        <f>IFERROR(MATCH(A111,'4p data'!$I$2:$I$7,0),"")</f>
        <v/>
      </c>
      <c r="E111" s="78" t="str">
        <f>IF(D111="","",D111&amp;"@"&amp;COUNTIF($D$1:D111,D111))</f>
        <v/>
      </c>
      <c r="F111" s="78" t="str">
        <f t="shared" si="1"/>
        <v>Google 검색</v>
      </c>
      <c r="I111" s="78" t="str">
        <f>IF(E111="","",INDEX('기사 제목 및 링크'!B:B,MATCH("https://skinnonews.com"&amp;A111,'기사 제목 및 링크'!C:C,0)))</f>
        <v/>
      </c>
    </row>
    <row r="112" spans="1:9">
      <c r="A112" t="s">
        <v>1360</v>
      </c>
      <c r="B112" t="s">
        <v>36</v>
      </c>
      <c r="C112">
        <v>15</v>
      </c>
      <c r="D112" s="78" t="str">
        <f>IFERROR(MATCH(A112,'4p data'!$I$2:$I$7,0),"")</f>
        <v/>
      </c>
      <c r="E112" s="78" t="str">
        <f>IF(D112="","",D112&amp;"@"&amp;COUNTIF($D$1:D112,D112))</f>
        <v/>
      </c>
      <c r="F112" s="78" t="str">
        <f t="shared" si="1"/>
        <v>직접유입</v>
      </c>
      <c r="I112" s="78" t="str">
        <f>IF(E112="","",INDEX('기사 제목 및 링크'!B:B,MATCH("https://skinnonews.com"&amp;A112,'기사 제목 및 링크'!C:C,0)))</f>
        <v/>
      </c>
    </row>
    <row r="113" spans="1:9">
      <c r="A113" t="s">
        <v>168</v>
      </c>
      <c r="B113" t="s">
        <v>37</v>
      </c>
      <c r="C113">
        <v>15</v>
      </c>
      <c r="D113" s="78" t="str">
        <f>IFERROR(MATCH(A113,'4p data'!$I$2:$I$7,0),"")</f>
        <v/>
      </c>
      <c r="E113" s="78" t="str">
        <f>IF(D113="","",D113&amp;"@"&amp;COUNTIF($D$1:D113,D113))</f>
        <v/>
      </c>
      <c r="F113" s="78" t="str">
        <f t="shared" si="1"/>
        <v>Google 검색</v>
      </c>
      <c r="I113" s="78" t="str">
        <f>IF(E113="","",INDEX('기사 제목 및 링크'!B:B,MATCH("https://skinnonews.com"&amp;A113,'기사 제목 및 링크'!C:C,0)))</f>
        <v/>
      </c>
    </row>
    <row r="114" spans="1:9">
      <c r="A114" t="s">
        <v>1301</v>
      </c>
      <c r="B114" t="s">
        <v>37</v>
      </c>
      <c r="C114">
        <v>15</v>
      </c>
      <c r="D114" s="78" t="str">
        <f>IFERROR(MATCH(A114,'4p data'!$I$2:$I$7,0),"")</f>
        <v/>
      </c>
      <c r="E114" s="78" t="str">
        <f>IF(D114="","",D114&amp;"@"&amp;COUNTIF($D$1:D114,D114))</f>
        <v/>
      </c>
      <c r="F114" s="78" t="str">
        <f t="shared" si="1"/>
        <v>Google 검색</v>
      </c>
      <c r="I114" s="78" t="str">
        <f>IF(E114="","",INDEX('기사 제목 및 링크'!B:B,MATCH("https://skinnonews.com"&amp;A114,'기사 제목 및 링크'!C:C,0)))</f>
        <v/>
      </c>
    </row>
    <row r="115" spans="1:9">
      <c r="A115" t="s">
        <v>1037</v>
      </c>
      <c r="B115" t="s">
        <v>37</v>
      </c>
      <c r="C115">
        <v>15</v>
      </c>
      <c r="D115" s="78" t="str">
        <f>IFERROR(MATCH(A115,'4p data'!$I$2:$I$7,0),"")</f>
        <v/>
      </c>
      <c r="E115" s="78" t="str">
        <f>IF(D115="","",D115&amp;"@"&amp;COUNTIF($D$1:D115,D115))</f>
        <v/>
      </c>
      <c r="F115" s="78" t="str">
        <f t="shared" si="1"/>
        <v>Google 검색</v>
      </c>
      <c r="I115" s="78" t="str">
        <f>IF(E115="","",INDEX('기사 제목 및 링크'!B:B,MATCH("https://skinnonews.com"&amp;A115,'기사 제목 및 링크'!C:C,0)))</f>
        <v/>
      </c>
    </row>
    <row r="116" spans="1:9">
      <c r="A116" t="s">
        <v>928</v>
      </c>
      <c r="B116">
        <v>15</v>
      </c>
      <c r="C116">
        <v>9</v>
      </c>
      <c r="D116" s="78" t="str">
        <f>IFERROR(MATCH(A116,'4p data'!$I$2:$I$7,0),"")</f>
        <v/>
      </c>
      <c r="E116" s="78" t="str">
        <f>IF(D116="","",D116&amp;"@"&amp;COUNTIF($D$1:D116,D116))</f>
        <v/>
      </c>
      <c r="F116" s="78" t="str">
        <f t="shared" si="1"/>
        <v>15</v>
      </c>
      <c r="I116" s="78" t="str">
        <f>IF(E116="","",INDEX('기사 제목 및 링크'!B:B,MATCH("https://skinnonews.com"&amp;A116,'기사 제목 및 링크'!C:C,0)))</f>
        <v/>
      </c>
    </row>
    <row r="117" spans="1:9">
      <c r="A117" t="s">
        <v>921</v>
      </c>
      <c r="B117" t="s">
        <v>37</v>
      </c>
      <c r="C117">
        <v>14</v>
      </c>
      <c r="D117" s="78" t="str">
        <f>IFERROR(MATCH(A117,'4p data'!$I$2:$I$7,0),"")</f>
        <v/>
      </c>
      <c r="E117" s="78" t="str">
        <f>IF(D117="","",D117&amp;"@"&amp;COUNTIF($D$1:D117,D117))</f>
        <v/>
      </c>
      <c r="F117" s="78" t="str">
        <f t="shared" si="1"/>
        <v>Google 검색</v>
      </c>
      <c r="I117" s="78" t="str">
        <f>IF(E117="","",INDEX('기사 제목 및 링크'!B:B,MATCH("https://skinnonews.com"&amp;A117,'기사 제목 및 링크'!C:C,0)))</f>
        <v/>
      </c>
    </row>
    <row r="118" spans="1:9">
      <c r="A118" t="s">
        <v>1023</v>
      </c>
      <c r="B118" t="s">
        <v>36</v>
      </c>
      <c r="C118">
        <v>14</v>
      </c>
      <c r="D118" s="78" t="str">
        <f>IFERROR(MATCH(A118,'4p data'!$I$2:$I$7,0),"")</f>
        <v/>
      </c>
      <c r="E118" s="78" t="str">
        <f>IF(D118="","",D118&amp;"@"&amp;COUNTIF($D$1:D118,D118))</f>
        <v/>
      </c>
      <c r="F118" s="78" t="str">
        <f t="shared" si="1"/>
        <v>직접유입</v>
      </c>
      <c r="I118" s="78" t="str">
        <f>IF(E118="","",INDEX('기사 제목 및 링크'!B:B,MATCH("https://skinnonews.com"&amp;A118,'기사 제목 및 링크'!C:C,0)))</f>
        <v/>
      </c>
    </row>
    <row r="119" spans="1:9">
      <c r="A119" t="s">
        <v>1168</v>
      </c>
      <c r="B119" t="s">
        <v>36</v>
      </c>
      <c r="C119">
        <v>14</v>
      </c>
      <c r="D119" s="78" t="str">
        <f>IFERROR(MATCH(A119,'4p data'!$I$2:$I$7,0),"")</f>
        <v/>
      </c>
      <c r="E119" s="78" t="str">
        <f>IF(D119="","",D119&amp;"@"&amp;COUNTIF($D$1:D119,D119))</f>
        <v/>
      </c>
      <c r="F119" s="78" t="str">
        <f t="shared" si="1"/>
        <v>직접유입</v>
      </c>
      <c r="I119" s="78" t="str">
        <f>IF(E119="","",INDEX('기사 제목 및 링크'!B:B,MATCH("https://skinnonews.com"&amp;A119,'기사 제목 및 링크'!C:C,0)))</f>
        <v/>
      </c>
    </row>
    <row r="120" spans="1:9">
      <c r="A120" t="s">
        <v>1615</v>
      </c>
      <c r="B120" t="s">
        <v>37</v>
      </c>
      <c r="C120">
        <v>14</v>
      </c>
      <c r="D120" s="78" t="str">
        <f>IFERROR(MATCH(A120,'4p data'!$I$2:$I$7,0),"")</f>
        <v/>
      </c>
      <c r="E120" s="78" t="str">
        <f>IF(D120="","",D120&amp;"@"&amp;COUNTIF($D$1:D120,D120))</f>
        <v/>
      </c>
      <c r="F120" s="78" t="str">
        <f t="shared" si="1"/>
        <v>Google 검색</v>
      </c>
      <c r="I120" s="78" t="str">
        <f>IF(E120="","",INDEX('기사 제목 및 링크'!B:B,MATCH("https://skinnonews.com"&amp;A120,'기사 제목 및 링크'!C:C,0)))</f>
        <v/>
      </c>
    </row>
    <row r="121" spans="1:9">
      <c r="A121" t="s">
        <v>2053</v>
      </c>
      <c r="B121" t="s">
        <v>38</v>
      </c>
      <c r="C121">
        <v>14</v>
      </c>
      <c r="D121" s="78">
        <f>IFERROR(MATCH(A121,'4p data'!$I$2:$I$7,0),"")</f>
        <v>1</v>
      </c>
      <c r="E121" s="78" t="str">
        <f>IF(D121="","",D121&amp;"@"&amp;COUNTIF($D$1:D121,D121))</f>
        <v>1@4</v>
      </c>
      <c r="F121" s="78" t="str">
        <f t="shared" si="1"/>
        <v>Ozmailer.com</v>
      </c>
      <c r="I121" s="78" t="str">
        <f>IF(E121="","",INDEX('기사 제목 및 링크'!B:B,MATCH("https://skinnonews.com"&amp;A121,'기사 제목 및 링크'!C:C,0)))</f>
        <v>“옥상정원? 테니스 코트? 아니죠!” 우리나라 옥상은 왜 대부분 녹색일까?</v>
      </c>
    </row>
    <row r="122" spans="1:9">
      <c r="A122" t="s">
        <v>101</v>
      </c>
      <c r="B122" t="s">
        <v>37</v>
      </c>
      <c r="C122">
        <v>14</v>
      </c>
      <c r="D122" s="78" t="str">
        <f>IFERROR(MATCH(A122,'4p data'!$I$2:$I$7,0),"")</f>
        <v/>
      </c>
      <c r="E122" s="78" t="str">
        <f>IF(D122="","",D122&amp;"@"&amp;COUNTIF($D$1:D122,D122))</f>
        <v/>
      </c>
      <c r="F122" s="78" t="str">
        <f t="shared" si="1"/>
        <v>Google 검색</v>
      </c>
      <c r="I122" s="78" t="str">
        <f>IF(E122="","",INDEX('기사 제목 및 링크'!B:B,MATCH("https://skinnonews.com"&amp;A122,'기사 제목 및 링크'!C:C,0)))</f>
        <v/>
      </c>
    </row>
    <row r="123" spans="1:9">
      <c r="A123" t="s">
        <v>109</v>
      </c>
      <c r="B123" t="s">
        <v>37</v>
      </c>
      <c r="C123">
        <v>14</v>
      </c>
      <c r="D123" s="78" t="str">
        <f>IFERROR(MATCH(A123,'4p data'!$I$2:$I$7,0),"")</f>
        <v/>
      </c>
      <c r="E123" s="78" t="str">
        <f>IF(D123="","",D123&amp;"@"&amp;COUNTIF($D$1:D123,D123))</f>
        <v/>
      </c>
      <c r="F123" s="78" t="str">
        <f t="shared" si="1"/>
        <v>Google 검색</v>
      </c>
      <c r="I123" s="78" t="str">
        <f>IF(E123="","",INDEX('기사 제목 및 링크'!B:B,MATCH("https://skinnonews.com"&amp;A123,'기사 제목 및 링크'!C:C,0)))</f>
        <v/>
      </c>
    </row>
    <row r="124" spans="1:9">
      <c r="A124" t="s">
        <v>118</v>
      </c>
      <c r="B124" t="s">
        <v>37</v>
      </c>
      <c r="C124">
        <v>14</v>
      </c>
      <c r="D124" s="78" t="str">
        <f>IFERROR(MATCH(A124,'4p data'!$I$2:$I$7,0),"")</f>
        <v/>
      </c>
      <c r="E124" s="78" t="str">
        <f>IF(D124="","",D124&amp;"@"&amp;COUNTIF($D$1:D124,D124))</f>
        <v/>
      </c>
      <c r="F124" s="78" t="str">
        <f t="shared" si="1"/>
        <v>Google 검색</v>
      </c>
      <c r="I124" s="78" t="str">
        <f>IF(E124="","",INDEX('기사 제목 및 링크'!B:B,MATCH("https://skinnonews.com"&amp;A124,'기사 제목 및 링크'!C:C,0)))</f>
        <v/>
      </c>
    </row>
    <row r="125" spans="1:9">
      <c r="A125" t="s">
        <v>175</v>
      </c>
      <c r="B125" t="s">
        <v>37</v>
      </c>
      <c r="C125">
        <v>14</v>
      </c>
      <c r="D125" s="78" t="str">
        <f>IFERROR(MATCH(A125,'4p data'!$I$2:$I$7,0),"")</f>
        <v/>
      </c>
      <c r="E125" s="78" t="str">
        <f>IF(D125="","",D125&amp;"@"&amp;COUNTIF($D$1:D125,D125))</f>
        <v/>
      </c>
      <c r="F125" s="78" t="str">
        <f t="shared" si="1"/>
        <v>Google 검색</v>
      </c>
      <c r="I125" s="78" t="str">
        <f>IF(E125="","",INDEX('기사 제목 및 링크'!B:B,MATCH("https://skinnonews.com"&amp;A125,'기사 제목 및 링크'!C:C,0)))</f>
        <v/>
      </c>
    </row>
    <row r="126" spans="1:9">
      <c r="A126" t="s">
        <v>151</v>
      </c>
      <c r="B126" t="s">
        <v>37</v>
      </c>
      <c r="C126">
        <v>14</v>
      </c>
      <c r="D126" s="78" t="str">
        <f>IFERROR(MATCH(A126,'4p data'!$I$2:$I$7,0),"")</f>
        <v/>
      </c>
      <c r="E126" s="78" t="str">
        <f>IF(D126="","",D126&amp;"@"&amp;COUNTIF($D$1:D126,D126))</f>
        <v/>
      </c>
      <c r="F126" s="78" t="str">
        <f t="shared" si="1"/>
        <v>Google 검색</v>
      </c>
      <c r="I126" s="78" t="str">
        <f>IF(E126="","",INDEX('기사 제목 및 링크'!B:B,MATCH("https://skinnonews.com"&amp;A126,'기사 제목 및 링크'!C:C,0)))</f>
        <v/>
      </c>
    </row>
    <row r="127" spans="1:9">
      <c r="A127" t="s">
        <v>55</v>
      </c>
      <c r="B127" t="s">
        <v>229</v>
      </c>
      <c r="C127">
        <v>14</v>
      </c>
      <c r="D127" s="78" t="str">
        <f>IFERROR(MATCH(A127,'4p data'!$I$2:$I$7,0),"")</f>
        <v/>
      </c>
      <c r="E127" s="78" t="str">
        <f>IF(D127="","",D127&amp;"@"&amp;COUNTIF($D$1:D127,D127))</f>
        <v/>
      </c>
      <c r="F127" s="78" t="str">
        <f t="shared" si="1"/>
        <v>Skenergy.com</v>
      </c>
      <c r="I127" s="78" t="str">
        <f>IF(E127="","",INDEX('기사 제목 및 링크'!B:B,MATCH("https://skinnonews.com"&amp;A127,'기사 제목 및 링크'!C:C,0)))</f>
        <v/>
      </c>
    </row>
    <row r="128" spans="1:9">
      <c r="A128" t="s">
        <v>60</v>
      </c>
      <c r="B128" t="s">
        <v>39</v>
      </c>
      <c r="C128">
        <v>14</v>
      </c>
      <c r="D128" s="78" t="str">
        <f>IFERROR(MATCH(A128,'4p data'!$I$2:$I$7,0),"")</f>
        <v/>
      </c>
      <c r="E128" s="78" t="str">
        <f>IF(D128="","",D128&amp;"@"&amp;COUNTIF($D$1:D128,D128))</f>
        <v/>
      </c>
      <c r="F128" s="78" t="str">
        <f t="shared" si="1"/>
        <v>Naver 검색</v>
      </c>
      <c r="I128" s="78" t="str">
        <f>IF(E128="","",INDEX('기사 제목 및 링크'!B:B,MATCH("https://skinnonews.com"&amp;A128,'기사 제목 및 링크'!C:C,0)))</f>
        <v/>
      </c>
    </row>
    <row r="129" spans="1:9">
      <c r="A129" t="s">
        <v>1204</v>
      </c>
      <c r="B129" t="s">
        <v>37</v>
      </c>
      <c r="C129">
        <v>14</v>
      </c>
      <c r="D129" s="78" t="str">
        <f>IFERROR(MATCH(A129,'4p data'!$I$2:$I$7,0),"")</f>
        <v/>
      </c>
      <c r="E129" s="78" t="str">
        <f>IF(D129="","",D129&amp;"@"&amp;COUNTIF($D$1:D129,D129))</f>
        <v/>
      </c>
      <c r="F129" s="78" t="str">
        <f t="shared" si="1"/>
        <v>Google 검색</v>
      </c>
      <c r="I129" s="78" t="str">
        <f>IF(E129="","",INDEX('기사 제목 및 링크'!B:B,MATCH("https://skinnonews.com"&amp;A129,'기사 제목 및 링크'!C:C,0)))</f>
        <v/>
      </c>
    </row>
    <row r="130" spans="1:9">
      <c r="A130" t="s">
        <v>132</v>
      </c>
      <c r="B130" t="s">
        <v>37</v>
      </c>
      <c r="C130">
        <v>13</v>
      </c>
      <c r="D130" s="78" t="str">
        <f>IFERROR(MATCH(A130,'4p data'!$I$2:$I$7,0),"")</f>
        <v/>
      </c>
      <c r="E130" s="78" t="str">
        <f>IF(D130="","",D130&amp;"@"&amp;COUNTIF($D$1:D130,D130))</f>
        <v/>
      </c>
      <c r="F130" s="78" t="str">
        <f t="shared" ref="F130:F193" si="2">IF(B130="naver","Naver 검색",IF(B130="google","Google 검색",IF(B130="(direct)","직접유입",UPPER(LEFT(B130,1))&amp;MID(B130,2,99))))</f>
        <v>Google 검색</v>
      </c>
      <c r="I130" s="78" t="str">
        <f>IF(E130="","",INDEX('기사 제목 및 링크'!B:B,MATCH("https://skinnonews.com"&amp;A130,'기사 제목 및 링크'!C:C,0)))</f>
        <v/>
      </c>
    </row>
    <row r="131" spans="1:9">
      <c r="A131" t="s">
        <v>148</v>
      </c>
      <c r="B131" t="s">
        <v>37</v>
      </c>
      <c r="C131">
        <v>13</v>
      </c>
      <c r="D131" s="78" t="str">
        <f>IFERROR(MATCH(A131,'4p data'!$I$2:$I$7,0),"")</f>
        <v/>
      </c>
      <c r="E131" s="78" t="str">
        <f>IF(D131="","",D131&amp;"@"&amp;COUNTIF($D$1:D131,D131))</f>
        <v/>
      </c>
      <c r="F131" s="78" t="str">
        <f t="shared" si="2"/>
        <v>Google 검색</v>
      </c>
      <c r="I131" s="78" t="str">
        <f>IF(E131="","",INDEX('기사 제목 및 링크'!B:B,MATCH("https://skinnonews.com"&amp;A131,'기사 제목 및 링크'!C:C,0)))</f>
        <v/>
      </c>
    </row>
    <row r="132" spans="1:9">
      <c r="A132" t="s">
        <v>102</v>
      </c>
      <c r="B132" t="s">
        <v>2708</v>
      </c>
      <c r="C132">
        <v>13</v>
      </c>
      <c r="D132" s="78" t="str">
        <f>IFERROR(MATCH(A132,'4p data'!$I$2:$I$7,0),"")</f>
        <v/>
      </c>
      <c r="E132" s="78" t="str">
        <f>IF(D132="","",D132&amp;"@"&amp;COUNTIF($D$1:D132,D132))</f>
        <v/>
      </c>
      <c r="F132" s="78" t="str">
        <f t="shared" si="2"/>
        <v>Lm.facebook.com</v>
      </c>
      <c r="I132" s="78" t="str">
        <f>IF(E132="","",INDEX('기사 제목 및 링크'!B:B,MATCH("https://skinnonews.com"&amp;A132,'기사 제목 및 링크'!C:C,0)))</f>
        <v/>
      </c>
    </row>
    <row r="133" spans="1:9">
      <c r="A133" t="s">
        <v>436</v>
      </c>
      <c r="B133" t="s">
        <v>37</v>
      </c>
      <c r="C133">
        <v>13</v>
      </c>
      <c r="D133" s="78" t="str">
        <f>IFERROR(MATCH(A133,'4p data'!$I$2:$I$7,0),"")</f>
        <v/>
      </c>
      <c r="E133" s="78" t="str">
        <f>IF(D133="","",D133&amp;"@"&amp;COUNTIF($D$1:D133,D133))</f>
        <v/>
      </c>
      <c r="F133" s="78" t="str">
        <f t="shared" si="2"/>
        <v>Google 검색</v>
      </c>
      <c r="I133" s="78" t="str">
        <f>IF(E133="","",INDEX('기사 제목 및 링크'!B:B,MATCH("https://skinnonews.com"&amp;A133,'기사 제목 및 링크'!C:C,0)))</f>
        <v/>
      </c>
    </row>
    <row r="134" spans="1:9">
      <c r="A134" t="s">
        <v>113</v>
      </c>
      <c r="B134" t="s">
        <v>37</v>
      </c>
      <c r="C134">
        <v>13</v>
      </c>
      <c r="D134" s="78" t="str">
        <f>IFERROR(MATCH(A134,'4p data'!$I$2:$I$7,0),"")</f>
        <v/>
      </c>
      <c r="E134" s="78" t="str">
        <f>IF(D134="","",D134&amp;"@"&amp;COUNTIF($D$1:D134,D134))</f>
        <v/>
      </c>
      <c r="F134" s="78" t="str">
        <f t="shared" si="2"/>
        <v>Google 검색</v>
      </c>
      <c r="I134" s="78" t="str">
        <f>IF(E134="","",INDEX('기사 제목 및 링크'!B:B,MATCH("https://skinnonews.com"&amp;A134,'기사 제목 및 링크'!C:C,0)))</f>
        <v/>
      </c>
    </row>
    <row r="135" spans="1:9">
      <c r="A135" t="s">
        <v>1169</v>
      </c>
      <c r="B135" t="s">
        <v>36</v>
      </c>
      <c r="C135">
        <v>13</v>
      </c>
      <c r="D135" s="78" t="str">
        <f>IFERROR(MATCH(A135,'4p data'!$I$2:$I$7,0),"")</f>
        <v/>
      </c>
      <c r="E135" s="78" t="str">
        <f>IF(D135="","",D135&amp;"@"&amp;COUNTIF($D$1:D135,D135))</f>
        <v/>
      </c>
      <c r="F135" s="78" t="str">
        <f t="shared" si="2"/>
        <v>직접유입</v>
      </c>
      <c r="I135" s="78" t="str">
        <f>IF(E135="","",INDEX('기사 제목 및 링크'!B:B,MATCH("https://skinnonews.com"&amp;A135,'기사 제목 및 링크'!C:C,0)))</f>
        <v/>
      </c>
    </row>
    <row r="136" spans="1:9">
      <c r="A136" t="s">
        <v>2055</v>
      </c>
      <c r="B136" t="s">
        <v>1538</v>
      </c>
      <c r="C136">
        <v>13</v>
      </c>
      <c r="D136" s="78" t="str">
        <f>IFERROR(MATCH(A136,'4p data'!$I$2:$I$7,0),"")</f>
        <v/>
      </c>
      <c r="E136" s="78" t="str">
        <f>IF(D136="","",D136&amp;"@"&amp;COUNTIF($D$1:D136,D136))</f>
        <v/>
      </c>
      <c r="F136" s="78" t="str">
        <f t="shared" si="2"/>
        <v>M.facebook.com</v>
      </c>
      <c r="I136" s="78" t="str">
        <f>IF(E136="","",INDEX('기사 제목 및 링크'!B:B,MATCH("https://skinnonews.com"&amp;A136,'기사 제목 및 링크'!C:C,0)))</f>
        <v/>
      </c>
    </row>
    <row r="137" spans="1:9">
      <c r="A137" t="s">
        <v>149</v>
      </c>
      <c r="B137" t="s">
        <v>37</v>
      </c>
      <c r="C137">
        <v>13</v>
      </c>
      <c r="D137" s="78" t="str">
        <f>IFERROR(MATCH(A137,'4p data'!$I$2:$I$7,0),"")</f>
        <v/>
      </c>
      <c r="E137" s="78" t="str">
        <f>IF(D137="","",D137&amp;"@"&amp;COUNTIF($D$1:D137,D137))</f>
        <v/>
      </c>
      <c r="F137" s="78" t="str">
        <f t="shared" si="2"/>
        <v>Google 검색</v>
      </c>
      <c r="I137" s="78" t="str">
        <f>IF(E137="","",INDEX('기사 제목 및 링크'!B:B,MATCH("https://skinnonews.com"&amp;A137,'기사 제목 및 링크'!C:C,0)))</f>
        <v/>
      </c>
    </row>
    <row r="138" spans="1:9">
      <c r="A138" t="s">
        <v>1060</v>
      </c>
      <c r="B138" t="s">
        <v>37</v>
      </c>
      <c r="C138">
        <v>13</v>
      </c>
      <c r="D138" s="78" t="str">
        <f>IFERROR(MATCH(A138,'4p data'!$I$2:$I$7,0),"")</f>
        <v/>
      </c>
      <c r="E138" s="78" t="str">
        <f>IF(D138="","",D138&amp;"@"&amp;COUNTIF($D$1:D138,D138))</f>
        <v/>
      </c>
      <c r="F138" s="78" t="str">
        <f t="shared" si="2"/>
        <v>Google 검색</v>
      </c>
      <c r="I138" s="78" t="str">
        <f>IF(E138="","",INDEX('기사 제목 및 링크'!B:B,MATCH("https://skinnonews.com"&amp;A138,'기사 제목 및 링크'!C:C,0)))</f>
        <v/>
      </c>
    </row>
    <row r="139" spans="1:9">
      <c r="A139" t="s">
        <v>1107</v>
      </c>
      <c r="B139" t="s">
        <v>37</v>
      </c>
      <c r="C139">
        <v>13</v>
      </c>
      <c r="D139" s="78" t="str">
        <f>IFERROR(MATCH(A139,'4p data'!$I$2:$I$7,0),"")</f>
        <v/>
      </c>
      <c r="E139" s="78" t="str">
        <f>IF(D139="","",D139&amp;"@"&amp;COUNTIF($D$1:D139,D139))</f>
        <v/>
      </c>
      <c r="F139" s="78" t="str">
        <f t="shared" si="2"/>
        <v>Google 검색</v>
      </c>
      <c r="I139" s="78" t="str">
        <f>IF(E139="","",INDEX('기사 제목 및 링크'!B:B,MATCH("https://skinnonews.com"&amp;A139,'기사 제목 및 링크'!C:C,0)))</f>
        <v/>
      </c>
    </row>
    <row r="140" spans="1:9">
      <c r="A140" t="s">
        <v>1184</v>
      </c>
      <c r="B140" t="s">
        <v>37</v>
      </c>
      <c r="C140">
        <v>13</v>
      </c>
      <c r="D140" s="78" t="str">
        <f>IFERROR(MATCH(A140,'4p data'!$I$2:$I$7,0),"")</f>
        <v/>
      </c>
      <c r="E140" s="78" t="str">
        <f>IF(D140="","",D140&amp;"@"&amp;COUNTIF($D$1:D140,D140))</f>
        <v/>
      </c>
      <c r="F140" s="78" t="str">
        <f t="shared" si="2"/>
        <v>Google 검색</v>
      </c>
      <c r="I140" s="78" t="str">
        <f>IF(E140="","",INDEX('기사 제목 및 링크'!B:B,MATCH("https://skinnonews.com"&amp;A140,'기사 제목 및 링크'!C:C,0)))</f>
        <v/>
      </c>
    </row>
    <row r="141" spans="1:9">
      <c r="A141" t="s">
        <v>199</v>
      </c>
      <c r="B141" t="s">
        <v>37</v>
      </c>
      <c r="C141">
        <v>13</v>
      </c>
      <c r="D141" s="78" t="str">
        <f>IFERROR(MATCH(A141,'4p data'!$I$2:$I$7,0),"")</f>
        <v/>
      </c>
      <c r="E141" s="78" t="str">
        <f>IF(D141="","",D141&amp;"@"&amp;COUNTIF($D$1:D141,D141))</f>
        <v/>
      </c>
      <c r="F141" s="78" t="str">
        <f t="shared" si="2"/>
        <v>Google 검색</v>
      </c>
      <c r="I141" s="78" t="str">
        <f>IF(E141="","",INDEX('기사 제목 및 링크'!B:B,MATCH("https://skinnonews.com"&amp;A141,'기사 제목 및 링크'!C:C,0)))</f>
        <v/>
      </c>
    </row>
    <row r="142" spans="1:9">
      <c r="A142" t="s">
        <v>46</v>
      </c>
      <c r="B142" t="s">
        <v>36</v>
      </c>
      <c r="C142">
        <v>13</v>
      </c>
      <c r="D142" s="78" t="str">
        <f>IFERROR(MATCH(A142,'4p data'!$I$2:$I$7,0),"")</f>
        <v/>
      </c>
      <c r="E142" s="78" t="str">
        <f>IF(D142="","",D142&amp;"@"&amp;COUNTIF($D$1:D142,D142))</f>
        <v/>
      </c>
      <c r="F142" s="78" t="str">
        <f t="shared" si="2"/>
        <v>직접유입</v>
      </c>
      <c r="I142" s="78" t="str">
        <f>IF(E142="","",INDEX('기사 제목 및 링크'!B:B,MATCH("https://skinnonews.com"&amp;A142,'기사 제목 및 링크'!C:C,0)))</f>
        <v/>
      </c>
    </row>
    <row r="143" spans="1:9">
      <c r="A143" t="s">
        <v>119</v>
      </c>
      <c r="B143" t="s">
        <v>36</v>
      </c>
      <c r="C143">
        <v>13</v>
      </c>
      <c r="D143" s="78" t="str">
        <f>IFERROR(MATCH(A143,'4p data'!$I$2:$I$7,0),"")</f>
        <v/>
      </c>
      <c r="E143" s="78" t="str">
        <f>IF(D143="","",D143&amp;"@"&amp;COUNTIF($D$1:D143,D143))</f>
        <v/>
      </c>
      <c r="F143" s="78" t="str">
        <f t="shared" si="2"/>
        <v>직접유입</v>
      </c>
      <c r="I143" s="78" t="str">
        <f>IF(E143="","",INDEX('기사 제목 및 링크'!B:B,MATCH("https://skinnonews.com"&amp;A143,'기사 제목 및 링크'!C:C,0)))</f>
        <v/>
      </c>
    </row>
    <row r="144" spans="1:9">
      <c r="A144" t="s">
        <v>90</v>
      </c>
      <c r="B144" t="s">
        <v>36</v>
      </c>
      <c r="C144">
        <v>13</v>
      </c>
      <c r="D144" s="78" t="str">
        <f>IFERROR(MATCH(A144,'4p data'!$I$2:$I$7,0),"")</f>
        <v/>
      </c>
      <c r="E144" s="78" t="str">
        <f>IF(D144="","",D144&amp;"@"&amp;COUNTIF($D$1:D144,D144))</f>
        <v/>
      </c>
      <c r="F144" s="78" t="str">
        <f t="shared" si="2"/>
        <v>직접유입</v>
      </c>
      <c r="I144" s="78" t="str">
        <f>IF(E144="","",INDEX('기사 제목 및 링크'!B:B,MATCH("https://skinnonews.com"&amp;A144,'기사 제목 및 링크'!C:C,0)))</f>
        <v/>
      </c>
    </row>
    <row r="145" spans="1:9">
      <c r="A145" t="s">
        <v>44</v>
      </c>
      <c r="B145" t="s">
        <v>234</v>
      </c>
      <c r="C145">
        <v>12</v>
      </c>
      <c r="D145" s="78" t="str">
        <f>IFERROR(MATCH(A145,'4p data'!$I$2:$I$7,0),"")</f>
        <v/>
      </c>
      <c r="E145" s="78" t="str">
        <f>IF(D145="","",D145&amp;"@"&amp;COUNTIF($D$1:D145,D145))</f>
        <v/>
      </c>
      <c r="F145" s="78" t="str">
        <f t="shared" si="2"/>
        <v>Skenmove.com</v>
      </c>
      <c r="I145" s="78" t="str">
        <f>IF(E145="","",INDEX('기사 제목 및 링크'!B:B,MATCH("https://skinnonews.com"&amp;A145,'기사 제목 및 링크'!C:C,0)))</f>
        <v/>
      </c>
    </row>
    <row r="146" spans="1:9">
      <c r="A146" t="s">
        <v>74</v>
      </c>
      <c r="B146" t="s">
        <v>37</v>
      </c>
      <c r="C146">
        <v>12</v>
      </c>
      <c r="D146" s="78" t="str">
        <f>IFERROR(MATCH(A146,'4p data'!$I$2:$I$7,0),"")</f>
        <v/>
      </c>
      <c r="E146" s="78" t="str">
        <f>IF(D146="","",D146&amp;"@"&amp;COUNTIF($D$1:D146,D146))</f>
        <v/>
      </c>
      <c r="F146" s="78" t="str">
        <f t="shared" si="2"/>
        <v>Google 검색</v>
      </c>
      <c r="I146" s="78" t="str">
        <f>IF(E146="","",INDEX('기사 제목 및 링크'!B:B,MATCH("https://skinnonews.com"&amp;A146,'기사 제목 및 링크'!C:C,0)))</f>
        <v/>
      </c>
    </row>
    <row r="147" spans="1:9">
      <c r="A147" t="s">
        <v>1424</v>
      </c>
      <c r="B147" t="s">
        <v>36</v>
      </c>
      <c r="C147">
        <v>12</v>
      </c>
      <c r="D147" s="78" t="str">
        <f>IFERROR(MATCH(A147,'4p data'!$I$2:$I$7,0),"")</f>
        <v/>
      </c>
      <c r="E147" s="78" t="str">
        <f>IF(D147="","",D147&amp;"@"&amp;COUNTIF($D$1:D147,D147))</f>
        <v/>
      </c>
      <c r="F147" s="78" t="str">
        <f t="shared" si="2"/>
        <v>직접유입</v>
      </c>
      <c r="I147" s="78" t="str">
        <f>IF(E147="","",INDEX('기사 제목 및 링크'!B:B,MATCH("https://skinnonews.com"&amp;A147,'기사 제목 및 링크'!C:C,0)))</f>
        <v/>
      </c>
    </row>
    <row r="148" spans="1:9">
      <c r="A148" t="s">
        <v>2054</v>
      </c>
      <c r="B148" t="s">
        <v>88</v>
      </c>
      <c r="C148">
        <v>12</v>
      </c>
      <c r="D148" s="78">
        <f>IFERROR(MATCH(A148,'4p data'!$I$2:$I$7,0),"")</f>
        <v>3</v>
      </c>
      <c r="E148" s="78" t="str">
        <f>IF(D148="","",D148&amp;"@"&amp;COUNTIF($D$1:D148,D148))</f>
        <v>3@5</v>
      </c>
      <c r="F148" s="78" t="str">
        <f t="shared" si="2"/>
        <v>Sk-on.com</v>
      </c>
      <c r="I148" s="78" t="str">
        <f>IF(E148="","",INDEX('기사 제목 및 링크'!B:B,MATCH("https://skinnonews.com"&amp;A148,'기사 제목 및 링크'!C:C,0)))</f>
        <v>SK온, 리튬메탈 배터리용 고분자 전해질 개발</v>
      </c>
    </row>
    <row r="149" spans="1:9">
      <c r="A149" t="s">
        <v>2056</v>
      </c>
      <c r="B149" t="s">
        <v>36</v>
      </c>
      <c r="C149">
        <v>12</v>
      </c>
      <c r="D149" s="78" t="str">
        <f>IFERROR(MATCH(A149,'4p data'!$I$2:$I$7,0),"")</f>
        <v/>
      </c>
      <c r="E149" s="78" t="str">
        <f>IF(D149="","",D149&amp;"@"&amp;COUNTIF($D$1:D149,D149))</f>
        <v/>
      </c>
      <c r="F149" s="78" t="str">
        <f t="shared" si="2"/>
        <v>직접유입</v>
      </c>
      <c r="I149" s="78" t="str">
        <f>IF(E149="","",INDEX('기사 제목 및 링크'!B:B,MATCH("https://skinnonews.com"&amp;A149,'기사 제목 및 링크'!C:C,0)))</f>
        <v/>
      </c>
    </row>
    <row r="150" spans="1:9">
      <c r="A150" t="s">
        <v>142</v>
      </c>
      <c r="B150" t="s">
        <v>37</v>
      </c>
      <c r="C150">
        <v>12</v>
      </c>
      <c r="D150" s="78" t="str">
        <f>IFERROR(MATCH(A150,'4p data'!$I$2:$I$7,0),"")</f>
        <v/>
      </c>
      <c r="E150" s="78" t="str">
        <f>IF(D150="","",D150&amp;"@"&amp;COUNTIF($D$1:D150,D150))</f>
        <v/>
      </c>
      <c r="F150" s="78" t="str">
        <f t="shared" si="2"/>
        <v>Google 검색</v>
      </c>
      <c r="I150" s="78" t="str">
        <f>IF(E150="","",INDEX('기사 제목 및 링크'!B:B,MATCH("https://skinnonews.com"&amp;A150,'기사 제목 및 링크'!C:C,0)))</f>
        <v/>
      </c>
    </row>
    <row r="151" spans="1:9">
      <c r="A151" t="s">
        <v>1239</v>
      </c>
      <c r="B151" t="s">
        <v>37</v>
      </c>
      <c r="C151">
        <v>12</v>
      </c>
      <c r="D151" s="78" t="str">
        <f>IFERROR(MATCH(A151,'4p data'!$I$2:$I$7,0),"")</f>
        <v/>
      </c>
      <c r="E151" s="78" t="str">
        <f>IF(D151="","",D151&amp;"@"&amp;COUNTIF($D$1:D151,D151))</f>
        <v/>
      </c>
      <c r="F151" s="78" t="str">
        <f t="shared" si="2"/>
        <v>Google 검색</v>
      </c>
      <c r="I151" s="78" t="str">
        <f>IF(E151="","",INDEX('기사 제목 및 링크'!B:B,MATCH("https://skinnonews.com"&amp;A151,'기사 제목 및 링크'!C:C,0)))</f>
        <v/>
      </c>
    </row>
    <row r="152" spans="1:9">
      <c r="A152" t="s">
        <v>155</v>
      </c>
      <c r="B152" t="s">
        <v>37</v>
      </c>
      <c r="C152">
        <v>12</v>
      </c>
      <c r="D152" s="78" t="str">
        <f>IFERROR(MATCH(A152,'4p data'!$I$2:$I$7,0),"")</f>
        <v/>
      </c>
      <c r="E152" s="78" t="str">
        <f>IF(D152="","",D152&amp;"@"&amp;COUNTIF($D$1:D152,D152))</f>
        <v/>
      </c>
      <c r="F152" s="78" t="str">
        <f t="shared" si="2"/>
        <v>Google 검색</v>
      </c>
      <c r="I152" s="78" t="str">
        <f>IF(E152="","",INDEX('기사 제목 및 링크'!B:B,MATCH("https://skinnonews.com"&amp;A152,'기사 제목 및 링크'!C:C,0)))</f>
        <v/>
      </c>
    </row>
    <row r="153" spans="1:9">
      <c r="A153" t="s">
        <v>1973</v>
      </c>
      <c r="B153" t="s">
        <v>36</v>
      </c>
      <c r="C153">
        <v>12</v>
      </c>
      <c r="D153" s="78" t="str">
        <f>IFERROR(MATCH(A153,'4p data'!$I$2:$I$7,0),"")</f>
        <v/>
      </c>
      <c r="E153" s="78" t="str">
        <f>IF(D153="","",D153&amp;"@"&amp;COUNTIF($D$1:D153,D153))</f>
        <v/>
      </c>
      <c r="F153" s="78" t="str">
        <f t="shared" si="2"/>
        <v>직접유입</v>
      </c>
      <c r="I153" s="78" t="str">
        <f>IF(E153="","",INDEX('기사 제목 및 링크'!B:B,MATCH("https://skinnonews.com"&amp;A153,'기사 제목 및 링크'!C:C,0)))</f>
        <v/>
      </c>
    </row>
    <row r="154" spans="1:9">
      <c r="A154" t="s">
        <v>712</v>
      </c>
      <c r="B154" t="s">
        <v>37</v>
      </c>
      <c r="C154">
        <v>12</v>
      </c>
      <c r="D154" s="78" t="str">
        <f>IFERROR(MATCH(A154,'4p data'!$I$2:$I$7,0),"")</f>
        <v/>
      </c>
      <c r="E154" s="78" t="str">
        <f>IF(D154="","",D154&amp;"@"&amp;COUNTIF($D$1:D154,D154))</f>
        <v/>
      </c>
      <c r="F154" s="78" t="str">
        <f t="shared" si="2"/>
        <v>Google 검색</v>
      </c>
      <c r="I154" s="78" t="str">
        <f>IF(E154="","",INDEX('기사 제목 및 링크'!B:B,MATCH("https://skinnonews.com"&amp;A154,'기사 제목 및 링크'!C:C,0)))</f>
        <v/>
      </c>
    </row>
    <row r="155" spans="1:9">
      <c r="A155" t="s">
        <v>55</v>
      </c>
      <c r="B155" t="s">
        <v>37</v>
      </c>
      <c r="C155">
        <v>12</v>
      </c>
      <c r="D155" s="78" t="str">
        <f>IFERROR(MATCH(A155,'4p data'!$I$2:$I$7,0),"")</f>
        <v/>
      </c>
      <c r="E155" s="78" t="str">
        <f>IF(D155="","",D155&amp;"@"&amp;COUNTIF($D$1:D155,D155))</f>
        <v/>
      </c>
      <c r="F155" s="78" t="str">
        <f t="shared" si="2"/>
        <v>Google 검색</v>
      </c>
      <c r="I155" s="78" t="str">
        <f>IF(E155="","",INDEX('기사 제목 및 링크'!B:B,MATCH("https://skinnonews.com"&amp;A155,'기사 제목 및 링크'!C:C,0)))</f>
        <v/>
      </c>
    </row>
    <row r="156" spans="1:9">
      <c r="A156" t="s">
        <v>105</v>
      </c>
      <c r="B156" t="s">
        <v>238</v>
      </c>
      <c r="C156">
        <v>12</v>
      </c>
      <c r="D156" s="78" t="str">
        <f>IFERROR(MATCH(A156,'4p data'!$I$2:$I$7,0),"")</f>
        <v/>
      </c>
      <c r="E156" s="78" t="str">
        <f>IF(D156="","",D156&amp;"@"&amp;COUNTIF($D$1:D156,D156))</f>
        <v/>
      </c>
      <c r="F156" s="78" t="str">
        <f t="shared" si="2"/>
        <v>Skincheonpetrochem.com</v>
      </c>
      <c r="I156" s="78" t="str">
        <f>IF(E156="","",INDEX('기사 제목 및 링크'!B:B,MATCH("https://skinnonews.com"&amp;A156,'기사 제목 및 링크'!C:C,0)))</f>
        <v/>
      </c>
    </row>
    <row r="157" spans="1:9">
      <c r="A157" t="s">
        <v>1614</v>
      </c>
      <c r="B157" t="s">
        <v>36</v>
      </c>
      <c r="C157">
        <v>11</v>
      </c>
      <c r="D157" s="78" t="str">
        <f>IFERROR(MATCH(A157,'4p data'!$I$2:$I$7,0),"")</f>
        <v/>
      </c>
      <c r="E157" s="78" t="str">
        <f>IF(D157="","",D157&amp;"@"&amp;COUNTIF($D$1:D157,D157))</f>
        <v/>
      </c>
      <c r="F157" s="78" t="str">
        <f t="shared" si="2"/>
        <v>직접유입</v>
      </c>
      <c r="I157" s="78" t="str">
        <f>IF(E157="","",INDEX('기사 제목 및 링크'!B:B,MATCH("https://skinnonews.com"&amp;A157,'기사 제목 및 링크'!C:C,0)))</f>
        <v/>
      </c>
    </row>
    <row r="158" spans="1:9">
      <c r="A158" t="s">
        <v>2056</v>
      </c>
      <c r="B158" t="s">
        <v>37</v>
      </c>
      <c r="C158">
        <v>11</v>
      </c>
      <c r="D158" s="78" t="str">
        <f>IFERROR(MATCH(A158,'4p data'!$I$2:$I$7,0),"")</f>
        <v/>
      </c>
      <c r="E158" s="78" t="str">
        <f>IF(D158="","",D158&amp;"@"&amp;COUNTIF($D$1:D158,D158))</f>
        <v/>
      </c>
      <c r="F158" s="78" t="str">
        <f t="shared" si="2"/>
        <v>Google 검색</v>
      </c>
      <c r="I158" s="78" t="str">
        <f>IF(E158="","",INDEX('기사 제목 및 링크'!B:B,MATCH("https://skinnonews.com"&amp;A158,'기사 제목 및 링크'!C:C,0)))</f>
        <v/>
      </c>
    </row>
    <row r="159" spans="1:9">
      <c r="A159" t="s">
        <v>47</v>
      </c>
      <c r="B159" t="s">
        <v>235</v>
      </c>
      <c r="C159">
        <v>11</v>
      </c>
      <c r="D159" s="78">
        <f>IFERROR(MATCH(A159,'4p data'!$I$2:$I$7,0),"")</f>
        <v>2</v>
      </c>
      <c r="E159" s="78" t="str">
        <f>IF(D159="","",D159&amp;"@"&amp;COUNTIF($D$1:D159,D159))</f>
        <v>2@3</v>
      </c>
      <c r="F159" s="78" t="str">
        <f t="shared" si="2"/>
        <v>M.search.naver.com</v>
      </c>
      <c r="I159" s="78" t="str">
        <f>IF(E159="","",INDEX('기사 제목 및 링크'!B:B,MATCH("https://skinnonews.com"&amp;A159,'기사 제목 및 링크'!C:C,0)))</f>
        <v>패션의 완성은 운동화! 운동화 끈 예쁘게 묶는 법 TOP 5</v>
      </c>
    </row>
    <row r="160" spans="1:9">
      <c r="A160" t="s">
        <v>988</v>
      </c>
      <c r="B160" t="s">
        <v>37</v>
      </c>
      <c r="C160">
        <v>11</v>
      </c>
      <c r="D160" s="78" t="str">
        <f>IFERROR(MATCH(A160,'4p data'!$I$2:$I$7,0),"")</f>
        <v/>
      </c>
      <c r="E160" s="78" t="str">
        <f>IF(D160="","",D160&amp;"@"&amp;COUNTIF($D$1:D160,D160))</f>
        <v/>
      </c>
      <c r="F160" s="78" t="str">
        <f t="shared" si="2"/>
        <v>Google 검색</v>
      </c>
      <c r="I160" s="78" t="str">
        <f>IF(E160="","",INDEX('기사 제목 및 링크'!B:B,MATCH("https://skinnonews.com"&amp;A160,'기사 제목 및 링크'!C:C,0)))</f>
        <v/>
      </c>
    </row>
    <row r="161" spans="1:9">
      <c r="A161" t="s">
        <v>126</v>
      </c>
      <c r="B161" t="s">
        <v>37</v>
      </c>
      <c r="C161">
        <v>11</v>
      </c>
      <c r="D161" s="78" t="str">
        <f>IFERROR(MATCH(A161,'4p data'!$I$2:$I$7,0),"")</f>
        <v/>
      </c>
      <c r="E161" s="78" t="str">
        <f>IF(D161="","",D161&amp;"@"&amp;COUNTIF($D$1:D161,D161))</f>
        <v/>
      </c>
      <c r="F161" s="78" t="str">
        <f t="shared" si="2"/>
        <v>Google 검색</v>
      </c>
      <c r="I161" s="78" t="str">
        <f>IF(E161="","",INDEX('기사 제목 및 링크'!B:B,MATCH("https://skinnonews.com"&amp;A161,'기사 제목 및 링크'!C:C,0)))</f>
        <v/>
      </c>
    </row>
    <row r="162" spans="1:9">
      <c r="A162" t="s">
        <v>129</v>
      </c>
      <c r="B162" t="s">
        <v>37</v>
      </c>
      <c r="C162">
        <v>11</v>
      </c>
      <c r="D162" s="78" t="str">
        <f>IFERROR(MATCH(A162,'4p data'!$I$2:$I$7,0),"")</f>
        <v/>
      </c>
      <c r="E162" s="78" t="str">
        <f>IF(D162="","",D162&amp;"@"&amp;COUNTIF($D$1:D162,D162))</f>
        <v/>
      </c>
      <c r="F162" s="78" t="str">
        <f t="shared" si="2"/>
        <v>Google 검색</v>
      </c>
      <c r="I162" s="78" t="str">
        <f>IF(E162="","",INDEX('기사 제목 및 링크'!B:B,MATCH("https://skinnonews.com"&amp;A162,'기사 제목 및 링크'!C:C,0)))</f>
        <v/>
      </c>
    </row>
    <row r="163" spans="1:9">
      <c r="A163" t="s">
        <v>178</v>
      </c>
      <c r="B163" t="s">
        <v>37</v>
      </c>
      <c r="C163">
        <v>11</v>
      </c>
      <c r="D163" s="78" t="str">
        <f>IFERROR(MATCH(A163,'4p data'!$I$2:$I$7,0),"")</f>
        <v/>
      </c>
      <c r="E163" s="78" t="str">
        <f>IF(D163="","",D163&amp;"@"&amp;COUNTIF($D$1:D163,D163))</f>
        <v/>
      </c>
      <c r="F163" s="78" t="str">
        <f t="shared" si="2"/>
        <v>Google 검색</v>
      </c>
      <c r="I163" s="78" t="str">
        <f>IF(E163="","",INDEX('기사 제목 및 링크'!B:B,MATCH("https://skinnonews.com"&amp;A163,'기사 제목 및 링크'!C:C,0)))</f>
        <v/>
      </c>
    </row>
    <row r="164" spans="1:9">
      <c r="A164" t="s">
        <v>112</v>
      </c>
      <c r="B164" t="s">
        <v>37</v>
      </c>
      <c r="C164">
        <v>11</v>
      </c>
      <c r="D164" s="78" t="str">
        <f>IFERROR(MATCH(A164,'4p data'!$I$2:$I$7,0),"")</f>
        <v/>
      </c>
      <c r="E164" s="78" t="str">
        <f>IF(D164="","",D164&amp;"@"&amp;COUNTIF($D$1:D164,D164))</f>
        <v/>
      </c>
      <c r="F164" s="78" t="str">
        <f t="shared" si="2"/>
        <v>Google 검색</v>
      </c>
      <c r="I164" s="78" t="str">
        <f>IF(E164="","",INDEX('기사 제목 및 링크'!B:B,MATCH("https://skinnonews.com"&amp;A164,'기사 제목 및 링크'!C:C,0)))</f>
        <v/>
      </c>
    </row>
    <row r="165" spans="1:9">
      <c r="A165" t="s">
        <v>203</v>
      </c>
      <c r="B165" t="s">
        <v>37</v>
      </c>
      <c r="C165">
        <v>11</v>
      </c>
      <c r="D165" s="78" t="str">
        <f>IFERROR(MATCH(A165,'4p data'!$I$2:$I$7,0),"")</f>
        <v/>
      </c>
      <c r="E165" s="78" t="str">
        <f>IF(D165="","",D165&amp;"@"&amp;COUNTIF($D$1:D165,D165))</f>
        <v/>
      </c>
      <c r="F165" s="78" t="str">
        <f t="shared" si="2"/>
        <v>Google 검색</v>
      </c>
      <c r="I165" s="78" t="str">
        <f>IF(E165="","",INDEX('기사 제목 및 링크'!B:B,MATCH("https://skinnonews.com"&amp;A165,'기사 제목 및 링크'!C:C,0)))</f>
        <v/>
      </c>
    </row>
    <row r="166" spans="1:9">
      <c r="A166" t="s">
        <v>59</v>
      </c>
      <c r="B166" t="s">
        <v>37</v>
      </c>
      <c r="C166">
        <v>11</v>
      </c>
      <c r="D166" s="78" t="str">
        <f>IFERROR(MATCH(A166,'4p data'!$I$2:$I$7,0),"")</f>
        <v/>
      </c>
      <c r="E166" s="78" t="str">
        <f>IF(D166="","",D166&amp;"@"&amp;COUNTIF($D$1:D166,D166))</f>
        <v/>
      </c>
      <c r="F166" s="78" t="str">
        <f t="shared" si="2"/>
        <v>Google 검색</v>
      </c>
      <c r="I166" s="78" t="str">
        <f>IF(E166="","",INDEX('기사 제목 및 링크'!B:B,MATCH("https://skinnonews.com"&amp;A166,'기사 제목 및 링크'!C:C,0)))</f>
        <v/>
      </c>
    </row>
    <row r="167" spans="1:9">
      <c r="A167" t="s">
        <v>46</v>
      </c>
      <c r="B167" t="s">
        <v>235</v>
      </c>
      <c r="C167">
        <v>11</v>
      </c>
      <c r="D167" s="78" t="str">
        <f>IFERROR(MATCH(A167,'4p data'!$I$2:$I$7,0),"")</f>
        <v/>
      </c>
      <c r="E167" s="78" t="str">
        <f>IF(D167="","",D167&amp;"@"&amp;COUNTIF($D$1:D167,D167))</f>
        <v/>
      </c>
      <c r="F167" s="78" t="str">
        <f t="shared" si="2"/>
        <v>M.search.naver.com</v>
      </c>
      <c r="I167" s="78" t="str">
        <f>IF(E167="","",INDEX('기사 제목 및 링크'!B:B,MATCH("https://skinnonews.com"&amp;A167,'기사 제목 및 링크'!C:C,0)))</f>
        <v/>
      </c>
    </row>
    <row r="168" spans="1:9">
      <c r="A168" t="s">
        <v>180</v>
      </c>
      <c r="B168" t="s">
        <v>1242</v>
      </c>
      <c r="C168">
        <v>11</v>
      </c>
      <c r="D168" s="78" t="str">
        <f>IFERROR(MATCH(A168,'4p data'!$I$2:$I$7,0),"")</f>
        <v/>
      </c>
      <c r="E168" s="78" t="str">
        <f>IF(D168="","",D168&amp;"@"&amp;COUNTIF($D$1:D168,D168))</f>
        <v/>
      </c>
      <c r="F168" s="78" t="str">
        <f t="shared" si="2"/>
        <v>Instagramstory</v>
      </c>
      <c r="I168" s="78" t="str">
        <f>IF(E168="","",INDEX('기사 제목 및 링크'!B:B,MATCH("https://skinnonews.com"&amp;A168,'기사 제목 및 링크'!C:C,0)))</f>
        <v/>
      </c>
    </row>
    <row r="169" spans="1:9">
      <c r="A169" t="s">
        <v>140</v>
      </c>
      <c r="B169" t="s">
        <v>37</v>
      </c>
      <c r="C169">
        <v>11</v>
      </c>
      <c r="D169" s="78" t="str">
        <f>IFERROR(MATCH(A169,'4p data'!$I$2:$I$7,0),"")</f>
        <v/>
      </c>
      <c r="E169" s="78" t="str">
        <f>IF(D169="","",D169&amp;"@"&amp;COUNTIF($D$1:D169,D169))</f>
        <v/>
      </c>
      <c r="F169" s="78" t="str">
        <f t="shared" si="2"/>
        <v>Google 검색</v>
      </c>
      <c r="I169" s="78" t="str">
        <f>IF(E169="","",INDEX('기사 제목 및 링크'!B:B,MATCH("https://skinnonews.com"&amp;A169,'기사 제목 및 링크'!C:C,0)))</f>
        <v/>
      </c>
    </row>
    <row r="170" spans="1:9">
      <c r="A170" t="s">
        <v>91</v>
      </c>
      <c r="B170" t="s">
        <v>37</v>
      </c>
      <c r="C170">
        <v>11</v>
      </c>
      <c r="D170" s="78" t="str">
        <f>IFERROR(MATCH(A170,'4p data'!$I$2:$I$7,0),"")</f>
        <v/>
      </c>
      <c r="E170" s="78" t="str">
        <f>IF(D170="","",D170&amp;"@"&amp;COUNTIF($D$1:D170,D170))</f>
        <v/>
      </c>
      <c r="F170" s="78" t="str">
        <f t="shared" si="2"/>
        <v>Google 검색</v>
      </c>
      <c r="I170" s="78" t="str">
        <f>IF(E170="","",INDEX('기사 제목 및 링크'!B:B,MATCH("https://skinnonews.com"&amp;A170,'기사 제목 및 링크'!C:C,0)))</f>
        <v/>
      </c>
    </row>
    <row r="171" spans="1:9">
      <c r="A171" t="s">
        <v>45</v>
      </c>
      <c r="B171" t="s">
        <v>88</v>
      </c>
      <c r="C171">
        <v>11</v>
      </c>
      <c r="D171" s="78" t="str">
        <f>IFERROR(MATCH(A171,'4p data'!$I$2:$I$7,0),"")</f>
        <v/>
      </c>
      <c r="E171" s="78" t="str">
        <f>IF(D171="","",D171&amp;"@"&amp;COUNTIF($D$1:D171,D171))</f>
        <v/>
      </c>
      <c r="F171" s="78" t="str">
        <f t="shared" si="2"/>
        <v>Sk-on.com</v>
      </c>
      <c r="I171" s="78" t="str">
        <f>IF(E171="","",INDEX('기사 제목 및 링크'!B:B,MATCH("https://skinnonews.com"&amp;A171,'기사 제목 및 링크'!C:C,0)))</f>
        <v/>
      </c>
    </row>
    <row r="172" spans="1:9">
      <c r="A172" t="s">
        <v>185</v>
      </c>
      <c r="B172" t="s">
        <v>229</v>
      </c>
      <c r="C172">
        <v>10</v>
      </c>
      <c r="D172" s="78" t="str">
        <f>IFERROR(MATCH(A172,'4p data'!$I$2:$I$7,0),"")</f>
        <v/>
      </c>
      <c r="E172" s="78" t="str">
        <f>IF(D172="","",D172&amp;"@"&amp;COUNTIF($D$1:D172,D172))</f>
        <v/>
      </c>
      <c r="F172" s="78" t="str">
        <f t="shared" si="2"/>
        <v>Skenergy.com</v>
      </c>
      <c r="I172" s="78" t="str">
        <f>IF(E172="","",INDEX('기사 제목 및 링크'!B:B,MATCH("https://skinnonews.com"&amp;A172,'기사 제목 및 링크'!C:C,0)))</f>
        <v/>
      </c>
    </row>
    <row r="173" spans="1:9">
      <c r="A173" t="s">
        <v>345</v>
      </c>
      <c r="B173" t="s">
        <v>37</v>
      </c>
      <c r="C173">
        <v>10</v>
      </c>
      <c r="D173" s="78" t="str">
        <f>IFERROR(MATCH(A173,'4p data'!$I$2:$I$7,0),"")</f>
        <v/>
      </c>
      <c r="E173" s="78" t="str">
        <f>IF(D173="","",D173&amp;"@"&amp;COUNTIF($D$1:D173,D173))</f>
        <v/>
      </c>
      <c r="F173" s="78" t="str">
        <f t="shared" si="2"/>
        <v>Google 검색</v>
      </c>
      <c r="I173" s="78" t="str">
        <f>IF(E173="","",INDEX('기사 제목 및 링크'!B:B,MATCH("https://skinnonews.com"&amp;A173,'기사 제목 및 링크'!C:C,0)))</f>
        <v/>
      </c>
    </row>
    <row r="174" spans="1:9">
      <c r="A174" t="s">
        <v>479</v>
      </c>
      <c r="B174" t="s">
        <v>37</v>
      </c>
      <c r="C174">
        <v>10</v>
      </c>
      <c r="D174" s="78" t="str">
        <f>IFERROR(MATCH(A174,'4p data'!$I$2:$I$7,0),"")</f>
        <v/>
      </c>
      <c r="E174" s="78" t="str">
        <f>IF(D174="","",D174&amp;"@"&amp;COUNTIF($D$1:D174,D174))</f>
        <v/>
      </c>
      <c r="F174" s="78" t="str">
        <f t="shared" si="2"/>
        <v>Google 검색</v>
      </c>
      <c r="I174" s="78" t="str">
        <f>IF(E174="","",INDEX('기사 제목 및 링크'!B:B,MATCH("https://skinnonews.com"&amp;A174,'기사 제목 및 링크'!C:C,0)))</f>
        <v/>
      </c>
    </row>
    <row r="175" spans="1:9">
      <c r="A175" t="s">
        <v>822</v>
      </c>
      <c r="B175" t="s">
        <v>37</v>
      </c>
      <c r="C175">
        <v>10</v>
      </c>
      <c r="D175" s="78" t="str">
        <f>IFERROR(MATCH(A175,'4p data'!$I$2:$I$7,0),"")</f>
        <v/>
      </c>
      <c r="E175" s="78" t="str">
        <f>IF(D175="","",D175&amp;"@"&amp;COUNTIF($D$1:D175,D175))</f>
        <v/>
      </c>
      <c r="F175" s="78" t="str">
        <f t="shared" si="2"/>
        <v>Google 검색</v>
      </c>
      <c r="I175" s="78" t="str">
        <f>IF(E175="","",INDEX('기사 제목 및 링크'!B:B,MATCH("https://skinnonews.com"&amp;A175,'기사 제목 및 링크'!C:C,0)))</f>
        <v/>
      </c>
    </row>
    <row r="176" spans="1:9">
      <c r="A176" t="s">
        <v>823</v>
      </c>
      <c r="B176" t="s">
        <v>37</v>
      </c>
      <c r="C176">
        <v>10</v>
      </c>
      <c r="D176" s="78" t="str">
        <f>IFERROR(MATCH(A176,'4p data'!$I$2:$I$7,0),"")</f>
        <v/>
      </c>
      <c r="E176" s="78" t="str">
        <f>IF(D176="","",D176&amp;"@"&amp;COUNTIF($D$1:D176,D176))</f>
        <v/>
      </c>
      <c r="F176" s="78" t="str">
        <f t="shared" si="2"/>
        <v>Google 검색</v>
      </c>
      <c r="I176" s="78" t="str">
        <f>IF(E176="","",INDEX('기사 제목 및 링크'!B:B,MATCH("https://skinnonews.com"&amp;A176,'기사 제목 및 링크'!C:C,0)))</f>
        <v/>
      </c>
    </row>
    <row r="177" spans="1:9">
      <c r="A177" t="s">
        <v>931</v>
      </c>
      <c r="B177" t="s">
        <v>37</v>
      </c>
      <c r="C177">
        <v>10</v>
      </c>
      <c r="D177" s="78" t="str">
        <f>IFERROR(MATCH(A177,'4p data'!$I$2:$I$7,0),"")</f>
        <v/>
      </c>
      <c r="E177" s="78" t="str">
        <f>IF(D177="","",D177&amp;"@"&amp;COUNTIF($D$1:D177,D177))</f>
        <v/>
      </c>
      <c r="F177" s="78" t="str">
        <f t="shared" si="2"/>
        <v>Google 검색</v>
      </c>
      <c r="I177" s="78" t="str">
        <f>IF(E177="","",INDEX('기사 제목 및 링크'!B:B,MATCH("https://skinnonews.com"&amp;A177,'기사 제목 및 링크'!C:C,0)))</f>
        <v/>
      </c>
    </row>
    <row r="178" spans="1:9">
      <c r="A178" t="s">
        <v>1389</v>
      </c>
      <c r="B178" t="s">
        <v>36</v>
      </c>
      <c r="C178">
        <v>10</v>
      </c>
      <c r="D178" s="78" t="str">
        <f>IFERROR(MATCH(A178,'4p data'!$I$2:$I$7,0),"")</f>
        <v/>
      </c>
      <c r="E178" s="78" t="str">
        <f>IF(D178="","",D178&amp;"@"&amp;COUNTIF($D$1:D178,D178))</f>
        <v/>
      </c>
      <c r="F178" s="78" t="str">
        <f t="shared" si="2"/>
        <v>직접유입</v>
      </c>
      <c r="I178" s="78" t="str">
        <f>IF(E178="","",INDEX('기사 제목 및 링크'!B:B,MATCH("https://skinnonews.com"&amp;A178,'기사 제목 및 링크'!C:C,0)))</f>
        <v/>
      </c>
    </row>
    <row r="179" spans="1:9">
      <c r="A179" t="s">
        <v>1566</v>
      </c>
      <c r="B179" t="s">
        <v>36</v>
      </c>
      <c r="C179">
        <v>10</v>
      </c>
      <c r="D179" s="78" t="str">
        <f>IFERROR(MATCH(A179,'4p data'!$I$2:$I$7,0),"")</f>
        <v/>
      </c>
      <c r="E179" s="78" t="str">
        <f>IF(D179="","",D179&amp;"@"&amp;COUNTIF($D$1:D179,D179))</f>
        <v/>
      </c>
      <c r="F179" s="78" t="str">
        <f t="shared" si="2"/>
        <v>직접유입</v>
      </c>
      <c r="I179" s="78" t="str">
        <f>IF(E179="","",INDEX('기사 제목 및 링크'!B:B,MATCH("https://skinnonews.com"&amp;A179,'기사 제목 및 링크'!C:C,0)))</f>
        <v/>
      </c>
    </row>
    <row r="180" spans="1:9">
      <c r="A180" t="s">
        <v>1796</v>
      </c>
      <c r="B180" t="s">
        <v>36</v>
      </c>
      <c r="C180">
        <v>10</v>
      </c>
      <c r="D180" s="78" t="str">
        <f>IFERROR(MATCH(A180,'4p data'!$I$2:$I$7,0),"")</f>
        <v/>
      </c>
      <c r="E180" s="78" t="str">
        <f>IF(D180="","",D180&amp;"@"&amp;COUNTIF($D$1:D180,D180))</f>
        <v/>
      </c>
      <c r="F180" s="78" t="str">
        <f t="shared" si="2"/>
        <v>직접유입</v>
      </c>
      <c r="I180" s="78" t="str">
        <f>IF(E180="","",INDEX('기사 제목 및 링크'!B:B,MATCH("https://skinnonews.com"&amp;A180,'기사 제목 및 링크'!C:C,0)))</f>
        <v/>
      </c>
    </row>
    <row r="181" spans="1:9">
      <c r="A181" t="s">
        <v>1795</v>
      </c>
      <c r="B181" t="s">
        <v>36</v>
      </c>
      <c r="C181">
        <v>10</v>
      </c>
      <c r="D181" s="78" t="str">
        <f>IFERROR(MATCH(A181,'4p data'!$I$2:$I$7,0),"")</f>
        <v/>
      </c>
      <c r="E181" s="78" t="str">
        <f>IF(D181="","",D181&amp;"@"&amp;COUNTIF($D$1:D181,D181))</f>
        <v/>
      </c>
      <c r="F181" s="78" t="str">
        <f t="shared" si="2"/>
        <v>직접유입</v>
      </c>
      <c r="I181" s="78" t="str">
        <f>IF(E181="","",INDEX('기사 제목 및 링크'!B:B,MATCH("https://skinnonews.com"&amp;A181,'기사 제목 및 링크'!C:C,0)))</f>
        <v/>
      </c>
    </row>
    <row r="182" spans="1:9">
      <c r="A182" t="s">
        <v>198</v>
      </c>
      <c r="B182" t="s">
        <v>37</v>
      </c>
      <c r="C182">
        <v>10</v>
      </c>
      <c r="D182" s="78" t="str">
        <f>IFERROR(MATCH(A182,'4p data'!$I$2:$I$7,0),"")</f>
        <v/>
      </c>
      <c r="E182" s="78" t="str">
        <f>IF(D182="","",D182&amp;"@"&amp;COUNTIF($D$1:D182,D182))</f>
        <v/>
      </c>
      <c r="F182" s="78" t="str">
        <f t="shared" si="2"/>
        <v>Google 검색</v>
      </c>
      <c r="I182" s="78" t="str">
        <f>IF(E182="","",INDEX('기사 제목 및 링크'!B:B,MATCH("https://skinnonews.com"&amp;A182,'기사 제목 및 링크'!C:C,0)))</f>
        <v/>
      </c>
    </row>
    <row r="183" spans="1:9">
      <c r="A183" t="s">
        <v>1235</v>
      </c>
      <c r="B183" t="s">
        <v>37</v>
      </c>
      <c r="C183">
        <v>10</v>
      </c>
      <c r="D183" s="78" t="str">
        <f>IFERROR(MATCH(A183,'4p data'!$I$2:$I$7,0),"")</f>
        <v/>
      </c>
      <c r="E183" s="78" t="str">
        <f>IF(D183="","",D183&amp;"@"&amp;COUNTIF($D$1:D183,D183))</f>
        <v/>
      </c>
      <c r="F183" s="78" t="str">
        <f t="shared" si="2"/>
        <v>Google 검색</v>
      </c>
      <c r="I183" s="78" t="str">
        <f>IF(E183="","",INDEX('기사 제목 및 링크'!B:B,MATCH("https://skinnonews.com"&amp;A183,'기사 제목 및 링크'!C:C,0)))</f>
        <v/>
      </c>
    </row>
    <row r="184" spans="1:9">
      <c r="A184" t="s">
        <v>119</v>
      </c>
      <c r="B184" t="s">
        <v>37</v>
      </c>
      <c r="C184">
        <v>10</v>
      </c>
      <c r="D184" s="78" t="str">
        <f>IFERROR(MATCH(A184,'4p data'!$I$2:$I$7,0),"")</f>
        <v/>
      </c>
      <c r="E184" s="78" t="str">
        <f>IF(D184="","",D184&amp;"@"&amp;COUNTIF($D$1:D184,D184))</f>
        <v/>
      </c>
      <c r="F184" s="78" t="str">
        <f t="shared" si="2"/>
        <v>Google 검색</v>
      </c>
      <c r="I184" s="78" t="str">
        <f>IF(E184="","",INDEX('기사 제목 및 링크'!B:B,MATCH("https://skinnonews.com"&amp;A184,'기사 제목 및 링크'!C:C,0)))</f>
        <v/>
      </c>
    </row>
    <row r="185" spans="1:9">
      <c r="A185" t="s">
        <v>111</v>
      </c>
      <c r="B185" t="s">
        <v>37</v>
      </c>
      <c r="C185">
        <v>10</v>
      </c>
      <c r="D185" s="78" t="str">
        <f>IFERROR(MATCH(A185,'4p data'!$I$2:$I$7,0),"")</f>
        <v/>
      </c>
      <c r="E185" s="78" t="str">
        <f>IF(D185="","",D185&amp;"@"&amp;COUNTIF($D$1:D185,D185))</f>
        <v/>
      </c>
      <c r="F185" s="78" t="str">
        <f t="shared" si="2"/>
        <v>Google 검색</v>
      </c>
      <c r="I185" s="78" t="str">
        <f>IF(E185="","",INDEX('기사 제목 및 링크'!B:B,MATCH("https://skinnonews.com"&amp;A185,'기사 제목 및 링크'!C:C,0)))</f>
        <v/>
      </c>
    </row>
    <row r="186" spans="1:9">
      <c r="A186" t="s">
        <v>44</v>
      </c>
      <c r="B186" t="s">
        <v>40</v>
      </c>
      <c r="C186">
        <v>9</v>
      </c>
      <c r="D186" s="78" t="str">
        <f>IFERROR(MATCH(A186,'4p data'!$I$2:$I$7,0),"")</f>
        <v/>
      </c>
      <c r="E186" s="78" t="str">
        <f>IF(D186="","",D186&amp;"@"&amp;COUNTIF($D$1:D186,D186))</f>
        <v/>
      </c>
      <c r="F186" s="78" t="str">
        <f t="shared" si="2"/>
        <v>Bing</v>
      </c>
      <c r="I186" s="78" t="str">
        <f>IF(E186="","",INDEX('기사 제목 및 링크'!B:B,MATCH("https://skinnonews.com"&amp;A186,'기사 제목 및 링크'!C:C,0)))</f>
        <v/>
      </c>
    </row>
    <row r="187" spans="1:9">
      <c r="A187" t="s">
        <v>44</v>
      </c>
      <c r="B187" t="s">
        <v>1241</v>
      </c>
      <c r="C187">
        <v>9</v>
      </c>
      <c r="D187" s="78" t="str">
        <f>IFERROR(MATCH(A187,'4p data'!$I$2:$I$7,0),"")</f>
        <v/>
      </c>
      <c r="E187" s="78" t="str">
        <f>IF(D187="","",D187&amp;"@"&amp;COUNTIF($D$1:D187,D187))</f>
        <v/>
      </c>
      <c r="F187" s="78" t="str">
        <f t="shared" si="2"/>
        <v>Enclean.com</v>
      </c>
      <c r="I187" s="78" t="str">
        <f>IF(E187="","",INDEX('기사 제목 및 링크'!B:B,MATCH("https://skinnonews.com"&amp;A187,'기사 제목 및 링크'!C:C,0)))</f>
        <v/>
      </c>
    </row>
    <row r="188" spans="1:9">
      <c r="A188" t="s">
        <v>44</v>
      </c>
      <c r="B188" t="s">
        <v>235</v>
      </c>
      <c r="C188">
        <v>9</v>
      </c>
      <c r="D188" s="78" t="str">
        <f>IFERROR(MATCH(A188,'4p data'!$I$2:$I$7,0),"")</f>
        <v/>
      </c>
      <c r="E188" s="78" t="str">
        <f>IF(D188="","",D188&amp;"@"&amp;COUNTIF($D$1:D188,D188))</f>
        <v/>
      </c>
      <c r="F188" s="78" t="str">
        <f t="shared" si="2"/>
        <v>M.search.naver.com</v>
      </c>
      <c r="I188" s="78" t="str">
        <f>IF(E188="","",INDEX('기사 제목 및 링크'!B:B,MATCH("https://skinnonews.com"&amp;A188,'기사 제목 및 링크'!C:C,0)))</f>
        <v/>
      </c>
    </row>
    <row r="189" spans="1:9">
      <c r="A189" t="s">
        <v>44</v>
      </c>
      <c r="B189" t="s">
        <v>232</v>
      </c>
      <c r="C189">
        <v>9</v>
      </c>
      <c r="D189" s="78" t="str">
        <f>IFERROR(MATCH(A189,'4p data'!$I$2:$I$7,0),"")</f>
        <v/>
      </c>
      <c r="E189" s="78" t="str">
        <f>IF(D189="","",D189&amp;"@"&amp;COUNTIF($D$1:D189,D189))</f>
        <v/>
      </c>
      <c r="F189" s="78" t="str">
        <f t="shared" si="2"/>
        <v>Skietechnology.com</v>
      </c>
      <c r="I189" s="78" t="str">
        <f>IF(E189="","",INDEX('기사 제목 및 링크'!B:B,MATCH("https://skinnonews.com"&amp;A189,'기사 제목 및 링크'!C:C,0)))</f>
        <v/>
      </c>
    </row>
    <row r="190" spans="1:9">
      <c r="A190" t="s">
        <v>171</v>
      </c>
      <c r="B190" t="s">
        <v>37</v>
      </c>
      <c r="C190">
        <v>9</v>
      </c>
      <c r="D190" s="78" t="str">
        <f>IFERROR(MATCH(A190,'4p data'!$I$2:$I$7,0),"")</f>
        <v/>
      </c>
      <c r="E190" s="78" t="str">
        <f>IF(D190="","",D190&amp;"@"&amp;COUNTIF($D$1:D190,D190))</f>
        <v/>
      </c>
      <c r="F190" s="78" t="str">
        <f t="shared" si="2"/>
        <v>Google 검색</v>
      </c>
      <c r="I190" s="78" t="str">
        <f>IF(E190="","",INDEX('기사 제목 및 링크'!B:B,MATCH("https://skinnonews.com"&amp;A190,'기사 제목 및 링크'!C:C,0)))</f>
        <v/>
      </c>
    </row>
    <row r="191" spans="1:9">
      <c r="A191" t="s">
        <v>742</v>
      </c>
      <c r="B191" t="s">
        <v>37</v>
      </c>
      <c r="C191">
        <v>9</v>
      </c>
      <c r="D191" s="78" t="str">
        <f>IFERROR(MATCH(A191,'4p data'!$I$2:$I$7,0),"")</f>
        <v/>
      </c>
      <c r="E191" s="78" t="str">
        <f>IF(D191="","",D191&amp;"@"&amp;COUNTIF($D$1:D191,D191))</f>
        <v/>
      </c>
      <c r="F191" s="78" t="str">
        <f t="shared" si="2"/>
        <v>Google 검색</v>
      </c>
      <c r="I191" s="78" t="str">
        <f>IF(E191="","",INDEX('기사 제목 및 링크'!B:B,MATCH("https://skinnonews.com"&amp;A191,'기사 제목 및 링크'!C:C,0)))</f>
        <v/>
      </c>
    </row>
    <row r="192" spans="1:9">
      <c r="A192" t="s">
        <v>137</v>
      </c>
      <c r="B192" t="s">
        <v>37</v>
      </c>
      <c r="C192">
        <v>9</v>
      </c>
      <c r="D192" s="78" t="str">
        <f>IFERROR(MATCH(A192,'4p data'!$I$2:$I$7,0),"")</f>
        <v/>
      </c>
      <c r="E192" s="78" t="str">
        <f>IF(D192="","",D192&amp;"@"&amp;COUNTIF($D$1:D192,D192))</f>
        <v/>
      </c>
      <c r="F192" s="78" t="str">
        <f t="shared" si="2"/>
        <v>Google 검색</v>
      </c>
      <c r="I192" s="78" t="str">
        <f>IF(E192="","",INDEX('기사 제목 및 링크'!B:B,MATCH("https://skinnonews.com"&amp;A192,'기사 제목 및 링크'!C:C,0)))</f>
        <v/>
      </c>
    </row>
    <row r="193" spans="1:9">
      <c r="A193" t="s">
        <v>346</v>
      </c>
      <c r="B193" t="s">
        <v>37</v>
      </c>
      <c r="C193">
        <v>9</v>
      </c>
      <c r="D193" s="78" t="str">
        <f>IFERROR(MATCH(A193,'4p data'!$I$2:$I$7,0),"")</f>
        <v/>
      </c>
      <c r="E193" s="78" t="str">
        <f>IF(D193="","",D193&amp;"@"&amp;COUNTIF($D$1:D193,D193))</f>
        <v/>
      </c>
      <c r="F193" s="78" t="str">
        <f t="shared" si="2"/>
        <v>Google 검색</v>
      </c>
      <c r="I193" s="78" t="str">
        <f>IF(E193="","",INDEX('기사 제목 및 링크'!B:B,MATCH("https://skinnonews.com"&amp;A193,'기사 제목 및 링크'!C:C,0)))</f>
        <v/>
      </c>
    </row>
    <row r="194" spans="1:9">
      <c r="A194" t="s">
        <v>1209</v>
      </c>
      <c r="B194" t="s">
        <v>37</v>
      </c>
      <c r="C194">
        <v>9</v>
      </c>
      <c r="D194" s="78" t="str">
        <f>IFERROR(MATCH(A194,'4p data'!$I$2:$I$7,0),"")</f>
        <v/>
      </c>
      <c r="E194" s="78" t="str">
        <f>IF(D194="","",D194&amp;"@"&amp;COUNTIF($D$1:D194,D194))</f>
        <v/>
      </c>
      <c r="F194" s="78" t="str">
        <f t="shared" ref="F194:F257" si="3">IF(B194="naver","Naver 검색",IF(B194="google","Google 검색",IF(B194="(direct)","직접유입",UPPER(LEFT(B194,1))&amp;MID(B194,2,99))))</f>
        <v>Google 검색</v>
      </c>
      <c r="I194" s="78" t="str">
        <f>IF(E194="","",INDEX('기사 제목 및 링크'!B:B,MATCH("https://skinnonews.com"&amp;A194,'기사 제목 및 링크'!C:C,0)))</f>
        <v/>
      </c>
    </row>
    <row r="195" spans="1:9">
      <c r="A195" t="s">
        <v>587</v>
      </c>
      <c r="B195" t="s">
        <v>37</v>
      </c>
      <c r="C195">
        <v>9</v>
      </c>
      <c r="D195" s="78" t="str">
        <f>IFERROR(MATCH(A195,'4p data'!$I$2:$I$7,0),"")</f>
        <v/>
      </c>
      <c r="E195" s="78" t="str">
        <f>IF(D195="","",D195&amp;"@"&amp;COUNTIF($D$1:D195,D195))</f>
        <v/>
      </c>
      <c r="F195" s="78" t="str">
        <f t="shared" si="3"/>
        <v>Google 검색</v>
      </c>
      <c r="I195" s="78" t="str">
        <f>IF(E195="","",INDEX('기사 제목 및 링크'!B:B,MATCH("https://skinnonews.com"&amp;A195,'기사 제목 및 링크'!C:C,0)))</f>
        <v/>
      </c>
    </row>
    <row r="196" spans="1:9">
      <c r="A196" t="s">
        <v>1309</v>
      </c>
      <c r="B196" t="s">
        <v>37</v>
      </c>
      <c r="C196">
        <v>9</v>
      </c>
      <c r="D196" s="78" t="str">
        <f>IFERROR(MATCH(A196,'4p data'!$I$2:$I$7,0),"")</f>
        <v/>
      </c>
      <c r="E196" s="78" t="str">
        <f>IF(D196="","",D196&amp;"@"&amp;COUNTIF($D$1:D196,D196))</f>
        <v/>
      </c>
      <c r="F196" s="78" t="str">
        <f t="shared" si="3"/>
        <v>Google 검색</v>
      </c>
      <c r="I196" s="78" t="str">
        <f>IF(E196="","",INDEX('기사 제목 및 링크'!B:B,MATCH("https://skinnonews.com"&amp;A196,'기사 제목 및 링크'!C:C,0)))</f>
        <v/>
      </c>
    </row>
    <row r="197" spans="1:9">
      <c r="A197" t="s">
        <v>1274</v>
      </c>
      <c r="B197" t="s">
        <v>36</v>
      </c>
      <c r="C197">
        <v>9</v>
      </c>
      <c r="D197" s="78" t="str">
        <f>IFERROR(MATCH(A197,'4p data'!$I$2:$I$7,0),"")</f>
        <v/>
      </c>
      <c r="E197" s="78" t="str">
        <f>IF(D197="","",D197&amp;"@"&amp;COUNTIF($D$1:D197,D197))</f>
        <v/>
      </c>
      <c r="F197" s="78" t="str">
        <f t="shared" si="3"/>
        <v>직접유입</v>
      </c>
      <c r="I197" s="78" t="str">
        <f>IF(E197="","",INDEX('기사 제목 및 링크'!B:B,MATCH("https://skinnonews.com"&amp;A197,'기사 제목 및 링크'!C:C,0)))</f>
        <v/>
      </c>
    </row>
    <row r="198" spans="1:9">
      <c r="A198" t="s">
        <v>1361</v>
      </c>
      <c r="B198" t="s">
        <v>37</v>
      </c>
      <c r="C198">
        <v>9</v>
      </c>
      <c r="D198" s="78" t="str">
        <f>IFERROR(MATCH(A198,'4p data'!$I$2:$I$7,0),"")</f>
        <v/>
      </c>
      <c r="E198" s="78" t="str">
        <f>IF(D198="","",D198&amp;"@"&amp;COUNTIF($D$1:D198,D198))</f>
        <v/>
      </c>
      <c r="F198" s="78" t="str">
        <f t="shared" si="3"/>
        <v>Google 검색</v>
      </c>
      <c r="I198" s="78" t="str">
        <f>IF(E198="","",INDEX('기사 제목 및 링크'!B:B,MATCH("https://skinnonews.com"&amp;A198,'기사 제목 및 링크'!C:C,0)))</f>
        <v/>
      </c>
    </row>
    <row r="199" spans="1:9">
      <c r="A199" t="s">
        <v>2055</v>
      </c>
      <c r="B199" t="s">
        <v>37</v>
      </c>
      <c r="C199">
        <v>9</v>
      </c>
      <c r="D199" s="78" t="str">
        <f>IFERROR(MATCH(A199,'4p data'!$I$2:$I$7,0),"")</f>
        <v/>
      </c>
      <c r="E199" s="78" t="str">
        <f>IF(D199="","",D199&amp;"@"&amp;COUNTIF($D$1:D199,D199))</f>
        <v/>
      </c>
      <c r="F199" s="78" t="str">
        <f t="shared" si="3"/>
        <v>Google 검색</v>
      </c>
      <c r="I199" s="78" t="str">
        <f>IF(E199="","",INDEX('기사 제목 및 링크'!B:B,MATCH("https://skinnonews.com"&amp;A199,'기사 제목 및 링크'!C:C,0)))</f>
        <v/>
      </c>
    </row>
    <row r="200" spans="1:9">
      <c r="A200" t="s">
        <v>135</v>
      </c>
      <c r="B200" t="s">
        <v>37</v>
      </c>
      <c r="C200">
        <v>9</v>
      </c>
      <c r="D200" s="78" t="str">
        <f>IFERROR(MATCH(A200,'4p data'!$I$2:$I$7,0),"")</f>
        <v/>
      </c>
      <c r="E200" s="78" t="str">
        <f>IF(D200="","",D200&amp;"@"&amp;COUNTIF($D$1:D200,D200))</f>
        <v/>
      </c>
      <c r="F200" s="78" t="str">
        <f t="shared" si="3"/>
        <v>Google 검색</v>
      </c>
      <c r="I200" s="78" t="str">
        <f>IF(E200="","",INDEX('기사 제목 및 링크'!B:B,MATCH("https://skinnonews.com"&amp;A200,'기사 제목 및 링크'!C:C,0)))</f>
        <v/>
      </c>
    </row>
    <row r="201" spans="1:9">
      <c r="A201" t="s">
        <v>96</v>
      </c>
      <c r="B201" t="s">
        <v>37</v>
      </c>
      <c r="C201">
        <v>9</v>
      </c>
      <c r="D201" s="78" t="str">
        <f>IFERROR(MATCH(A201,'4p data'!$I$2:$I$7,0),"")</f>
        <v/>
      </c>
      <c r="E201" s="78" t="str">
        <f>IF(D201="","",D201&amp;"@"&amp;COUNTIF($D$1:D201,D201))</f>
        <v/>
      </c>
      <c r="F201" s="78" t="str">
        <f t="shared" si="3"/>
        <v>Google 검색</v>
      </c>
      <c r="I201" s="78" t="str">
        <f>IF(E201="","",INDEX('기사 제목 및 링크'!B:B,MATCH("https://skinnonews.com"&amp;A201,'기사 제목 및 링크'!C:C,0)))</f>
        <v/>
      </c>
    </row>
    <row r="202" spans="1:9">
      <c r="A202" t="s">
        <v>1477</v>
      </c>
      <c r="B202" t="s">
        <v>37</v>
      </c>
      <c r="C202">
        <v>9</v>
      </c>
      <c r="D202" s="78" t="str">
        <f>IFERROR(MATCH(A202,'4p data'!$I$2:$I$7,0),"")</f>
        <v/>
      </c>
      <c r="E202" s="78" t="str">
        <f>IF(D202="","",D202&amp;"@"&amp;COUNTIF($D$1:D202,D202))</f>
        <v/>
      </c>
      <c r="F202" s="78" t="str">
        <f t="shared" si="3"/>
        <v>Google 검색</v>
      </c>
      <c r="I202" s="78" t="str">
        <f>IF(E202="","",INDEX('기사 제목 및 링크'!B:B,MATCH("https://skinnonews.com"&amp;A202,'기사 제목 및 링크'!C:C,0)))</f>
        <v/>
      </c>
    </row>
    <row r="203" spans="1:9">
      <c r="A203" t="s">
        <v>207</v>
      </c>
      <c r="B203" t="s">
        <v>37</v>
      </c>
      <c r="C203">
        <v>9</v>
      </c>
      <c r="D203" s="78" t="str">
        <f>IFERROR(MATCH(A203,'4p data'!$I$2:$I$7,0),"")</f>
        <v/>
      </c>
      <c r="E203" s="78" t="str">
        <f>IF(D203="","",D203&amp;"@"&amp;COUNTIF($D$1:D203,D203))</f>
        <v/>
      </c>
      <c r="F203" s="78" t="str">
        <f t="shared" si="3"/>
        <v>Google 검색</v>
      </c>
      <c r="I203" s="78" t="str">
        <f>IF(E203="","",INDEX('기사 제목 및 링크'!B:B,MATCH("https://skinnonews.com"&amp;A203,'기사 제목 및 링크'!C:C,0)))</f>
        <v/>
      </c>
    </row>
    <row r="204" spans="1:9">
      <c r="A204" t="s">
        <v>201</v>
      </c>
      <c r="B204" t="s">
        <v>37</v>
      </c>
      <c r="C204">
        <v>9</v>
      </c>
      <c r="D204" s="78" t="str">
        <f>IFERROR(MATCH(A204,'4p data'!$I$2:$I$7,0),"")</f>
        <v/>
      </c>
      <c r="E204" s="78" t="str">
        <f>IF(D204="","",D204&amp;"@"&amp;COUNTIF($D$1:D204,D204))</f>
        <v/>
      </c>
      <c r="F204" s="78" t="str">
        <f t="shared" si="3"/>
        <v>Google 검색</v>
      </c>
      <c r="I204" s="78" t="str">
        <f>IF(E204="","",INDEX('기사 제목 및 링크'!B:B,MATCH("https://skinnonews.com"&amp;A204,'기사 제목 및 링크'!C:C,0)))</f>
        <v/>
      </c>
    </row>
    <row r="205" spans="1:9">
      <c r="A205" t="s">
        <v>1162</v>
      </c>
      <c r="B205" t="s">
        <v>37</v>
      </c>
      <c r="C205">
        <v>9</v>
      </c>
      <c r="D205" s="78" t="str">
        <f>IFERROR(MATCH(A205,'4p data'!$I$2:$I$7,0),"")</f>
        <v/>
      </c>
      <c r="E205" s="78" t="str">
        <f>IF(D205="","",D205&amp;"@"&amp;COUNTIF($D$1:D205,D205))</f>
        <v/>
      </c>
      <c r="F205" s="78" t="str">
        <f t="shared" si="3"/>
        <v>Google 검색</v>
      </c>
      <c r="I205" s="78" t="str">
        <f>IF(E205="","",INDEX('기사 제목 및 링크'!B:B,MATCH("https://skinnonews.com"&amp;A205,'기사 제목 및 링크'!C:C,0)))</f>
        <v/>
      </c>
    </row>
    <row r="206" spans="1:9">
      <c r="A206" t="s">
        <v>164</v>
      </c>
      <c r="B206" t="s">
        <v>37</v>
      </c>
      <c r="C206">
        <v>9</v>
      </c>
      <c r="D206" s="78" t="str">
        <f>IFERROR(MATCH(A206,'4p data'!$I$2:$I$7,0),"")</f>
        <v/>
      </c>
      <c r="E206" s="78" t="str">
        <f>IF(D206="","",D206&amp;"@"&amp;COUNTIF($D$1:D206,D206))</f>
        <v/>
      </c>
      <c r="F206" s="78" t="str">
        <f t="shared" si="3"/>
        <v>Google 검색</v>
      </c>
      <c r="I206" s="78" t="str">
        <f>IF(E206="","",INDEX('기사 제목 및 링크'!B:B,MATCH("https://skinnonews.com"&amp;A206,'기사 제목 및 링크'!C:C,0)))</f>
        <v/>
      </c>
    </row>
    <row r="207" spans="1:9">
      <c r="A207" t="s">
        <v>139</v>
      </c>
      <c r="B207" t="s">
        <v>37</v>
      </c>
      <c r="C207">
        <v>9</v>
      </c>
      <c r="D207" s="78" t="str">
        <f>IFERROR(MATCH(A207,'4p data'!$I$2:$I$7,0),"")</f>
        <v/>
      </c>
      <c r="E207" s="78" t="str">
        <f>IF(D207="","",D207&amp;"@"&amp;COUNTIF($D$1:D207,D207))</f>
        <v/>
      </c>
      <c r="F207" s="78" t="str">
        <f t="shared" si="3"/>
        <v>Google 검색</v>
      </c>
      <c r="I207" s="78" t="str">
        <f>IF(E207="","",INDEX('기사 제목 및 링크'!B:B,MATCH("https://skinnonews.com"&amp;A207,'기사 제목 및 링크'!C:C,0)))</f>
        <v/>
      </c>
    </row>
    <row r="208" spans="1:9">
      <c r="A208" t="s">
        <v>166</v>
      </c>
      <c r="B208" t="s">
        <v>37</v>
      </c>
      <c r="C208">
        <v>9</v>
      </c>
      <c r="D208" s="78" t="str">
        <f>IFERROR(MATCH(A208,'4p data'!$I$2:$I$7,0),"")</f>
        <v/>
      </c>
      <c r="E208" s="78" t="str">
        <f>IF(D208="","",D208&amp;"@"&amp;COUNTIF($D$1:D208,D208))</f>
        <v/>
      </c>
      <c r="F208" s="78" t="str">
        <f t="shared" si="3"/>
        <v>Google 검색</v>
      </c>
      <c r="I208" s="78" t="str">
        <f>IF(E208="","",INDEX('기사 제목 및 링크'!B:B,MATCH("https://skinnonews.com"&amp;A208,'기사 제목 및 링크'!C:C,0)))</f>
        <v/>
      </c>
    </row>
    <row r="209" spans="1:9">
      <c r="A209" t="s">
        <v>1206</v>
      </c>
      <c r="B209" t="s">
        <v>37</v>
      </c>
      <c r="C209">
        <v>9</v>
      </c>
      <c r="D209" s="78" t="str">
        <f>IFERROR(MATCH(A209,'4p data'!$I$2:$I$7,0),"")</f>
        <v/>
      </c>
      <c r="E209" s="78" t="str">
        <f>IF(D209="","",D209&amp;"@"&amp;COUNTIF($D$1:D209,D209))</f>
        <v/>
      </c>
      <c r="F209" s="78" t="str">
        <f t="shared" si="3"/>
        <v>Google 검색</v>
      </c>
      <c r="I209" s="78" t="str">
        <f>IF(E209="","",INDEX('기사 제목 및 링크'!B:B,MATCH("https://skinnonews.com"&amp;A209,'기사 제목 및 링크'!C:C,0)))</f>
        <v/>
      </c>
    </row>
    <row r="210" spans="1:9">
      <c r="A210" t="s">
        <v>179</v>
      </c>
      <c r="B210" t="s">
        <v>37</v>
      </c>
      <c r="C210">
        <v>9</v>
      </c>
      <c r="D210" s="78" t="str">
        <f>IFERROR(MATCH(A210,'4p data'!$I$2:$I$7,0),"")</f>
        <v/>
      </c>
      <c r="E210" s="78" t="str">
        <f>IF(D210="","",D210&amp;"@"&amp;COUNTIF($D$1:D210,D210))</f>
        <v/>
      </c>
      <c r="F210" s="78" t="str">
        <f t="shared" si="3"/>
        <v>Google 검색</v>
      </c>
      <c r="I210" s="78" t="str">
        <f>IF(E210="","",INDEX('기사 제목 및 링크'!B:B,MATCH("https://skinnonews.com"&amp;A210,'기사 제목 및 링크'!C:C,0)))</f>
        <v/>
      </c>
    </row>
    <row r="211" spans="1:9">
      <c r="A211" t="s">
        <v>119</v>
      </c>
      <c r="B211" t="s">
        <v>229</v>
      </c>
      <c r="C211">
        <v>9</v>
      </c>
      <c r="D211" s="78" t="str">
        <f>IFERROR(MATCH(A211,'4p data'!$I$2:$I$7,0),"")</f>
        <v/>
      </c>
      <c r="E211" s="78" t="str">
        <f>IF(D211="","",D211&amp;"@"&amp;COUNTIF($D$1:D211,D211))</f>
        <v/>
      </c>
      <c r="F211" s="78" t="str">
        <f t="shared" si="3"/>
        <v>Skenergy.com</v>
      </c>
      <c r="I211" s="78" t="str">
        <f>IF(E211="","",INDEX('기사 제목 및 링크'!B:B,MATCH("https://skinnonews.com"&amp;A211,'기사 제목 및 링크'!C:C,0)))</f>
        <v/>
      </c>
    </row>
    <row r="212" spans="1:9">
      <c r="A212" t="s">
        <v>107</v>
      </c>
      <c r="B212" t="s">
        <v>37</v>
      </c>
      <c r="C212">
        <v>9</v>
      </c>
      <c r="D212" s="78" t="str">
        <f>IFERROR(MATCH(A212,'4p data'!$I$2:$I$7,0),"")</f>
        <v/>
      </c>
      <c r="E212" s="78" t="str">
        <f>IF(D212="","",D212&amp;"@"&amp;COUNTIF($D$1:D212,D212))</f>
        <v/>
      </c>
      <c r="F212" s="78" t="str">
        <f t="shared" si="3"/>
        <v>Google 검색</v>
      </c>
      <c r="I212" s="78" t="str">
        <f>IF(E212="","",INDEX('기사 제목 및 링크'!B:B,MATCH("https://skinnonews.com"&amp;A212,'기사 제목 및 링크'!C:C,0)))</f>
        <v/>
      </c>
    </row>
    <row r="213" spans="1:9">
      <c r="A213" t="s">
        <v>744</v>
      </c>
      <c r="B213" t="s">
        <v>37</v>
      </c>
      <c r="C213">
        <v>9</v>
      </c>
      <c r="D213" s="78" t="str">
        <f>IFERROR(MATCH(A213,'4p data'!$I$2:$I$7,0),"")</f>
        <v/>
      </c>
      <c r="E213" s="78" t="str">
        <f>IF(D213="","",D213&amp;"@"&amp;COUNTIF($D$1:D213,D213))</f>
        <v/>
      </c>
      <c r="F213" s="78" t="str">
        <f t="shared" si="3"/>
        <v>Google 검색</v>
      </c>
      <c r="I213" s="78" t="str">
        <f>IF(E213="","",INDEX('기사 제목 및 링크'!B:B,MATCH("https://skinnonews.com"&amp;A213,'기사 제목 및 링크'!C:C,0)))</f>
        <v/>
      </c>
    </row>
    <row r="214" spans="1:9">
      <c r="A214" t="s">
        <v>173</v>
      </c>
      <c r="B214" t="s">
        <v>37</v>
      </c>
      <c r="C214">
        <v>8</v>
      </c>
      <c r="D214" s="78" t="str">
        <f>IFERROR(MATCH(A214,'4p data'!$I$2:$I$7,0),"")</f>
        <v/>
      </c>
      <c r="E214" s="78" t="str">
        <f>IF(D214="","",D214&amp;"@"&amp;COUNTIF($D$1:D214,D214))</f>
        <v/>
      </c>
      <c r="F214" s="78" t="str">
        <f t="shared" si="3"/>
        <v>Google 검색</v>
      </c>
      <c r="I214" s="78" t="str">
        <f>IF(E214="","",INDEX('기사 제목 및 링크'!B:B,MATCH("https://skinnonews.com"&amp;A214,'기사 제목 및 링크'!C:C,0)))</f>
        <v/>
      </c>
    </row>
    <row r="215" spans="1:9">
      <c r="A215" t="s">
        <v>184</v>
      </c>
      <c r="B215" t="s">
        <v>37</v>
      </c>
      <c r="C215">
        <v>8</v>
      </c>
      <c r="D215" s="78" t="str">
        <f>IFERROR(MATCH(A215,'4p data'!$I$2:$I$7,0),"")</f>
        <v/>
      </c>
      <c r="E215" s="78" t="str">
        <f>IF(D215="","",D215&amp;"@"&amp;COUNTIF($D$1:D215,D215))</f>
        <v/>
      </c>
      <c r="F215" s="78" t="str">
        <f t="shared" si="3"/>
        <v>Google 검색</v>
      </c>
      <c r="I215" s="78" t="str">
        <f>IF(E215="","",INDEX('기사 제목 및 링크'!B:B,MATCH("https://skinnonews.com"&amp;A215,'기사 제목 및 링크'!C:C,0)))</f>
        <v/>
      </c>
    </row>
    <row r="216" spans="1:9">
      <c r="A216" t="s">
        <v>130</v>
      </c>
      <c r="B216" t="s">
        <v>37</v>
      </c>
      <c r="C216">
        <v>8</v>
      </c>
      <c r="D216" s="78" t="str">
        <f>IFERROR(MATCH(A216,'4p data'!$I$2:$I$7,0),"")</f>
        <v/>
      </c>
      <c r="E216" s="78" t="str">
        <f>IF(D216="","",D216&amp;"@"&amp;COUNTIF($D$1:D216,D216))</f>
        <v/>
      </c>
      <c r="F216" s="78" t="str">
        <f t="shared" si="3"/>
        <v>Google 검색</v>
      </c>
      <c r="I216" s="78" t="str">
        <f>IF(E216="","",INDEX('기사 제목 및 링크'!B:B,MATCH("https://skinnonews.com"&amp;A216,'기사 제목 및 링크'!C:C,0)))</f>
        <v/>
      </c>
    </row>
    <row r="217" spans="1:9">
      <c r="A217" t="s">
        <v>65</v>
      </c>
      <c r="B217" t="s">
        <v>37</v>
      </c>
      <c r="C217">
        <v>8</v>
      </c>
      <c r="D217" s="78" t="str">
        <f>IFERROR(MATCH(A217,'4p data'!$I$2:$I$7,0),"")</f>
        <v/>
      </c>
      <c r="E217" s="78" t="str">
        <f>IF(D217="","",D217&amp;"@"&amp;COUNTIF($D$1:D217,D217))</f>
        <v/>
      </c>
      <c r="F217" s="78" t="str">
        <f t="shared" si="3"/>
        <v>Google 검색</v>
      </c>
      <c r="I217" s="78" t="str">
        <f>IF(E217="","",INDEX('기사 제목 및 링크'!B:B,MATCH("https://skinnonews.com"&amp;A217,'기사 제목 및 링크'!C:C,0)))</f>
        <v/>
      </c>
    </row>
    <row r="218" spans="1:9">
      <c r="A218" t="s">
        <v>498</v>
      </c>
      <c r="B218" t="s">
        <v>230</v>
      </c>
      <c r="C218">
        <v>8</v>
      </c>
      <c r="D218" s="78" t="str">
        <f>IFERROR(MATCH(A218,'4p data'!$I$2:$I$7,0),"")</f>
        <v/>
      </c>
      <c r="E218" s="78" t="str">
        <f>IF(D218="","",D218&amp;"@"&amp;COUNTIF($D$1:D218,D218))</f>
        <v/>
      </c>
      <c r="F218" s="78" t="str">
        <f t="shared" si="3"/>
        <v>Skgeocentric.com</v>
      </c>
      <c r="I218" s="78" t="str">
        <f>IF(E218="","",INDEX('기사 제목 및 링크'!B:B,MATCH("https://skinnonews.com"&amp;A218,'기사 제목 및 링크'!C:C,0)))</f>
        <v/>
      </c>
    </row>
    <row r="219" spans="1:9">
      <c r="A219" t="s">
        <v>497</v>
      </c>
      <c r="B219" t="s">
        <v>37</v>
      </c>
      <c r="C219">
        <v>8</v>
      </c>
      <c r="D219" s="78" t="str">
        <f>IFERROR(MATCH(A219,'4p data'!$I$2:$I$7,0),"")</f>
        <v/>
      </c>
      <c r="E219" s="78" t="str">
        <f>IF(D219="","",D219&amp;"@"&amp;COUNTIF($D$1:D219,D219))</f>
        <v/>
      </c>
      <c r="F219" s="78" t="str">
        <f t="shared" si="3"/>
        <v>Google 검색</v>
      </c>
      <c r="I219" s="78" t="str">
        <f>IF(E219="","",INDEX('기사 제목 및 링크'!B:B,MATCH("https://skinnonews.com"&amp;A219,'기사 제목 및 링크'!C:C,0)))</f>
        <v/>
      </c>
    </row>
    <row r="220" spans="1:9">
      <c r="A220" t="s">
        <v>757</v>
      </c>
      <c r="B220" t="s">
        <v>37</v>
      </c>
      <c r="C220">
        <v>8</v>
      </c>
      <c r="D220" s="78" t="str">
        <f>IFERROR(MATCH(A220,'4p data'!$I$2:$I$7,0),"")</f>
        <v/>
      </c>
      <c r="E220" s="78" t="str">
        <f>IF(D220="","",D220&amp;"@"&amp;COUNTIF($D$1:D220,D220))</f>
        <v/>
      </c>
      <c r="F220" s="78" t="str">
        <f t="shared" si="3"/>
        <v>Google 검색</v>
      </c>
      <c r="I220" s="78" t="str">
        <f>IF(E220="","",INDEX('기사 제목 및 링크'!B:B,MATCH("https://skinnonews.com"&amp;A220,'기사 제목 및 링크'!C:C,0)))</f>
        <v/>
      </c>
    </row>
    <row r="221" spans="1:9">
      <c r="A221" t="s">
        <v>792</v>
      </c>
      <c r="B221" t="s">
        <v>37</v>
      </c>
      <c r="C221">
        <v>8</v>
      </c>
      <c r="D221" s="78" t="str">
        <f>IFERROR(MATCH(A221,'4p data'!$I$2:$I$7,0),"")</f>
        <v/>
      </c>
      <c r="E221" s="78" t="str">
        <f>IF(D221="","",D221&amp;"@"&amp;COUNTIF($D$1:D221,D221))</f>
        <v/>
      </c>
      <c r="F221" s="78" t="str">
        <f t="shared" si="3"/>
        <v>Google 검색</v>
      </c>
      <c r="I221" s="78" t="str">
        <f>IF(E221="","",INDEX('기사 제목 및 링크'!B:B,MATCH("https://skinnonews.com"&amp;A221,'기사 제목 및 링크'!C:C,0)))</f>
        <v/>
      </c>
    </row>
    <row r="222" spans="1:9">
      <c r="A222" t="s">
        <v>974</v>
      </c>
      <c r="B222" t="s">
        <v>37</v>
      </c>
      <c r="C222">
        <v>8</v>
      </c>
      <c r="D222" s="78" t="str">
        <f>IFERROR(MATCH(A222,'4p data'!$I$2:$I$7,0),"")</f>
        <v/>
      </c>
      <c r="E222" s="78" t="str">
        <f>IF(D222="","",D222&amp;"@"&amp;COUNTIF($D$1:D222,D222))</f>
        <v/>
      </c>
      <c r="F222" s="78" t="str">
        <f t="shared" si="3"/>
        <v>Google 검색</v>
      </c>
      <c r="I222" s="78" t="str">
        <f>IF(E222="","",INDEX('기사 제목 및 링크'!B:B,MATCH("https://skinnonews.com"&amp;A222,'기사 제목 및 링크'!C:C,0)))</f>
        <v/>
      </c>
    </row>
    <row r="223" spans="1:9">
      <c r="A223" t="s">
        <v>1035</v>
      </c>
      <c r="B223" t="s">
        <v>36</v>
      </c>
      <c r="C223">
        <v>8</v>
      </c>
      <c r="D223" s="78" t="str">
        <f>IFERROR(MATCH(A223,'4p data'!$I$2:$I$7,0),"")</f>
        <v/>
      </c>
      <c r="E223" s="78" t="str">
        <f>IF(D223="","",D223&amp;"@"&amp;COUNTIF($D$1:D223,D223))</f>
        <v/>
      </c>
      <c r="F223" s="78" t="str">
        <f t="shared" si="3"/>
        <v>직접유입</v>
      </c>
      <c r="I223" s="78" t="str">
        <f>IF(E223="","",INDEX('기사 제목 및 링크'!B:B,MATCH("https://skinnonews.com"&amp;A223,'기사 제목 및 링크'!C:C,0)))</f>
        <v/>
      </c>
    </row>
    <row r="224" spans="1:9">
      <c r="A224" t="s">
        <v>1049</v>
      </c>
      <c r="B224" t="s">
        <v>37</v>
      </c>
      <c r="C224">
        <v>8</v>
      </c>
      <c r="D224" s="78" t="str">
        <f>IFERROR(MATCH(A224,'4p data'!$I$2:$I$7,0),"")</f>
        <v/>
      </c>
      <c r="E224" s="78" t="str">
        <f>IF(D224="","",D224&amp;"@"&amp;COUNTIF($D$1:D224,D224))</f>
        <v/>
      </c>
      <c r="F224" s="78" t="str">
        <f t="shared" si="3"/>
        <v>Google 검색</v>
      </c>
      <c r="I224" s="78" t="str">
        <f>IF(E224="","",INDEX('기사 제목 및 링크'!B:B,MATCH("https://skinnonews.com"&amp;A224,'기사 제목 및 링크'!C:C,0)))</f>
        <v/>
      </c>
    </row>
    <row r="225" spans="1:9">
      <c r="A225" t="s">
        <v>1262</v>
      </c>
      <c r="B225" t="s">
        <v>37</v>
      </c>
      <c r="C225">
        <v>8</v>
      </c>
      <c r="D225" s="78" t="str">
        <f>IFERROR(MATCH(A225,'4p data'!$I$2:$I$7,0),"")</f>
        <v/>
      </c>
      <c r="E225" s="78" t="str">
        <f>IF(D225="","",D225&amp;"@"&amp;COUNTIF($D$1:D225,D225))</f>
        <v/>
      </c>
      <c r="F225" s="78" t="str">
        <f t="shared" si="3"/>
        <v>Google 검색</v>
      </c>
      <c r="I225" s="78" t="str">
        <f>IF(E225="","",INDEX('기사 제목 및 링크'!B:B,MATCH("https://skinnonews.com"&amp;A225,'기사 제목 및 링크'!C:C,0)))</f>
        <v/>
      </c>
    </row>
    <row r="226" spans="1:9">
      <c r="A226" t="s">
        <v>1424</v>
      </c>
      <c r="B226" t="s">
        <v>1538</v>
      </c>
      <c r="C226">
        <v>8</v>
      </c>
      <c r="D226" s="78" t="str">
        <f>IFERROR(MATCH(A226,'4p data'!$I$2:$I$7,0),"")</f>
        <v/>
      </c>
      <c r="E226" s="78" t="str">
        <f>IF(D226="","",D226&amp;"@"&amp;COUNTIF($D$1:D226,D226))</f>
        <v/>
      </c>
      <c r="F226" s="78" t="str">
        <f t="shared" si="3"/>
        <v>M.facebook.com</v>
      </c>
      <c r="I226" s="78" t="str">
        <f>IF(E226="","",INDEX('기사 제목 및 링크'!B:B,MATCH("https://skinnonews.com"&amp;A226,'기사 제목 및 링크'!C:C,0)))</f>
        <v/>
      </c>
    </row>
    <row r="227" spans="1:9">
      <c r="A227" t="s">
        <v>1486</v>
      </c>
      <c r="B227" t="s">
        <v>36</v>
      </c>
      <c r="C227">
        <v>8</v>
      </c>
      <c r="D227" s="78" t="str">
        <f>IFERROR(MATCH(A227,'4p data'!$I$2:$I$7,0),"")</f>
        <v/>
      </c>
      <c r="E227" s="78" t="str">
        <f>IF(D227="","",D227&amp;"@"&amp;COUNTIF($D$1:D227,D227))</f>
        <v/>
      </c>
      <c r="F227" s="78" t="str">
        <f t="shared" si="3"/>
        <v>직접유입</v>
      </c>
      <c r="I227" s="78" t="str">
        <f>IF(E227="","",INDEX('기사 제목 및 링크'!B:B,MATCH("https://skinnonews.com"&amp;A227,'기사 제목 및 링크'!C:C,0)))</f>
        <v/>
      </c>
    </row>
    <row r="228" spans="1:9">
      <c r="A228" t="s">
        <v>2055</v>
      </c>
      <c r="B228" t="s">
        <v>2009</v>
      </c>
      <c r="C228">
        <v>8</v>
      </c>
      <c r="D228" s="78" t="str">
        <f>IFERROR(MATCH(A228,'4p data'!$I$2:$I$7,0),"")</f>
        <v/>
      </c>
      <c r="E228" s="78" t="str">
        <f>IF(D228="","",D228&amp;"@"&amp;COUNTIF($D$1:D228,D228))</f>
        <v/>
      </c>
      <c r="F228" s="78" t="str">
        <f t="shared" si="3"/>
        <v>L.facebook.com</v>
      </c>
      <c r="I228" s="78" t="str">
        <f>IF(E228="","",INDEX('기사 제목 및 링크'!B:B,MATCH("https://skinnonews.com"&amp;A228,'기사 제목 및 링크'!C:C,0)))</f>
        <v/>
      </c>
    </row>
    <row r="229" spans="1:9">
      <c r="A229" t="s">
        <v>2055</v>
      </c>
      <c r="B229" t="s">
        <v>38</v>
      </c>
      <c r="C229">
        <v>8</v>
      </c>
      <c r="D229" s="78" t="str">
        <f>IFERROR(MATCH(A229,'4p data'!$I$2:$I$7,0),"")</f>
        <v/>
      </c>
      <c r="E229" s="78" t="str">
        <f>IF(D229="","",D229&amp;"@"&amp;COUNTIF($D$1:D229,D229))</f>
        <v/>
      </c>
      <c r="F229" s="78" t="str">
        <f t="shared" si="3"/>
        <v>Ozmailer.com</v>
      </c>
      <c r="I229" s="78" t="str">
        <f>IF(E229="","",INDEX('기사 제목 및 링크'!B:B,MATCH("https://skinnonews.com"&amp;A229,'기사 제목 및 링크'!C:C,0)))</f>
        <v/>
      </c>
    </row>
    <row r="230" spans="1:9">
      <c r="A230" t="s">
        <v>2053</v>
      </c>
      <c r="B230" t="s">
        <v>37</v>
      </c>
      <c r="C230">
        <v>8</v>
      </c>
      <c r="D230" s="78">
        <f>IFERROR(MATCH(A230,'4p data'!$I$2:$I$7,0),"")</f>
        <v>1</v>
      </c>
      <c r="E230" s="78" t="str">
        <f>IF(D230="","",D230&amp;"@"&amp;COUNTIF($D$1:D230,D230))</f>
        <v>1@5</v>
      </c>
      <c r="F230" s="78" t="str">
        <f t="shared" si="3"/>
        <v>Google 검색</v>
      </c>
      <c r="I230" s="78" t="str">
        <f>IF(E230="","",INDEX('기사 제목 및 링크'!B:B,MATCH("https://skinnonews.com"&amp;A230,'기사 제목 및 링크'!C:C,0)))</f>
        <v>“옥상정원? 테니스 코트? 아니죠!” 우리나라 옥상은 왜 대부분 녹색일까?</v>
      </c>
    </row>
    <row r="231" spans="1:9">
      <c r="A231" t="s">
        <v>125</v>
      </c>
      <c r="B231" t="s">
        <v>37</v>
      </c>
      <c r="C231">
        <v>8</v>
      </c>
      <c r="D231" s="78" t="str">
        <f>IFERROR(MATCH(A231,'4p data'!$I$2:$I$7,0),"")</f>
        <v/>
      </c>
      <c r="E231" s="78" t="str">
        <f>IF(D231="","",D231&amp;"@"&amp;COUNTIF($D$1:D231,D231))</f>
        <v/>
      </c>
      <c r="F231" s="78" t="str">
        <f t="shared" si="3"/>
        <v>Google 검색</v>
      </c>
      <c r="I231" s="78" t="str">
        <f>IF(E231="","",INDEX('기사 제목 및 링크'!B:B,MATCH("https://skinnonews.com"&amp;A231,'기사 제목 및 링크'!C:C,0)))</f>
        <v/>
      </c>
    </row>
    <row r="232" spans="1:9">
      <c r="A232" t="s">
        <v>1028</v>
      </c>
      <c r="B232" t="s">
        <v>37</v>
      </c>
      <c r="C232">
        <v>8</v>
      </c>
      <c r="D232" s="78" t="str">
        <f>IFERROR(MATCH(A232,'4p data'!$I$2:$I$7,0),"")</f>
        <v/>
      </c>
      <c r="E232" s="78" t="str">
        <f>IF(D232="","",D232&amp;"@"&amp;COUNTIF($D$1:D232,D232))</f>
        <v/>
      </c>
      <c r="F232" s="78" t="str">
        <f t="shared" si="3"/>
        <v>Google 검색</v>
      </c>
      <c r="I232" s="78" t="str">
        <f>IF(E232="","",INDEX('기사 제목 및 링크'!B:B,MATCH("https://skinnonews.com"&amp;A232,'기사 제목 및 링크'!C:C,0)))</f>
        <v/>
      </c>
    </row>
    <row r="233" spans="1:9">
      <c r="A233" t="s">
        <v>2058</v>
      </c>
      <c r="B233" t="s">
        <v>36</v>
      </c>
      <c r="C233">
        <v>8</v>
      </c>
      <c r="D233" s="78" t="str">
        <f>IFERROR(MATCH(A233,'4p data'!$I$2:$I$7,0),"")</f>
        <v/>
      </c>
      <c r="E233" s="78" t="str">
        <f>IF(D233="","",D233&amp;"@"&amp;COUNTIF($D$1:D233,D233))</f>
        <v/>
      </c>
      <c r="F233" s="78" t="str">
        <f t="shared" si="3"/>
        <v>직접유입</v>
      </c>
      <c r="I233" s="78" t="str">
        <f>IF(E233="","",INDEX('기사 제목 및 링크'!B:B,MATCH("https://skinnonews.com"&amp;A233,'기사 제목 및 링크'!C:C,0)))</f>
        <v/>
      </c>
    </row>
    <row r="234" spans="1:9">
      <c r="A234" t="s">
        <v>1263</v>
      </c>
      <c r="B234" t="s">
        <v>37</v>
      </c>
      <c r="C234">
        <v>8</v>
      </c>
      <c r="D234" s="78" t="str">
        <f>IFERROR(MATCH(A234,'4p data'!$I$2:$I$7,0),"")</f>
        <v/>
      </c>
      <c r="E234" s="78" t="str">
        <f>IF(D234="","",D234&amp;"@"&amp;COUNTIF($D$1:D234,D234))</f>
        <v/>
      </c>
      <c r="F234" s="78" t="str">
        <f t="shared" si="3"/>
        <v>Google 검색</v>
      </c>
      <c r="I234" s="78" t="str">
        <f>IF(E234="","",INDEX('기사 제목 및 링크'!B:B,MATCH("https://skinnonews.com"&amp;A234,'기사 제목 및 링크'!C:C,0)))</f>
        <v/>
      </c>
    </row>
    <row r="235" spans="1:9">
      <c r="A235" t="s">
        <v>1179</v>
      </c>
      <c r="B235" t="s">
        <v>37</v>
      </c>
      <c r="C235">
        <v>8</v>
      </c>
      <c r="D235" s="78" t="str">
        <f>IFERROR(MATCH(A235,'4p data'!$I$2:$I$7,0),"")</f>
        <v/>
      </c>
      <c r="E235" s="78" t="str">
        <f>IF(D235="","",D235&amp;"@"&amp;COUNTIF($D$1:D235,D235))</f>
        <v/>
      </c>
      <c r="F235" s="78" t="str">
        <f t="shared" si="3"/>
        <v>Google 검색</v>
      </c>
      <c r="I235" s="78" t="str">
        <f>IF(E235="","",INDEX('기사 제목 및 링크'!B:B,MATCH("https://skinnonews.com"&amp;A235,'기사 제목 및 링크'!C:C,0)))</f>
        <v/>
      </c>
    </row>
    <row r="236" spans="1:9">
      <c r="A236" t="s">
        <v>200</v>
      </c>
      <c r="B236" t="s">
        <v>37</v>
      </c>
      <c r="C236">
        <v>8</v>
      </c>
      <c r="D236" s="78" t="str">
        <f>IFERROR(MATCH(A236,'4p data'!$I$2:$I$7,0),"")</f>
        <v/>
      </c>
      <c r="E236" s="78" t="str">
        <f>IF(D236="","",D236&amp;"@"&amp;COUNTIF($D$1:D236,D236))</f>
        <v/>
      </c>
      <c r="F236" s="78" t="str">
        <f t="shared" si="3"/>
        <v>Google 검색</v>
      </c>
      <c r="I236" s="78" t="str">
        <f>IF(E236="","",INDEX('기사 제목 및 링크'!B:B,MATCH("https://skinnonews.com"&amp;A236,'기사 제목 및 링크'!C:C,0)))</f>
        <v/>
      </c>
    </row>
    <row r="237" spans="1:9">
      <c r="A237" t="s">
        <v>205</v>
      </c>
      <c r="B237" t="s">
        <v>37</v>
      </c>
      <c r="C237">
        <v>8</v>
      </c>
      <c r="D237" s="78" t="str">
        <f>IFERROR(MATCH(A237,'4p data'!$I$2:$I$7,0),"")</f>
        <v/>
      </c>
      <c r="E237" s="78" t="str">
        <f>IF(D237="","",D237&amp;"@"&amp;COUNTIF($D$1:D237,D237))</f>
        <v/>
      </c>
      <c r="F237" s="78" t="str">
        <f t="shared" si="3"/>
        <v>Google 검색</v>
      </c>
      <c r="I237" s="78" t="str">
        <f>IF(E237="","",INDEX('기사 제목 및 링크'!B:B,MATCH("https://skinnonews.com"&amp;A237,'기사 제목 및 링크'!C:C,0)))</f>
        <v/>
      </c>
    </row>
    <row r="238" spans="1:9">
      <c r="A238" t="s">
        <v>993</v>
      </c>
      <c r="B238" t="s">
        <v>37</v>
      </c>
      <c r="C238">
        <v>8</v>
      </c>
      <c r="D238" s="78" t="str">
        <f>IFERROR(MATCH(A238,'4p data'!$I$2:$I$7,0),"")</f>
        <v/>
      </c>
      <c r="E238" s="78" t="str">
        <f>IF(D238="","",D238&amp;"@"&amp;COUNTIF($D$1:D238,D238))</f>
        <v/>
      </c>
      <c r="F238" s="78" t="str">
        <f t="shared" si="3"/>
        <v>Google 검색</v>
      </c>
      <c r="I238" s="78" t="str">
        <f>IF(E238="","",INDEX('기사 제목 및 링크'!B:B,MATCH("https://skinnonews.com"&amp;A238,'기사 제목 및 링크'!C:C,0)))</f>
        <v/>
      </c>
    </row>
    <row r="239" spans="1:9">
      <c r="A239" t="s">
        <v>138</v>
      </c>
      <c r="B239" t="s">
        <v>37</v>
      </c>
      <c r="C239">
        <v>8</v>
      </c>
      <c r="D239" s="78" t="str">
        <f>IFERROR(MATCH(A239,'4p data'!$I$2:$I$7,0),"")</f>
        <v/>
      </c>
      <c r="E239" s="78" t="str">
        <f>IF(D239="","",D239&amp;"@"&amp;COUNTIF($D$1:D239,D239))</f>
        <v/>
      </c>
      <c r="F239" s="78" t="str">
        <f t="shared" si="3"/>
        <v>Google 검색</v>
      </c>
      <c r="I239" s="78" t="str">
        <f>IF(E239="","",INDEX('기사 제목 및 링크'!B:B,MATCH("https://skinnonews.com"&amp;A239,'기사 제목 및 링크'!C:C,0)))</f>
        <v/>
      </c>
    </row>
    <row r="240" spans="1:9">
      <c r="A240" t="s">
        <v>588</v>
      </c>
      <c r="B240" t="s">
        <v>231</v>
      </c>
      <c r="C240">
        <v>8</v>
      </c>
      <c r="D240" s="78" t="str">
        <f>IFERROR(MATCH(A240,'4p data'!$I$2:$I$7,0),"")</f>
        <v/>
      </c>
      <c r="E240" s="78" t="str">
        <f>IF(D240="","",D240&amp;"@"&amp;COUNTIF($D$1:D240,D240))</f>
        <v/>
      </c>
      <c r="F240" s="78" t="str">
        <f t="shared" si="3"/>
        <v>Namu.wiki</v>
      </c>
      <c r="I240" s="78" t="str">
        <f>IF(E240="","",INDEX('기사 제목 및 링크'!B:B,MATCH("https://skinnonews.com"&amp;A240,'기사 제목 및 링크'!C:C,0)))</f>
        <v/>
      </c>
    </row>
    <row r="241" spans="1:9">
      <c r="A241" t="s">
        <v>223</v>
      </c>
      <c r="B241" t="s">
        <v>37</v>
      </c>
      <c r="C241">
        <v>8</v>
      </c>
      <c r="D241" s="78" t="str">
        <f>IFERROR(MATCH(A241,'4p data'!$I$2:$I$7,0),"")</f>
        <v/>
      </c>
      <c r="E241" s="78" t="str">
        <f>IF(D241="","",D241&amp;"@"&amp;COUNTIF($D$1:D241,D241))</f>
        <v/>
      </c>
      <c r="F241" s="78" t="str">
        <f t="shared" si="3"/>
        <v>Google 검색</v>
      </c>
      <c r="I241" s="78" t="str">
        <f>IF(E241="","",INDEX('기사 제목 및 링크'!B:B,MATCH("https://skinnonews.com"&amp;A241,'기사 제목 및 링크'!C:C,0)))</f>
        <v/>
      </c>
    </row>
    <row r="242" spans="1:9">
      <c r="A242" t="s">
        <v>136</v>
      </c>
      <c r="B242" t="s">
        <v>37</v>
      </c>
      <c r="C242">
        <v>8</v>
      </c>
      <c r="D242" s="78" t="str">
        <f>IFERROR(MATCH(A242,'4p data'!$I$2:$I$7,0),"")</f>
        <v/>
      </c>
      <c r="E242" s="78" t="str">
        <f>IF(D242="","",D242&amp;"@"&amp;COUNTIF($D$1:D242,D242))</f>
        <v/>
      </c>
      <c r="F242" s="78" t="str">
        <f t="shared" si="3"/>
        <v>Google 검색</v>
      </c>
      <c r="I242" s="78" t="str">
        <f>IF(E242="","",INDEX('기사 제목 및 링크'!B:B,MATCH("https://skinnonews.com"&amp;A242,'기사 제목 및 링크'!C:C,0)))</f>
        <v/>
      </c>
    </row>
    <row r="243" spans="1:9">
      <c r="A243" t="s">
        <v>1277</v>
      </c>
      <c r="B243" t="s">
        <v>36</v>
      </c>
      <c r="C243">
        <v>8</v>
      </c>
      <c r="D243" s="78" t="str">
        <f>IFERROR(MATCH(A243,'4p data'!$I$2:$I$7,0),"")</f>
        <v/>
      </c>
      <c r="E243" s="78" t="str">
        <f>IF(D243="","",D243&amp;"@"&amp;COUNTIF($D$1:D243,D243))</f>
        <v/>
      </c>
      <c r="F243" s="78" t="str">
        <f t="shared" si="3"/>
        <v>직접유입</v>
      </c>
      <c r="I243" s="78" t="str">
        <f>IF(E243="","",INDEX('기사 제목 및 링크'!B:B,MATCH("https://skinnonews.com"&amp;A243,'기사 제목 및 링크'!C:C,0)))</f>
        <v/>
      </c>
    </row>
    <row r="244" spans="1:9">
      <c r="A244" t="s">
        <v>66</v>
      </c>
      <c r="B244" t="s">
        <v>39</v>
      </c>
      <c r="C244">
        <v>8</v>
      </c>
      <c r="D244" s="78" t="str">
        <f>IFERROR(MATCH(A244,'4p data'!$I$2:$I$7,0),"")</f>
        <v/>
      </c>
      <c r="E244" s="78" t="str">
        <f>IF(D244="","",D244&amp;"@"&amp;COUNTIF($D$1:D244,D244))</f>
        <v/>
      </c>
      <c r="F244" s="78" t="str">
        <f t="shared" si="3"/>
        <v>Naver 검색</v>
      </c>
      <c r="I244" s="78" t="str">
        <f>IF(E244="","",INDEX('기사 제목 및 링크'!B:B,MATCH("https://skinnonews.com"&amp;A244,'기사 제목 및 링크'!C:C,0)))</f>
        <v/>
      </c>
    </row>
    <row r="245" spans="1:9">
      <c r="A245" t="s">
        <v>53</v>
      </c>
      <c r="B245" t="s">
        <v>39</v>
      </c>
      <c r="C245">
        <v>8</v>
      </c>
      <c r="D245" s="78">
        <f>IFERROR(MATCH(A245,'4p data'!$I$2:$I$7,0),"")</f>
        <v>4</v>
      </c>
      <c r="E245" s="78" t="str">
        <f>IF(D245="","",D245&amp;"@"&amp;COUNTIF($D$1:D245,D245))</f>
        <v>4@2</v>
      </c>
      <c r="F245" s="78" t="str">
        <f t="shared" si="3"/>
        <v>Naver 검색</v>
      </c>
      <c r="I245" s="78" t="str">
        <f>IF(E245="","",INDEX('기사 제목 및 링크'!B:B,MATCH("https://skinnonews.com"&amp;A245,'기사 제목 및 링크'!C:C,0)))</f>
        <v>“일반 휘발유와 고급 휘발유, 어떤 차이가 있을까?”</v>
      </c>
    </row>
    <row r="246" spans="1:9">
      <c r="A246" t="s">
        <v>56</v>
      </c>
      <c r="B246" t="s">
        <v>234</v>
      </c>
      <c r="C246">
        <v>8</v>
      </c>
      <c r="D246" s="78" t="str">
        <f>IFERROR(MATCH(A246,'4p data'!$I$2:$I$7,0),"")</f>
        <v/>
      </c>
      <c r="E246" s="78" t="str">
        <f>IF(D246="","",D246&amp;"@"&amp;COUNTIF($D$1:D246,D246))</f>
        <v/>
      </c>
      <c r="F246" s="78" t="str">
        <f t="shared" si="3"/>
        <v>Skenmove.com</v>
      </c>
      <c r="I246" s="78" t="str">
        <f>IF(E246="","",INDEX('기사 제목 및 링크'!B:B,MATCH("https://skinnonews.com"&amp;A246,'기사 제목 및 링크'!C:C,0)))</f>
        <v/>
      </c>
    </row>
    <row r="247" spans="1:9">
      <c r="A247" t="s">
        <v>59</v>
      </c>
      <c r="B247" t="s">
        <v>230</v>
      </c>
      <c r="C247">
        <v>8</v>
      </c>
      <c r="D247" s="78" t="str">
        <f>IFERROR(MATCH(A247,'4p data'!$I$2:$I$7,0),"")</f>
        <v/>
      </c>
      <c r="E247" s="78" t="str">
        <f>IF(D247="","",D247&amp;"@"&amp;COUNTIF($D$1:D247,D247))</f>
        <v/>
      </c>
      <c r="F247" s="78" t="str">
        <f t="shared" si="3"/>
        <v>Skgeocentric.com</v>
      </c>
      <c r="I247" s="78" t="str">
        <f>IF(E247="","",INDEX('기사 제목 및 링크'!B:B,MATCH("https://skinnonews.com"&amp;A247,'기사 제목 및 링크'!C:C,0)))</f>
        <v/>
      </c>
    </row>
    <row r="248" spans="1:9">
      <c r="A248" t="s">
        <v>57</v>
      </c>
      <c r="B248" t="s">
        <v>36</v>
      </c>
      <c r="C248">
        <v>8</v>
      </c>
      <c r="D248" s="78" t="str">
        <f>IFERROR(MATCH(A248,'4p data'!$I$2:$I$7,0),"")</f>
        <v/>
      </c>
      <c r="E248" s="78" t="str">
        <f>IF(D248="","",D248&amp;"@"&amp;COUNTIF($D$1:D248,D248))</f>
        <v/>
      </c>
      <c r="F248" s="78" t="str">
        <f t="shared" si="3"/>
        <v>직접유입</v>
      </c>
      <c r="I248" s="78" t="str">
        <f>IF(E248="","",INDEX('기사 제목 및 링크'!B:B,MATCH("https://skinnonews.com"&amp;A248,'기사 제목 및 링크'!C:C,0)))</f>
        <v/>
      </c>
    </row>
    <row r="249" spans="1:9">
      <c r="A249" t="s">
        <v>141</v>
      </c>
      <c r="B249" t="s">
        <v>37</v>
      </c>
      <c r="C249">
        <v>8</v>
      </c>
      <c r="D249" s="78" t="str">
        <f>IFERROR(MATCH(A249,'4p data'!$I$2:$I$7,0),"")</f>
        <v/>
      </c>
      <c r="E249" s="78" t="str">
        <f>IF(D249="","",D249&amp;"@"&amp;COUNTIF($D$1:D249,D249))</f>
        <v/>
      </c>
      <c r="F249" s="78" t="str">
        <f t="shared" si="3"/>
        <v>Google 검색</v>
      </c>
      <c r="I249" s="78" t="str">
        <f>IF(E249="","",INDEX('기사 제목 및 링크'!B:B,MATCH("https://skinnonews.com"&amp;A249,'기사 제목 및 링크'!C:C,0)))</f>
        <v/>
      </c>
    </row>
    <row r="250" spans="1:9">
      <c r="A250" t="s">
        <v>181</v>
      </c>
      <c r="B250" t="s">
        <v>37</v>
      </c>
      <c r="C250">
        <v>8</v>
      </c>
      <c r="D250" s="78" t="str">
        <f>IFERROR(MATCH(A250,'4p data'!$I$2:$I$7,0),"")</f>
        <v/>
      </c>
      <c r="E250" s="78" t="str">
        <f>IF(D250="","",D250&amp;"@"&amp;COUNTIF($D$1:D250,D250))</f>
        <v/>
      </c>
      <c r="F250" s="78" t="str">
        <f t="shared" si="3"/>
        <v>Google 검색</v>
      </c>
      <c r="I250" s="78" t="str">
        <f>IF(E250="","",INDEX('기사 제목 및 링크'!B:B,MATCH("https://skinnonews.com"&amp;A250,'기사 제목 및 링크'!C:C,0)))</f>
        <v/>
      </c>
    </row>
    <row r="251" spans="1:9">
      <c r="A251" t="s">
        <v>52</v>
      </c>
      <c r="B251" t="s">
        <v>88</v>
      </c>
      <c r="C251">
        <v>8</v>
      </c>
      <c r="D251" s="78" t="str">
        <f>IFERROR(MATCH(A251,'4p data'!$I$2:$I$7,0),"")</f>
        <v/>
      </c>
      <c r="E251" s="78" t="str">
        <f>IF(D251="","",D251&amp;"@"&amp;COUNTIF($D$1:D251,D251))</f>
        <v/>
      </c>
      <c r="F251" s="78" t="str">
        <f t="shared" si="3"/>
        <v>Sk-on.com</v>
      </c>
      <c r="I251" s="78" t="str">
        <f>IF(E251="","",INDEX('기사 제목 및 링크'!B:B,MATCH("https://skinnonews.com"&amp;A251,'기사 제목 및 링크'!C:C,0)))</f>
        <v/>
      </c>
    </row>
    <row r="252" spans="1:9">
      <c r="A252" t="s">
        <v>92</v>
      </c>
      <c r="B252" t="s">
        <v>36</v>
      </c>
      <c r="C252">
        <v>8</v>
      </c>
      <c r="D252" s="78" t="str">
        <f>IFERROR(MATCH(A252,'4p data'!$I$2:$I$7,0),"")</f>
        <v/>
      </c>
      <c r="E252" s="78" t="str">
        <f>IF(D252="","",D252&amp;"@"&amp;COUNTIF($D$1:D252,D252))</f>
        <v/>
      </c>
      <c r="F252" s="78" t="str">
        <f t="shared" si="3"/>
        <v>직접유입</v>
      </c>
      <c r="I252" s="78" t="str">
        <f>IF(E252="","",INDEX('기사 제목 및 링크'!B:B,MATCH("https://skinnonews.com"&amp;A252,'기사 제목 및 링크'!C:C,0)))</f>
        <v/>
      </c>
    </row>
    <row r="253" spans="1:9">
      <c r="A253" t="s">
        <v>741</v>
      </c>
      <c r="B253" t="s">
        <v>37</v>
      </c>
      <c r="C253">
        <v>8</v>
      </c>
      <c r="D253" s="78" t="str">
        <f>IFERROR(MATCH(A253,'4p data'!$I$2:$I$7,0),"")</f>
        <v/>
      </c>
      <c r="E253" s="78" t="str">
        <f>IF(D253="","",D253&amp;"@"&amp;COUNTIF($D$1:D253,D253))</f>
        <v/>
      </c>
      <c r="F253" s="78" t="str">
        <f t="shared" si="3"/>
        <v>Google 검색</v>
      </c>
      <c r="I253" s="78" t="str">
        <f>IF(E253="","",INDEX('기사 제목 및 링크'!B:B,MATCH("https://skinnonews.com"&amp;A253,'기사 제목 및 링크'!C:C,0)))</f>
        <v/>
      </c>
    </row>
    <row r="254" spans="1:9">
      <c r="A254" t="s">
        <v>93</v>
      </c>
      <c r="B254" t="s">
        <v>36</v>
      </c>
      <c r="C254">
        <v>8</v>
      </c>
      <c r="D254" s="78" t="str">
        <f>IFERROR(MATCH(A254,'4p data'!$I$2:$I$7,0),"")</f>
        <v/>
      </c>
      <c r="E254" s="78" t="str">
        <f>IF(D254="","",D254&amp;"@"&amp;COUNTIF($D$1:D254,D254))</f>
        <v/>
      </c>
      <c r="F254" s="78" t="str">
        <f t="shared" si="3"/>
        <v>직접유입</v>
      </c>
      <c r="I254" s="78" t="str">
        <f>IF(E254="","",INDEX('기사 제목 및 링크'!B:B,MATCH("https://skinnonews.com"&amp;A254,'기사 제목 및 링크'!C:C,0)))</f>
        <v/>
      </c>
    </row>
    <row r="255" spans="1:9">
      <c r="A255" t="s">
        <v>44</v>
      </c>
      <c r="B255" t="s">
        <v>41</v>
      </c>
      <c r="C255">
        <v>7</v>
      </c>
      <c r="D255" s="78" t="str">
        <f>IFERROR(MATCH(A255,'4p data'!$I$2:$I$7,0),"")</f>
        <v/>
      </c>
      <c r="E255" s="78" t="str">
        <f>IF(D255="","",D255&amp;"@"&amp;COUNTIF($D$1:D255,D255))</f>
        <v/>
      </c>
      <c r="F255" s="78" t="str">
        <f t="shared" si="3"/>
        <v>Naver.com</v>
      </c>
      <c r="I255" s="78" t="str">
        <f>IF(E255="","",INDEX('기사 제목 및 링크'!B:B,MATCH("https://skinnonews.com"&amp;A255,'기사 제목 및 링크'!C:C,0)))</f>
        <v/>
      </c>
    </row>
    <row r="256" spans="1:9">
      <c r="A256" t="s">
        <v>44</v>
      </c>
      <c r="B256" t="s">
        <v>38</v>
      </c>
      <c r="C256">
        <v>7</v>
      </c>
      <c r="D256" s="78" t="str">
        <f>IFERROR(MATCH(A256,'4p data'!$I$2:$I$7,0),"")</f>
        <v/>
      </c>
      <c r="E256" s="78" t="str">
        <f>IF(D256="","",D256&amp;"@"&amp;COUNTIF($D$1:D256,D256))</f>
        <v/>
      </c>
      <c r="F256" s="78" t="str">
        <f t="shared" si="3"/>
        <v>Ozmailer.com</v>
      </c>
      <c r="I256" s="78" t="str">
        <f>IF(E256="","",INDEX('기사 제목 및 링크'!B:B,MATCH("https://skinnonews.com"&amp;A256,'기사 제목 및 링크'!C:C,0)))</f>
        <v/>
      </c>
    </row>
    <row r="257" spans="1:9">
      <c r="A257" t="s">
        <v>147</v>
      </c>
      <c r="B257" t="s">
        <v>37</v>
      </c>
      <c r="C257">
        <v>7</v>
      </c>
      <c r="D257" s="78" t="str">
        <f>IFERROR(MATCH(A257,'4p data'!$I$2:$I$7,0),"")</f>
        <v/>
      </c>
      <c r="E257" s="78" t="str">
        <f>IF(D257="","",D257&amp;"@"&amp;COUNTIF($D$1:D257,D257))</f>
        <v/>
      </c>
      <c r="F257" s="78" t="str">
        <f t="shared" si="3"/>
        <v>Google 검색</v>
      </c>
      <c r="I257" s="78" t="str">
        <f>IF(E257="","",INDEX('기사 제목 및 링크'!B:B,MATCH("https://skinnonews.com"&amp;A257,'기사 제목 및 링크'!C:C,0)))</f>
        <v/>
      </c>
    </row>
    <row r="258" spans="1:9">
      <c r="A258" t="s">
        <v>983</v>
      </c>
      <c r="B258" t="s">
        <v>36</v>
      </c>
      <c r="C258">
        <v>7</v>
      </c>
      <c r="D258" s="78" t="str">
        <f>IFERROR(MATCH(A258,'4p data'!$I$2:$I$7,0),"")</f>
        <v/>
      </c>
      <c r="E258" s="78" t="str">
        <f>IF(D258="","",D258&amp;"@"&amp;COUNTIF($D$1:D258,D258))</f>
        <v/>
      </c>
      <c r="F258" s="78" t="str">
        <f t="shared" ref="F258:F321" si="4">IF(B258="naver","Naver 검색",IF(B258="google","Google 검색",IF(B258="(direct)","직접유입",UPPER(LEFT(B258,1))&amp;MID(B258,2,99))))</f>
        <v>직접유입</v>
      </c>
      <c r="I258" s="78" t="str">
        <f>IF(E258="","",INDEX('기사 제목 및 링크'!B:B,MATCH("https://skinnonews.com"&amp;A258,'기사 제목 및 링크'!C:C,0)))</f>
        <v/>
      </c>
    </row>
    <row r="259" spans="1:9">
      <c r="A259" t="s">
        <v>964</v>
      </c>
      <c r="B259" t="s">
        <v>229</v>
      </c>
      <c r="C259">
        <v>7</v>
      </c>
      <c r="D259" s="78" t="str">
        <f>IFERROR(MATCH(A259,'4p data'!$I$2:$I$7,0),"")</f>
        <v/>
      </c>
      <c r="E259" s="78" t="str">
        <f>IF(D259="","",D259&amp;"@"&amp;COUNTIF($D$1:D259,D259))</f>
        <v/>
      </c>
      <c r="F259" s="78" t="str">
        <f t="shared" si="4"/>
        <v>Skenergy.com</v>
      </c>
      <c r="I259" s="78" t="str">
        <f>IF(E259="","",INDEX('기사 제목 및 링크'!B:B,MATCH("https://skinnonews.com"&amp;A259,'기사 제목 및 링크'!C:C,0)))</f>
        <v/>
      </c>
    </row>
    <row r="260" spans="1:9">
      <c r="A260" t="s">
        <v>1505</v>
      </c>
      <c r="B260" t="s">
        <v>36</v>
      </c>
      <c r="C260">
        <v>7</v>
      </c>
      <c r="D260" s="78" t="str">
        <f>IFERROR(MATCH(A260,'4p data'!$I$2:$I$7,0),"")</f>
        <v/>
      </c>
      <c r="E260" s="78" t="str">
        <f>IF(D260="","",D260&amp;"@"&amp;COUNTIF($D$1:D260,D260))</f>
        <v/>
      </c>
      <c r="F260" s="78" t="str">
        <f t="shared" si="4"/>
        <v>직접유입</v>
      </c>
      <c r="I260" s="78" t="str">
        <f>IF(E260="","",INDEX('기사 제목 및 링크'!B:B,MATCH("https://skinnonews.com"&amp;A260,'기사 제목 및 링크'!C:C,0)))</f>
        <v/>
      </c>
    </row>
    <row r="261" spans="1:9">
      <c r="A261" t="s">
        <v>64</v>
      </c>
      <c r="B261" t="s">
        <v>36</v>
      </c>
      <c r="C261">
        <v>7</v>
      </c>
      <c r="D261" s="78" t="str">
        <f>IFERROR(MATCH(A261,'4p data'!$I$2:$I$7,0),"")</f>
        <v/>
      </c>
      <c r="E261" s="78" t="str">
        <f>IF(D261="","",D261&amp;"@"&amp;COUNTIF($D$1:D261,D261))</f>
        <v/>
      </c>
      <c r="F261" s="78" t="str">
        <f t="shared" si="4"/>
        <v>직접유입</v>
      </c>
      <c r="I261" s="78" t="str">
        <f>IF(E261="","",INDEX('기사 제목 및 링크'!B:B,MATCH("https://skinnonews.com"&amp;A261,'기사 제목 및 링크'!C:C,0)))</f>
        <v/>
      </c>
    </row>
    <row r="262" spans="1:9">
      <c r="A262" t="s">
        <v>217</v>
      </c>
      <c r="B262" t="s">
        <v>37</v>
      </c>
      <c r="C262">
        <v>7</v>
      </c>
      <c r="D262" s="78" t="str">
        <f>IFERROR(MATCH(A262,'4p data'!$I$2:$I$7,0),"")</f>
        <v/>
      </c>
      <c r="E262" s="78" t="str">
        <f>IF(D262="","",D262&amp;"@"&amp;COUNTIF($D$1:D262,D262))</f>
        <v/>
      </c>
      <c r="F262" s="78" t="str">
        <f t="shared" si="4"/>
        <v>Google 검색</v>
      </c>
      <c r="I262" s="78" t="str">
        <f>IF(E262="","",INDEX('기사 제목 및 링크'!B:B,MATCH("https://skinnonews.com"&amp;A262,'기사 제목 및 링크'!C:C,0)))</f>
        <v/>
      </c>
    </row>
    <row r="263" spans="1:9">
      <c r="A263" t="s">
        <v>925</v>
      </c>
      <c r="B263" t="s">
        <v>229</v>
      </c>
      <c r="C263">
        <v>7</v>
      </c>
      <c r="D263" s="78" t="str">
        <f>IFERROR(MATCH(A263,'4p data'!$I$2:$I$7,0),"")</f>
        <v/>
      </c>
      <c r="E263" s="78" t="str">
        <f>IF(D263="","",D263&amp;"@"&amp;COUNTIF($D$1:D263,D263))</f>
        <v/>
      </c>
      <c r="F263" s="78" t="str">
        <f t="shared" si="4"/>
        <v>Skenergy.com</v>
      </c>
      <c r="I263" s="78" t="str">
        <f>IF(E263="","",INDEX('기사 제목 및 링크'!B:B,MATCH("https://skinnonews.com"&amp;A263,'기사 제목 및 링크'!C:C,0)))</f>
        <v/>
      </c>
    </row>
    <row r="264" spans="1:9">
      <c r="A264" t="s">
        <v>187</v>
      </c>
      <c r="B264" t="s">
        <v>37</v>
      </c>
      <c r="C264">
        <v>7</v>
      </c>
      <c r="D264" s="78" t="str">
        <f>IFERROR(MATCH(A264,'4p data'!$I$2:$I$7,0),"")</f>
        <v/>
      </c>
      <c r="E264" s="78" t="str">
        <f>IF(D264="","",D264&amp;"@"&amp;COUNTIF($D$1:D264,D264))</f>
        <v/>
      </c>
      <c r="F264" s="78" t="str">
        <f t="shared" si="4"/>
        <v>Google 검색</v>
      </c>
      <c r="I264" s="78" t="str">
        <f>IF(E264="","",INDEX('기사 제목 및 링크'!B:B,MATCH("https://skinnonews.com"&amp;A264,'기사 제목 및 링크'!C:C,0)))</f>
        <v/>
      </c>
    </row>
    <row r="265" spans="1:9">
      <c r="A265" t="s">
        <v>1488</v>
      </c>
      <c r="B265" t="s">
        <v>37</v>
      </c>
      <c r="C265">
        <v>7</v>
      </c>
      <c r="D265" s="78" t="str">
        <f>IFERROR(MATCH(A265,'4p data'!$I$2:$I$7,0),"")</f>
        <v/>
      </c>
      <c r="E265" s="78" t="str">
        <f>IF(D265="","",D265&amp;"@"&amp;COUNTIF($D$1:D265,D265))</f>
        <v/>
      </c>
      <c r="F265" s="78" t="str">
        <f t="shared" si="4"/>
        <v>Google 검색</v>
      </c>
      <c r="I265" s="78" t="str">
        <f>IF(E265="","",INDEX('기사 제목 및 링크'!B:B,MATCH("https://skinnonews.com"&amp;A265,'기사 제목 및 링크'!C:C,0)))</f>
        <v/>
      </c>
    </row>
    <row r="266" spans="1:9">
      <c r="A266" t="s">
        <v>674</v>
      </c>
      <c r="B266" t="s">
        <v>36</v>
      </c>
      <c r="C266">
        <v>7</v>
      </c>
      <c r="D266" s="78" t="str">
        <f>IFERROR(MATCH(A266,'4p data'!$I$2:$I$7,0),"")</f>
        <v/>
      </c>
      <c r="E266" s="78" t="str">
        <f>IF(D266="","",D266&amp;"@"&amp;COUNTIF($D$1:D266,D266))</f>
        <v/>
      </c>
      <c r="F266" s="78" t="str">
        <f t="shared" si="4"/>
        <v>직접유입</v>
      </c>
      <c r="I266" s="78" t="str">
        <f>IF(E266="","",INDEX('기사 제목 및 링크'!B:B,MATCH("https://skinnonews.com"&amp;A266,'기사 제목 및 링크'!C:C,0)))</f>
        <v/>
      </c>
    </row>
    <row r="267" spans="1:9">
      <c r="A267" t="s">
        <v>674</v>
      </c>
      <c r="B267" t="s">
        <v>37</v>
      </c>
      <c r="C267">
        <v>7</v>
      </c>
      <c r="D267" s="78" t="str">
        <f>IFERROR(MATCH(A267,'4p data'!$I$2:$I$7,0),"")</f>
        <v/>
      </c>
      <c r="E267" s="78" t="str">
        <f>IF(D267="","",D267&amp;"@"&amp;COUNTIF($D$1:D267,D267))</f>
        <v/>
      </c>
      <c r="F267" s="78" t="str">
        <f t="shared" si="4"/>
        <v>Google 검색</v>
      </c>
      <c r="I267" s="78" t="str">
        <f>IF(E267="","",INDEX('기사 제목 및 링크'!B:B,MATCH("https://skinnonews.com"&amp;A267,'기사 제목 및 링크'!C:C,0)))</f>
        <v/>
      </c>
    </row>
    <row r="268" spans="1:9">
      <c r="A268" t="s">
        <v>1309</v>
      </c>
      <c r="B268" t="s">
        <v>36</v>
      </c>
      <c r="C268">
        <v>7</v>
      </c>
      <c r="D268" s="78" t="str">
        <f>IFERROR(MATCH(A268,'4p data'!$I$2:$I$7,0),"")</f>
        <v/>
      </c>
      <c r="E268" s="78" t="str">
        <f>IF(D268="","",D268&amp;"@"&amp;COUNTIF($D$1:D268,D268))</f>
        <v/>
      </c>
      <c r="F268" s="78" t="str">
        <f t="shared" si="4"/>
        <v>직접유입</v>
      </c>
      <c r="I268" s="78" t="str">
        <f>IF(E268="","",INDEX('기사 제목 및 링크'!B:B,MATCH("https://skinnonews.com"&amp;A268,'기사 제목 및 링크'!C:C,0)))</f>
        <v/>
      </c>
    </row>
    <row r="269" spans="1:9">
      <c r="A269" t="s">
        <v>1361</v>
      </c>
      <c r="B269" t="s">
        <v>41</v>
      </c>
      <c r="C269">
        <v>7</v>
      </c>
      <c r="D269" s="78" t="str">
        <f>IFERROR(MATCH(A269,'4p data'!$I$2:$I$7,0),"")</f>
        <v/>
      </c>
      <c r="E269" s="78" t="str">
        <f>IF(D269="","",D269&amp;"@"&amp;COUNTIF($D$1:D269,D269))</f>
        <v/>
      </c>
      <c r="F269" s="78" t="str">
        <f t="shared" si="4"/>
        <v>Naver.com</v>
      </c>
      <c r="I269" s="78" t="str">
        <f>IF(E269="","",INDEX('기사 제목 및 링크'!B:B,MATCH("https://skinnonews.com"&amp;A269,'기사 제목 및 링크'!C:C,0)))</f>
        <v/>
      </c>
    </row>
    <row r="270" spans="1:9">
      <c r="A270" t="s">
        <v>1425</v>
      </c>
      <c r="B270" t="s">
        <v>36</v>
      </c>
      <c r="C270">
        <v>7</v>
      </c>
      <c r="D270" s="78" t="str">
        <f>IFERROR(MATCH(A270,'4p data'!$I$2:$I$7,0),"")</f>
        <v/>
      </c>
      <c r="E270" s="78" t="str">
        <f>IF(D270="","",D270&amp;"@"&amp;COUNTIF($D$1:D270,D270))</f>
        <v/>
      </c>
      <c r="F270" s="78" t="str">
        <f t="shared" si="4"/>
        <v>직접유입</v>
      </c>
      <c r="I270" s="78" t="str">
        <f>IF(E270="","",INDEX('기사 제목 및 링크'!B:B,MATCH("https://skinnonews.com"&amp;A270,'기사 제목 및 링크'!C:C,0)))</f>
        <v/>
      </c>
    </row>
    <row r="271" spans="1:9">
      <c r="A271" t="s">
        <v>1795</v>
      </c>
      <c r="B271" t="s">
        <v>37</v>
      </c>
      <c r="C271">
        <v>7</v>
      </c>
      <c r="D271" s="78" t="str">
        <f>IFERROR(MATCH(A271,'4p data'!$I$2:$I$7,0),"")</f>
        <v/>
      </c>
      <c r="E271" s="78" t="str">
        <f>IF(D271="","",D271&amp;"@"&amp;COUNTIF($D$1:D271,D271))</f>
        <v/>
      </c>
      <c r="F271" s="78" t="str">
        <f t="shared" si="4"/>
        <v>Google 검색</v>
      </c>
      <c r="I271" s="78" t="str">
        <f>IF(E271="","",INDEX('기사 제목 및 링크'!B:B,MATCH("https://skinnonews.com"&amp;A271,'기사 제목 및 링크'!C:C,0)))</f>
        <v/>
      </c>
    </row>
    <row r="272" spans="1:9">
      <c r="A272" t="s">
        <v>2055</v>
      </c>
      <c r="B272" t="s">
        <v>2708</v>
      </c>
      <c r="C272">
        <v>7</v>
      </c>
      <c r="D272" s="78" t="str">
        <f>IFERROR(MATCH(A272,'4p data'!$I$2:$I$7,0),"")</f>
        <v/>
      </c>
      <c r="E272" s="78" t="str">
        <f>IF(D272="","",D272&amp;"@"&amp;COUNTIF($D$1:D272,D272))</f>
        <v/>
      </c>
      <c r="F272" s="78" t="str">
        <f t="shared" si="4"/>
        <v>Lm.facebook.com</v>
      </c>
      <c r="I272" s="78" t="str">
        <f>IF(E272="","",INDEX('기사 제목 및 링크'!B:B,MATCH("https://skinnonews.com"&amp;A272,'기사 제목 및 링크'!C:C,0)))</f>
        <v/>
      </c>
    </row>
    <row r="273" spans="1:9">
      <c r="A273" t="s">
        <v>157</v>
      </c>
      <c r="B273" t="s">
        <v>37</v>
      </c>
      <c r="C273">
        <v>7</v>
      </c>
      <c r="D273" s="78" t="str">
        <f>IFERROR(MATCH(A273,'4p data'!$I$2:$I$7,0),"")</f>
        <v/>
      </c>
      <c r="E273" s="78" t="str">
        <f>IF(D273="","",D273&amp;"@"&amp;COUNTIF($D$1:D273,D273))</f>
        <v/>
      </c>
      <c r="F273" s="78" t="str">
        <f t="shared" si="4"/>
        <v>Google 검색</v>
      </c>
      <c r="I273" s="78" t="str">
        <f>IF(E273="","",INDEX('기사 제목 및 링크'!B:B,MATCH("https://skinnonews.com"&amp;A273,'기사 제목 및 링크'!C:C,0)))</f>
        <v/>
      </c>
    </row>
    <row r="274" spans="1:9">
      <c r="A274" t="s">
        <v>174</v>
      </c>
      <c r="B274" t="s">
        <v>37</v>
      </c>
      <c r="C274">
        <v>7</v>
      </c>
      <c r="D274" s="78" t="str">
        <f>IFERROR(MATCH(A274,'4p data'!$I$2:$I$7,0),"")</f>
        <v/>
      </c>
      <c r="E274" s="78" t="str">
        <f>IF(D274="","",D274&amp;"@"&amp;COUNTIF($D$1:D274,D274))</f>
        <v/>
      </c>
      <c r="F274" s="78" t="str">
        <f t="shared" si="4"/>
        <v>Google 검색</v>
      </c>
      <c r="I274" s="78" t="str">
        <f>IF(E274="","",INDEX('기사 제목 및 링크'!B:B,MATCH("https://skinnonews.com"&amp;A274,'기사 제목 및 링크'!C:C,0)))</f>
        <v/>
      </c>
    </row>
    <row r="275" spans="1:9">
      <c r="A275" t="s">
        <v>1721</v>
      </c>
      <c r="B275" t="s">
        <v>37</v>
      </c>
      <c r="C275">
        <v>7</v>
      </c>
      <c r="D275" s="78" t="str">
        <f>IFERROR(MATCH(A275,'4p data'!$I$2:$I$7,0),"")</f>
        <v/>
      </c>
      <c r="E275" s="78" t="str">
        <f>IF(D275="","",D275&amp;"@"&amp;COUNTIF($D$1:D275,D275))</f>
        <v/>
      </c>
      <c r="F275" s="78" t="str">
        <f t="shared" si="4"/>
        <v>Google 검색</v>
      </c>
      <c r="I275" s="78" t="str">
        <f>IF(E275="","",INDEX('기사 제목 및 링크'!B:B,MATCH("https://skinnonews.com"&amp;A275,'기사 제목 및 링크'!C:C,0)))</f>
        <v/>
      </c>
    </row>
    <row r="276" spans="1:9">
      <c r="A276" t="s">
        <v>62</v>
      </c>
      <c r="B276" t="s">
        <v>39</v>
      </c>
      <c r="C276">
        <v>7</v>
      </c>
      <c r="D276" s="78" t="str">
        <f>IFERROR(MATCH(A276,'4p data'!$I$2:$I$7,0),"")</f>
        <v/>
      </c>
      <c r="E276" s="78" t="str">
        <f>IF(D276="","",D276&amp;"@"&amp;COUNTIF($D$1:D276,D276))</f>
        <v/>
      </c>
      <c r="F276" s="78" t="str">
        <f t="shared" si="4"/>
        <v>Naver 검색</v>
      </c>
      <c r="I276" s="78" t="str">
        <f>IF(E276="","",INDEX('기사 제목 및 링크'!B:B,MATCH("https://skinnonews.com"&amp;A276,'기사 제목 및 링크'!C:C,0)))</f>
        <v/>
      </c>
    </row>
    <row r="277" spans="1:9">
      <c r="A277" t="s">
        <v>193</v>
      </c>
      <c r="B277" t="s">
        <v>37</v>
      </c>
      <c r="C277">
        <v>7</v>
      </c>
      <c r="D277" s="78" t="str">
        <f>IFERROR(MATCH(A277,'4p data'!$I$2:$I$7,0),"")</f>
        <v/>
      </c>
      <c r="E277" s="78" t="str">
        <f>IF(D277="","",D277&amp;"@"&amp;COUNTIF($D$1:D277,D277))</f>
        <v/>
      </c>
      <c r="F277" s="78" t="str">
        <f t="shared" si="4"/>
        <v>Google 검색</v>
      </c>
      <c r="I277" s="78" t="str">
        <f>IF(E277="","",INDEX('기사 제목 및 링크'!B:B,MATCH("https://skinnonews.com"&amp;A277,'기사 제목 및 링크'!C:C,0)))</f>
        <v/>
      </c>
    </row>
    <row r="278" spans="1:9">
      <c r="A278" t="s">
        <v>169</v>
      </c>
      <c r="B278" t="s">
        <v>37</v>
      </c>
      <c r="C278">
        <v>7</v>
      </c>
      <c r="D278" s="78" t="str">
        <f>IFERROR(MATCH(A278,'4p data'!$I$2:$I$7,0),"")</f>
        <v/>
      </c>
      <c r="E278" s="78" t="str">
        <f>IF(D278="","",D278&amp;"@"&amp;COUNTIF($D$1:D278,D278))</f>
        <v/>
      </c>
      <c r="F278" s="78" t="str">
        <f t="shared" si="4"/>
        <v>Google 검색</v>
      </c>
      <c r="I278" s="78" t="str">
        <f>IF(E278="","",INDEX('기사 제목 및 링크'!B:B,MATCH("https://skinnonews.com"&amp;A278,'기사 제목 및 링크'!C:C,0)))</f>
        <v/>
      </c>
    </row>
    <row r="279" spans="1:9">
      <c r="A279" t="s">
        <v>54</v>
      </c>
      <c r="B279" t="s">
        <v>36</v>
      </c>
      <c r="C279">
        <v>7</v>
      </c>
      <c r="D279" s="78" t="str">
        <f>IFERROR(MATCH(A279,'4p data'!$I$2:$I$7,0),"")</f>
        <v/>
      </c>
      <c r="E279" s="78" t="str">
        <f>IF(D279="","",D279&amp;"@"&amp;COUNTIF($D$1:D279,D279))</f>
        <v/>
      </c>
      <c r="F279" s="78" t="str">
        <f t="shared" si="4"/>
        <v>직접유입</v>
      </c>
      <c r="I279" s="78" t="str">
        <f>IF(E279="","",INDEX('기사 제목 및 링크'!B:B,MATCH("https://skinnonews.com"&amp;A279,'기사 제목 및 링크'!C:C,0)))</f>
        <v/>
      </c>
    </row>
    <row r="280" spans="1:9">
      <c r="A280" t="s">
        <v>144</v>
      </c>
      <c r="B280" t="s">
        <v>36</v>
      </c>
      <c r="C280">
        <v>7</v>
      </c>
      <c r="D280" s="78" t="str">
        <f>IFERROR(MATCH(A280,'4p data'!$I$2:$I$7,0),"")</f>
        <v/>
      </c>
      <c r="E280" s="78" t="str">
        <f>IF(D280="","",D280&amp;"@"&amp;COUNTIF($D$1:D280,D280))</f>
        <v/>
      </c>
      <c r="F280" s="78" t="str">
        <f t="shared" si="4"/>
        <v>직접유입</v>
      </c>
      <c r="I280" s="78" t="str">
        <f>IF(E280="","",INDEX('기사 제목 및 링크'!B:B,MATCH("https://skinnonews.com"&amp;A280,'기사 제목 및 링크'!C:C,0)))</f>
        <v/>
      </c>
    </row>
    <row r="281" spans="1:9">
      <c r="A281" t="s">
        <v>1618</v>
      </c>
      <c r="B281" t="s">
        <v>37</v>
      </c>
      <c r="C281">
        <v>7</v>
      </c>
      <c r="D281" s="78" t="str">
        <f>IFERROR(MATCH(A281,'4p data'!$I$2:$I$7,0),"")</f>
        <v/>
      </c>
      <c r="E281" s="78" t="str">
        <f>IF(D281="","",D281&amp;"@"&amp;COUNTIF($D$1:D281,D281))</f>
        <v/>
      </c>
      <c r="F281" s="78" t="str">
        <f t="shared" si="4"/>
        <v>Google 검색</v>
      </c>
      <c r="I281" s="78" t="str">
        <f>IF(E281="","",INDEX('기사 제목 및 링크'!B:B,MATCH("https://skinnonews.com"&amp;A281,'기사 제목 및 링크'!C:C,0)))</f>
        <v/>
      </c>
    </row>
    <row r="282" spans="1:9">
      <c r="A282" t="s">
        <v>1205</v>
      </c>
      <c r="B282" t="s">
        <v>37</v>
      </c>
      <c r="C282">
        <v>7</v>
      </c>
      <c r="D282" s="78" t="str">
        <f>IFERROR(MATCH(A282,'4p data'!$I$2:$I$7,0),"")</f>
        <v/>
      </c>
      <c r="E282" s="78" t="str">
        <f>IF(D282="","",D282&amp;"@"&amp;COUNTIF($D$1:D282,D282))</f>
        <v/>
      </c>
      <c r="F282" s="78" t="str">
        <f t="shared" si="4"/>
        <v>Google 검색</v>
      </c>
      <c r="I282" s="78" t="str">
        <f>IF(E282="","",INDEX('기사 제목 및 링크'!B:B,MATCH("https://skinnonews.com"&amp;A282,'기사 제목 및 링크'!C:C,0)))</f>
        <v/>
      </c>
    </row>
    <row r="283" spans="1:9">
      <c r="A283" t="s">
        <v>743</v>
      </c>
      <c r="B283" t="s">
        <v>39</v>
      </c>
      <c r="C283">
        <v>7</v>
      </c>
      <c r="D283" s="78" t="str">
        <f>IFERROR(MATCH(A283,'4p data'!$I$2:$I$7,0),"")</f>
        <v/>
      </c>
      <c r="E283" s="78" t="str">
        <f>IF(D283="","",D283&amp;"@"&amp;COUNTIF($D$1:D283,D283))</f>
        <v/>
      </c>
      <c r="F283" s="78" t="str">
        <f t="shared" si="4"/>
        <v>Naver 검색</v>
      </c>
      <c r="I283" s="78" t="str">
        <f>IF(E283="","",INDEX('기사 제목 및 링크'!B:B,MATCH("https://skinnonews.com"&amp;A283,'기사 제목 및 링크'!C:C,0)))</f>
        <v/>
      </c>
    </row>
    <row r="284" spans="1:9">
      <c r="A284" t="s">
        <v>48</v>
      </c>
      <c r="B284" t="s">
        <v>36</v>
      </c>
      <c r="C284">
        <v>7</v>
      </c>
      <c r="D284" s="78">
        <f>IFERROR(MATCH(A284,'4p data'!$I$2:$I$7,0),"")</f>
        <v>5</v>
      </c>
      <c r="E284" s="78" t="str">
        <f>IF(D284="","",D284&amp;"@"&amp;COUNTIF($D$1:D284,D284))</f>
        <v>5@2</v>
      </c>
      <c r="F284" s="78" t="str">
        <f t="shared" si="4"/>
        <v>직접유입</v>
      </c>
      <c r="I284" s="78" t="str">
        <f>IF(E284="","",INDEX('기사 제목 및 링크'!B:B,MATCH("https://skinnonews.com"&amp;A284,'기사 제목 및 링크'!C:C,0)))</f>
        <v>각형, 원통형, 파우치형… 형태에 따른 전기차 배터리 특성</v>
      </c>
    </row>
    <row r="285" spans="1:9">
      <c r="A285" t="s">
        <v>1181</v>
      </c>
      <c r="B285" t="s">
        <v>37</v>
      </c>
      <c r="C285">
        <v>7</v>
      </c>
      <c r="D285" s="78" t="str">
        <f>IFERROR(MATCH(A285,'4p data'!$I$2:$I$7,0),"")</f>
        <v/>
      </c>
      <c r="E285" s="78" t="str">
        <f>IF(D285="","",D285&amp;"@"&amp;COUNTIF($D$1:D285,D285))</f>
        <v/>
      </c>
      <c r="F285" s="78" t="str">
        <f t="shared" si="4"/>
        <v>Google 검색</v>
      </c>
      <c r="I285" s="78" t="str">
        <f>IF(E285="","",INDEX('기사 제목 및 링크'!B:B,MATCH("https://skinnonews.com"&amp;A285,'기사 제목 및 링크'!C:C,0)))</f>
        <v/>
      </c>
    </row>
    <row r="286" spans="1:9">
      <c r="A286" t="s">
        <v>216</v>
      </c>
      <c r="B286" t="s">
        <v>37</v>
      </c>
      <c r="C286">
        <v>7</v>
      </c>
      <c r="D286" s="78" t="str">
        <f>IFERROR(MATCH(A286,'4p data'!$I$2:$I$7,0),"")</f>
        <v/>
      </c>
      <c r="E286" s="78" t="str">
        <f>IF(D286="","",D286&amp;"@"&amp;COUNTIF($D$1:D286,D286))</f>
        <v/>
      </c>
      <c r="F286" s="78" t="str">
        <f t="shared" si="4"/>
        <v>Google 검색</v>
      </c>
      <c r="I286" s="78" t="str">
        <f>IF(E286="","",INDEX('기사 제목 및 링크'!B:B,MATCH("https://skinnonews.com"&amp;A286,'기사 제목 및 링크'!C:C,0)))</f>
        <v/>
      </c>
    </row>
    <row r="287" spans="1:9">
      <c r="A287" t="s">
        <v>282</v>
      </c>
      <c r="B287" t="s">
        <v>37</v>
      </c>
      <c r="C287">
        <v>7</v>
      </c>
      <c r="D287" s="78" t="str">
        <f>IFERROR(MATCH(A287,'4p data'!$I$2:$I$7,0),"")</f>
        <v/>
      </c>
      <c r="E287" s="78" t="str">
        <f>IF(D287="","",D287&amp;"@"&amp;COUNTIF($D$1:D287,D287))</f>
        <v/>
      </c>
      <c r="F287" s="78" t="str">
        <f t="shared" si="4"/>
        <v>Google 검색</v>
      </c>
      <c r="I287" s="78" t="str">
        <f>IF(E287="","",INDEX('기사 제목 및 링크'!B:B,MATCH("https://skinnonews.com"&amp;A287,'기사 제목 및 링크'!C:C,0)))</f>
        <v/>
      </c>
    </row>
    <row r="288" spans="1:9">
      <c r="A288" t="s">
        <v>1284</v>
      </c>
      <c r="B288" t="s">
        <v>37</v>
      </c>
      <c r="C288">
        <v>7</v>
      </c>
      <c r="D288" s="78" t="str">
        <f>IFERROR(MATCH(A288,'4p data'!$I$2:$I$7,0),"")</f>
        <v/>
      </c>
      <c r="E288" s="78" t="str">
        <f>IF(D288="","",D288&amp;"@"&amp;COUNTIF($D$1:D288,D288))</f>
        <v/>
      </c>
      <c r="F288" s="78" t="str">
        <f t="shared" si="4"/>
        <v>Google 검색</v>
      </c>
      <c r="I288" s="78" t="str">
        <f>IF(E288="","",INDEX('기사 제목 및 링크'!B:B,MATCH("https://skinnonews.com"&amp;A288,'기사 제목 및 링크'!C:C,0)))</f>
        <v/>
      </c>
    </row>
    <row r="289" spans="1:9">
      <c r="A289" t="s">
        <v>1277</v>
      </c>
      <c r="B289" t="s">
        <v>41</v>
      </c>
      <c r="C289">
        <v>7</v>
      </c>
      <c r="D289" s="78" t="str">
        <f>IFERROR(MATCH(A289,'4p data'!$I$2:$I$7,0),"")</f>
        <v/>
      </c>
      <c r="E289" s="78" t="str">
        <f>IF(D289="","",D289&amp;"@"&amp;COUNTIF($D$1:D289,D289))</f>
        <v/>
      </c>
      <c r="F289" s="78" t="str">
        <f t="shared" si="4"/>
        <v>Naver.com</v>
      </c>
      <c r="I289" s="78" t="str">
        <f>IF(E289="","",INDEX('기사 제목 및 링크'!B:B,MATCH("https://skinnonews.com"&amp;A289,'기사 제목 및 링크'!C:C,0)))</f>
        <v/>
      </c>
    </row>
    <row r="290" spans="1:9">
      <c r="A290" t="s">
        <v>117</v>
      </c>
      <c r="B290" t="s">
        <v>37</v>
      </c>
      <c r="C290">
        <v>7</v>
      </c>
      <c r="D290" s="78" t="str">
        <f>IFERROR(MATCH(A290,'4p data'!$I$2:$I$7,0),"")</f>
        <v/>
      </c>
      <c r="E290" s="78" t="str">
        <f>IF(D290="","",D290&amp;"@"&amp;COUNTIF($D$1:D290,D290))</f>
        <v/>
      </c>
      <c r="F290" s="78" t="str">
        <f t="shared" si="4"/>
        <v>Google 검색</v>
      </c>
      <c r="I290" s="78" t="str">
        <f>IF(E290="","",INDEX('기사 제목 및 링크'!B:B,MATCH("https://skinnonews.com"&amp;A290,'기사 제목 및 링크'!C:C,0)))</f>
        <v/>
      </c>
    </row>
    <row r="291" spans="1:9">
      <c r="A291" t="s">
        <v>1492</v>
      </c>
      <c r="B291" t="s">
        <v>36</v>
      </c>
      <c r="C291">
        <v>7</v>
      </c>
      <c r="D291" s="78" t="str">
        <f>IFERROR(MATCH(A291,'4p data'!$I$2:$I$7,0),"")</f>
        <v/>
      </c>
      <c r="E291" s="78" t="str">
        <f>IF(D291="","",D291&amp;"@"&amp;COUNTIF($D$1:D291,D291))</f>
        <v/>
      </c>
      <c r="F291" s="78" t="str">
        <f t="shared" si="4"/>
        <v>직접유입</v>
      </c>
      <c r="I291" s="78" t="str">
        <f>IF(E291="","",INDEX('기사 제목 및 링크'!B:B,MATCH("https://skinnonews.com"&amp;A291,'기사 제목 및 링크'!C:C,0)))</f>
        <v/>
      </c>
    </row>
    <row r="292" spans="1:9">
      <c r="A292" t="s">
        <v>110</v>
      </c>
      <c r="B292" t="s">
        <v>37</v>
      </c>
      <c r="C292">
        <v>7</v>
      </c>
      <c r="D292" s="78" t="str">
        <f>IFERROR(MATCH(A292,'4p data'!$I$2:$I$7,0),"")</f>
        <v/>
      </c>
      <c r="E292" s="78" t="str">
        <f>IF(D292="","",D292&amp;"@"&amp;COUNTIF($D$1:D292,D292))</f>
        <v/>
      </c>
      <c r="F292" s="78" t="str">
        <f t="shared" si="4"/>
        <v>Google 검색</v>
      </c>
      <c r="I292" s="78" t="str">
        <f>IF(E292="","",INDEX('기사 제목 및 링크'!B:B,MATCH("https://skinnonews.com"&amp;A292,'기사 제목 및 링크'!C:C,0)))</f>
        <v/>
      </c>
    </row>
    <row r="293" spans="1:9">
      <c r="A293" t="s">
        <v>123</v>
      </c>
      <c r="B293" t="s">
        <v>37</v>
      </c>
      <c r="C293">
        <v>7</v>
      </c>
      <c r="D293" s="78" t="str">
        <f>IFERROR(MATCH(A293,'4p data'!$I$2:$I$7,0),"")</f>
        <v/>
      </c>
      <c r="E293" s="78" t="str">
        <f>IF(D293="","",D293&amp;"@"&amp;COUNTIF($D$1:D293,D293))</f>
        <v/>
      </c>
      <c r="F293" s="78" t="str">
        <f t="shared" si="4"/>
        <v>Google 검색</v>
      </c>
      <c r="I293" s="78" t="str">
        <f>IF(E293="","",INDEX('기사 제목 및 링크'!B:B,MATCH("https://skinnonews.com"&amp;A293,'기사 제목 및 링크'!C:C,0)))</f>
        <v/>
      </c>
    </row>
    <row r="294" spans="1:9">
      <c r="A294" t="s">
        <v>61</v>
      </c>
      <c r="B294" t="s">
        <v>36</v>
      </c>
      <c r="C294">
        <v>7</v>
      </c>
      <c r="D294" s="78" t="str">
        <f>IFERROR(MATCH(A294,'4p data'!$I$2:$I$7,0),"")</f>
        <v/>
      </c>
      <c r="E294" s="78" t="str">
        <f>IF(D294="","",D294&amp;"@"&amp;COUNTIF($D$1:D294,D294))</f>
        <v/>
      </c>
      <c r="F294" s="78" t="str">
        <f t="shared" si="4"/>
        <v>직접유입</v>
      </c>
      <c r="I294" s="78" t="str">
        <f>IF(E294="","",INDEX('기사 제목 및 링크'!B:B,MATCH("https://skinnonews.com"&amp;A294,'기사 제목 및 링크'!C:C,0)))</f>
        <v/>
      </c>
    </row>
    <row r="295" spans="1:9">
      <c r="A295" t="s">
        <v>861</v>
      </c>
      <c r="B295" t="s">
        <v>37</v>
      </c>
      <c r="C295">
        <v>7</v>
      </c>
      <c r="D295" s="78" t="str">
        <f>IFERROR(MATCH(A295,'4p data'!$I$2:$I$7,0),"")</f>
        <v/>
      </c>
      <c r="E295" s="78" t="str">
        <f>IF(D295="","",D295&amp;"@"&amp;COUNTIF($D$1:D295,D295))</f>
        <v/>
      </c>
      <c r="F295" s="78" t="str">
        <f t="shared" si="4"/>
        <v>Google 검색</v>
      </c>
      <c r="I295" s="78" t="str">
        <f>IF(E295="","",INDEX('기사 제목 및 링크'!B:B,MATCH("https://skinnonews.com"&amp;A295,'기사 제목 및 링크'!C:C,0)))</f>
        <v/>
      </c>
    </row>
    <row r="296" spans="1:9">
      <c r="A296" t="s">
        <v>209</v>
      </c>
      <c r="B296" t="s">
        <v>37</v>
      </c>
      <c r="C296">
        <v>6</v>
      </c>
      <c r="D296" s="78" t="str">
        <f>IFERROR(MATCH(A296,'4p data'!$I$2:$I$7,0),"")</f>
        <v/>
      </c>
      <c r="E296" s="78" t="str">
        <f>IF(D296="","",D296&amp;"@"&amp;COUNTIF($D$1:D296,D296))</f>
        <v/>
      </c>
      <c r="F296" s="78" t="str">
        <f t="shared" si="4"/>
        <v>Google 검색</v>
      </c>
      <c r="I296" s="78" t="str">
        <f>IF(E296="","",INDEX('기사 제목 및 링크'!B:B,MATCH("https://skinnonews.com"&amp;A296,'기사 제목 및 링크'!C:C,0)))</f>
        <v/>
      </c>
    </row>
    <row r="297" spans="1:9">
      <c r="A297" t="s">
        <v>1340</v>
      </c>
      <c r="B297" t="s">
        <v>37</v>
      </c>
      <c r="C297">
        <v>6</v>
      </c>
      <c r="D297" s="78" t="str">
        <f>IFERROR(MATCH(A297,'4p data'!$I$2:$I$7,0),"")</f>
        <v/>
      </c>
      <c r="E297" s="78" t="str">
        <f>IF(D297="","",D297&amp;"@"&amp;COUNTIF($D$1:D297,D297))</f>
        <v/>
      </c>
      <c r="F297" s="78" t="str">
        <f t="shared" si="4"/>
        <v>Google 검색</v>
      </c>
      <c r="I297" s="78" t="str">
        <f>IF(E297="","",INDEX('기사 제목 및 링크'!B:B,MATCH("https://skinnonews.com"&amp;A297,'기사 제목 및 링크'!C:C,0)))</f>
        <v/>
      </c>
    </row>
    <row r="298" spans="1:9">
      <c r="A298" t="s">
        <v>121</v>
      </c>
      <c r="B298" t="s">
        <v>37</v>
      </c>
      <c r="C298">
        <v>6</v>
      </c>
      <c r="D298" s="78" t="str">
        <f>IFERROR(MATCH(A298,'4p data'!$I$2:$I$7,0),"")</f>
        <v/>
      </c>
      <c r="E298" s="78" t="str">
        <f>IF(D298="","",D298&amp;"@"&amp;COUNTIF($D$1:D298,D298))</f>
        <v/>
      </c>
      <c r="F298" s="78" t="str">
        <f t="shared" si="4"/>
        <v>Google 검색</v>
      </c>
      <c r="I298" s="78" t="str">
        <f>IF(E298="","",INDEX('기사 제목 및 링크'!B:B,MATCH("https://skinnonews.com"&amp;A298,'기사 제목 및 링크'!C:C,0)))</f>
        <v/>
      </c>
    </row>
    <row r="299" spans="1:9">
      <c r="A299" t="s">
        <v>1405</v>
      </c>
      <c r="B299" t="s">
        <v>37</v>
      </c>
      <c r="C299">
        <v>6</v>
      </c>
      <c r="D299" s="78" t="str">
        <f>IFERROR(MATCH(A299,'4p data'!$I$2:$I$7,0),"")</f>
        <v/>
      </c>
      <c r="E299" s="78" t="str">
        <f>IF(D299="","",D299&amp;"@"&amp;COUNTIF($D$1:D299,D299))</f>
        <v/>
      </c>
      <c r="F299" s="78" t="str">
        <f t="shared" si="4"/>
        <v>Google 검색</v>
      </c>
      <c r="I299" s="78" t="str">
        <f>IF(E299="","",INDEX('기사 제목 및 링크'!B:B,MATCH("https://skinnonews.com"&amp;A299,'기사 제목 및 링크'!C:C,0)))</f>
        <v/>
      </c>
    </row>
    <row r="300" spans="1:9">
      <c r="A300" t="s">
        <v>102</v>
      </c>
      <c r="B300" t="s">
        <v>36</v>
      </c>
      <c r="C300">
        <v>6</v>
      </c>
      <c r="D300" s="78" t="str">
        <f>IFERROR(MATCH(A300,'4p data'!$I$2:$I$7,0),"")</f>
        <v/>
      </c>
      <c r="E300" s="78" t="str">
        <f>IF(D300="","",D300&amp;"@"&amp;COUNTIF($D$1:D300,D300))</f>
        <v/>
      </c>
      <c r="F300" s="78" t="str">
        <f t="shared" si="4"/>
        <v>직접유입</v>
      </c>
      <c r="I300" s="78" t="str">
        <f>IF(E300="","",INDEX('기사 제목 및 링크'!B:B,MATCH("https://skinnonews.com"&amp;A300,'기사 제목 및 링크'!C:C,0)))</f>
        <v/>
      </c>
    </row>
    <row r="301" spans="1:9">
      <c r="A301" t="s">
        <v>185</v>
      </c>
      <c r="B301" t="s">
        <v>37</v>
      </c>
      <c r="C301">
        <v>6</v>
      </c>
      <c r="D301" s="78" t="str">
        <f>IFERROR(MATCH(A301,'4p data'!$I$2:$I$7,0),"")</f>
        <v/>
      </c>
      <c r="E301" s="78" t="str">
        <f>IF(D301="","",D301&amp;"@"&amp;COUNTIF($D$1:D301,D301))</f>
        <v/>
      </c>
      <c r="F301" s="78" t="str">
        <f t="shared" si="4"/>
        <v>Google 검색</v>
      </c>
      <c r="I301" s="78" t="str">
        <f>IF(E301="","",INDEX('기사 제목 및 링크'!B:B,MATCH("https://skinnonews.com"&amp;A301,'기사 제목 및 링크'!C:C,0)))</f>
        <v/>
      </c>
    </row>
    <row r="302" spans="1:9">
      <c r="A302" t="s">
        <v>1365</v>
      </c>
      <c r="B302" t="s">
        <v>37</v>
      </c>
      <c r="C302">
        <v>6</v>
      </c>
      <c r="D302" s="78" t="str">
        <f>IFERROR(MATCH(A302,'4p data'!$I$2:$I$7,0),"")</f>
        <v/>
      </c>
      <c r="E302" s="78" t="str">
        <f>IF(D302="","",D302&amp;"@"&amp;COUNTIF($D$1:D302,D302))</f>
        <v/>
      </c>
      <c r="F302" s="78" t="str">
        <f t="shared" si="4"/>
        <v>Google 검색</v>
      </c>
      <c r="I302" s="78" t="str">
        <f>IF(E302="","",INDEX('기사 제목 및 링크'!B:B,MATCH("https://skinnonews.com"&amp;A302,'기사 제목 및 링크'!C:C,0)))</f>
        <v/>
      </c>
    </row>
    <row r="303" spans="1:9">
      <c r="A303" t="s">
        <v>1395</v>
      </c>
      <c r="B303" t="s">
        <v>37</v>
      </c>
      <c r="C303">
        <v>6</v>
      </c>
      <c r="D303" s="78" t="str">
        <f>IFERROR(MATCH(A303,'4p data'!$I$2:$I$7,0),"")</f>
        <v/>
      </c>
      <c r="E303" s="78" t="str">
        <f>IF(D303="","",D303&amp;"@"&amp;COUNTIF($D$1:D303,D303))</f>
        <v/>
      </c>
      <c r="F303" s="78" t="str">
        <f t="shared" si="4"/>
        <v>Google 검색</v>
      </c>
      <c r="I303" s="78" t="str">
        <f>IF(E303="","",INDEX('기사 제목 및 링크'!B:B,MATCH("https://skinnonews.com"&amp;A303,'기사 제목 및 링크'!C:C,0)))</f>
        <v/>
      </c>
    </row>
    <row r="304" spans="1:9">
      <c r="A304" t="s">
        <v>975</v>
      </c>
      <c r="B304" t="s">
        <v>36</v>
      </c>
      <c r="C304">
        <v>6</v>
      </c>
      <c r="D304" s="78" t="str">
        <f>IFERROR(MATCH(A304,'4p data'!$I$2:$I$7,0),"")</f>
        <v/>
      </c>
      <c r="E304" s="78" t="str">
        <f>IF(D304="","",D304&amp;"@"&amp;COUNTIF($D$1:D304,D304))</f>
        <v/>
      </c>
      <c r="F304" s="78" t="str">
        <f t="shared" si="4"/>
        <v>직접유입</v>
      </c>
      <c r="I304" s="78" t="str">
        <f>IF(E304="","",INDEX('기사 제목 및 링크'!B:B,MATCH("https://skinnonews.com"&amp;A304,'기사 제목 및 링크'!C:C,0)))</f>
        <v/>
      </c>
    </row>
    <row r="305" spans="1:9">
      <c r="A305" t="s">
        <v>1170</v>
      </c>
      <c r="B305" t="s">
        <v>37</v>
      </c>
      <c r="C305">
        <v>6</v>
      </c>
      <c r="D305" s="78" t="str">
        <f>IFERROR(MATCH(A305,'4p data'!$I$2:$I$7,0),"")</f>
        <v/>
      </c>
      <c r="E305" s="78" t="str">
        <f>IF(D305="","",D305&amp;"@"&amp;COUNTIF($D$1:D305,D305))</f>
        <v/>
      </c>
      <c r="F305" s="78" t="str">
        <f t="shared" si="4"/>
        <v>Google 검색</v>
      </c>
      <c r="I305" s="78" t="str">
        <f>IF(E305="","",INDEX('기사 제목 및 링크'!B:B,MATCH("https://skinnonews.com"&amp;A305,'기사 제목 및 링크'!C:C,0)))</f>
        <v/>
      </c>
    </row>
    <row r="306" spans="1:9">
      <c r="A306" t="s">
        <v>1175</v>
      </c>
      <c r="B306" t="s">
        <v>37</v>
      </c>
      <c r="C306">
        <v>6</v>
      </c>
      <c r="D306" s="78" t="str">
        <f>IFERROR(MATCH(A306,'4p data'!$I$2:$I$7,0),"")</f>
        <v/>
      </c>
      <c r="E306" s="78" t="str">
        <f>IF(D306="","",D306&amp;"@"&amp;COUNTIF($D$1:D306,D306))</f>
        <v/>
      </c>
      <c r="F306" s="78" t="str">
        <f t="shared" si="4"/>
        <v>Google 검색</v>
      </c>
      <c r="I306" s="78" t="str">
        <f>IF(E306="","",INDEX('기사 제목 및 링크'!B:B,MATCH("https://skinnonews.com"&amp;A306,'기사 제목 및 링크'!C:C,0)))</f>
        <v/>
      </c>
    </row>
    <row r="307" spans="1:9">
      <c r="A307" t="s">
        <v>1327</v>
      </c>
      <c r="B307" t="s">
        <v>37</v>
      </c>
      <c r="C307">
        <v>6</v>
      </c>
      <c r="D307" s="78" t="str">
        <f>IFERROR(MATCH(A307,'4p data'!$I$2:$I$7,0),"")</f>
        <v/>
      </c>
      <c r="E307" s="78" t="str">
        <f>IF(D307="","",D307&amp;"@"&amp;COUNTIF($D$1:D307,D307))</f>
        <v/>
      </c>
      <c r="F307" s="78" t="str">
        <f t="shared" si="4"/>
        <v>Google 검색</v>
      </c>
      <c r="I307" s="78" t="str">
        <f>IF(E307="","",INDEX('기사 제목 및 링크'!B:B,MATCH("https://skinnonews.com"&amp;A307,'기사 제목 및 링크'!C:C,0)))</f>
        <v/>
      </c>
    </row>
    <row r="308" spans="1:9">
      <c r="A308" t="s">
        <v>1362</v>
      </c>
      <c r="B308" t="s">
        <v>36</v>
      </c>
      <c r="C308">
        <v>6</v>
      </c>
      <c r="D308" s="78" t="str">
        <f>IFERROR(MATCH(A308,'4p data'!$I$2:$I$7,0),"")</f>
        <v/>
      </c>
      <c r="E308" s="78" t="str">
        <f>IF(D308="","",D308&amp;"@"&amp;COUNTIF($D$1:D308,D308))</f>
        <v/>
      </c>
      <c r="F308" s="78" t="str">
        <f t="shared" si="4"/>
        <v>직접유입</v>
      </c>
      <c r="I308" s="78" t="str">
        <f>IF(E308="","",INDEX('기사 제목 및 링크'!B:B,MATCH("https://skinnonews.com"&amp;A308,'기사 제목 및 링크'!C:C,0)))</f>
        <v/>
      </c>
    </row>
    <row r="309" spans="1:9">
      <c r="A309" t="s">
        <v>1795</v>
      </c>
      <c r="B309" t="s">
        <v>229</v>
      </c>
      <c r="C309">
        <v>6</v>
      </c>
      <c r="D309" s="78" t="str">
        <f>IFERROR(MATCH(A309,'4p data'!$I$2:$I$7,0),"")</f>
        <v/>
      </c>
      <c r="E309" s="78" t="str">
        <f>IF(D309="","",D309&amp;"@"&amp;COUNTIF($D$1:D309,D309))</f>
        <v/>
      </c>
      <c r="F309" s="78" t="str">
        <f t="shared" si="4"/>
        <v>Skenergy.com</v>
      </c>
      <c r="I309" s="78" t="str">
        <f>IF(E309="","",INDEX('기사 제목 및 링크'!B:B,MATCH("https://skinnonews.com"&amp;A309,'기사 제목 및 링크'!C:C,0)))</f>
        <v/>
      </c>
    </row>
    <row r="310" spans="1:9">
      <c r="A310" t="s">
        <v>2055</v>
      </c>
      <c r="B310" t="s">
        <v>39</v>
      </c>
      <c r="C310">
        <v>6</v>
      </c>
      <c r="D310" s="78" t="str">
        <f>IFERROR(MATCH(A310,'4p data'!$I$2:$I$7,0),"")</f>
        <v/>
      </c>
      <c r="E310" s="78" t="str">
        <f>IF(D310="","",D310&amp;"@"&amp;COUNTIF($D$1:D310,D310))</f>
        <v/>
      </c>
      <c r="F310" s="78" t="str">
        <f t="shared" si="4"/>
        <v>Naver 검색</v>
      </c>
      <c r="I310" s="78" t="str">
        <f>IF(E310="","",INDEX('기사 제목 및 링크'!B:B,MATCH("https://skinnonews.com"&amp;A310,'기사 제목 및 링크'!C:C,0)))</f>
        <v/>
      </c>
    </row>
    <row r="311" spans="1:9">
      <c r="A311" t="s">
        <v>2054</v>
      </c>
      <c r="B311" t="s">
        <v>2010</v>
      </c>
      <c r="C311">
        <v>6</v>
      </c>
      <c r="D311" s="78">
        <f>IFERROR(MATCH(A311,'4p data'!$I$2:$I$7,0),"")</f>
        <v>3</v>
      </c>
      <c r="E311" s="78" t="str">
        <f>IF(D311="","",D311&amp;"@"&amp;COUNTIF($D$1:D311,D311))</f>
        <v>3@6</v>
      </c>
      <c r="F311" s="78" t="str">
        <f t="shared" si="4"/>
        <v>Linkedin.com</v>
      </c>
      <c r="I311" s="78" t="str">
        <f>IF(E311="","",INDEX('기사 제목 및 링크'!B:B,MATCH("https://skinnonews.com"&amp;A311,'기사 제목 및 링크'!C:C,0)))</f>
        <v>SK온, 리튬메탈 배터리용 고분자 전해질 개발</v>
      </c>
    </row>
    <row r="312" spans="1:9">
      <c r="A312" t="s">
        <v>1103</v>
      </c>
      <c r="B312" t="s">
        <v>37</v>
      </c>
      <c r="C312">
        <v>6</v>
      </c>
      <c r="D312" s="78" t="str">
        <f>IFERROR(MATCH(A312,'4p data'!$I$2:$I$7,0),"")</f>
        <v/>
      </c>
      <c r="E312" s="78" t="str">
        <f>IF(D312="","",D312&amp;"@"&amp;COUNTIF($D$1:D312,D312))</f>
        <v/>
      </c>
      <c r="F312" s="78" t="str">
        <f t="shared" si="4"/>
        <v>Google 검색</v>
      </c>
      <c r="I312" s="78" t="str">
        <f>IF(E312="","",INDEX('기사 제목 및 링크'!B:B,MATCH("https://skinnonews.com"&amp;A312,'기사 제목 및 링크'!C:C,0)))</f>
        <v/>
      </c>
    </row>
    <row r="313" spans="1:9">
      <c r="A313" t="s">
        <v>114</v>
      </c>
      <c r="B313" t="s">
        <v>37</v>
      </c>
      <c r="C313">
        <v>6</v>
      </c>
      <c r="D313" s="78" t="str">
        <f>IFERROR(MATCH(A313,'4p data'!$I$2:$I$7,0),"")</f>
        <v/>
      </c>
      <c r="E313" s="78" t="str">
        <f>IF(D313="","",D313&amp;"@"&amp;COUNTIF($D$1:D313,D313))</f>
        <v/>
      </c>
      <c r="F313" s="78" t="str">
        <f t="shared" si="4"/>
        <v>Google 검색</v>
      </c>
      <c r="I313" s="78" t="str">
        <f>IF(E313="","",INDEX('기사 제목 및 링크'!B:B,MATCH("https://skinnonews.com"&amp;A313,'기사 제목 및 링크'!C:C,0)))</f>
        <v/>
      </c>
    </row>
    <row r="314" spans="1:9">
      <c r="A314" t="s">
        <v>1173</v>
      </c>
      <c r="B314" t="s">
        <v>37</v>
      </c>
      <c r="C314">
        <v>6</v>
      </c>
      <c r="D314" s="78" t="str">
        <f>IFERROR(MATCH(A314,'4p data'!$I$2:$I$7,0),"")</f>
        <v/>
      </c>
      <c r="E314" s="78" t="str">
        <f>IF(D314="","",D314&amp;"@"&amp;COUNTIF($D$1:D314,D314))</f>
        <v/>
      </c>
      <c r="F314" s="78" t="str">
        <f t="shared" si="4"/>
        <v>Google 검색</v>
      </c>
      <c r="I314" s="78" t="str">
        <f>IF(E314="","",INDEX('기사 제목 및 링크'!B:B,MATCH("https://skinnonews.com"&amp;A314,'기사 제목 및 링크'!C:C,0)))</f>
        <v/>
      </c>
    </row>
    <row r="315" spans="1:9">
      <c r="A315" t="s">
        <v>1303</v>
      </c>
      <c r="B315" t="s">
        <v>37</v>
      </c>
      <c r="C315">
        <v>6</v>
      </c>
      <c r="D315" s="78" t="str">
        <f>IFERROR(MATCH(A315,'4p data'!$I$2:$I$7,0),"")</f>
        <v/>
      </c>
      <c r="E315" s="78" t="str">
        <f>IF(D315="","",D315&amp;"@"&amp;COUNTIF($D$1:D315,D315))</f>
        <v/>
      </c>
      <c r="F315" s="78" t="str">
        <f t="shared" si="4"/>
        <v>Google 검색</v>
      </c>
      <c r="I315" s="78" t="str">
        <f>IF(E315="","",INDEX('기사 제목 및 링크'!B:B,MATCH("https://skinnonews.com"&amp;A315,'기사 제목 및 링크'!C:C,0)))</f>
        <v/>
      </c>
    </row>
    <row r="316" spans="1:9">
      <c r="A316" t="s">
        <v>1161</v>
      </c>
      <c r="B316" t="s">
        <v>37</v>
      </c>
      <c r="C316">
        <v>6</v>
      </c>
      <c r="D316" s="78" t="str">
        <f>IFERROR(MATCH(A316,'4p data'!$I$2:$I$7,0),"")</f>
        <v/>
      </c>
      <c r="E316" s="78" t="str">
        <f>IF(D316="","",D316&amp;"@"&amp;COUNTIF($D$1:D316,D316))</f>
        <v/>
      </c>
      <c r="F316" s="78" t="str">
        <f t="shared" si="4"/>
        <v>Google 검색</v>
      </c>
      <c r="I316" s="78" t="str">
        <f>IF(E316="","",INDEX('기사 제목 및 링크'!B:B,MATCH("https://skinnonews.com"&amp;A316,'기사 제목 및 링크'!C:C,0)))</f>
        <v/>
      </c>
    </row>
    <row r="317" spans="1:9">
      <c r="A317" t="s">
        <v>1234</v>
      </c>
      <c r="B317" t="s">
        <v>37</v>
      </c>
      <c r="C317">
        <v>6</v>
      </c>
      <c r="D317" s="78" t="str">
        <f>IFERROR(MATCH(A317,'4p data'!$I$2:$I$7,0),"")</f>
        <v/>
      </c>
      <c r="E317" s="78" t="str">
        <f>IF(D317="","",D317&amp;"@"&amp;COUNTIF($D$1:D317,D317))</f>
        <v/>
      </c>
      <c r="F317" s="78" t="str">
        <f t="shared" si="4"/>
        <v>Google 검색</v>
      </c>
      <c r="I317" s="78" t="str">
        <f>IF(E317="","",INDEX('기사 제목 및 링크'!B:B,MATCH("https://skinnonews.com"&amp;A317,'기사 제목 및 링크'!C:C,0)))</f>
        <v/>
      </c>
    </row>
    <row r="318" spans="1:9">
      <c r="A318" t="s">
        <v>1648</v>
      </c>
      <c r="B318" t="s">
        <v>37</v>
      </c>
      <c r="C318">
        <v>6</v>
      </c>
      <c r="D318" s="78" t="str">
        <f>IFERROR(MATCH(A318,'4p data'!$I$2:$I$7,0),"")</f>
        <v/>
      </c>
      <c r="E318" s="78" t="str">
        <f>IF(D318="","",D318&amp;"@"&amp;COUNTIF($D$1:D318,D318))</f>
        <v/>
      </c>
      <c r="F318" s="78" t="str">
        <f t="shared" si="4"/>
        <v>Google 검색</v>
      </c>
      <c r="I318" s="78" t="str">
        <f>IF(E318="","",INDEX('기사 제목 및 링크'!B:B,MATCH("https://skinnonews.com"&amp;A318,'기사 제목 및 링크'!C:C,0)))</f>
        <v/>
      </c>
    </row>
    <row r="319" spans="1:9">
      <c r="A319" t="s">
        <v>159</v>
      </c>
      <c r="B319" t="s">
        <v>37</v>
      </c>
      <c r="C319">
        <v>6</v>
      </c>
      <c r="D319" s="78" t="str">
        <f>IFERROR(MATCH(A319,'4p data'!$I$2:$I$7,0),"")</f>
        <v/>
      </c>
      <c r="E319" s="78" t="str">
        <f>IF(D319="","",D319&amp;"@"&amp;COUNTIF($D$1:D319,D319))</f>
        <v/>
      </c>
      <c r="F319" s="78" t="str">
        <f t="shared" si="4"/>
        <v>Google 검색</v>
      </c>
      <c r="I319" s="78" t="str">
        <f>IF(E319="","",INDEX('기사 제목 및 링크'!B:B,MATCH("https://skinnonews.com"&amp;A319,'기사 제목 및 링크'!C:C,0)))</f>
        <v/>
      </c>
    </row>
    <row r="320" spans="1:9">
      <c r="A320" t="s">
        <v>127</v>
      </c>
      <c r="B320" t="s">
        <v>37</v>
      </c>
      <c r="C320">
        <v>6</v>
      </c>
      <c r="D320" s="78" t="str">
        <f>IFERROR(MATCH(A320,'4p data'!$I$2:$I$7,0),"")</f>
        <v/>
      </c>
      <c r="E320" s="78" t="str">
        <f>IF(D320="","",D320&amp;"@"&amp;COUNTIF($D$1:D320,D320))</f>
        <v/>
      </c>
      <c r="F320" s="78" t="str">
        <f t="shared" si="4"/>
        <v>Google 검색</v>
      </c>
      <c r="I320" s="78" t="str">
        <f>IF(E320="","",INDEX('기사 제목 및 링크'!B:B,MATCH("https://skinnonews.com"&amp;A320,'기사 제목 및 링크'!C:C,0)))</f>
        <v/>
      </c>
    </row>
    <row r="321" spans="1:9">
      <c r="A321" t="s">
        <v>1302</v>
      </c>
      <c r="B321" t="s">
        <v>37</v>
      </c>
      <c r="C321">
        <v>6</v>
      </c>
      <c r="D321" s="78" t="str">
        <f>IFERROR(MATCH(A321,'4p data'!$I$2:$I$7,0),"")</f>
        <v/>
      </c>
      <c r="E321" s="78" t="str">
        <f>IF(D321="","",D321&amp;"@"&amp;COUNTIF($D$1:D321,D321))</f>
        <v/>
      </c>
      <c r="F321" s="78" t="str">
        <f t="shared" si="4"/>
        <v>Google 검색</v>
      </c>
      <c r="I321" s="78" t="str">
        <f>IF(E321="","",INDEX('기사 제목 및 링크'!B:B,MATCH("https://skinnonews.com"&amp;A321,'기사 제목 및 링크'!C:C,0)))</f>
        <v/>
      </c>
    </row>
    <row r="322" spans="1:9">
      <c r="A322" t="s">
        <v>2059</v>
      </c>
      <c r="B322" t="s">
        <v>36</v>
      </c>
      <c r="C322">
        <v>6</v>
      </c>
      <c r="D322" s="78" t="str">
        <f>IFERROR(MATCH(A322,'4p data'!$I$2:$I$7,0),"")</f>
        <v/>
      </c>
      <c r="E322" s="78" t="str">
        <f>IF(D322="","",D322&amp;"@"&amp;COUNTIF($D$1:D322,D322))</f>
        <v/>
      </c>
      <c r="F322" s="78" t="str">
        <f t="shared" ref="F322:F385" si="5">IF(B322="naver","Naver 검색",IF(B322="google","Google 검색",IF(B322="(direct)","직접유입",UPPER(LEFT(B322,1))&amp;MID(B322,2,99))))</f>
        <v>직접유입</v>
      </c>
      <c r="I322" s="78" t="str">
        <f>IF(E322="","",INDEX('기사 제목 및 링크'!B:B,MATCH("https://skinnonews.com"&amp;A322,'기사 제목 및 링크'!C:C,0)))</f>
        <v/>
      </c>
    </row>
    <row r="323" spans="1:9">
      <c r="A323" t="s">
        <v>1029</v>
      </c>
      <c r="B323" t="s">
        <v>37</v>
      </c>
      <c r="C323">
        <v>6</v>
      </c>
      <c r="D323" s="78" t="str">
        <f>IFERROR(MATCH(A323,'4p data'!$I$2:$I$7,0),"")</f>
        <v/>
      </c>
      <c r="E323" s="78" t="str">
        <f>IF(D323="","",D323&amp;"@"&amp;COUNTIF($D$1:D323,D323))</f>
        <v/>
      </c>
      <c r="F323" s="78" t="str">
        <f t="shared" si="5"/>
        <v>Google 검색</v>
      </c>
      <c r="I323" s="78" t="str">
        <f>IF(E323="","",INDEX('기사 제목 및 링크'!B:B,MATCH("https://skinnonews.com"&amp;A323,'기사 제목 및 링크'!C:C,0)))</f>
        <v/>
      </c>
    </row>
    <row r="324" spans="1:9">
      <c r="A324" t="s">
        <v>98</v>
      </c>
      <c r="B324" t="s">
        <v>37</v>
      </c>
      <c r="C324">
        <v>6</v>
      </c>
      <c r="D324" s="78" t="str">
        <f>IFERROR(MATCH(A324,'4p data'!$I$2:$I$7,0),"")</f>
        <v/>
      </c>
      <c r="E324" s="78" t="str">
        <f>IF(D324="","",D324&amp;"@"&amp;COUNTIF($D$1:D324,D324))</f>
        <v/>
      </c>
      <c r="F324" s="78" t="str">
        <f t="shared" si="5"/>
        <v>Google 검색</v>
      </c>
      <c r="I324" s="78" t="str">
        <f>IF(E324="","",INDEX('기사 제목 및 링크'!B:B,MATCH("https://skinnonews.com"&amp;A324,'기사 제목 및 링크'!C:C,0)))</f>
        <v/>
      </c>
    </row>
    <row r="325" spans="1:9">
      <c r="A325" t="s">
        <v>1180</v>
      </c>
      <c r="B325" t="s">
        <v>37</v>
      </c>
      <c r="C325">
        <v>6</v>
      </c>
      <c r="D325" s="78" t="str">
        <f>IFERROR(MATCH(A325,'4p data'!$I$2:$I$7,0),"")</f>
        <v/>
      </c>
      <c r="E325" s="78" t="str">
        <f>IF(D325="","",D325&amp;"@"&amp;COUNTIF($D$1:D325,D325))</f>
        <v/>
      </c>
      <c r="F325" s="78" t="str">
        <f t="shared" si="5"/>
        <v>Google 검색</v>
      </c>
      <c r="I325" s="78" t="str">
        <f>IF(E325="","",INDEX('기사 제목 및 링크'!B:B,MATCH("https://skinnonews.com"&amp;A325,'기사 제목 및 링크'!C:C,0)))</f>
        <v/>
      </c>
    </row>
    <row r="326" spans="1:9">
      <c r="A326" t="s">
        <v>645</v>
      </c>
      <c r="B326" t="s">
        <v>37</v>
      </c>
      <c r="C326">
        <v>6</v>
      </c>
      <c r="D326" s="78" t="str">
        <f>IFERROR(MATCH(A326,'4p data'!$I$2:$I$7,0),"")</f>
        <v/>
      </c>
      <c r="E326" s="78" t="str">
        <f>IF(D326="","",D326&amp;"@"&amp;COUNTIF($D$1:D326,D326))</f>
        <v/>
      </c>
      <c r="F326" s="78" t="str">
        <f t="shared" si="5"/>
        <v>Google 검색</v>
      </c>
      <c r="I326" s="78" t="str">
        <f>IF(E326="","",INDEX('기사 제목 및 링크'!B:B,MATCH("https://skinnonews.com"&amp;A326,'기사 제목 및 링크'!C:C,0)))</f>
        <v/>
      </c>
    </row>
    <row r="327" spans="1:9">
      <c r="A327" t="s">
        <v>220</v>
      </c>
      <c r="B327" t="s">
        <v>37</v>
      </c>
      <c r="C327">
        <v>6</v>
      </c>
      <c r="D327" s="78" t="str">
        <f>IFERROR(MATCH(A327,'4p data'!$I$2:$I$7,0),"")</f>
        <v/>
      </c>
      <c r="E327" s="78" t="str">
        <f>IF(D327="","",D327&amp;"@"&amp;COUNTIF($D$1:D327,D327))</f>
        <v/>
      </c>
      <c r="F327" s="78" t="str">
        <f t="shared" si="5"/>
        <v>Google 검색</v>
      </c>
      <c r="I327" s="78" t="str">
        <f>IF(E327="","",INDEX('기사 제목 및 링크'!B:B,MATCH("https://skinnonews.com"&amp;A327,'기사 제목 및 링크'!C:C,0)))</f>
        <v/>
      </c>
    </row>
    <row r="328" spans="1:9">
      <c r="A328" t="s">
        <v>146</v>
      </c>
      <c r="B328" t="s">
        <v>37</v>
      </c>
      <c r="C328">
        <v>6</v>
      </c>
      <c r="D328" s="78" t="str">
        <f>IFERROR(MATCH(A328,'4p data'!$I$2:$I$7,0),"")</f>
        <v/>
      </c>
      <c r="E328" s="78" t="str">
        <f>IF(D328="","",D328&amp;"@"&amp;COUNTIF($D$1:D328,D328))</f>
        <v/>
      </c>
      <c r="F328" s="78" t="str">
        <f t="shared" si="5"/>
        <v>Google 검색</v>
      </c>
      <c r="I328" s="78" t="str">
        <f>IF(E328="","",INDEX('기사 제목 및 링크'!B:B,MATCH("https://skinnonews.com"&amp;A328,'기사 제목 및 링크'!C:C,0)))</f>
        <v/>
      </c>
    </row>
    <row r="329" spans="1:9">
      <c r="A329" t="s">
        <v>1637</v>
      </c>
      <c r="B329" t="s">
        <v>37</v>
      </c>
      <c r="C329">
        <v>6</v>
      </c>
      <c r="D329" s="78" t="str">
        <f>IFERROR(MATCH(A329,'4p data'!$I$2:$I$7,0),"")</f>
        <v/>
      </c>
      <c r="E329" s="78" t="str">
        <f>IF(D329="","",D329&amp;"@"&amp;COUNTIF($D$1:D329,D329))</f>
        <v/>
      </c>
      <c r="F329" s="78" t="str">
        <f t="shared" si="5"/>
        <v>Google 검색</v>
      </c>
      <c r="I329" s="78" t="str">
        <f>IF(E329="","",INDEX('기사 제목 및 링크'!B:B,MATCH("https://skinnonews.com"&amp;A329,'기사 제목 및 링크'!C:C,0)))</f>
        <v/>
      </c>
    </row>
    <row r="330" spans="1:9">
      <c r="A330" t="s">
        <v>1693</v>
      </c>
      <c r="B330" t="s">
        <v>37</v>
      </c>
      <c r="C330">
        <v>6</v>
      </c>
      <c r="D330" s="78" t="str">
        <f>IFERROR(MATCH(A330,'4p data'!$I$2:$I$7,0),"")</f>
        <v/>
      </c>
      <c r="E330" s="78" t="str">
        <f>IF(D330="","",D330&amp;"@"&amp;COUNTIF($D$1:D330,D330))</f>
        <v/>
      </c>
      <c r="F330" s="78" t="str">
        <f t="shared" si="5"/>
        <v>Google 검색</v>
      </c>
      <c r="I330" s="78" t="str">
        <f>IF(E330="","",INDEX('기사 제목 및 링크'!B:B,MATCH("https://skinnonews.com"&amp;A330,'기사 제목 및 링크'!C:C,0)))</f>
        <v/>
      </c>
    </row>
    <row r="331" spans="1:9">
      <c r="A331" t="s">
        <v>66</v>
      </c>
      <c r="B331" t="s">
        <v>37</v>
      </c>
      <c r="C331">
        <v>6</v>
      </c>
      <c r="D331" s="78" t="str">
        <f>IFERROR(MATCH(A331,'4p data'!$I$2:$I$7,0),"")</f>
        <v/>
      </c>
      <c r="E331" s="78" t="str">
        <f>IF(D331="","",D331&amp;"@"&amp;COUNTIF($D$1:D331,D331))</f>
        <v/>
      </c>
      <c r="F331" s="78" t="str">
        <f t="shared" si="5"/>
        <v>Google 검색</v>
      </c>
      <c r="I331" s="78" t="str">
        <f>IF(E331="","",INDEX('기사 제목 및 링크'!B:B,MATCH("https://skinnonews.com"&amp;A331,'기사 제목 및 링크'!C:C,0)))</f>
        <v/>
      </c>
    </row>
    <row r="332" spans="1:9">
      <c r="A332" t="s">
        <v>1582</v>
      </c>
      <c r="B332" t="s">
        <v>37</v>
      </c>
      <c r="C332">
        <v>6</v>
      </c>
      <c r="D332" s="78" t="str">
        <f>IFERROR(MATCH(A332,'4p data'!$I$2:$I$7,0),"")</f>
        <v/>
      </c>
      <c r="E332" s="78" t="str">
        <f>IF(D332="","",D332&amp;"@"&amp;COUNTIF($D$1:D332,D332))</f>
        <v/>
      </c>
      <c r="F332" s="78" t="str">
        <f t="shared" si="5"/>
        <v>Google 검색</v>
      </c>
      <c r="I332" s="78" t="str">
        <f>IF(E332="","",INDEX('기사 제목 및 링크'!B:B,MATCH("https://skinnonews.com"&amp;A332,'기사 제목 및 링크'!C:C,0)))</f>
        <v/>
      </c>
    </row>
    <row r="333" spans="1:9">
      <c r="A333" t="s">
        <v>112</v>
      </c>
      <c r="B333" t="s">
        <v>2709</v>
      </c>
      <c r="C333">
        <v>6</v>
      </c>
      <c r="D333" s="78" t="str">
        <f>IFERROR(MATCH(A333,'4p data'!$I$2:$I$7,0),"")</f>
        <v/>
      </c>
      <c r="E333" s="78" t="str">
        <f>IF(D333="","",D333&amp;"@"&amp;COUNTIF($D$1:D333,D333))</f>
        <v/>
      </c>
      <c r="F333" s="78" t="str">
        <f t="shared" si="5"/>
        <v>Renewableenergyfollowers.org</v>
      </c>
      <c r="I333" s="78" t="str">
        <f>IF(E333="","",INDEX('기사 제목 및 링크'!B:B,MATCH("https://skinnonews.com"&amp;A333,'기사 제목 및 링크'!C:C,0)))</f>
        <v/>
      </c>
    </row>
    <row r="334" spans="1:9">
      <c r="A334" t="s">
        <v>1310</v>
      </c>
      <c r="B334" t="s">
        <v>37</v>
      </c>
      <c r="C334">
        <v>6</v>
      </c>
      <c r="D334" s="78" t="str">
        <f>IFERROR(MATCH(A334,'4p data'!$I$2:$I$7,0),"")</f>
        <v/>
      </c>
      <c r="E334" s="78" t="str">
        <f>IF(D334="","",D334&amp;"@"&amp;COUNTIF($D$1:D334,D334))</f>
        <v/>
      </c>
      <c r="F334" s="78" t="str">
        <f t="shared" si="5"/>
        <v>Google 검색</v>
      </c>
      <c r="I334" s="78" t="str">
        <f>IF(E334="","",INDEX('기사 제목 및 링크'!B:B,MATCH("https://skinnonews.com"&amp;A334,'기사 제목 및 링크'!C:C,0)))</f>
        <v/>
      </c>
    </row>
    <row r="335" spans="1:9">
      <c r="A335" t="s">
        <v>55</v>
      </c>
      <c r="B335" t="s">
        <v>39</v>
      </c>
      <c r="C335">
        <v>6</v>
      </c>
      <c r="D335" s="78" t="str">
        <f>IFERROR(MATCH(A335,'4p data'!$I$2:$I$7,0),"")</f>
        <v/>
      </c>
      <c r="E335" s="78" t="str">
        <f>IF(D335="","",D335&amp;"@"&amp;COUNTIF($D$1:D335,D335))</f>
        <v/>
      </c>
      <c r="F335" s="78" t="str">
        <f t="shared" si="5"/>
        <v>Naver 검색</v>
      </c>
      <c r="I335" s="78" t="str">
        <f>IF(E335="","",INDEX('기사 제목 및 링크'!B:B,MATCH("https://skinnonews.com"&amp;A335,'기사 제목 및 링크'!C:C,0)))</f>
        <v/>
      </c>
    </row>
    <row r="336" spans="1:9">
      <c r="A336" t="s">
        <v>56</v>
      </c>
      <c r="B336" t="s">
        <v>39</v>
      </c>
      <c r="C336">
        <v>6</v>
      </c>
      <c r="D336" s="78" t="str">
        <f>IFERROR(MATCH(A336,'4p data'!$I$2:$I$7,0),"")</f>
        <v/>
      </c>
      <c r="E336" s="78" t="str">
        <f>IF(D336="","",D336&amp;"@"&amp;COUNTIF($D$1:D336,D336))</f>
        <v/>
      </c>
      <c r="F336" s="78" t="str">
        <f t="shared" si="5"/>
        <v>Naver 검색</v>
      </c>
      <c r="I336" s="78" t="str">
        <f>IF(E336="","",INDEX('기사 제목 및 링크'!B:B,MATCH("https://skinnonews.com"&amp;A336,'기사 제목 및 링크'!C:C,0)))</f>
        <v/>
      </c>
    </row>
    <row r="337" spans="1:9">
      <c r="A337" t="s">
        <v>105</v>
      </c>
      <c r="B337" t="s">
        <v>37</v>
      </c>
      <c r="C337">
        <v>6</v>
      </c>
      <c r="D337" s="78" t="str">
        <f>IFERROR(MATCH(A337,'4p data'!$I$2:$I$7,0),"")</f>
        <v/>
      </c>
      <c r="E337" s="78" t="str">
        <f>IF(D337="","",D337&amp;"@"&amp;COUNTIF($D$1:D337,D337))</f>
        <v/>
      </c>
      <c r="F337" s="78" t="str">
        <f t="shared" si="5"/>
        <v>Google 검색</v>
      </c>
      <c r="I337" s="78" t="str">
        <f>IF(E337="","",INDEX('기사 제목 및 링크'!B:B,MATCH("https://skinnonews.com"&amp;A337,'기사 제목 및 링크'!C:C,0)))</f>
        <v/>
      </c>
    </row>
    <row r="338" spans="1:9">
      <c r="A338" t="s">
        <v>91</v>
      </c>
      <c r="B338" t="s">
        <v>39</v>
      </c>
      <c r="C338">
        <v>6</v>
      </c>
      <c r="D338" s="78" t="str">
        <f>IFERROR(MATCH(A338,'4p data'!$I$2:$I$7,0),"")</f>
        <v/>
      </c>
      <c r="E338" s="78" t="str">
        <f>IF(D338="","",D338&amp;"@"&amp;COUNTIF($D$1:D338,D338))</f>
        <v/>
      </c>
      <c r="F338" s="78" t="str">
        <f t="shared" si="5"/>
        <v>Naver 검색</v>
      </c>
      <c r="I338" s="78" t="str">
        <f>IF(E338="","",INDEX('기사 제목 및 링크'!B:B,MATCH("https://skinnonews.com"&amp;A338,'기사 제목 및 링크'!C:C,0)))</f>
        <v/>
      </c>
    </row>
    <row r="339" spans="1:9">
      <c r="A339" t="s">
        <v>2710</v>
      </c>
      <c r="B339">
        <v>6</v>
      </c>
      <c r="C339">
        <v>3</v>
      </c>
      <c r="D339" s="78" t="str">
        <f>IFERROR(MATCH(A339,'4p data'!$I$2:$I$7,0),"")</f>
        <v/>
      </c>
      <c r="E339" s="78" t="str">
        <f>IF(D339="","",D339&amp;"@"&amp;COUNTIF($D$1:D339,D339))</f>
        <v/>
      </c>
      <c r="F339" s="78" t="str">
        <f t="shared" si="5"/>
        <v>6</v>
      </c>
      <c r="I339" s="78" t="str">
        <f>IF(E339="","",INDEX('기사 제목 및 링크'!B:B,MATCH("https://skinnonews.com"&amp;A339,'기사 제목 및 링크'!C:C,0)))</f>
        <v/>
      </c>
    </row>
    <row r="340" spans="1:9">
      <c r="A340" t="s">
        <v>1264</v>
      </c>
      <c r="B340">
        <v>6</v>
      </c>
      <c r="C340">
        <v>6</v>
      </c>
      <c r="D340" s="78" t="str">
        <f>IFERROR(MATCH(A340,'4p data'!$I$2:$I$7,0),"")</f>
        <v/>
      </c>
      <c r="E340" s="78" t="str">
        <f>IF(D340="","",D340&amp;"@"&amp;COUNTIF($D$1:D340,D340))</f>
        <v/>
      </c>
      <c r="F340" s="78" t="str">
        <f t="shared" si="5"/>
        <v>6</v>
      </c>
      <c r="I340" s="78" t="str">
        <f>IF(E340="","",INDEX('기사 제목 및 링크'!B:B,MATCH("https://skinnonews.com"&amp;A340,'기사 제목 및 링크'!C:C,0)))</f>
        <v/>
      </c>
    </row>
    <row r="341" spans="1:9">
      <c r="A341" t="s">
        <v>1779</v>
      </c>
      <c r="B341">
        <v>6</v>
      </c>
      <c r="C341">
        <v>2</v>
      </c>
      <c r="D341" s="78" t="str">
        <f>IFERROR(MATCH(A341,'4p data'!$I$2:$I$7,0),"")</f>
        <v/>
      </c>
      <c r="E341" s="78" t="str">
        <f>IF(D341="","",D341&amp;"@"&amp;COUNTIF($D$1:D341,D341))</f>
        <v/>
      </c>
      <c r="F341" s="78" t="str">
        <f t="shared" si="5"/>
        <v>6</v>
      </c>
      <c r="I341" s="78" t="str">
        <f>IF(E341="","",INDEX('기사 제목 및 링크'!B:B,MATCH("https://skinnonews.com"&amp;A341,'기사 제목 및 링크'!C:C,0)))</f>
        <v/>
      </c>
    </row>
    <row r="342" spans="1:9">
      <c r="A342" t="s">
        <v>2065</v>
      </c>
      <c r="B342" t="s">
        <v>39</v>
      </c>
      <c r="C342">
        <v>6</v>
      </c>
      <c r="D342" s="78" t="str">
        <f>IFERROR(MATCH(A342,'4p data'!$I$2:$I$7,0),"")</f>
        <v/>
      </c>
      <c r="E342" s="78" t="str">
        <f>IF(D342="","",D342&amp;"@"&amp;COUNTIF($D$1:D342,D342))</f>
        <v/>
      </c>
      <c r="F342" s="78" t="str">
        <f t="shared" si="5"/>
        <v>Naver 검색</v>
      </c>
      <c r="I342" s="78" t="str">
        <f>IF(E342="","",INDEX('기사 제목 및 링크'!B:B,MATCH("https://skinnonews.com"&amp;A342,'기사 제목 및 링크'!C:C,0)))</f>
        <v/>
      </c>
    </row>
    <row r="343" spans="1:9">
      <c r="A343" t="s">
        <v>2066</v>
      </c>
      <c r="B343" t="s">
        <v>39</v>
      </c>
      <c r="C343">
        <v>6</v>
      </c>
      <c r="D343" s="78" t="str">
        <f>IFERROR(MATCH(A343,'4p data'!$I$2:$I$7,0),"")</f>
        <v/>
      </c>
      <c r="E343" s="78" t="str">
        <f>IF(D343="","",D343&amp;"@"&amp;COUNTIF($D$1:D343,D343))</f>
        <v/>
      </c>
      <c r="F343" s="78" t="str">
        <f t="shared" si="5"/>
        <v>Naver 검색</v>
      </c>
      <c r="I343" s="78" t="str">
        <f>IF(E343="","",INDEX('기사 제목 및 링크'!B:B,MATCH("https://skinnonews.com"&amp;A343,'기사 제목 및 링크'!C:C,0)))</f>
        <v/>
      </c>
    </row>
    <row r="344" spans="1:9">
      <c r="A344" t="s">
        <v>1314</v>
      </c>
      <c r="B344" t="s">
        <v>37</v>
      </c>
      <c r="C344">
        <v>6</v>
      </c>
      <c r="D344" s="78" t="str">
        <f>IFERROR(MATCH(A344,'4p data'!$I$2:$I$7,0),"")</f>
        <v/>
      </c>
      <c r="E344" s="78" t="str">
        <f>IF(D344="","",D344&amp;"@"&amp;COUNTIF($D$1:D344,D344))</f>
        <v/>
      </c>
      <c r="F344" s="78" t="str">
        <f t="shared" si="5"/>
        <v>Google 검색</v>
      </c>
      <c r="I344" s="78" t="str">
        <f>IF(E344="","",INDEX('기사 제목 및 링크'!B:B,MATCH("https://skinnonews.com"&amp;A344,'기사 제목 및 링크'!C:C,0)))</f>
        <v/>
      </c>
    </row>
    <row r="345" spans="1:9">
      <c r="A345" t="s">
        <v>1705</v>
      </c>
      <c r="B345" t="s">
        <v>37</v>
      </c>
      <c r="C345">
        <v>6</v>
      </c>
      <c r="D345" s="78" t="str">
        <f>IFERROR(MATCH(A345,'4p data'!$I$2:$I$7,0),"")</f>
        <v/>
      </c>
      <c r="E345" s="78" t="str">
        <f>IF(D345="","",D345&amp;"@"&amp;COUNTIF($D$1:D345,D345))</f>
        <v/>
      </c>
      <c r="F345" s="78" t="str">
        <f t="shared" si="5"/>
        <v>Google 검색</v>
      </c>
      <c r="I345" s="78" t="str">
        <f>IF(E345="","",INDEX('기사 제목 및 링크'!B:B,MATCH("https://skinnonews.com"&amp;A345,'기사 제목 및 링크'!C:C,0)))</f>
        <v/>
      </c>
    </row>
    <row r="346" spans="1:9">
      <c r="A346" t="s">
        <v>45</v>
      </c>
      <c r="B346" t="s">
        <v>229</v>
      </c>
      <c r="C346">
        <v>6</v>
      </c>
      <c r="D346" s="78" t="str">
        <f>IFERROR(MATCH(A346,'4p data'!$I$2:$I$7,0),"")</f>
        <v/>
      </c>
      <c r="E346" s="78" t="str">
        <f>IF(D346="","",D346&amp;"@"&amp;COUNTIF($D$1:D346,D346))</f>
        <v/>
      </c>
      <c r="F346" s="78" t="str">
        <f t="shared" si="5"/>
        <v>Skenergy.com</v>
      </c>
      <c r="I346" s="78" t="str">
        <f>IF(E346="","",INDEX('기사 제목 및 링크'!B:B,MATCH("https://skinnonews.com"&amp;A346,'기사 제목 및 링크'!C:C,0)))</f>
        <v/>
      </c>
    </row>
    <row r="347" spans="1:9">
      <c r="A347" t="s">
        <v>44</v>
      </c>
      <c r="B347" t="s">
        <v>926</v>
      </c>
      <c r="C347">
        <v>5</v>
      </c>
      <c r="D347" s="78" t="str">
        <f>IFERROR(MATCH(A347,'4p data'!$I$2:$I$7,0),"")</f>
        <v/>
      </c>
      <c r="E347" s="78" t="str">
        <f>IF(D347="","",D347&amp;"@"&amp;COUNTIF($D$1:D347,D347))</f>
        <v/>
      </c>
      <c r="F347" s="78" t="str">
        <f t="shared" si="5"/>
        <v>Facebook</v>
      </c>
      <c r="I347" s="78" t="str">
        <f>IF(E347="","",INDEX('기사 제목 및 링크'!B:B,MATCH("https://skinnonews.com"&amp;A347,'기사 제목 및 링크'!C:C,0)))</f>
        <v/>
      </c>
    </row>
    <row r="348" spans="1:9">
      <c r="A348" t="s">
        <v>44</v>
      </c>
      <c r="B348" t="s">
        <v>1449</v>
      </c>
      <c r="C348">
        <v>5</v>
      </c>
      <c r="D348" s="78" t="str">
        <f>IFERROR(MATCH(A348,'4p data'!$I$2:$I$7,0),"")</f>
        <v/>
      </c>
      <c r="E348" s="78" t="str">
        <f>IF(D348="","",D348&amp;"@"&amp;COUNTIF($D$1:D348,D348))</f>
        <v/>
      </c>
      <c r="F348" s="78" t="str">
        <f t="shared" si="5"/>
        <v>Skinnovation.co.kr</v>
      </c>
      <c r="I348" s="78" t="str">
        <f>IF(E348="","",INDEX('기사 제목 및 링크'!B:B,MATCH("https://skinnonews.com"&amp;A348,'기사 제목 및 링크'!C:C,0)))</f>
        <v/>
      </c>
    </row>
    <row r="349" spans="1:9">
      <c r="A349" t="s">
        <v>131</v>
      </c>
      <c r="B349" t="s">
        <v>37</v>
      </c>
      <c r="C349">
        <v>5</v>
      </c>
      <c r="D349" s="78" t="str">
        <f>IFERROR(MATCH(A349,'4p data'!$I$2:$I$7,0),"")</f>
        <v/>
      </c>
      <c r="E349" s="78" t="str">
        <f>IF(D349="","",D349&amp;"@"&amp;COUNTIF($D$1:D349,D349))</f>
        <v/>
      </c>
      <c r="F349" s="78" t="str">
        <f t="shared" si="5"/>
        <v>Google 검색</v>
      </c>
      <c r="I349" s="78" t="str">
        <f>IF(E349="","",INDEX('기사 제목 및 링크'!B:B,MATCH("https://skinnonews.com"&amp;A349,'기사 제목 및 링크'!C:C,0)))</f>
        <v/>
      </c>
    </row>
    <row r="350" spans="1:9">
      <c r="A350" t="s">
        <v>120</v>
      </c>
      <c r="B350" t="s">
        <v>37</v>
      </c>
      <c r="C350">
        <v>5</v>
      </c>
      <c r="D350" s="78" t="str">
        <f>IFERROR(MATCH(A350,'4p data'!$I$2:$I$7,0),"")</f>
        <v/>
      </c>
      <c r="E350" s="78" t="str">
        <f>IF(D350="","",D350&amp;"@"&amp;COUNTIF($D$1:D350,D350))</f>
        <v/>
      </c>
      <c r="F350" s="78" t="str">
        <f t="shared" si="5"/>
        <v>Google 검색</v>
      </c>
      <c r="I350" s="78" t="str">
        <f>IF(E350="","",INDEX('기사 제목 및 링크'!B:B,MATCH("https://skinnonews.com"&amp;A350,'기사 제목 및 링크'!C:C,0)))</f>
        <v/>
      </c>
    </row>
    <row r="351" spans="1:9">
      <c r="A351" t="s">
        <v>983</v>
      </c>
      <c r="B351" t="s">
        <v>39</v>
      </c>
      <c r="C351">
        <v>5</v>
      </c>
      <c r="D351" s="78" t="str">
        <f>IFERROR(MATCH(A351,'4p data'!$I$2:$I$7,0),"")</f>
        <v/>
      </c>
      <c r="E351" s="78" t="str">
        <f>IF(D351="","",D351&amp;"@"&amp;COUNTIF($D$1:D351,D351))</f>
        <v/>
      </c>
      <c r="F351" s="78" t="str">
        <f t="shared" si="5"/>
        <v>Naver 검색</v>
      </c>
      <c r="I351" s="78" t="str">
        <f>IF(E351="","",INDEX('기사 제목 및 링크'!B:B,MATCH("https://skinnonews.com"&amp;A351,'기사 제목 및 링크'!C:C,0)))</f>
        <v/>
      </c>
    </row>
    <row r="352" spans="1:9">
      <c r="A352" t="s">
        <v>172</v>
      </c>
      <c r="B352" t="s">
        <v>37</v>
      </c>
      <c r="C352">
        <v>5</v>
      </c>
      <c r="D352" s="78" t="str">
        <f>IFERROR(MATCH(A352,'4p data'!$I$2:$I$7,0),"")</f>
        <v/>
      </c>
      <c r="E352" s="78" t="str">
        <f>IF(D352="","",D352&amp;"@"&amp;COUNTIF($D$1:D352,D352))</f>
        <v/>
      </c>
      <c r="F352" s="78" t="str">
        <f t="shared" si="5"/>
        <v>Google 검색</v>
      </c>
      <c r="I352" s="78" t="str">
        <f>IF(E352="","",INDEX('기사 제목 및 링크'!B:B,MATCH("https://skinnonews.com"&amp;A352,'기사 제목 및 링크'!C:C,0)))</f>
        <v/>
      </c>
    </row>
    <row r="353" spans="1:9">
      <c r="A353" t="s">
        <v>1800</v>
      </c>
      <c r="B353" t="s">
        <v>37</v>
      </c>
      <c r="C353">
        <v>5</v>
      </c>
      <c r="D353" s="78" t="str">
        <f>IFERROR(MATCH(A353,'4p data'!$I$2:$I$7,0),"")</f>
        <v/>
      </c>
      <c r="E353" s="78" t="str">
        <f>IF(D353="","",D353&amp;"@"&amp;COUNTIF($D$1:D353,D353))</f>
        <v/>
      </c>
      <c r="F353" s="78" t="str">
        <f t="shared" si="5"/>
        <v>Google 검색</v>
      </c>
      <c r="I353" s="78" t="str">
        <f>IF(E353="","",INDEX('기사 제목 및 링크'!B:B,MATCH("https://skinnonews.com"&amp;A353,'기사 제목 및 링크'!C:C,0)))</f>
        <v/>
      </c>
    </row>
    <row r="354" spans="1:9">
      <c r="A354" t="s">
        <v>1804</v>
      </c>
      <c r="B354" t="s">
        <v>37</v>
      </c>
      <c r="C354">
        <v>5</v>
      </c>
      <c r="D354" s="78" t="str">
        <f>IFERROR(MATCH(A354,'4p data'!$I$2:$I$7,0),"")</f>
        <v/>
      </c>
      <c r="E354" s="78" t="str">
        <f>IF(D354="","",D354&amp;"@"&amp;COUNTIF($D$1:D354,D354))</f>
        <v/>
      </c>
      <c r="F354" s="78" t="str">
        <f t="shared" si="5"/>
        <v>Google 검색</v>
      </c>
      <c r="I354" s="78" t="str">
        <f>IF(E354="","",INDEX('기사 제목 및 링크'!B:B,MATCH("https://skinnonews.com"&amp;A354,'기사 제목 및 링크'!C:C,0)))</f>
        <v/>
      </c>
    </row>
    <row r="355" spans="1:9">
      <c r="A355" t="s">
        <v>930</v>
      </c>
      <c r="B355" t="s">
        <v>229</v>
      </c>
      <c r="C355">
        <v>5</v>
      </c>
      <c r="D355" s="78" t="str">
        <f>IFERROR(MATCH(A355,'4p data'!$I$2:$I$7,0),"")</f>
        <v/>
      </c>
      <c r="E355" s="78" t="str">
        <f>IF(D355="","",D355&amp;"@"&amp;COUNTIF($D$1:D355,D355))</f>
        <v/>
      </c>
      <c r="F355" s="78" t="str">
        <f t="shared" si="5"/>
        <v>Skenergy.com</v>
      </c>
      <c r="I355" s="78" t="str">
        <f>IF(E355="","",INDEX('기사 제목 및 링크'!B:B,MATCH("https://skinnonews.com"&amp;A355,'기사 제목 및 링크'!C:C,0)))</f>
        <v/>
      </c>
    </row>
    <row r="356" spans="1:9">
      <c r="A356" t="s">
        <v>130</v>
      </c>
      <c r="B356" t="s">
        <v>36</v>
      </c>
      <c r="C356">
        <v>5</v>
      </c>
      <c r="D356" s="78" t="str">
        <f>IFERROR(MATCH(A356,'4p data'!$I$2:$I$7,0),"")</f>
        <v/>
      </c>
      <c r="E356" s="78" t="str">
        <f>IF(D356="","",D356&amp;"@"&amp;COUNTIF($D$1:D356,D356))</f>
        <v/>
      </c>
      <c r="F356" s="78" t="str">
        <f t="shared" si="5"/>
        <v>직접유입</v>
      </c>
      <c r="I356" s="78" t="str">
        <f>IF(E356="","",INDEX('기사 제목 및 링크'!B:B,MATCH("https://skinnonews.com"&amp;A356,'기사 제목 및 링크'!C:C,0)))</f>
        <v/>
      </c>
    </row>
    <row r="357" spans="1:9">
      <c r="A357" t="s">
        <v>130</v>
      </c>
      <c r="B357" t="s">
        <v>39</v>
      </c>
      <c r="C357">
        <v>5</v>
      </c>
      <c r="D357" s="78" t="str">
        <f>IFERROR(MATCH(A357,'4p data'!$I$2:$I$7,0),"")</f>
        <v/>
      </c>
      <c r="E357" s="78" t="str">
        <f>IF(D357="","",D357&amp;"@"&amp;COUNTIF($D$1:D357,D357))</f>
        <v/>
      </c>
      <c r="F357" s="78" t="str">
        <f t="shared" si="5"/>
        <v>Naver 검색</v>
      </c>
      <c r="I357" s="78" t="str">
        <f>IF(E357="","",INDEX('기사 제목 및 링크'!B:B,MATCH("https://skinnonews.com"&amp;A357,'기사 제목 및 링크'!C:C,0)))</f>
        <v/>
      </c>
    </row>
    <row r="358" spans="1:9">
      <c r="A358" t="s">
        <v>1174</v>
      </c>
      <c r="B358" t="s">
        <v>37</v>
      </c>
      <c r="C358">
        <v>5</v>
      </c>
      <c r="D358" s="78" t="str">
        <f>IFERROR(MATCH(A358,'4p data'!$I$2:$I$7,0),"")</f>
        <v/>
      </c>
      <c r="E358" s="78" t="str">
        <f>IF(D358="","",D358&amp;"@"&amp;COUNTIF($D$1:D358,D358))</f>
        <v/>
      </c>
      <c r="F358" s="78" t="str">
        <f t="shared" si="5"/>
        <v>Google 검색</v>
      </c>
      <c r="I358" s="78" t="str">
        <f>IF(E358="","",INDEX('기사 제목 및 링크'!B:B,MATCH("https://skinnonews.com"&amp;A358,'기사 제목 및 링크'!C:C,0)))</f>
        <v/>
      </c>
    </row>
    <row r="359" spans="1:9">
      <c r="A359" t="s">
        <v>708</v>
      </c>
      <c r="B359" t="s">
        <v>1241</v>
      </c>
      <c r="C359">
        <v>5</v>
      </c>
      <c r="D359" s="78" t="str">
        <f>IFERROR(MATCH(A359,'4p data'!$I$2:$I$7,0),"")</f>
        <v/>
      </c>
      <c r="E359" s="78" t="str">
        <f>IF(D359="","",D359&amp;"@"&amp;COUNTIF($D$1:D359,D359))</f>
        <v/>
      </c>
      <c r="F359" s="78" t="str">
        <f t="shared" si="5"/>
        <v>Enclean.com</v>
      </c>
      <c r="I359" s="78" t="str">
        <f>IF(E359="","",INDEX('기사 제목 및 링크'!B:B,MATCH("https://skinnonews.com"&amp;A359,'기사 제목 및 링크'!C:C,0)))</f>
        <v/>
      </c>
    </row>
    <row r="360" spans="1:9">
      <c r="A360" t="s">
        <v>905</v>
      </c>
      <c r="B360" t="s">
        <v>37</v>
      </c>
      <c r="C360">
        <v>5</v>
      </c>
      <c r="D360" s="78" t="str">
        <f>IFERROR(MATCH(A360,'4p data'!$I$2:$I$7,0),"")</f>
        <v/>
      </c>
      <c r="E360" s="78" t="str">
        <f>IF(D360="","",D360&amp;"@"&amp;COUNTIF($D$1:D360,D360))</f>
        <v/>
      </c>
      <c r="F360" s="78" t="str">
        <f t="shared" si="5"/>
        <v>Google 검색</v>
      </c>
      <c r="I360" s="78" t="str">
        <f>IF(E360="","",INDEX('기사 제목 및 링크'!B:B,MATCH("https://skinnonews.com"&amp;A360,'기사 제목 및 링크'!C:C,0)))</f>
        <v/>
      </c>
    </row>
    <row r="361" spans="1:9">
      <c r="A361" t="s">
        <v>1907</v>
      </c>
      <c r="B361" t="s">
        <v>36</v>
      </c>
      <c r="C361">
        <v>5</v>
      </c>
      <c r="D361" s="78" t="str">
        <f>IFERROR(MATCH(A361,'4p data'!$I$2:$I$7,0),"")</f>
        <v/>
      </c>
      <c r="E361" s="78" t="str">
        <f>IF(D361="","",D361&amp;"@"&amp;COUNTIF($D$1:D361,D361))</f>
        <v/>
      </c>
      <c r="F361" s="78" t="str">
        <f t="shared" si="5"/>
        <v>직접유입</v>
      </c>
      <c r="I361" s="78" t="str">
        <f>IF(E361="","",INDEX('기사 제목 및 링크'!B:B,MATCH("https://skinnonews.com"&amp;A361,'기사 제목 및 링크'!C:C,0)))</f>
        <v/>
      </c>
    </row>
    <row r="362" spans="1:9">
      <c r="A362" t="s">
        <v>1023</v>
      </c>
      <c r="B362" t="s">
        <v>39</v>
      </c>
      <c r="C362">
        <v>5</v>
      </c>
      <c r="D362" s="78" t="str">
        <f>IFERROR(MATCH(A362,'4p data'!$I$2:$I$7,0),"")</f>
        <v/>
      </c>
      <c r="E362" s="78" t="str">
        <f>IF(D362="","",D362&amp;"@"&amp;COUNTIF($D$1:D362,D362))</f>
        <v/>
      </c>
      <c r="F362" s="78" t="str">
        <f t="shared" si="5"/>
        <v>Naver 검색</v>
      </c>
      <c r="I362" s="78" t="str">
        <f>IF(E362="","",INDEX('기사 제목 및 링크'!B:B,MATCH("https://skinnonews.com"&amp;A362,'기사 제목 및 링크'!C:C,0)))</f>
        <v/>
      </c>
    </row>
    <row r="363" spans="1:9">
      <c r="A363" t="s">
        <v>1036</v>
      </c>
      <c r="B363" t="s">
        <v>37</v>
      </c>
      <c r="C363">
        <v>5</v>
      </c>
      <c r="D363" s="78" t="str">
        <f>IFERROR(MATCH(A363,'4p data'!$I$2:$I$7,0),"")</f>
        <v/>
      </c>
      <c r="E363" s="78" t="str">
        <f>IF(D363="","",D363&amp;"@"&amp;COUNTIF($D$1:D363,D363))</f>
        <v/>
      </c>
      <c r="F363" s="78" t="str">
        <f t="shared" si="5"/>
        <v>Google 검색</v>
      </c>
      <c r="I363" s="78" t="str">
        <f>IF(E363="","",INDEX('기사 제목 및 링크'!B:B,MATCH("https://skinnonews.com"&amp;A363,'기사 제목 및 링크'!C:C,0)))</f>
        <v/>
      </c>
    </row>
    <row r="364" spans="1:9">
      <c r="A364" t="s">
        <v>1051</v>
      </c>
      <c r="B364" t="s">
        <v>234</v>
      </c>
      <c r="C364">
        <v>5</v>
      </c>
      <c r="D364" s="78">
        <f>IFERROR(MATCH(A364,'4p data'!$I$2:$I$7,0),"")</f>
        <v>6</v>
      </c>
      <c r="E364" s="78" t="str">
        <f>IF(D364="","",D364&amp;"@"&amp;COUNTIF($D$1:D364,D364))</f>
        <v>6@2</v>
      </c>
      <c r="F364" s="78" t="str">
        <f t="shared" si="5"/>
        <v>Skenmove.com</v>
      </c>
      <c r="I364" s="78" t="str">
        <f>IF(E364="","",INDEX('기사 제목 및 링크'!B:B,MATCH("https://skinnonews.com"&amp;A364,'기사 제목 및 링크'!C:C,0)))</f>
        <v>[카드뉴스] “액체에 전자기기를 담근다?” – AI시대, 꼭 필요한 차세대 열관리 기술 ‘액침냉각’</v>
      </c>
    </row>
    <row r="365" spans="1:9">
      <c r="A365" t="s">
        <v>1150</v>
      </c>
      <c r="B365" t="s">
        <v>37</v>
      </c>
      <c r="C365">
        <v>5</v>
      </c>
      <c r="D365" s="78" t="str">
        <f>IFERROR(MATCH(A365,'4p data'!$I$2:$I$7,0),"")</f>
        <v/>
      </c>
      <c r="E365" s="78" t="str">
        <f>IF(D365="","",D365&amp;"@"&amp;COUNTIF($D$1:D365,D365))</f>
        <v/>
      </c>
      <c r="F365" s="78" t="str">
        <f t="shared" si="5"/>
        <v>Google 검색</v>
      </c>
      <c r="I365" s="78" t="str">
        <f>IF(E365="","",INDEX('기사 제목 및 링크'!B:B,MATCH("https://skinnonews.com"&amp;A365,'기사 제목 및 링크'!C:C,0)))</f>
        <v/>
      </c>
    </row>
    <row r="366" spans="1:9">
      <c r="A366" t="s">
        <v>1168</v>
      </c>
      <c r="B366" t="s">
        <v>39</v>
      </c>
      <c r="C366">
        <v>5</v>
      </c>
      <c r="D366" s="78" t="str">
        <f>IFERROR(MATCH(A366,'4p data'!$I$2:$I$7,0),"")</f>
        <v/>
      </c>
      <c r="E366" s="78" t="str">
        <f>IF(D366="","",D366&amp;"@"&amp;COUNTIF($D$1:D366,D366))</f>
        <v/>
      </c>
      <c r="F366" s="78" t="str">
        <f t="shared" si="5"/>
        <v>Naver 검색</v>
      </c>
      <c r="I366" s="78" t="str">
        <f>IF(E366="","",INDEX('기사 제목 및 링크'!B:B,MATCH("https://skinnonews.com"&amp;A366,'기사 제목 및 링크'!C:C,0)))</f>
        <v/>
      </c>
    </row>
    <row r="367" spans="1:9">
      <c r="A367" t="s">
        <v>1362</v>
      </c>
      <c r="B367" t="s">
        <v>37</v>
      </c>
      <c r="C367">
        <v>5</v>
      </c>
      <c r="D367" s="78" t="str">
        <f>IFERROR(MATCH(A367,'4p data'!$I$2:$I$7,0),"")</f>
        <v/>
      </c>
      <c r="E367" s="78" t="str">
        <f>IF(D367="","",D367&amp;"@"&amp;COUNTIF($D$1:D367,D367))</f>
        <v/>
      </c>
      <c r="F367" s="78" t="str">
        <f t="shared" si="5"/>
        <v>Google 검색</v>
      </c>
      <c r="I367" s="78" t="str">
        <f>IF(E367="","",INDEX('기사 제목 및 링크'!B:B,MATCH("https://skinnonews.com"&amp;A367,'기사 제목 및 링크'!C:C,0)))</f>
        <v/>
      </c>
    </row>
    <row r="368" spans="1:9">
      <c r="A368" t="s">
        <v>1362</v>
      </c>
      <c r="B368" t="s">
        <v>39</v>
      </c>
      <c r="C368">
        <v>5</v>
      </c>
      <c r="D368" s="78" t="str">
        <f>IFERROR(MATCH(A368,'4p data'!$I$2:$I$7,0),"")</f>
        <v/>
      </c>
      <c r="E368" s="78" t="str">
        <f>IF(D368="","",D368&amp;"@"&amp;COUNTIF($D$1:D368,D368))</f>
        <v/>
      </c>
      <c r="F368" s="78" t="str">
        <f t="shared" si="5"/>
        <v>Naver 검색</v>
      </c>
      <c r="I368" s="78" t="str">
        <f>IF(E368="","",INDEX('기사 제목 및 링크'!B:B,MATCH("https://skinnonews.com"&amp;A368,'기사 제목 및 링크'!C:C,0)))</f>
        <v/>
      </c>
    </row>
    <row r="369" spans="1:9">
      <c r="A369" t="s">
        <v>1363</v>
      </c>
      <c r="B369" t="s">
        <v>37</v>
      </c>
      <c r="C369">
        <v>5</v>
      </c>
      <c r="D369" s="78" t="str">
        <f>IFERROR(MATCH(A369,'4p data'!$I$2:$I$7,0),"")</f>
        <v/>
      </c>
      <c r="E369" s="78" t="str">
        <f>IF(D369="","",D369&amp;"@"&amp;COUNTIF($D$1:D369,D369))</f>
        <v/>
      </c>
      <c r="F369" s="78" t="str">
        <f t="shared" si="5"/>
        <v>Google 검색</v>
      </c>
      <c r="I369" s="78" t="str">
        <f>IF(E369="","",INDEX('기사 제목 및 링크'!B:B,MATCH("https://skinnonews.com"&amp;A369,'기사 제목 및 링크'!C:C,0)))</f>
        <v/>
      </c>
    </row>
    <row r="370" spans="1:9">
      <c r="A370" t="s">
        <v>1361</v>
      </c>
      <c r="B370" t="s">
        <v>36</v>
      </c>
      <c r="C370">
        <v>5</v>
      </c>
      <c r="D370" s="78" t="str">
        <f>IFERROR(MATCH(A370,'4p data'!$I$2:$I$7,0),"")</f>
        <v/>
      </c>
      <c r="E370" s="78" t="str">
        <f>IF(D370="","",D370&amp;"@"&amp;COUNTIF($D$1:D370,D370))</f>
        <v/>
      </c>
      <c r="F370" s="78" t="str">
        <f t="shared" si="5"/>
        <v>직접유입</v>
      </c>
      <c r="I370" s="78" t="str">
        <f>IF(E370="","",INDEX('기사 제목 및 링크'!B:B,MATCH("https://skinnonews.com"&amp;A370,'기사 제목 및 링크'!C:C,0)))</f>
        <v/>
      </c>
    </row>
    <row r="371" spans="1:9">
      <c r="A371" t="s">
        <v>1565</v>
      </c>
      <c r="B371" t="s">
        <v>36</v>
      </c>
      <c r="C371">
        <v>5</v>
      </c>
      <c r="D371" s="78" t="str">
        <f>IFERROR(MATCH(A371,'4p data'!$I$2:$I$7,0),"")</f>
        <v/>
      </c>
      <c r="E371" s="78" t="str">
        <f>IF(D371="","",D371&amp;"@"&amp;COUNTIF($D$1:D371,D371))</f>
        <v/>
      </c>
      <c r="F371" s="78" t="str">
        <f t="shared" si="5"/>
        <v>직접유입</v>
      </c>
      <c r="I371" s="78" t="str">
        <f>IF(E371="","",INDEX('기사 제목 및 링크'!B:B,MATCH("https://skinnonews.com"&amp;A371,'기사 제목 및 링크'!C:C,0)))</f>
        <v/>
      </c>
    </row>
    <row r="372" spans="1:9">
      <c r="A372" t="s">
        <v>1567</v>
      </c>
      <c r="B372" t="s">
        <v>37</v>
      </c>
      <c r="C372">
        <v>5</v>
      </c>
      <c r="D372" s="78" t="str">
        <f>IFERROR(MATCH(A372,'4p data'!$I$2:$I$7,0),"")</f>
        <v/>
      </c>
      <c r="E372" s="78" t="str">
        <f>IF(D372="","",D372&amp;"@"&amp;COUNTIF($D$1:D372,D372))</f>
        <v/>
      </c>
      <c r="F372" s="78" t="str">
        <f t="shared" si="5"/>
        <v>Google 검색</v>
      </c>
      <c r="I372" s="78" t="str">
        <f>IF(E372="","",INDEX('기사 제목 및 링크'!B:B,MATCH("https://skinnonews.com"&amp;A372,'기사 제목 및 링크'!C:C,0)))</f>
        <v/>
      </c>
    </row>
    <row r="373" spans="1:9">
      <c r="A373" t="s">
        <v>1616</v>
      </c>
      <c r="B373" t="s">
        <v>36</v>
      </c>
      <c r="C373">
        <v>5</v>
      </c>
      <c r="D373" s="78" t="str">
        <f>IFERROR(MATCH(A373,'4p data'!$I$2:$I$7,0),"")</f>
        <v/>
      </c>
      <c r="E373" s="78" t="str">
        <f>IF(D373="","",D373&amp;"@"&amp;COUNTIF($D$1:D373,D373))</f>
        <v/>
      </c>
      <c r="F373" s="78" t="str">
        <f t="shared" si="5"/>
        <v>직접유입</v>
      </c>
      <c r="I373" s="78" t="str">
        <f>IF(E373="","",INDEX('기사 제목 및 링크'!B:B,MATCH("https://skinnonews.com"&amp;A373,'기사 제목 및 링크'!C:C,0)))</f>
        <v/>
      </c>
    </row>
    <row r="374" spans="1:9">
      <c r="A374" t="s">
        <v>1617</v>
      </c>
      <c r="B374" t="s">
        <v>37</v>
      </c>
      <c r="C374">
        <v>5</v>
      </c>
      <c r="D374" s="78" t="str">
        <f>IFERROR(MATCH(A374,'4p data'!$I$2:$I$7,0),"")</f>
        <v/>
      </c>
      <c r="E374" s="78" t="str">
        <f>IF(D374="","",D374&amp;"@"&amp;COUNTIF($D$1:D374,D374))</f>
        <v/>
      </c>
      <c r="F374" s="78" t="str">
        <f t="shared" si="5"/>
        <v>Google 검색</v>
      </c>
      <c r="I374" s="78" t="str">
        <f>IF(E374="","",INDEX('기사 제목 및 링크'!B:B,MATCH("https://skinnonews.com"&amp;A374,'기사 제목 및 링크'!C:C,0)))</f>
        <v/>
      </c>
    </row>
    <row r="375" spans="1:9">
      <c r="A375" t="s">
        <v>1615</v>
      </c>
      <c r="B375" t="s">
        <v>36</v>
      </c>
      <c r="C375">
        <v>5</v>
      </c>
      <c r="D375" s="78" t="str">
        <f>IFERROR(MATCH(A375,'4p data'!$I$2:$I$7,0),"")</f>
        <v/>
      </c>
      <c r="E375" s="78" t="str">
        <f>IF(D375="","",D375&amp;"@"&amp;COUNTIF($D$1:D375,D375))</f>
        <v/>
      </c>
      <c r="F375" s="78" t="str">
        <f t="shared" si="5"/>
        <v>직접유입</v>
      </c>
      <c r="I375" s="78" t="str">
        <f>IF(E375="","",INDEX('기사 제목 및 링크'!B:B,MATCH("https://skinnonews.com"&amp;A375,'기사 제목 및 링크'!C:C,0)))</f>
        <v/>
      </c>
    </row>
    <row r="376" spans="1:9">
      <c r="A376" t="s">
        <v>2053</v>
      </c>
      <c r="B376" t="s">
        <v>1538</v>
      </c>
      <c r="C376">
        <v>5</v>
      </c>
      <c r="D376" s="78">
        <f>IFERROR(MATCH(A376,'4p data'!$I$2:$I$7,0),"")</f>
        <v>1</v>
      </c>
      <c r="E376" s="78" t="str">
        <f>IF(D376="","",D376&amp;"@"&amp;COUNTIF($D$1:D376,D376))</f>
        <v>1@6</v>
      </c>
      <c r="F376" s="78" t="str">
        <f t="shared" si="5"/>
        <v>M.facebook.com</v>
      </c>
      <c r="I376" s="78" t="str">
        <f>IF(E376="","",INDEX('기사 제목 및 링크'!B:B,MATCH("https://skinnonews.com"&amp;A376,'기사 제목 및 링크'!C:C,0)))</f>
        <v>“옥상정원? 테니스 코트? 아니죠!” 우리나라 옥상은 왜 대부분 녹색일까?</v>
      </c>
    </row>
    <row r="377" spans="1:9">
      <c r="A377" t="s">
        <v>2056</v>
      </c>
      <c r="B377" t="s">
        <v>39</v>
      </c>
      <c r="C377">
        <v>5</v>
      </c>
      <c r="D377" s="78" t="str">
        <f>IFERROR(MATCH(A377,'4p data'!$I$2:$I$7,0),"")</f>
        <v/>
      </c>
      <c r="E377" s="78" t="str">
        <f>IF(D377="","",D377&amp;"@"&amp;COUNTIF($D$1:D377,D377))</f>
        <v/>
      </c>
      <c r="F377" s="78" t="str">
        <f t="shared" si="5"/>
        <v>Naver 검색</v>
      </c>
      <c r="I377" s="78" t="str">
        <f>IF(E377="","",INDEX('기사 제목 및 링크'!B:B,MATCH("https://skinnonews.com"&amp;A377,'기사 제목 및 링크'!C:C,0)))</f>
        <v/>
      </c>
    </row>
    <row r="378" spans="1:9">
      <c r="A378" t="s">
        <v>197</v>
      </c>
      <c r="B378" t="s">
        <v>37</v>
      </c>
      <c r="C378">
        <v>5</v>
      </c>
      <c r="D378" s="78" t="str">
        <f>IFERROR(MATCH(A378,'4p data'!$I$2:$I$7,0),"")</f>
        <v/>
      </c>
      <c r="E378" s="78" t="str">
        <f>IF(D378="","",D378&amp;"@"&amp;COUNTIF($D$1:D378,D378))</f>
        <v/>
      </c>
      <c r="F378" s="78" t="str">
        <f t="shared" si="5"/>
        <v>Google 검색</v>
      </c>
      <c r="I378" s="78" t="str">
        <f>IF(E378="","",INDEX('기사 제목 및 링크'!B:B,MATCH("https://skinnonews.com"&amp;A378,'기사 제목 및 링크'!C:C,0)))</f>
        <v/>
      </c>
    </row>
    <row r="379" spans="1:9">
      <c r="A379" t="s">
        <v>1280</v>
      </c>
      <c r="B379" t="s">
        <v>37</v>
      </c>
      <c r="C379">
        <v>5</v>
      </c>
      <c r="D379" s="78" t="str">
        <f>IFERROR(MATCH(A379,'4p data'!$I$2:$I$7,0),"")</f>
        <v/>
      </c>
      <c r="E379" s="78" t="str">
        <f>IF(D379="","",D379&amp;"@"&amp;COUNTIF($D$1:D379,D379))</f>
        <v/>
      </c>
      <c r="F379" s="78" t="str">
        <f t="shared" si="5"/>
        <v>Google 검색</v>
      </c>
      <c r="I379" s="78" t="str">
        <f>IF(E379="","",INDEX('기사 제목 및 링크'!B:B,MATCH("https://skinnonews.com"&amp;A379,'기사 제목 및 링크'!C:C,0)))</f>
        <v/>
      </c>
    </row>
    <row r="380" spans="1:9">
      <c r="A380" t="s">
        <v>1073</v>
      </c>
      <c r="B380" t="s">
        <v>37</v>
      </c>
      <c r="C380">
        <v>5</v>
      </c>
      <c r="D380" s="78" t="str">
        <f>IFERROR(MATCH(A380,'4p data'!$I$2:$I$7,0),"")</f>
        <v/>
      </c>
      <c r="E380" s="78" t="str">
        <f>IF(D380="","",D380&amp;"@"&amp;COUNTIF($D$1:D380,D380))</f>
        <v/>
      </c>
      <c r="F380" s="78" t="str">
        <f t="shared" si="5"/>
        <v>Google 검색</v>
      </c>
      <c r="I380" s="78" t="str">
        <f>IF(E380="","",INDEX('기사 제목 및 링크'!B:B,MATCH("https://skinnonews.com"&amp;A380,'기사 제목 및 링크'!C:C,0)))</f>
        <v/>
      </c>
    </row>
    <row r="381" spans="1:9">
      <c r="A381" t="s">
        <v>153</v>
      </c>
      <c r="B381" t="s">
        <v>41</v>
      </c>
      <c r="C381">
        <v>5</v>
      </c>
      <c r="D381" s="78" t="str">
        <f>IFERROR(MATCH(A381,'4p data'!$I$2:$I$7,0),"")</f>
        <v/>
      </c>
      <c r="E381" s="78" t="str">
        <f>IF(D381="","",D381&amp;"@"&amp;COUNTIF($D$1:D381,D381))</f>
        <v/>
      </c>
      <c r="F381" s="78" t="str">
        <f t="shared" si="5"/>
        <v>Naver.com</v>
      </c>
      <c r="I381" s="78" t="str">
        <f>IF(E381="","",INDEX('기사 제목 및 링크'!B:B,MATCH("https://skinnonews.com"&amp;A381,'기사 제목 및 링크'!C:C,0)))</f>
        <v/>
      </c>
    </row>
    <row r="382" spans="1:9">
      <c r="A382" t="s">
        <v>1850</v>
      </c>
      <c r="B382" t="s">
        <v>36</v>
      </c>
      <c r="C382">
        <v>5</v>
      </c>
      <c r="D382" s="78" t="str">
        <f>IFERROR(MATCH(A382,'4p data'!$I$2:$I$7,0),"")</f>
        <v/>
      </c>
      <c r="E382" s="78" t="str">
        <f>IF(D382="","",D382&amp;"@"&amp;COUNTIF($D$1:D382,D382))</f>
        <v/>
      </c>
      <c r="F382" s="78" t="str">
        <f t="shared" si="5"/>
        <v>직접유입</v>
      </c>
      <c r="I382" s="78" t="str">
        <f>IF(E382="","",INDEX('기사 제목 및 링크'!B:B,MATCH("https://skinnonews.com"&amp;A382,'기사 제목 및 링크'!C:C,0)))</f>
        <v/>
      </c>
    </row>
    <row r="383" spans="1:9">
      <c r="A383" t="s">
        <v>1153</v>
      </c>
      <c r="B383" t="s">
        <v>37</v>
      </c>
      <c r="C383">
        <v>5</v>
      </c>
      <c r="D383" s="78" t="str">
        <f>IFERROR(MATCH(A383,'4p data'!$I$2:$I$7,0),"")</f>
        <v/>
      </c>
      <c r="E383" s="78" t="str">
        <f>IF(D383="","",D383&amp;"@"&amp;COUNTIF($D$1:D383,D383))</f>
        <v/>
      </c>
      <c r="F383" s="78" t="str">
        <f t="shared" si="5"/>
        <v>Google 검색</v>
      </c>
      <c r="I383" s="78" t="str">
        <f>IF(E383="","",INDEX('기사 제목 및 링크'!B:B,MATCH("https://skinnonews.com"&amp;A383,'기사 제목 및 링크'!C:C,0)))</f>
        <v/>
      </c>
    </row>
    <row r="384" spans="1:9">
      <c r="A384" t="s">
        <v>1345</v>
      </c>
      <c r="B384" t="s">
        <v>37</v>
      </c>
      <c r="C384">
        <v>5</v>
      </c>
      <c r="D384" s="78" t="str">
        <f>IFERROR(MATCH(A384,'4p data'!$I$2:$I$7,0),"")</f>
        <v/>
      </c>
      <c r="E384" s="78" t="str">
        <f>IF(D384="","",D384&amp;"@"&amp;COUNTIF($D$1:D384,D384))</f>
        <v/>
      </c>
      <c r="F384" s="78" t="str">
        <f t="shared" si="5"/>
        <v>Google 검색</v>
      </c>
      <c r="I384" s="78" t="str">
        <f>IF(E384="","",INDEX('기사 제목 및 링크'!B:B,MATCH("https://skinnonews.com"&amp;A384,'기사 제목 및 링크'!C:C,0)))</f>
        <v/>
      </c>
    </row>
    <row r="385" spans="1:9">
      <c r="A385" t="s">
        <v>1469</v>
      </c>
      <c r="B385" t="s">
        <v>37</v>
      </c>
      <c r="C385">
        <v>5</v>
      </c>
      <c r="D385" s="78" t="str">
        <f>IFERROR(MATCH(A385,'4p data'!$I$2:$I$7,0),"")</f>
        <v/>
      </c>
      <c r="E385" s="78" t="str">
        <f>IF(D385="","",D385&amp;"@"&amp;COUNTIF($D$1:D385,D385))</f>
        <v/>
      </c>
      <c r="F385" s="78" t="str">
        <f t="shared" si="5"/>
        <v>Google 검색</v>
      </c>
      <c r="I385" s="78" t="str">
        <f>IF(E385="","",INDEX('기사 제목 및 링크'!B:B,MATCH("https://skinnonews.com"&amp;A385,'기사 제목 및 링크'!C:C,0)))</f>
        <v/>
      </c>
    </row>
    <row r="386" spans="1:9">
      <c r="A386" t="s">
        <v>186</v>
      </c>
      <c r="B386" t="s">
        <v>37</v>
      </c>
      <c r="C386">
        <v>5</v>
      </c>
      <c r="D386" s="78" t="str">
        <f>IFERROR(MATCH(A386,'4p data'!$I$2:$I$7,0),"")</f>
        <v/>
      </c>
      <c r="E386" s="78" t="str">
        <f>IF(D386="","",D386&amp;"@"&amp;COUNTIF($D$1:D386,D386))</f>
        <v/>
      </c>
      <c r="F386" s="78" t="str">
        <f t="shared" ref="F386:F449" si="6">IF(B386="naver","Naver 검색",IF(B386="google","Google 검색",IF(B386="(direct)","직접유입",UPPER(LEFT(B386,1))&amp;MID(B386,2,99))))</f>
        <v>Google 검색</v>
      </c>
      <c r="I386" s="78" t="str">
        <f>IF(E386="","",INDEX('기사 제목 및 링크'!B:B,MATCH("https://skinnonews.com"&amp;A386,'기사 제목 및 링크'!C:C,0)))</f>
        <v/>
      </c>
    </row>
    <row r="387" spans="1:9">
      <c r="A387" t="s">
        <v>1457</v>
      </c>
      <c r="B387" t="s">
        <v>37</v>
      </c>
      <c r="C387">
        <v>5</v>
      </c>
      <c r="D387" s="78" t="str">
        <f>IFERROR(MATCH(A387,'4p data'!$I$2:$I$7,0),"")</f>
        <v/>
      </c>
      <c r="E387" s="78" t="str">
        <f>IF(D387="","",D387&amp;"@"&amp;COUNTIF($D$1:D387,D387))</f>
        <v/>
      </c>
      <c r="F387" s="78" t="str">
        <f t="shared" si="6"/>
        <v>Google 검색</v>
      </c>
      <c r="I387" s="78" t="str">
        <f>IF(E387="","",INDEX('기사 제목 및 링크'!B:B,MATCH("https://skinnonews.com"&amp;A387,'기사 제목 및 링크'!C:C,0)))</f>
        <v/>
      </c>
    </row>
    <row r="388" spans="1:9">
      <c r="A388" t="s">
        <v>69</v>
      </c>
      <c r="B388" t="s">
        <v>36</v>
      </c>
      <c r="C388">
        <v>5</v>
      </c>
      <c r="D388" s="78" t="str">
        <f>IFERROR(MATCH(A388,'4p data'!$I$2:$I$7,0),"")</f>
        <v/>
      </c>
      <c r="E388" s="78" t="str">
        <f>IF(D388="","",D388&amp;"@"&amp;COUNTIF($D$1:D388,D388))</f>
        <v/>
      </c>
      <c r="F388" s="78" t="str">
        <f t="shared" si="6"/>
        <v>직접유입</v>
      </c>
      <c r="I388" s="78" t="str">
        <f>IF(E388="","",INDEX('기사 제목 및 링크'!B:B,MATCH("https://skinnonews.com"&amp;A388,'기사 제목 및 링크'!C:C,0)))</f>
        <v/>
      </c>
    </row>
    <row r="389" spans="1:9">
      <c r="A389" t="s">
        <v>1631</v>
      </c>
      <c r="B389" t="s">
        <v>37</v>
      </c>
      <c r="C389">
        <v>5</v>
      </c>
      <c r="D389" s="78" t="str">
        <f>IFERROR(MATCH(A389,'4p data'!$I$2:$I$7,0),"")</f>
        <v/>
      </c>
      <c r="E389" s="78" t="str">
        <f>IF(D389="","",D389&amp;"@"&amp;COUNTIF($D$1:D389,D389))</f>
        <v/>
      </c>
      <c r="F389" s="78" t="str">
        <f t="shared" si="6"/>
        <v>Google 검색</v>
      </c>
      <c r="I389" s="78" t="str">
        <f>IF(E389="","",INDEX('기사 제목 및 링크'!B:B,MATCH("https://skinnonews.com"&amp;A389,'기사 제목 및 링크'!C:C,0)))</f>
        <v/>
      </c>
    </row>
    <row r="390" spans="1:9">
      <c r="A390" t="s">
        <v>1678</v>
      </c>
      <c r="B390" t="s">
        <v>37</v>
      </c>
      <c r="C390">
        <v>5</v>
      </c>
      <c r="D390" s="78" t="str">
        <f>IFERROR(MATCH(A390,'4p data'!$I$2:$I$7,0),"")</f>
        <v/>
      </c>
      <c r="E390" s="78" t="str">
        <f>IF(D390="","",D390&amp;"@"&amp;COUNTIF($D$1:D390,D390))</f>
        <v/>
      </c>
      <c r="F390" s="78" t="str">
        <f t="shared" si="6"/>
        <v>Google 검색</v>
      </c>
      <c r="I390" s="78" t="str">
        <f>IF(E390="","",INDEX('기사 제목 및 링크'!B:B,MATCH("https://skinnonews.com"&amp;A390,'기사 제목 및 링크'!C:C,0)))</f>
        <v/>
      </c>
    </row>
    <row r="391" spans="1:9">
      <c r="A391" t="s">
        <v>1334</v>
      </c>
      <c r="B391" t="s">
        <v>37</v>
      </c>
      <c r="C391">
        <v>5</v>
      </c>
      <c r="D391" s="78" t="str">
        <f>IFERROR(MATCH(A391,'4p data'!$I$2:$I$7,0),"")</f>
        <v/>
      </c>
      <c r="E391" s="78" t="str">
        <f>IF(D391="","",D391&amp;"@"&amp;COUNTIF($D$1:D391,D391))</f>
        <v/>
      </c>
      <c r="F391" s="78" t="str">
        <f t="shared" si="6"/>
        <v>Google 검색</v>
      </c>
      <c r="I391" s="78" t="str">
        <f>IF(E391="","",INDEX('기사 제목 및 링크'!B:B,MATCH("https://skinnonews.com"&amp;A391,'기사 제목 및 링크'!C:C,0)))</f>
        <v/>
      </c>
    </row>
    <row r="392" spans="1:9">
      <c r="A392" t="s">
        <v>219</v>
      </c>
      <c r="B392" t="s">
        <v>37</v>
      </c>
      <c r="C392">
        <v>5</v>
      </c>
      <c r="D392" s="78" t="str">
        <f>IFERROR(MATCH(A392,'4p data'!$I$2:$I$7,0),"")</f>
        <v/>
      </c>
      <c r="E392" s="78" t="str">
        <f>IF(D392="","",D392&amp;"@"&amp;COUNTIF($D$1:D392,D392))</f>
        <v/>
      </c>
      <c r="F392" s="78" t="str">
        <f t="shared" si="6"/>
        <v>Google 검색</v>
      </c>
      <c r="I392" s="78" t="str">
        <f>IF(E392="","",INDEX('기사 제목 및 링크'!B:B,MATCH("https://skinnonews.com"&amp;A392,'기사 제목 및 링크'!C:C,0)))</f>
        <v/>
      </c>
    </row>
    <row r="393" spans="1:9">
      <c r="A393" t="s">
        <v>1496</v>
      </c>
      <c r="B393" t="s">
        <v>37</v>
      </c>
      <c r="C393">
        <v>5</v>
      </c>
      <c r="D393" s="78" t="str">
        <f>IFERROR(MATCH(A393,'4p data'!$I$2:$I$7,0),"")</f>
        <v/>
      </c>
      <c r="E393" s="78" t="str">
        <f>IF(D393="","",D393&amp;"@"&amp;COUNTIF($D$1:D393,D393))</f>
        <v/>
      </c>
      <c r="F393" s="78" t="str">
        <f t="shared" si="6"/>
        <v>Google 검색</v>
      </c>
      <c r="I393" s="78" t="str">
        <f>IF(E393="","",INDEX('기사 제목 및 링크'!B:B,MATCH("https://skinnonews.com"&amp;A393,'기사 제목 및 링크'!C:C,0)))</f>
        <v/>
      </c>
    </row>
    <row r="394" spans="1:9">
      <c r="A394" t="s">
        <v>1236</v>
      </c>
      <c r="B394" t="s">
        <v>37</v>
      </c>
      <c r="C394">
        <v>5</v>
      </c>
      <c r="D394" s="78" t="str">
        <f>IFERROR(MATCH(A394,'4p data'!$I$2:$I$7,0),"")</f>
        <v/>
      </c>
      <c r="E394" s="78" t="str">
        <f>IF(D394="","",D394&amp;"@"&amp;COUNTIF($D$1:D394,D394))</f>
        <v/>
      </c>
      <c r="F394" s="78" t="str">
        <f t="shared" si="6"/>
        <v>Google 검색</v>
      </c>
      <c r="I394" s="78" t="str">
        <f>IF(E394="","",INDEX('기사 제목 및 링크'!B:B,MATCH("https://skinnonews.com"&amp;A394,'기사 제목 및 링크'!C:C,0)))</f>
        <v/>
      </c>
    </row>
    <row r="395" spans="1:9">
      <c r="A395" t="s">
        <v>176</v>
      </c>
      <c r="B395" t="s">
        <v>37</v>
      </c>
      <c r="C395">
        <v>5</v>
      </c>
      <c r="D395" s="78" t="str">
        <f>IFERROR(MATCH(A395,'4p data'!$I$2:$I$7,0),"")</f>
        <v/>
      </c>
      <c r="E395" s="78" t="str">
        <f>IF(D395="","",D395&amp;"@"&amp;COUNTIF($D$1:D395,D395))</f>
        <v/>
      </c>
      <c r="F395" s="78" t="str">
        <f t="shared" si="6"/>
        <v>Google 검색</v>
      </c>
      <c r="I395" s="78" t="str">
        <f>IF(E395="","",INDEX('기사 제목 및 링크'!B:B,MATCH("https://skinnonews.com"&amp;A395,'기사 제목 및 링크'!C:C,0)))</f>
        <v/>
      </c>
    </row>
    <row r="396" spans="1:9">
      <c r="A396" t="s">
        <v>177</v>
      </c>
      <c r="B396" t="s">
        <v>37</v>
      </c>
      <c r="C396">
        <v>5</v>
      </c>
      <c r="D396" s="78" t="str">
        <f>IFERROR(MATCH(A396,'4p data'!$I$2:$I$7,0),"")</f>
        <v/>
      </c>
      <c r="E396" s="78" t="str">
        <f>IF(D396="","",D396&amp;"@"&amp;COUNTIF($D$1:D396,D396))</f>
        <v/>
      </c>
      <c r="F396" s="78" t="str">
        <f t="shared" si="6"/>
        <v>Google 검색</v>
      </c>
      <c r="I396" s="78" t="str">
        <f>IF(E396="","",INDEX('기사 제목 및 링크'!B:B,MATCH("https://skinnonews.com"&amp;A396,'기사 제목 및 링크'!C:C,0)))</f>
        <v/>
      </c>
    </row>
    <row r="397" spans="1:9">
      <c r="A397" t="s">
        <v>714</v>
      </c>
      <c r="B397" t="s">
        <v>37</v>
      </c>
      <c r="C397">
        <v>5</v>
      </c>
      <c r="D397" s="78" t="str">
        <f>IFERROR(MATCH(A397,'4p data'!$I$2:$I$7,0),"")</f>
        <v/>
      </c>
      <c r="E397" s="78" t="str">
        <f>IF(D397="","",D397&amp;"@"&amp;COUNTIF($D$1:D397,D397))</f>
        <v/>
      </c>
      <c r="F397" s="78" t="str">
        <f t="shared" si="6"/>
        <v>Google 검색</v>
      </c>
      <c r="I397" s="78" t="str">
        <f>IF(E397="","",INDEX('기사 제목 및 링크'!B:B,MATCH("https://skinnonews.com"&amp;A397,'기사 제목 및 링크'!C:C,0)))</f>
        <v/>
      </c>
    </row>
    <row r="398" spans="1:9">
      <c r="A398" t="s">
        <v>1182</v>
      </c>
      <c r="B398" t="s">
        <v>37</v>
      </c>
      <c r="C398">
        <v>5</v>
      </c>
      <c r="D398" s="78" t="str">
        <f>IFERROR(MATCH(A398,'4p data'!$I$2:$I$7,0),"")</f>
        <v/>
      </c>
      <c r="E398" s="78" t="str">
        <f>IF(D398="","",D398&amp;"@"&amp;COUNTIF($D$1:D398,D398))</f>
        <v/>
      </c>
      <c r="F398" s="78" t="str">
        <f t="shared" si="6"/>
        <v>Google 검색</v>
      </c>
      <c r="I398" s="78" t="str">
        <f>IF(E398="","",INDEX('기사 제목 및 링크'!B:B,MATCH("https://skinnonews.com"&amp;A398,'기사 제목 및 링크'!C:C,0)))</f>
        <v/>
      </c>
    </row>
    <row r="399" spans="1:9">
      <c r="A399" t="s">
        <v>1078</v>
      </c>
      <c r="B399" t="s">
        <v>37</v>
      </c>
      <c r="C399">
        <v>5</v>
      </c>
      <c r="D399" s="78" t="str">
        <f>IFERROR(MATCH(A399,'4p data'!$I$2:$I$7,0),"")</f>
        <v/>
      </c>
      <c r="E399" s="78" t="str">
        <f>IF(D399="","",D399&amp;"@"&amp;COUNTIF($D$1:D399,D399))</f>
        <v/>
      </c>
      <c r="F399" s="78" t="str">
        <f t="shared" si="6"/>
        <v>Google 검색</v>
      </c>
      <c r="I399" s="78" t="str">
        <f>IF(E399="","",INDEX('기사 제목 및 링크'!B:B,MATCH("https://skinnonews.com"&amp;A399,'기사 제목 및 링크'!C:C,0)))</f>
        <v/>
      </c>
    </row>
    <row r="400" spans="1:9">
      <c r="A400" t="s">
        <v>215</v>
      </c>
      <c r="B400" t="s">
        <v>37</v>
      </c>
      <c r="C400">
        <v>5</v>
      </c>
      <c r="D400" s="78" t="str">
        <f>IFERROR(MATCH(A400,'4p data'!$I$2:$I$7,0),"")</f>
        <v/>
      </c>
      <c r="E400" s="78" t="str">
        <f>IF(D400="","",D400&amp;"@"&amp;COUNTIF($D$1:D400,D400))</f>
        <v/>
      </c>
      <c r="F400" s="78" t="str">
        <f t="shared" si="6"/>
        <v>Google 검색</v>
      </c>
      <c r="I400" s="78" t="str">
        <f>IF(E400="","",INDEX('기사 제목 및 링크'!B:B,MATCH("https://skinnonews.com"&amp;A400,'기사 제목 및 링크'!C:C,0)))</f>
        <v/>
      </c>
    </row>
    <row r="401" spans="1:9">
      <c r="A401" t="s">
        <v>1112</v>
      </c>
      <c r="B401" t="s">
        <v>37</v>
      </c>
      <c r="C401">
        <v>5</v>
      </c>
      <c r="D401" s="78" t="str">
        <f>IFERROR(MATCH(A401,'4p data'!$I$2:$I$7,0),"")</f>
        <v/>
      </c>
      <c r="E401" s="78" t="str">
        <f>IF(D401="","",D401&amp;"@"&amp;COUNTIF($D$1:D401,D401))</f>
        <v/>
      </c>
      <c r="F401" s="78" t="str">
        <f t="shared" si="6"/>
        <v>Google 검색</v>
      </c>
      <c r="I401" s="78" t="str">
        <f>IF(E401="","",INDEX('기사 제목 및 링크'!B:B,MATCH("https://skinnonews.com"&amp;A401,'기사 제목 및 링크'!C:C,0)))</f>
        <v/>
      </c>
    </row>
    <row r="402" spans="1:9">
      <c r="A402" t="s">
        <v>1024</v>
      </c>
      <c r="B402" t="s">
        <v>37</v>
      </c>
      <c r="C402">
        <v>5</v>
      </c>
      <c r="D402" s="78" t="str">
        <f>IFERROR(MATCH(A402,'4p data'!$I$2:$I$7,0),"")</f>
        <v/>
      </c>
      <c r="E402" s="78" t="str">
        <f>IF(D402="","",D402&amp;"@"&amp;COUNTIF($D$1:D402,D402))</f>
        <v/>
      </c>
      <c r="F402" s="78" t="str">
        <f t="shared" si="6"/>
        <v>Google 검색</v>
      </c>
      <c r="I402" s="78" t="str">
        <f>IF(E402="","",INDEX('기사 제목 및 링크'!B:B,MATCH("https://skinnonews.com"&amp;A402,'기사 제목 및 링크'!C:C,0)))</f>
        <v/>
      </c>
    </row>
    <row r="403" spans="1:9">
      <c r="A403" t="s">
        <v>162</v>
      </c>
      <c r="B403" t="s">
        <v>39</v>
      </c>
      <c r="C403">
        <v>5</v>
      </c>
      <c r="D403" s="78" t="str">
        <f>IFERROR(MATCH(A403,'4p data'!$I$2:$I$7,0),"")</f>
        <v/>
      </c>
      <c r="E403" s="78" t="str">
        <f>IF(D403="","",D403&amp;"@"&amp;COUNTIF($D$1:D403,D403))</f>
        <v/>
      </c>
      <c r="F403" s="78" t="str">
        <f t="shared" si="6"/>
        <v>Naver 검색</v>
      </c>
      <c r="I403" s="78" t="str">
        <f>IF(E403="","",INDEX('기사 제목 및 링크'!B:B,MATCH("https://skinnonews.com"&amp;A403,'기사 제목 및 링크'!C:C,0)))</f>
        <v/>
      </c>
    </row>
    <row r="404" spans="1:9">
      <c r="A404" t="s">
        <v>1953</v>
      </c>
      <c r="B404" t="s">
        <v>37</v>
      </c>
      <c r="C404">
        <v>5</v>
      </c>
      <c r="D404" s="78" t="str">
        <f>IFERROR(MATCH(A404,'4p data'!$I$2:$I$7,0),"")</f>
        <v/>
      </c>
      <c r="E404" s="78" t="str">
        <f>IF(D404="","",D404&amp;"@"&amp;COUNTIF($D$1:D404,D404))</f>
        <v/>
      </c>
      <c r="F404" s="78" t="str">
        <f t="shared" si="6"/>
        <v>Google 검색</v>
      </c>
      <c r="I404" s="78" t="str">
        <f>IF(E404="","",INDEX('기사 제목 및 링크'!B:B,MATCH("https://skinnonews.com"&amp;A404,'기사 제목 및 링크'!C:C,0)))</f>
        <v/>
      </c>
    </row>
    <row r="405" spans="1:9">
      <c r="A405" t="s">
        <v>2067</v>
      </c>
      <c r="B405" t="s">
        <v>37</v>
      </c>
      <c r="C405">
        <v>5</v>
      </c>
      <c r="D405" s="78" t="str">
        <f>IFERROR(MATCH(A405,'4p data'!$I$2:$I$7,0),"")</f>
        <v/>
      </c>
      <c r="E405" s="78" t="str">
        <f>IF(D405="","",D405&amp;"@"&amp;COUNTIF($D$1:D405,D405))</f>
        <v/>
      </c>
      <c r="F405" s="78" t="str">
        <f t="shared" si="6"/>
        <v>Google 검색</v>
      </c>
      <c r="I405" s="78" t="str">
        <f>IF(E405="","",INDEX('기사 제목 및 링크'!B:B,MATCH("https://skinnonews.com"&amp;A405,'기사 제목 및 링크'!C:C,0)))</f>
        <v/>
      </c>
    </row>
    <row r="406" spans="1:9">
      <c r="A406" t="s">
        <v>1688</v>
      </c>
      <c r="B406" t="s">
        <v>37</v>
      </c>
      <c r="C406">
        <v>5</v>
      </c>
      <c r="D406" s="78" t="str">
        <f>IFERROR(MATCH(A406,'4p data'!$I$2:$I$7,0),"")</f>
        <v/>
      </c>
      <c r="E406" s="78" t="str">
        <f>IF(D406="","",D406&amp;"@"&amp;COUNTIF($D$1:D406,D406))</f>
        <v/>
      </c>
      <c r="F406" s="78" t="str">
        <f t="shared" si="6"/>
        <v>Google 검색</v>
      </c>
      <c r="I406" s="78" t="str">
        <f>IF(E406="","",INDEX('기사 제목 및 링크'!B:B,MATCH("https://skinnonews.com"&amp;A406,'기사 제목 및 링크'!C:C,0)))</f>
        <v/>
      </c>
    </row>
    <row r="407" spans="1:9">
      <c r="A407" t="s">
        <v>1025</v>
      </c>
      <c r="B407" t="s">
        <v>37</v>
      </c>
      <c r="C407">
        <v>5</v>
      </c>
      <c r="D407" s="78" t="str">
        <f>IFERROR(MATCH(A407,'4p data'!$I$2:$I$7,0),"")</f>
        <v/>
      </c>
      <c r="E407" s="78" t="str">
        <f>IF(D407="","",D407&amp;"@"&amp;COUNTIF($D$1:D407,D407))</f>
        <v/>
      </c>
      <c r="F407" s="78" t="str">
        <f t="shared" si="6"/>
        <v>Google 검색</v>
      </c>
      <c r="I407" s="78" t="str">
        <f>IF(E407="","",INDEX('기사 제목 및 링크'!B:B,MATCH("https://skinnonews.com"&amp;A407,'기사 제목 및 링크'!C:C,0)))</f>
        <v/>
      </c>
    </row>
    <row r="408" spans="1:9">
      <c r="A408" t="s">
        <v>167</v>
      </c>
      <c r="B408" t="s">
        <v>37</v>
      </c>
      <c r="C408">
        <v>5</v>
      </c>
      <c r="D408" s="78" t="str">
        <f>IFERROR(MATCH(A408,'4p data'!$I$2:$I$7,0),"")</f>
        <v/>
      </c>
      <c r="E408" s="78" t="str">
        <f>IF(D408="","",D408&amp;"@"&amp;COUNTIF($D$1:D408,D408))</f>
        <v/>
      </c>
      <c r="F408" s="78" t="str">
        <f t="shared" si="6"/>
        <v>Google 검색</v>
      </c>
      <c r="I408" s="78" t="str">
        <f>IF(E408="","",INDEX('기사 제목 및 링크'!B:B,MATCH("https://skinnonews.com"&amp;A408,'기사 제목 및 링크'!C:C,0)))</f>
        <v/>
      </c>
    </row>
    <row r="409" spans="1:9">
      <c r="A409" t="s">
        <v>709</v>
      </c>
      <c r="B409" t="s">
        <v>37</v>
      </c>
      <c r="C409">
        <v>5</v>
      </c>
      <c r="D409" s="78" t="str">
        <f>IFERROR(MATCH(A409,'4p data'!$I$2:$I$7,0),"")</f>
        <v/>
      </c>
      <c r="E409" s="78" t="str">
        <f>IF(D409="","",D409&amp;"@"&amp;COUNTIF($D$1:D409,D409))</f>
        <v/>
      </c>
      <c r="F409" s="78" t="str">
        <f t="shared" si="6"/>
        <v>Google 검색</v>
      </c>
      <c r="I409" s="78" t="str">
        <f>IF(E409="","",INDEX('기사 제목 및 링크'!B:B,MATCH("https://skinnonews.com"&amp;A409,'기사 제목 및 링크'!C:C,0)))</f>
        <v/>
      </c>
    </row>
    <row r="410" spans="1:9">
      <c r="A410" t="s">
        <v>1517</v>
      </c>
      <c r="B410" t="s">
        <v>36</v>
      </c>
      <c r="C410">
        <v>5</v>
      </c>
      <c r="D410" s="78" t="str">
        <f>IFERROR(MATCH(A410,'4p data'!$I$2:$I$7,0),"")</f>
        <v/>
      </c>
      <c r="E410" s="78" t="str">
        <f>IF(D410="","",D410&amp;"@"&amp;COUNTIF($D$1:D410,D410))</f>
        <v/>
      </c>
      <c r="F410" s="78" t="str">
        <f t="shared" si="6"/>
        <v>직접유입</v>
      </c>
      <c r="I410" s="78" t="str">
        <f>IF(E410="","",INDEX('기사 제목 및 링크'!B:B,MATCH("https://skinnonews.com"&amp;A410,'기사 제목 및 링크'!C:C,0)))</f>
        <v/>
      </c>
    </row>
    <row r="411" spans="1:9">
      <c r="A411" t="s">
        <v>1390</v>
      </c>
      <c r="B411" t="s">
        <v>37</v>
      </c>
      <c r="C411">
        <v>5</v>
      </c>
      <c r="D411" s="78" t="str">
        <f>IFERROR(MATCH(A411,'4p data'!$I$2:$I$7,0),"")</f>
        <v/>
      </c>
      <c r="E411" s="78" t="str">
        <f>IF(D411="","",D411&amp;"@"&amp;COUNTIF($D$1:D411,D411))</f>
        <v/>
      </c>
      <c r="F411" s="78" t="str">
        <f t="shared" si="6"/>
        <v>Google 검색</v>
      </c>
      <c r="I411" s="78" t="str">
        <f>IF(E411="","",INDEX('기사 제목 및 링크'!B:B,MATCH("https://skinnonews.com"&amp;A411,'기사 제목 및 링크'!C:C,0)))</f>
        <v/>
      </c>
    </row>
    <row r="412" spans="1:9">
      <c r="A412" t="s">
        <v>53</v>
      </c>
      <c r="B412" t="s">
        <v>36</v>
      </c>
      <c r="C412">
        <v>5</v>
      </c>
      <c r="D412" s="78">
        <f>IFERROR(MATCH(A412,'4p data'!$I$2:$I$7,0),"")</f>
        <v>4</v>
      </c>
      <c r="E412" s="78" t="str">
        <f>IF(D412="","",D412&amp;"@"&amp;COUNTIF($D$1:D412,D412))</f>
        <v>4@3</v>
      </c>
      <c r="F412" s="78" t="str">
        <f t="shared" si="6"/>
        <v>직접유입</v>
      </c>
      <c r="I412" s="78" t="str">
        <f>IF(E412="","",INDEX('기사 제목 및 링크'!B:B,MATCH("https://skinnonews.com"&amp;A412,'기사 제목 및 링크'!C:C,0)))</f>
        <v>“일반 휘발유와 고급 휘발유, 어떤 차이가 있을까?”</v>
      </c>
    </row>
    <row r="413" spans="1:9">
      <c r="A413" t="s">
        <v>1973</v>
      </c>
      <c r="B413" t="s">
        <v>37</v>
      </c>
      <c r="C413">
        <v>5</v>
      </c>
      <c r="D413" s="78" t="str">
        <f>IFERROR(MATCH(A413,'4p data'!$I$2:$I$7,0),"")</f>
        <v/>
      </c>
      <c r="E413" s="78" t="str">
        <f>IF(D413="","",D413&amp;"@"&amp;COUNTIF($D$1:D413,D413))</f>
        <v/>
      </c>
      <c r="F413" s="78" t="str">
        <f t="shared" si="6"/>
        <v>Google 검색</v>
      </c>
      <c r="I413" s="78" t="str">
        <f>IF(E413="","",INDEX('기사 제목 및 링크'!B:B,MATCH("https://skinnonews.com"&amp;A413,'기사 제목 및 링크'!C:C,0)))</f>
        <v/>
      </c>
    </row>
    <row r="414" spans="1:9">
      <c r="A414" t="s">
        <v>67</v>
      </c>
      <c r="B414" t="s">
        <v>37</v>
      </c>
      <c r="C414">
        <v>5</v>
      </c>
      <c r="D414" s="78" t="str">
        <f>IFERROR(MATCH(A414,'4p data'!$I$2:$I$7,0),"")</f>
        <v/>
      </c>
      <c r="E414" s="78" t="str">
        <f>IF(D414="","",D414&amp;"@"&amp;COUNTIF($D$1:D414,D414))</f>
        <v/>
      </c>
      <c r="F414" s="78" t="str">
        <f t="shared" si="6"/>
        <v>Google 검색</v>
      </c>
      <c r="I414" s="78" t="str">
        <f>IF(E414="","",INDEX('기사 제목 및 링크'!B:B,MATCH("https://skinnonews.com"&amp;A414,'기사 제목 및 링크'!C:C,0)))</f>
        <v/>
      </c>
    </row>
    <row r="415" spans="1:9">
      <c r="A415" t="s">
        <v>1503</v>
      </c>
      <c r="B415" t="s">
        <v>37</v>
      </c>
      <c r="C415">
        <v>5</v>
      </c>
      <c r="D415" s="78" t="str">
        <f>IFERROR(MATCH(A415,'4p data'!$I$2:$I$7,0),"")</f>
        <v/>
      </c>
      <c r="E415" s="78" t="str">
        <f>IF(D415="","",D415&amp;"@"&amp;COUNTIF($D$1:D415,D415))</f>
        <v/>
      </c>
      <c r="F415" s="78" t="str">
        <f t="shared" si="6"/>
        <v>Google 검색</v>
      </c>
      <c r="I415" s="78" t="str">
        <f>IF(E415="","",INDEX('기사 제목 및 링크'!B:B,MATCH("https://skinnonews.com"&amp;A415,'기사 제목 및 링크'!C:C,0)))</f>
        <v/>
      </c>
    </row>
    <row r="416" spans="1:9">
      <c r="A416" t="s">
        <v>50</v>
      </c>
      <c r="B416" t="s">
        <v>229</v>
      </c>
      <c r="C416">
        <v>5</v>
      </c>
      <c r="D416" s="78" t="str">
        <f>IFERROR(MATCH(A416,'4p data'!$I$2:$I$7,0),"")</f>
        <v/>
      </c>
      <c r="E416" s="78" t="str">
        <f>IF(D416="","",D416&amp;"@"&amp;COUNTIF($D$1:D416,D416))</f>
        <v/>
      </c>
      <c r="F416" s="78" t="str">
        <f t="shared" si="6"/>
        <v>Skenergy.com</v>
      </c>
      <c r="I416" s="78" t="str">
        <f>IF(E416="","",INDEX('기사 제목 및 링크'!B:B,MATCH("https://skinnonews.com"&amp;A416,'기사 제목 및 링크'!C:C,0)))</f>
        <v/>
      </c>
    </row>
    <row r="417" spans="1:9">
      <c r="A417" t="s">
        <v>91</v>
      </c>
      <c r="B417" t="s">
        <v>36</v>
      </c>
      <c r="C417">
        <v>5</v>
      </c>
      <c r="D417" s="78" t="str">
        <f>IFERROR(MATCH(A417,'4p data'!$I$2:$I$7,0),"")</f>
        <v/>
      </c>
      <c r="E417" s="78" t="str">
        <f>IF(D417="","",D417&amp;"@"&amp;COUNTIF($D$1:D417,D417))</f>
        <v/>
      </c>
      <c r="F417" s="78" t="str">
        <f t="shared" si="6"/>
        <v>직접유입</v>
      </c>
      <c r="I417" s="78" t="str">
        <f>IF(E417="","",INDEX('기사 제목 및 링크'!B:B,MATCH("https://skinnonews.com"&amp;A417,'기사 제목 및 링크'!C:C,0)))</f>
        <v/>
      </c>
    </row>
    <row r="418" spans="1:9">
      <c r="A418" t="s">
        <v>1052</v>
      </c>
      <c r="B418" t="s">
        <v>37</v>
      </c>
      <c r="C418">
        <v>5</v>
      </c>
      <c r="D418" s="78" t="str">
        <f>IFERROR(MATCH(A418,'4p data'!$I$2:$I$7,0),"")</f>
        <v/>
      </c>
      <c r="E418" s="78" t="str">
        <f>IF(D418="","",D418&amp;"@"&amp;COUNTIF($D$1:D418,D418))</f>
        <v/>
      </c>
      <c r="F418" s="78" t="str">
        <f t="shared" si="6"/>
        <v>Google 검색</v>
      </c>
      <c r="I418" s="78" t="str">
        <f>IF(E418="","",INDEX('기사 제목 및 링크'!B:B,MATCH("https://skinnonews.com"&amp;A418,'기사 제목 및 링크'!C:C,0)))</f>
        <v/>
      </c>
    </row>
    <row r="419" spans="1:9">
      <c r="A419" t="s">
        <v>1978</v>
      </c>
      <c r="B419" t="s">
        <v>37</v>
      </c>
      <c r="C419">
        <v>5</v>
      </c>
      <c r="D419" s="78" t="str">
        <f>IFERROR(MATCH(A419,'4p data'!$I$2:$I$7,0),"")</f>
        <v/>
      </c>
      <c r="E419" s="78" t="str">
        <f>IF(D419="","",D419&amp;"@"&amp;COUNTIF($D$1:D419,D419))</f>
        <v/>
      </c>
      <c r="F419" s="78" t="str">
        <f t="shared" si="6"/>
        <v>Google 검색</v>
      </c>
      <c r="I419" s="78" t="str">
        <f>IF(E419="","",INDEX('기사 제목 및 링크'!B:B,MATCH("https://skinnonews.com"&amp;A419,'기사 제목 및 링크'!C:C,0)))</f>
        <v/>
      </c>
    </row>
    <row r="420" spans="1:9">
      <c r="A420" t="s">
        <v>2711</v>
      </c>
      <c r="B420">
        <v>5</v>
      </c>
      <c r="C420">
        <v>1</v>
      </c>
      <c r="D420" s="78" t="str">
        <f>IFERROR(MATCH(A420,'4p data'!$I$2:$I$7,0),"")</f>
        <v/>
      </c>
      <c r="E420" s="78" t="str">
        <f>IF(D420="","",D420&amp;"@"&amp;COUNTIF($D$1:D420,D420))</f>
        <v/>
      </c>
      <c r="F420" s="78" t="str">
        <f t="shared" si="6"/>
        <v>5</v>
      </c>
      <c r="I420" s="78" t="str">
        <f>IF(E420="","",INDEX('기사 제목 및 링크'!B:B,MATCH("https://skinnonews.com"&amp;A420,'기사 제목 및 링크'!C:C,0)))</f>
        <v/>
      </c>
    </row>
    <row r="421" spans="1:9">
      <c r="A421" t="s">
        <v>2712</v>
      </c>
      <c r="B421">
        <v>5</v>
      </c>
      <c r="C421">
        <v>2</v>
      </c>
      <c r="D421" s="78" t="str">
        <f>IFERROR(MATCH(A421,'4p data'!$I$2:$I$7,0),"")</f>
        <v/>
      </c>
      <c r="E421" s="78" t="str">
        <f>IF(D421="","",D421&amp;"@"&amp;COUNTIF($D$1:D421,D421))</f>
        <v/>
      </c>
      <c r="F421" s="78" t="str">
        <f t="shared" si="6"/>
        <v>5</v>
      </c>
      <c r="I421" s="78" t="str">
        <f>IF(E421="","",INDEX('기사 제목 및 링크'!B:B,MATCH("https://skinnonews.com"&amp;A421,'기사 제목 및 링크'!C:C,0)))</f>
        <v/>
      </c>
    </row>
    <row r="422" spans="1:9">
      <c r="A422" t="s">
        <v>1456</v>
      </c>
      <c r="B422" t="s">
        <v>37</v>
      </c>
      <c r="C422">
        <v>5</v>
      </c>
      <c r="D422" s="78" t="str">
        <f>IFERROR(MATCH(A422,'4p data'!$I$2:$I$7,0),"")</f>
        <v/>
      </c>
      <c r="E422" s="78" t="str">
        <f>IF(D422="","",D422&amp;"@"&amp;COUNTIF($D$1:D422,D422))</f>
        <v/>
      </c>
      <c r="F422" s="78" t="str">
        <f t="shared" si="6"/>
        <v>Google 검색</v>
      </c>
      <c r="I422" s="78" t="str">
        <f>IF(E422="","",INDEX('기사 제목 및 링크'!B:B,MATCH("https://skinnonews.com"&amp;A422,'기사 제목 및 링크'!C:C,0)))</f>
        <v/>
      </c>
    </row>
    <row r="423" spans="1:9">
      <c r="A423" t="s">
        <v>2713</v>
      </c>
      <c r="B423">
        <v>5</v>
      </c>
      <c r="C423">
        <v>1</v>
      </c>
      <c r="D423" s="78" t="str">
        <f>IFERROR(MATCH(A423,'4p data'!$I$2:$I$7,0),"")</f>
        <v/>
      </c>
      <c r="E423" s="78" t="str">
        <f>IF(D423="","",D423&amp;"@"&amp;COUNTIF($D$1:D423,D423))</f>
        <v/>
      </c>
      <c r="F423" s="78" t="str">
        <f t="shared" si="6"/>
        <v>5</v>
      </c>
      <c r="I423" s="78" t="str">
        <f>IF(E423="","",INDEX('기사 제목 및 링크'!B:B,MATCH("https://skinnonews.com"&amp;A423,'기사 제목 및 링크'!C:C,0)))</f>
        <v/>
      </c>
    </row>
    <row r="424" spans="1:9">
      <c r="A424" t="s">
        <v>93</v>
      </c>
      <c r="B424" t="s">
        <v>37</v>
      </c>
      <c r="C424">
        <v>5</v>
      </c>
      <c r="D424" s="78" t="str">
        <f>IFERROR(MATCH(A424,'4p data'!$I$2:$I$7,0),"")</f>
        <v/>
      </c>
      <c r="E424" s="78" t="str">
        <f>IF(D424="","",D424&amp;"@"&amp;COUNTIF($D$1:D424,D424))</f>
        <v/>
      </c>
      <c r="F424" s="78" t="str">
        <f t="shared" si="6"/>
        <v>Google 검색</v>
      </c>
      <c r="I424" s="78" t="str">
        <f>IF(E424="","",INDEX('기사 제목 및 링크'!B:B,MATCH("https://skinnonews.com"&amp;A424,'기사 제목 및 링크'!C:C,0)))</f>
        <v/>
      </c>
    </row>
    <row r="425" spans="1:9">
      <c r="A425" t="s">
        <v>45</v>
      </c>
      <c r="B425" t="s">
        <v>39</v>
      </c>
      <c r="C425">
        <v>5</v>
      </c>
      <c r="D425" s="78" t="str">
        <f>IFERROR(MATCH(A425,'4p data'!$I$2:$I$7,0),"")</f>
        <v/>
      </c>
      <c r="E425" s="78" t="str">
        <f>IF(D425="","",D425&amp;"@"&amp;COUNTIF($D$1:D425,D425))</f>
        <v/>
      </c>
      <c r="F425" s="78" t="str">
        <f t="shared" si="6"/>
        <v>Naver 검색</v>
      </c>
      <c r="I425" s="78" t="str">
        <f>IF(E425="","",INDEX('기사 제목 및 링크'!B:B,MATCH("https://skinnonews.com"&amp;A425,'기사 제목 및 링크'!C:C,0)))</f>
        <v/>
      </c>
    </row>
    <row r="426" spans="1:9">
      <c r="A426" t="s">
        <v>44</v>
      </c>
      <c r="B426" t="s">
        <v>238</v>
      </c>
      <c r="C426">
        <v>4</v>
      </c>
      <c r="D426" s="78" t="str">
        <f>IFERROR(MATCH(A426,'4p data'!$I$2:$I$7,0),"")</f>
        <v/>
      </c>
      <c r="E426" s="78" t="str">
        <f>IF(D426="","",D426&amp;"@"&amp;COUNTIF($D$1:D426,D426))</f>
        <v/>
      </c>
      <c r="F426" s="78" t="str">
        <f t="shared" si="6"/>
        <v>Skincheonpetrochem.com</v>
      </c>
      <c r="I426" s="78" t="str">
        <f>IF(E426="","",INDEX('기사 제목 및 링크'!B:B,MATCH("https://skinnonews.com"&amp;A426,'기사 제목 및 링크'!C:C,0)))</f>
        <v/>
      </c>
    </row>
    <row r="427" spans="1:9">
      <c r="A427" t="s">
        <v>1628</v>
      </c>
      <c r="B427" t="s">
        <v>37</v>
      </c>
      <c r="C427">
        <v>4</v>
      </c>
      <c r="D427" s="78" t="str">
        <f>IFERROR(MATCH(A427,'4p data'!$I$2:$I$7,0),"")</f>
        <v/>
      </c>
      <c r="E427" s="78" t="str">
        <f>IF(D427="","",D427&amp;"@"&amp;COUNTIF($D$1:D427,D427))</f>
        <v/>
      </c>
      <c r="F427" s="78" t="str">
        <f t="shared" si="6"/>
        <v>Google 검색</v>
      </c>
      <c r="I427" s="78" t="str">
        <f>IF(E427="","",INDEX('기사 제목 및 링크'!B:B,MATCH("https://skinnonews.com"&amp;A427,'기사 제목 및 링크'!C:C,0)))</f>
        <v/>
      </c>
    </row>
    <row r="428" spans="1:9">
      <c r="A428" t="s">
        <v>183</v>
      </c>
      <c r="B428" t="s">
        <v>37</v>
      </c>
      <c r="C428">
        <v>4</v>
      </c>
      <c r="D428" s="78" t="str">
        <f>IFERROR(MATCH(A428,'4p data'!$I$2:$I$7,0),"")</f>
        <v/>
      </c>
      <c r="E428" s="78" t="str">
        <f>IF(D428="","",D428&amp;"@"&amp;COUNTIF($D$1:D428,D428))</f>
        <v/>
      </c>
      <c r="F428" s="78" t="str">
        <f t="shared" si="6"/>
        <v>Google 검색</v>
      </c>
      <c r="I428" s="78" t="str">
        <f>IF(E428="","",INDEX('기사 제목 및 링크'!B:B,MATCH("https://skinnonews.com"&amp;A428,'기사 제목 및 링크'!C:C,0)))</f>
        <v/>
      </c>
    </row>
    <row r="429" spans="1:9">
      <c r="A429" t="s">
        <v>964</v>
      </c>
      <c r="B429" t="s">
        <v>36</v>
      </c>
      <c r="C429">
        <v>4</v>
      </c>
      <c r="D429" s="78" t="str">
        <f>IFERROR(MATCH(A429,'4p data'!$I$2:$I$7,0),"")</f>
        <v/>
      </c>
      <c r="E429" s="78" t="str">
        <f>IF(D429="","",D429&amp;"@"&amp;COUNTIF($D$1:D429,D429))</f>
        <v/>
      </c>
      <c r="F429" s="78" t="str">
        <f t="shared" si="6"/>
        <v>직접유입</v>
      </c>
      <c r="I429" s="78" t="str">
        <f>IF(E429="","",INDEX('기사 제목 및 링크'!B:B,MATCH("https://skinnonews.com"&amp;A429,'기사 제목 및 링크'!C:C,0)))</f>
        <v/>
      </c>
    </row>
    <row r="430" spans="1:9">
      <c r="A430" t="s">
        <v>2075</v>
      </c>
      <c r="B430" t="s">
        <v>37</v>
      </c>
      <c r="C430">
        <v>4</v>
      </c>
      <c r="D430" s="78" t="str">
        <f>IFERROR(MATCH(A430,'4p data'!$I$2:$I$7,0),"")</f>
        <v/>
      </c>
      <c r="E430" s="78" t="str">
        <f>IF(D430="","",D430&amp;"@"&amp;COUNTIF($D$1:D430,D430))</f>
        <v/>
      </c>
      <c r="F430" s="78" t="str">
        <f t="shared" si="6"/>
        <v>Google 검색</v>
      </c>
      <c r="I430" s="78" t="str">
        <f>IF(E430="","",INDEX('기사 제목 및 링크'!B:B,MATCH("https://skinnonews.com"&amp;A430,'기사 제목 및 링크'!C:C,0)))</f>
        <v/>
      </c>
    </row>
    <row r="431" spans="1:9">
      <c r="A431" t="s">
        <v>108</v>
      </c>
      <c r="B431" t="s">
        <v>37</v>
      </c>
      <c r="C431">
        <v>4</v>
      </c>
      <c r="D431" s="78" t="str">
        <f>IFERROR(MATCH(A431,'4p data'!$I$2:$I$7,0),"")</f>
        <v/>
      </c>
      <c r="E431" s="78" t="str">
        <f>IF(D431="","",D431&amp;"@"&amp;COUNTIF($D$1:D431,D431))</f>
        <v/>
      </c>
      <c r="F431" s="78" t="str">
        <f t="shared" si="6"/>
        <v>Google 검색</v>
      </c>
      <c r="I431" s="78" t="str">
        <f>IF(E431="","",INDEX('기사 제목 및 링크'!B:B,MATCH("https://skinnonews.com"&amp;A431,'기사 제목 및 링크'!C:C,0)))</f>
        <v/>
      </c>
    </row>
    <row r="432" spans="1:9">
      <c r="A432" t="s">
        <v>210</v>
      </c>
      <c r="B432" t="s">
        <v>37</v>
      </c>
      <c r="C432">
        <v>4</v>
      </c>
      <c r="D432" s="78" t="str">
        <f>IFERROR(MATCH(A432,'4p data'!$I$2:$I$7,0),"")</f>
        <v/>
      </c>
      <c r="E432" s="78" t="str">
        <f>IF(D432="","",D432&amp;"@"&amp;COUNTIF($D$1:D432,D432))</f>
        <v/>
      </c>
      <c r="F432" s="78" t="str">
        <f t="shared" si="6"/>
        <v>Google 검색</v>
      </c>
      <c r="I432" s="78" t="str">
        <f>IF(E432="","",INDEX('기사 제목 및 링크'!B:B,MATCH("https://skinnonews.com"&amp;A432,'기사 제목 및 링크'!C:C,0)))</f>
        <v/>
      </c>
    </row>
    <row r="433" spans="1:9">
      <c r="A433" t="s">
        <v>210</v>
      </c>
      <c r="B433" t="s">
        <v>39</v>
      </c>
      <c r="C433">
        <v>4</v>
      </c>
      <c r="D433" s="78" t="str">
        <f>IFERROR(MATCH(A433,'4p data'!$I$2:$I$7,0),"")</f>
        <v/>
      </c>
      <c r="E433" s="78" t="str">
        <f>IF(D433="","",D433&amp;"@"&amp;COUNTIF($D$1:D433,D433))</f>
        <v/>
      </c>
      <c r="F433" s="78" t="str">
        <f t="shared" si="6"/>
        <v>Naver 검색</v>
      </c>
      <c r="I433" s="78" t="str">
        <f>IF(E433="","",INDEX('기사 제목 및 링크'!B:B,MATCH("https://skinnonews.com"&amp;A433,'기사 제목 및 링크'!C:C,0)))</f>
        <v/>
      </c>
    </row>
    <row r="434" spans="1:9">
      <c r="A434" t="s">
        <v>210</v>
      </c>
      <c r="B434" t="s">
        <v>41</v>
      </c>
      <c r="C434">
        <v>4</v>
      </c>
      <c r="D434" s="78" t="str">
        <f>IFERROR(MATCH(A434,'4p data'!$I$2:$I$7,0),"")</f>
        <v/>
      </c>
      <c r="E434" s="78" t="str">
        <f>IF(D434="","",D434&amp;"@"&amp;COUNTIF($D$1:D434,D434))</f>
        <v/>
      </c>
      <c r="F434" s="78" t="str">
        <f t="shared" si="6"/>
        <v>Naver.com</v>
      </c>
      <c r="I434" s="78" t="str">
        <f>IF(E434="","",INDEX('기사 제목 및 링크'!B:B,MATCH("https://skinnonews.com"&amp;A434,'기사 제목 및 링크'!C:C,0)))</f>
        <v/>
      </c>
    </row>
    <row r="435" spans="1:9">
      <c r="A435" t="s">
        <v>1403</v>
      </c>
      <c r="B435" t="s">
        <v>37</v>
      </c>
      <c r="C435">
        <v>4</v>
      </c>
      <c r="D435" s="78" t="str">
        <f>IFERROR(MATCH(A435,'4p data'!$I$2:$I$7,0),"")</f>
        <v/>
      </c>
      <c r="E435" s="78" t="str">
        <f>IF(D435="","",D435&amp;"@"&amp;COUNTIF($D$1:D435,D435))</f>
        <v/>
      </c>
      <c r="F435" s="78" t="str">
        <f t="shared" si="6"/>
        <v>Google 검색</v>
      </c>
      <c r="I435" s="78" t="str">
        <f>IF(E435="","",INDEX('기사 제목 및 링크'!B:B,MATCH("https://skinnonews.com"&amp;A435,'기사 제목 및 링크'!C:C,0)))</f>
        <v/>
      </c>
    </row>
    <row r="436" spans="1:9">
      <c r="A436" t="s">
        <v>64</v>
      </c>
      <c r="B436" t="s">
        <v>37</v>
      </c>
      <c r="C436">
        <v>4</v>
      </c>
      <c r="D436" s="78" t="str">
        <f>IFERROR(MATCH(A436,'4p data'!$I$2:$I$7,0),"")</f>
        <v/>
      </c>
      <c r="E436" s="78" t="str">
        <f>IF(D436="","",D436&amp;"@"&amp;COUNTIF($D$1:D436,D436))</f>
        <v/>
      </c>
      <c r="F436" s="78" t="str">
        <f t="shared" si="6"/>
        <v>Google 검색</v>
      </c>
      <c r="I436" s="78" t="str">
        <f>IF(E436="","",INDEX('기사 제목 및 링크'!B:B,MATCH("https://skinnonews.com"&amp;A436,'기사 제목 및 링크'!C:C,0)))</f>
        <v/>
      </c>
    </row>
    <row r="437" spans="1:9">
      <c r="A437" t="s">
        <v>925</v>
      </c>
      <c r="B437" t="s">
        <v>37</v>
      </c>
      <c r="C437">
        <v>4</v>
      </c>
      <c r="D437" s="78" t="str">
        <f>IFERROR(MATCH(A437,'4p data'!$I$2:$I$7,0),"")</f>
        <v/>
      </c>
      <c r="E437" s="78" t="str">
        <f>IF(D437="","",D437&amp;"@"&amp;COUNTIF($D$1:D437,D437))</f>
        <v/>
      </c>
      <c r="F437" s="78" t="str">
        <f t="shared" si="6"/>
        <v>Google 검색</v>
      </c>
      <c r="I437" s="78" t="str">
        <f>IF(E437="","",INDEX('기사 제목 및 링크'!B:B,MATCH("https://skinnonews.com"&amp;A437,'기사 제목 및 링크'!C:C,0)))</f>
        <v/>
      </c>
    </row>
    <row r="438" spans="1:9">
      <c r="A438" t="s">
        <v>196</v>
      </c>
      <c r="B438" t="s">
        <v>37</v>
      </c>
      <c r="C438">
        <v>4</v>
      </c>
      <c r="D438" s="78" t="str">
        <f>IFERROR(MATCH(A438,'4p data'!$I$2:$I$7,0),"")</f>
        <v/>
      </c>
      <c r="E438" s="78" t="str">
        <f>IF(D438="","",D438&amp;"@"&amp;COUNTIF($D$1:D438,D438))</f>
        <v/>
      </c>
      <c r="F438" s="78" t="str">
        <f t="shared" si="6"/>
        <v>Google 검색</v>
      </c>
      <c r="I438" s="78" t="str">
        <f>IF(E438="","",INDEX('기사 제목 및 링크'!B:B,MATCH("https://skinnonews.com"&amp;A438,'기사 제목 및 링크'!C:C,0)))</f>
        <v/>
      </c>
    </row>
    <row r="439" spans="1:9">
      <c r="A439" t="s">
        <v>148</v>
      </c>
      <c r="B439" t="s">
        <v>39</v>
      </c>
      <c r="C439">
        <v>4</v>
      </c>
      <c r="D439" s="78" t="str">
        <f>IFERROR(MATCH(A439,'4p data'!$I$2:$I$7,0),"")</f>
        <v/>
      </c>
      <c r="E439" s="78" t="str">
        <f>IF(D439="","",D439&amp;"@"&amp;COUNTIF($D$1:D439,D439))</f>
        <v/>
      </c>
      <c r="F439" s="78" t="str">
        <f t="shared" si="6"/>
        <v>Naver 검색</v>
      </c>
      <c r="I439" s="78" t="str">
        <f>IF(E439="","",INDEX('기사 제목 및 링크'!B:B,MATCH("https://skinnonews.com"&amp;A439,'기사 제목 및 링크'!C:C,0)))</f>
        <v/>
      </c>
    </row>
    <row r="440" spans="1:9">
      <c r="A440" t="s">
        <v>1805</v>
      </c>
      <c r="B440" t="s">
        <v>39</v>
      </c>
      <c r="C440">
        <v>4</v>
      </c>
      <c r="D440" s="78" t="str">
        <f>IFERROR(MATCH(A440,'4p data'!$I$2:$I$7,0),"")</f>
        <v/>
      </c>
      <c r="E440" s="78" t="str">
        <f>IF(D440="","",D440&amp;"@"&amp;COUNTIF($D$1:D440,D440))</f>
        <v/>
      </c>
      <c r="F440" s="78" t="str">
        <f t="shared" si="6"/>
        <v>Naver 검색</v>
      </c>
      <c r="I440" s="78" t="str">
        <f>IF(E440="","",INDEX('기사 제목 및 링크'!B:B,MATCH("https://skinnonews.com"&amp;A440,'기사 제목 및 링크'!C:C,0)))</f>
        <v/>
      </c>
    </row>
    <row r="441" spans="1:9">
      <c r="A441" t="s">
        <v>1707</v>
      </c>
      <c r="B441" t="s">
        <v>37</v>
      </c>
      <c r="C441">
        <v>4</v>
      </c>
      <c r="D441" s="78" t="str">
        <f>IFERROR(MATCH(A441,'4p data'!$I$2:$I$7,0),"")</f>
        <v/>
      </c>
      <c r="E441" s="78" t="str">
        <f>IF(D441="","",D441&amp;"@"&amp;COUNTIF($D$1:D441,D441))</f>
        <v/>
      </c>
      <c r="F441" s="78" t="str">
        <f t="shared" si="6"/>
        <v>Google 검색</v>
      </c>
      <c r="I441" s="78" t="str">
        <f>IF(E441="","",INDEX('기사 제목 및 링크'!B:B,MATCH("https://skinnonews.com"&amp;A441,'기사 제목 및 링크'!C:C,0)))</f>
        <v/>
      </c>
    </row>
    <row r="442" spans="1:9">
      <c r="A442" t="s">
        <v>89</v>
      </c>
      <c r="B442" t="s">
        <v>37</v>
      </c>
      <c r="C442">
        <v>4</v>
      </c>
      <c r="D442" s="78" t="str">
        <f>IFERROR(MATCH(A442,'4p data'!$I$2:$I$7,0),"")</f>
        <v/>
      </c>
      <c r="E442" s="78" t="str">
        <f>IF(D442="","",D442&amp;"@"&amp;COUNTIF($D$1:D442,D442))</f>
        <v/>
      </c>
      <c r="F442" s="78" t="str">
        <f t="shared" si="6"/>
        <v>Google 검색</v>
      </c>
      <c r="I442" s="78" t="str">
        <f>IF(E442="","",INDEX('기사 제목 및 링크'!B:B,MATCH("https://skinnonews.com"&amp;A442,'기사 제목 및 링크'!C:C,0)))</f>
        <v/>
      </c>
    </row>
    <row r="443" spans="1:9">
      <c r="A443" t="s">
        <v>991</v>
      </c>
      <c r="B443" t="s">
        <v>37</v>
      </c>
      <c r="C443">
        <v>4</v>
      </c>
      <c r="D443" s="78" t="str">
        <f>IFERROR(MATCH(A443,'4p data'!$I$2:$I$7,0),"")</f>
        <v/>
      </c>
      <c r="E443" s="78" t="str">
        <f>IF(D443="","",D443&amp;"@"&amp;COUNTIF($D$1:D443,D443))</f>
        <v/>
      </c>
      <c r="F443" s="78" t="str">
        <f t="shared" si="6"/>
        <v>Google 검색</v>
      </c>
      <c r="I443" s="78" t="str">
        <f>IF(E443="","",INDEX('기사 제목 및 링크'!B:B,MATCH("https://skinnonews.com"&amp;A443,'기사 제목 및 링크'!C:C,0)))</f>
        <v/>
      </c>
    </row>
    <row r="444" spans="1:9">
      <c r="A444" t="s">
        <v>516</v>
      </c>
      <c r="B444" t="s">
        <v>36</v>
      </c>
      <c r="C444">
        <v>4</v>
      </c>
      <c r="D444" s="78" t="str">
        <f>IFERROR(MATCH(A444,'4p data'!$I$2:$I$7,0),"")</f>
        <v/>
      </c>
      <c r="E444" s="78" t="str">
        <f>IF(D444="","",D444&amp;"@"&amp;COUNTIF($D$1:D444,D444))</f>
        <v/>
      </c>
      <c r="F444" s="78" t="str">
        <f t="shared" si="6"/>
        <v>직접유입</v>
      </c>
      <c r="I444" s="78" t="str">
        <f>IF(E444="","",INDEX('기사 제목 및 링크'!B:B,MATCH("https://skinnonews.com"&amp;A444,'기사 제목 및 링크'!C:C,0)))</f>
        <v/>
      </c>
    </row>
    <row r="445" spans="1:9">
      <c r="A445" t="s">
        <v>516</v>
      </c>
      <c r="B445" t="s">
        <v>39</v>
      </c>
      <c r="C445">
        <v>4</v>
      </c>
      <c r="D445" s="78" t="str">
        <f>IFERROR(MATCH(A445,'4p data'!$I$2:$I$7,0),"")</f>
        <v/>
      </c>
      <c r="E445" s="78" t="str">
        <f>IF(D445="","",D445&amp;"@"&amp;COUNTIF($D$1:D445,D445))</f>
        <v/>
      </c>
      <c r="F445" s="78" t="str">
        <f t="shared" si="6"/>
        <v>Naver 검색</v>
      </c>
      <c r="I445" s="78" t="str">
        <f>IF(E445="","",INDEX('기사 제목 및 링크'!B:B,MATCH("https://skinnonews.com"&amp;A445,'기사 제목 및 링크'!C:C,0)))</f>
        <v/>
      </c>
    </row>
    <row r="446" spans="1:9">
      <c r="A446" t="s">
        <v>1307</v>
      </c>
      <c r="B446" t="s">
        <v>37</v>
      </c>
      <c r="C446">
        <v>4</v>
      </c>
      <c r="D446" s="78" t="str">
        <f>IFERROR(MATCH(A446,'4p data'!$I$2:$I$7,0),"")</f>
        <v/>
      </c>
      <c r="E446" s="78" t="str">
        <f>IF(D446="","",D446&amp;"@"&amp;COUNTIF($D$1:D446,D446))</f>
        <v/>
      </c>
      <c r="F446" s="78" t="str">
        <f t="shared" si="6"/>
        <v>Google 검색</v>
      </c>
      <c r="I446" s="78" t="str">
        <f>IF(E446="","",INDEX('기사 제목 및 링크'!B:B,MATCH("https://skinnonews.com"&amp;A446,'기사 제목 및 링크'!C:C,0)))</f>
        <v/>
      </c>
    </row>
    <row r="447" spans="1:9">
      <c r="A447" t="s">
        <v>1464</v>
      </c>
      <c r="B447" t="s">
        <v>37</v>
      </c>
      <c r="C447">
        <v>4</v>
      </c>
      <c r="D447" s="78" t="str">
        <f>IFERROR(MATCH(A447,'4p data'!$I$2:$I$7,0),"")</f>
        <v/>
      </c>
      <c r="E447" s="78" t="str">
        <f>IF(D447="","",D447&amp;"@"&amp;COUNTIF($D$1:D447,D447))</f>
        <v/>
      </c>
      <c r="F447" s="78" t="str">
        <f t="shared" si="6"/>
        <v>Google 검색</v>
      </c>
      <c r="I447" s="78" t="str">
        <f>IF(E447="","",INDEX('기사 제목 및 링크'!B:B,MATCH("https://skinnonews.com"&amp;A447,'기사 제목 및 링크'!C:C,0)))</f>
        <v/>
      </c>
    </row>
    <row r="448" spans="1:9">
      <c r="A448" t="s">
        <v>1461</v>
      </c>
      <c r="B448" t="s">
        <v>37</v>
      </c>
      <c r="C448">
        <v>4</v>
      </c>
      <c r="D448" s="78" t="str">
        <f>IFERROR(MATCH(A448,'4p data'!$I$2:$I$7,0),"")</f>
        <v/>
      </c>
      <c r="E448" s="78" t="str">
        <f>IF(D448="","",D448&amp;"@"&amp;COUNTIF($D$1:D448,D448))</f>
        <v/>
      </c>
      <c r="F448" s="78" t="str">
        <f t="shared" si="6"/>
        <v>Google 검색</v>
      </c>
      <c r="I448" s="78" t="str">
        <f>IF(E448="","",INDEX('기사 제목 및 링크'!B:B,MATCH("https://skinnonews.com"&amp;A448,'기사 제목 및 링크'!C:C,0)))</f>
        <v/>
      </c>
    </row>
    <row r="449" spans="1:9">
      <c r="A449" t="s">
        <v>824</v>
      </c>
      <c r="B449" t="s">
        <v>37</v>
      </c>
      <c r="C449">
        <v>4</v>
      </c>
      <c r="D449" s="78" t="str">
        <f>IFERROR(MATCH(A449,'4p data'!$I$2:$I$7,0),"")</f>
        <v/>
      </c>
      <c r="E449" s="78" t="str">
        <f>IF(D449="","",D449&amp;"@"&amp;COUNTIF($D$1:D449,D449))</f>
        <v/>
      </c>
      <c r="F449" s="78" t="str">
        <f t="shared" si="6"/>
        <v>Google 검색</v>
      </c>
      <c r="I449" s="78" t="str">
        <f>IF(E449="","",INDEX('기사 제목 및 링크'!B:B,MATCH("https://skinnonews.com"&amp;A449,'기사 제목 및 링크'!C:C,0)))</f>
        <v/>
      </c>
    </row>
    <row r="450" spans="1:9">
      <c r="A450" t="s">
        <v>1020</v>
      </c>
      <c r="B450" t="s">
        <v>37</v>
      </c>
      <c r="C450">
        <v>4</v>
      </c>
      <c r="D450" s="78" t="str">
        <f>IFERROR(MATCH(A450,'4p data'!$I$2:$I$7,0),"")</f>
        <v/>
      </c>
      <c r="E450" s="78" t="str">
        <f>IF(D450="","",D450&amp;"@"&amp;COUNTIF($D$1:D450,D450))</f>
        <v/>
      </c>
      <c r="F450" s="78" t="str">
        <f t="shared" ref="F450:F513" si="7">IF(B450="naver","Naver 검색",IF(B450="google","Google 검색",IF(B450="(direct)","직접유입",UPPER(LEFT(B450,1))&amp;MID(B450,2,99))))</f>
        <v>Google 검색</v>
      </c>
      <c r="I450" s="78" t="str">
        <f>IF(E450="","",INDEX('기사 제목 및 링크'!B:B,MATCH("https://skinnonews.com"&amp;A450,'기사 제목 및 링크'!C:C,0)))</f>
        <v/>
      </c>
    </row>
    <row r="451" spans="1:9">
      <c r="A451" t="s">
        <v>1023</v>
      </c>
      <c r="B451" t="s">
        <v>37</v>
      </c>
      <c r="C451">
        <v>4</v>
      </c>
      <c r="D451" s="78" t="str">
        <f>IFERROR(MATCH(A451,'4p data'!$I$2:$I$7,0),"")</f>
        <v/>
      </c>
      <c r="E451" s="78" t="str">
        <f>IF(D451="","",D451&amp;"@"&amp;COUNTIF($D$1:D451,D451))</f>
        <v/>
      </c>
      <c r="F451" s="78" t="str">
        <f t="shared" si="7"/>
        <v>Google 검색</v>
      </c>
      <c r="I451" s="78" t="str">
        <f>IF(E451="","",INDEX('기사 제목 및 링크'!B:B,MATCH("https://skinnonews.com"&amp;A451,'기사 제목 및 링크'!C:C,0)))</f>
        <v/>
      </c>
    </row>
    <row r="452" spans="1:9">
      <c r="A452" t="s">
        <v>1051</v>
      </c>
      <c r="B452" t="s">
        <v>36</v>
      </c>
      <c r="C452">
        <v>4</v>
      </c>
      <c r="D452" s="78">
        <f>IFERROR(MATCH(A452,'4p data'!$I$2:$I$7,0),"")</f>
        <v>6</v>
      </c>
      <c r="E452" s="78" t="str">
        <f>IF(D452="","",D452&amp;"@"&amp;COUNTIF($D$1:D452,D452))</f>
        <v>6@3</v>
      </c>
      <c r="F452" s="78" t="str">
        <f t="shared" si="7"/>
        <v>직접유입</v>
      </c>
      <c r="I452" s="78" t="str">
        <f>IF(E452="","",INDEX('기사 제목 및 링크'!B:B,MATCH("https://skinnonews.com"&amp;A452,'기사 제목 및 링크'!C:C,0)))</f>
        <v>[카드뉴스] “액체에 전자기기를 담근다?” – AI시대, 꼭 필요한 차세대 열관리 기술 ‘액침냉각’</v>
      </c>
    </row>
    <row r="453" spans="1:9">
      <c r="A453" t="s">
        <v>1100</v>
      </c>
      <c r="B453" t="s">
        <v>36</v>
      </c>
      <c r="C453">
        <v>4</v>
      </c>
      <c r="D453" s="78" t="str">
        <f>IFERROR(MATCH(A453,'4p data'!$I$2:$I$7,0),"")</f>
        <v/>
      </c>
      <c r="E453" s="78" t="str">
        <f>IF(D453="","",D453&amp;"@"&amp;COUNTIF($D$1:D453,D453))</f>
        <v/>
      </c>
      <c r="F453" s="78" t="str">
        <f t="shared" si="7"/>
        <v>직접유입</v>
      </c>
      <c r="I453" s="78" t="str">
        <f>IF(E453="","",INDEX('기사 제목 및 링크'!B:B,MATCH("https://skinnonews.com"&amp;A453,'기사 제목 및 링크'!C:C,0)))</f>
        <v/>
      </c>
    </row>
    <row r="454" spans="1:9">
      <c r="A454" t="s">
        <v>1169</v>
      </c>
      <c r="B454" t="s">
        <v>39</v>
      </c>
      <c r="C454">
        <v>4</v>
      </c>
      <c r="D454" s="78" t="str">
        <f>IFERROR(MATCH(A454,'4p data'!$I$2:$I$7,0),"")</f>
        <v/>
      </c>
      <c r="E454" s="78" t="str">
        <f>IF(D454="","",D454&amp;"@"&amp;COUNTIF($D$1:D454,D454))</f>
        <v/>
      </c>
      <c r="F454" s="78" t="str">
        <f t="shared" si="7"/>
        <v>Naver 검색</v>
      </c>
      <c r="I454" s="78" t="str">
        <f>IF(E454="","",INDEX('기사 제목 및 링크'!B:B,MATCH("https://skinnonews.com"&amp;A454,'기사 제목 및 링크'!C:C,0)))</f>
        <v/>
      </c>
    </row>
    <row r="455" spans="1:9">
      <c r="A455" t="s">
        <v>1254</v>
      </c>
      <c r="B455" t="s">
        <v>37</v>
      </c>
      <c r="C455">
        <v>4</v>
      </c>
      <c r="D455" s="78" t="str">
        <f>IFERROR(MATCH(A455,'4p data'!$I$2:$I$7,0),"")</f>
        <v/>
      </c>
      <c r="E455" s="78" t="str">
        <f>IF(D455="","",D455&amp;"@"&amp;COUNTIF($D$1:D455,D455))</f>
        <v/>
      </c>
      <c r="F455" s="78" t="str">
        <f t="shared" si="7"/>
        <v>Google 검색</v>
      </c>
      <c r="I455" s="78" t="str">
        <f>IF(E455="","",INDEX('기사 제목 및 링크'!B:B,MATCH("https://skinnonews.com"&amp;A455,'기사 제목 및 링크'!C:C,0)))</f>
        <v/>
      </c>
    </row>
    <row r="456" spans="1:9">
      <c r="A456" t="s">
        <v>1253</v>
      </c>
      <c r="B456" t="s">
        <v>37</v>
      </c>
      <c r="C456">
        <v>4</v>
      </c>
      <c r="D456" s="78" t="str">
        <f>IFERROR(MATCH(A456,'4p data'!$I$2:$I$7,0),"")</f>
        <v/>
      </c>
      <c r="E456" s="78" t="str">
        <f>IF(D456="","",D456&amp;"@"&amp;COUNTIF($D$1:D456,D456))</f>
        <v/>
      </c>
      <c r="F456" s="78" t="str">
        <f t="shared" si="7"/>
        <v>Google 검색</v>
      </c>
      <c r="I456" s="78" t="str">
        <f>IF(E456="","",INDEX('기사 제목 및 링크'!B:B,MATCH("https://skinnonews.com"&amp;A456,'기사 제목 및 링크'!C:C,0)))</f>
        <v/>
      </c>
    </row>
    <row r="457" spans="1:9">
      <c r="A457" t="s">
        <v>1275</v>
      </c>
      <c r="B457" t="s">
        <v>37</v>
      </c>
      <c r="C457">
        <v>4</v>
      </c>
      <c r="D457" s="78" t="str">
        <f>IFERROR(MATCH(A457,'4p data'!$I$2:$I$7,0),"")</f>
        <v/>
      </c>
      <c r="E457" s="78" t="str">
        <f>IF(D457="","",D457&amp;"@"&amp;COUNTIF($D$1:D457,D457))</f>
        <v/>
      </c>
      <c r="F457" s="78" t="str">
        <f t="shared" si="7"/>
        <v>Google 검색</v>
      </c>
      <c r="I457" s="78" t="str">
        <f>IF(E457="","",INDEX('기사 제목 및 링크'!B:B,MATCH("https://skinnonews.com"&amp;A457,'기사 제목 및 링크'!C:C,0)))</f>
        <v/>
      </c>
    </row>
    <row r="458" spans="1:9">
      <c r="A458" t="s">
        <v>1276</v>
      </c>
      <c r="B458" t="s">
        <v>37</v>
      </c>
      <c r="C458">
        <v>4</v>
      </c>
      <c r="D458" s="78" t="str">
        <f>IFERROR(MATCH(A458,'4p data'!$I$2:$I$7,0),"")</f>
        <v/>
      </c>
      <c r="E458" s="78" t="str">
        <f>IF(D458="","",D458&amp;"@"&amp;COUNTIF($D$1:D458,D458))</f>
        <v/>
      </c>
      <c r="F458" s="78" t="str">
        <f t="shared" si="7"/>
        <v>Google 검색</v>
      </c>
      <c r="I458" s="78" t="str">
        <f>IF(E458="","",INDEX('기사 제목 및 링크'!B:B,MATCH("https://skinnonews.com"&amp;A458,'기사 제목 및 링크'!C:C,0)))</f>
        <v/>
      </c>
    </row>
    <row r="459" spans="1:9">
      <c r="A459" t="s">
        <v>1327</v>
      </c>
      <c r="B459" t="s">
        <v>36</v>
      </c>
      <c r="C459">
        <v>4</v>
      </c>
      <c r="D459" s="78" t="str">
        <f>IFERROR(MATCH(A459,'4p data'!$I$2:$I$7,0),"")</f>
        <v/>
      </c>
      <c r="E459" s="78" t="str">
        <f>IF(D459="","",D459&amp;"@"&amp;COUNTIF($D$1:D459,D459))</f>
        <v/>
      </c>
      <c r="F459" s="78" t="str">
        <f t="shared" si="7"/>
        <v>직접유입</v>
      </c>
      <c r="I459" s="78" t="str">
        <f>IF(E459="","",INDEX('기사 제목 및 링크'!B:B,MATCH("https://skinnonews.com"&amp;A459,'기사 제목 및 링크'!C:C,0)))</f>
        <v/>
      </c>
    </row>
    <row r="460" spans="1:9">
      <c r="A460" t="s">
        <v>1363</v>
      </c>
      <c r="B460" t="s">
        <v>39</v>
      </c>
      <c r="C460">
        <v>4</v>
      </c>
      <c r="D460" s="78" t="str">
        <f>IFERROR(MATCH(A460,'4p data'!$I$2:$I$7,0),"")</f>
        <v/>
      </c>
      <c r="E460" s="78" t="str">
        <f>IF(D460="","",D460&amp;"@"&amp;COUNTIF($D$1:D460,D460))</f>
        <v/>
      </c>
      <c r="F460" s="78" t="str">
        <f t="shared" si="7"/>
        <v>Naver 검색</v>
      </c>
      <c r="I460" s="78" t="str">
        <f>IF(E460="","",INDEX('기사 제목 및 링크'!B:B,MATCH("https://skinnonews.com"&amp;A460,'기사 제목 및 링크'!C:C,0)))</f>
        <v/>
      </c>
    </row>
    <row r="461" spans="1:9">
      <c r="A461" t="s">
        <v>1360</v>
      </c>
      <c r="B461" t="s">
        <v>39</v>
      </c>
      <c r="C461">
        <v>4</v>
      </c>
      <c r="D461" s="78" t="str">
        <f>IFERROR(MATCH(A461,'4p data'!$I$2:$I$7,0),"")</f>
        <v/>
      </c>
      <c r="E461" s="78" t="str">
        <f>IF(D461="","",D461&amp;"@"&amp;COUNTIF($D$1:D461,D461))</f>
        <v/>
      </c>
      <c r="F461" s="78" t="str">
        <f t="shared" si="7"/>
        <v>Naver 검색</v>
      </c>
      <c r="I461" s="78" t="str">
        <f>IF(E461="","",INDEX('기사 제목 및 링크'!B:B,MATCH("https://skinnonews.com"&amp;A461,'기사 제목 및 링크'!C:C,0)))</f>
        <v/>
      </c>
    </row>
    <row r="462" spans="1:9">
      <c r="A462" t="s">
        <v>1565</v>
      </c>
      <c r="B462" t="s">
        <v>37</v>
      </c>
      <c r="C462">
        <v>4</v>
      </c>
      <c r="D462" s="78" t="str">
        <f>IFERROR(MATCH(A462,'4p data'!$I$2:$I$7,0),"")</f>
        <v/>
      </c>
      <c r="E462" s="78" t="str">
        <f>IF(D462="","",D462&amp;"@"&amp;COUNTIF($D$1:D462,D462))</f>
        <v/>
      </c>
      <c r="F462" s="78" t="str">
        <f t="shared" si="7"/>
        <v>Google 검색</v>
      </c>
      <c r="I462" s="78" t="str">
        <f>IF(E462="","",INDEX('기사 제목 및 링크'!B:B,MATCH("https://skinnonews.com"&amp;A462,'기사 제목 및 링크'!C:C,0)))</f>
        <v/>
      </c>
    </row>
    <row r="463" spans="1:9">
      <c r="A463" t="s">
        <v>1566</v>
      </c>
      <c r="B463" t="s">
        <v>37</v>
      </c>
      <c r="C463">
        <v>4</v>
      </c>
      <c r="D463" s="78" t="str">
        <f>IFERROR(MATCH(A463,'4p data'!$I$2:$I$7,0),"")</f>
        <v/>
      </c>
      <c r="E463" s="78" t="str">
        <f>IF(D463="","",D463&amp;"@"&amp;COUNTIF($D$1:D463,D463))</f>
        <v/>
      </c>
      <c r="F463" s="78" t="str">
        <f t="shared" si="7"/>
        <v>Google 검색</v>
      </c>
      <c r="I463" s="78" t="str">
        <f>IF(E463="","",INDEX('기사 제목 및 링크'!B:B,MATCH("https://skinnonews.com"&amp;A463,'기사 제목 및 링크'!C:C,0)))</f>
        <v/>
      </c>
    </row>
    <row r="464" spans="1:9">
      <c r="A464" t="s">
        <v>1616</v>
      </c>
      <c r="B464" t="s">
        <v>39</v>
      </c>
      <c r="C464">
        <v>4</v>
      </c>
      <c r="D464" s="78" t="str">
        <f>IFERROR(MATCH(A464,'4p data'!$I$2:$I$7,0),"")</f>
        <v/>
      </c>
      <c r="E464" s="78" t="str">
        <f>IF(D464="","",D464&amp;"@"&amp;COUNTIF($D$1:D464,D464))</f>
        <v/>
      </c>
      <c r="F464" s="78" t="str">
        <f t="shared" si="7"/>
        <v>Naver 검색</v>
      </c>
      <c r="I464" s="78" t="str">
        <f>IF(E464="","",INDEX('기사 제목 및 링크'!B:B,MATCH("https://skinnonews.com"&amp;A464,'기사 제목 및 링크'!C:C,0)))</f>
        <v/>
      </c>
    </row>
    <row r="465" spans="1:9">
      <c r="A465" t="s">
        <v>1794</v>
      </c>
      <c r="B465" t="s">
        <v>926</v>
      </c>
      <c r="C465">
        <v>4</v>
      </c>
      <c r="D465" s="78" t="str">
        <f>IFERROR(MATCH(A465,'4p data'!$I$2:$I$7,0),"")</f>
        <v/>
      </c>
      <c r="E465" s="78" t="str">
        <f>IF(D465="","",D465&amp;"@"&amp;COUNTIF($D$1:D465,D465))</f>
        <v/>
      </c>
      <c r="F465" s="78" t="str">
        <f t="shared" si="7"/>
        <v>Facebook</v>
      </c>
      <c r="I465" s="78" t="str">
        <f>IF(E465="","",INDEX('기사 제목 및 링크'!B:B,MATCH("https://skinnonews.com"&amp;A465,'기사 제목 및 링크'!C:C,0)))</f>
        <v/>
      </c>
    </row>
    <row r="466" spans="1:9">
      <c r="A466" t="s">
        <v>2054</v>
      </c>
      <c r="B466" t="s">
        <v>232</v>
      </c>
      <c r="C466">
        <v>4</v>
      </c>
      <c r="D466" s="78">
        <f>IFERROR(MATCH(A466,'4p data'!$I$2:$I$7,0),"")</f>
        <v>3</v>
      </c>
      <c r="E466" s="78" t="str">
        <f>IF(D466="","",D466&amp;"@"&amp;COUNTIF($D$1:D466,D466))</f>
        <v>3@7</v>
      </c>
      <c r="F466" s="78" t="str">
        <f t="shared" si="7"/>
        <v>Skietechnology.com</v>
      </c>
      <c r="I466" s="78" t="str">
        <f>IF(E466="","",INDEX('기사 제목 및 링크'!B:B,MATCH("https://skinnonews.com"&amp;A466,'기사 제목 및 링크'!C:C,0)))</f>
        <v>SK온, 리튬메탈 배터리용 고분자 전해질 개발</v>
      </c>
    </row>
    <row r="467" spans="1:9">
      <c r="A467" t="s">
        <v>142</v>
      </c>
      <c r="B467" t="s">
        <v>39</v>
      </c>
      <c r="C467">
        <v>4</v>
      </c>
      <c r="D467" s="78" t="str">
        <f>IFERROR(MATCH(A467,'4p data'!$I$2:$I$7,0),"")</f>
        <v/>
      </c>
      <c r="E467" s="78" t="str">
        <f>IF(D467="","",D467&amp;"@"&amp;COUNTIF($D$1:D467,D467))</f>
        <v/>
      </c>
      <c r="F467" s="78" t="str">
        <f t="shared" si="7"/>
        <v>Naver 검색</v>
      </c>
      <c r="I467" s="78" t="str">
        <f>IF(E467="","",INDEX('기사 제목 및 링크'!B:B,MATCH("https://skinnonews.com"&amp;A467,'기사 제목 및 링크'!C:C,0)))</f>
        <v/>
      </c>
    </row>
    <row r="468" spans="1:9">
      <c r="A468" t="s">
        <v>1331</v>
      </c>
      <c r="B468" t="s">
        <v>37</v>
      </c>
      <c r="C468">
        <v>4</v>
      </c>
      <c r="D468" s="78" t="str">
        <f>IFERROR(MATCH(A468,'4p data'!$I$2:$I$7,0),"")</f>
        <v/>
      </c>
      <c r="E468" s="78" t="str">
        <f>IF(D468="","",D468&amp;"@"&amp;COUNTIF($D$1:D468,D468))</f>
        <v/>
      </c>
      <c r="F468" s="78" t="str">
        <f t="shared" si="7"/>
        <v>Google 검색</v>
      </c>
      <c r="I468" s="78" t="str">
        <f>IF(E468="","",INDEX('기사 제목 및 링크'!B:B,MATCH("https://skinnonews.com"&amp;A468,'기사 제목 및 링크'!C:C,0)))</f>
        <v/>
      </c>
    </row>
    <row r="469" spans="1:9">
      <c r="A469" t="s">
        <v>62</v>
      </c>
      <c r="B469" t="s">
        <v>41</v>
      </c>
      <c r="C469">
        <v>4</v>
      </c>
      <c r="D469" s="78" t="str">
        <f>IFERROR(MATCH(A469,'4p data'!$I$2:$I$7,0),"")</f>
        <v/>
      </c>
      <c r="E469" s="78" t="str">
        <f>IF(D469="","",D469&amp;"@"&amp;COUNTIF($D$1:D469,D469))</f>
        <v/>
      </c>
      <c r="F469" s="78" t="str">
        <f t="shared" si="7"/>
        <v>Naver.com</v>
      </c>
      <c r="I469" s="78" t="str">
        <f>IF(E469="","",INDEX('기사 제목 및 링크'!B:B,MATCH("https://skinnonews.com"&amp;A469,'기사 제목 및 링크'!C:C,0)))</f>
        <v/>
      </c>
    </row>
    <row r="470" spans="1:9">
      <c r="A470" t="s">
        <v>153</v>
      </c>
      <c r="B470" t="s">
        <v>37</v>
      </c>
      <c r="C470">
        <v>4</v>
      </c>
      <c r="D470" s="78" t="str">
        <f>IFERROR(MATCH(A470,'4p data'!$I$2:$I$7,0),"")</f>
        <v/>
      </c>
      <c r="E470" s="78" t="str">
        <f>IF(D470="","",D470&amp;"@"&amp;COUNTIF($D$1:D470,D470))</f>
        <v/>
      </c>
      <c r="F470" s="78" t="str">
        <f t="shared" si="7"/>
        <v>Google 검색</v>
      </c>
      <c r="I470" s="78" t="str">
        <f>IF(E470="","",INDEX('기사 제목 및 링크'!B:B,MATCH("https://skinnonews.com"&amp;A470,'기사 제목 및 링크'!C:C,0)))</f>
        <v/>
      </c>
    </row>
    <row r="471" spans="1:9">
      <c r="A471" t="s">
        <v>153</v>
      </c>
      <c r="B471" t="s">
        <v>39</v>
      </c>
      <c r="C471">
        <v>4</v>
      </c>
      <c r="D471" s="78" t="str">
        <f>IFERROR(MATCH(A471,'4p data'!$I$2:$I$7,0),"")</f>
        <v/>
      </c>
      <c r="E471" s="78" t="str">
        <f>IF(D471="","",D471&amp;"@"&amp;COUNTIF($D$1:D471,D471))</f>
        <v/>
      </c>
      <c r="F471" s="78" t="str">
        <f t="shared" si="7"/>
        <v>Naver 검색</v>
      </c>
      <c r="I471" s="78" t="str">
        <f>IF(E471="","",INDEX('기사 제목 및 링크'!B:B,MATCH("https://skinnonews.com"&amp;A471,'기사 제목 및 링크'!C:C,0)))</f>
        <v/>
      </c>
    </row>
    <row r="472" spans="1:9">
      <c r="A472" t="s">
        <v>168</v>
      </c>
      <c r="B472" t="s">
        <v>36</v>
      </c>
      <c r="C472">
        <v>4</v>
      </c>
      <c r="D472" s="78" t="str">
        <f>IFERROR(MATCH(A472,'4p data'!$I$2:$I$7,0),"")</f>
        <v/>
      </c>
      <c r="E472" s="78" t="str">
        <f>IF(D472="","",D472&amp;"@"&amp;COUNTIF($D$1:D472,D472))</f>
        <v/>
      </c>
      <c r="F472" s="78" t="str">
        <f t="shared" si="7"/>
        <v>직접유입</v>
      </c>
      <c r="I472" s="78" t="str">
        <f>IF(E472="","",INDEX('기사 제목 및 링크'!B:B,MATCH("https://skinnonews.com"&amp;A472,'기사 제목 및 링크'!C:C,0)))</f>
        <v/>
      </c>
    </row>
    <row r="473" spans="1:9">
      <c r="A473" t="s">
        <v>1510</v>
      </c>
      <c r="B473" t="s">
        <v>37</v>
      </c>
      <c r="C473">
        <v>4</v>
      </c>
      <c r="D473" s="78" t="str">
        <f>IFERROR(MATCH(A473,'4p data'!$I$2:$I$7,0),"")</f>
        <v/>
      </c>
      <c r="E473" s="78" t="str">
        <f>IF(D473="","",D473&amp;"@"&amp;COUNTIF($D$1:D473,D473))</f>
        <v/>
      </c>
      <c r="F473" s="78" t="str">
        <f t="shared" si="7"/>
        <v>Google 검색</v>
      </c>
      <c r="I473" s="78" t="str">
        <f>IF(E473="","",INDEX('기사 제목 및 링크'!B:B,MATCH("https://skinnonews.com"&amp;A473,'기사 제목 및 링크'!C:C,0)))</f>
        <v/>
      </c>
    </row>
    <row r="474" spans="1:9">
      <c r="A474" t="s">
        <v>1075</v>
      </c>
      <c r="B474" t="s">
        <v>37</v>
      </c>
      <c r="C474">
        <v>4</v>
      </c>
      <c r="D474" s="78" t="str">
        <f>IFERROR(MATCH(A474,'4p data'!$I$2:$I$7,0),"")</f>
        <v/>
      </c>
      <c r="E474" s="78" t="str">
        <f>IF(D474="","",D474&amp;"@"&amp;COUNTIF($D$1:D474,D474))</f>
        <v/>
      </c>
      <c r="F474" s="78" t="str">
        <f t="shared" si="7"/>
        <v>Google 검색</v>
      </c>
      <c r="I474" s="78" t="str">
        <f>IF(E474="","",INDEX('기사 제목 및 링크'!B:B,MATCH("https://skinnonews.com"&amp;A474,'기사 제목 및 링크'!C:C,0)))</f>
        <v/>
      </c>
    </row>
    <row r="475" spans="1:9">
      <c r="A475" t="s">
        <v>2082</v>
      </c>
      <c r="B475" t="s">
        <v>37</v>
      </c>
      <c r="C475">
        <v>4</v>
      </c>
      <c r="D475" s="78" t="str">
        <f>IFERROR(MATCH(A475,'4p data'!$I$2:$I$7,0),"")</f>
        <v/>
      </c>
      <c r="E475" s="78" t="str">
        <f>IF(D475="","",D475&amp;"@"&amp;COUNTIF($D$1:D475,D475))</f>
        <v/>
      </c>
      <c r="F475" s="78" t="str">
        <f t="shared" si="7"/>
        <v>Google 검색</v>
      </c>
      <c r="I475" s="78" t="str">
        <f>IF(E475="","",INDEX('기사 제목 및 링크'!B:B,MATCH("https://skinnonews.com"&amp;A475,'기사 제목 및 링크'!C:C,0)))</f>
        <v/>
      </c>
    </row>
    <row r="476" spans="1:9">
      <c r="A476" t="s">
        <v>1919</v>
      </c>
      <c r="B476" t="s">
        <v>37</v>
      </c>
      <c r="C476">
        <v>4</v>
      </c>
      <c r="D476" s="78" t="str">
        <f>IFERROR(MATCH(A476,'4p data'!$I$2:$I$7,0),"")</f>
        <v/>
      </c>
      <c r="E476" s="78" t="str">
        <f>IF(D476="","",D476&amp;"@"&amp;COUNTIF($D$1:D476,D476))</f>
        <v/>
      </c>
      <c r="F476" s="78" t="str">
        <f t="shared" si="7"/>
        <v>Google 검색</v>
      </c>
      <c r="I476" s="78" t="str">
        <f>IF(E476="","",INDEX('기사 제목 및 링크'!B:B,MATCH("https://skinnonews.com"&amp;A476,'기사 제목 및 링크'!C:C,0)))</f>
        <v/>
      </c>
    </row>
    <row r="477" spans="1:9">
      <c r="A477" t="s">
        <v>47</v>
      </c>
      <c r="B477" t="s">
        <v>36</v>
      </c>
      <c r="C477">
        <v>4</v>
      </c>
      <c r="D477" s="78">
        <f>IFERROR(MATCH(A477,'4p data'!$I$2:$I$7,0),"")</f>
        <v>2</v>
      </c>
      <c r="E477" s="78" t="str">
        <f>IF(D477="","",D477&amp;"@"&amp;COUNTIF($D$1:D477,D477))</f>
        <v>2@4</v>
      </c>
      <c r="F477" s="78" t="str">
        <f t="shared" si="7"/>
        <v>직접유입</v>
      </c>
      <c r="I477" s="78" t="str">
        <f>IF(E477="","",INDEX('기사 제목 및 링크'!B:B,MATCH("https://skinnonews.com"&amp;A477,'기사 제목 및 링크'!C:C,0)))</f>
        <v>패션의 완성은 운동화! 운동화 끈 예쁘게 묶는 법 TOP 5</v>
      </c>
    </row>
    <row r="478" spans="1:9">
      <c r="A478" t="s">
        <v>932</v>
      </c>
      <c r="B478" t="s">
        <v>37</v>
      </c>
      <c r="C478">
        <v>4</v>
      </c>
      <c r="D478" s="78" t="str">
        <f>IFERROR(MATCH(A478,'4p data'!$I$2:$I$7,0),"")</f>
        <v/>
      </c>
      <c r="E478" s="78" t="str">
        <f>IF(D478="","",D478&amp;"@"&amp;COUNTIF($D$1:D478,D478))</f>
        <v/>
      </c>
      <c r="F478" s="78" t="str">
        <f t="shared" si="7"/>
        <v>Google 검색</v>
      </c>
      <c r="I478" s="78" t="str">
        <f>IF(E478="","",INDEX('기사 제목 및 링크'!B:B,MATCH("https://skinnonews.com"&amp;A478,'기사 제목 및 링크'!C:C,0)))</f>
        <v/>
      </c>
    </row>
    <row r="479" spans="1:9">
      <c r="A479" t="s">
        <v>1366</v>
      </c>
      <c r="B479" t="s">
        <v>37</v>
      </c>
      <c r="C479">
        <v>4</v>
      </c>
      <c r="D479" s="78" t="str">
        <f>IFERROR(MATCH(A479,'4p data'!$I$2:$I$7,0),"")</f>
        <v/>
      </c>
      <c r="E479" s="78" t="str">
        <f>IF(D479="","",D479&amp;"@"&amp;COUNTIF($D$1:D479,D479))</f>
        <v/>
      </c>
      <c r="F479" s="78" t="str">
        <f t="shared" si="7"/>
        <v>Google 검색</v>
      </c>
      <c r="I479" s="78" t="str">
        <f>IF(E479="","",INDEX('기사 제목 및 링크'!B:B,MATCH("https://skinnonews.com"&amp;A479,'기사 제목 및 링크'!C:C,0)))</f>
        <v/>
      </c>
    </row>
    <row r="480" spans="1:9">
      <c r="A480" t="s">
        <v>1455</v>
      </c>
      <c r="B480" t="s">
        <v>37</v>
      </c>
      <c r="C480">
        <v>4</v>
      </c>
      <c r="D480" s="78" t="str">
        <f>IFERROR(MATCH(A480,'4p data'!$I$2:$I$7,0),"")</f>
        <v/>
      </c>
      <c r="E480" s="78" t="str">
        <f>IF(D480="","",D480&amp;"@"&amp;COUNTIF($D$1:D480,D480))</f>
        <v/>
      </c>
      <c r="F480" s="78" t="str">
        <f t="shared" si="7"/>
        <v>Google 검색</v>
      </c>
      <c r="I480" s="78" t="str">
        <f>IF(E480="","",INDEX('기사 제목 및 링크'!B:B,MATCH("https://skinnonews.com"&amp;A480,'기사 제목 및 링크'!C:C,0)))</f>
        <v/>
      </c>
    </row>
    <row r="481" spans="1:9">
      <c r="A481" t="s">
        <v>1632</v>
      </c>
      <c r="B481" t="s">
        <v>37</v>
      </c>
      <c r="C481">
        <v>4</v>
      </c>
      <c r="D481" s="78" t="str">
        <f>IFERROR(MATCH(A481,'4p data'!$I$2:$I$7,0),"")</f>
        <v/>
      </c>
      <c r="E481" s="78" t="str">
        <f>IF(D481="","",D481&amp;"@"&amp;COUNTIF($D$1:D481,D481))</f>
        <v/>
      </c>
      <c r="F481" s="78" t="str">
        <f t="shared" si="7"/>
        <v>Google 검색</v>
      </c>
      <c r="I481" s="78" t="str">
        <f>IF(E481="","",INDEX('기사 제목 및 링크'!B:B,MATCH("https://skinnonews.com"&amp;A481,'기사 제목 및 링크'!C:C,0)))</f>
        <v/>
      </c>
    </row>
    <row r="482" spans="1:9">
      <c r="A482" t="s">
        <v>1856</v>
      </c>
      <c r="B482" t="s">
        <v>37</v>
      </c>
      <c r="C482">
        <v>4</v>
      </c>
      <c r="D482" s="78" t="str">
        <f>IFERROR(MATCH(A482,'4p data'!$I$2:$I$7,0),"")</f>
        <v/>
      </c>
      <c r="E482" s="78" t="str">
        <f>IF(D482="","",D482&amp;"@"&amp;COUNTIF($D$1:D482,D482))</f>
        <v/>
      </c>
      <c r="F482" s="78" t="str">
        <f t="shared" si="7"/>
        <v>Google 검색</v>
      </c>
      <c r="I482" s="78" t="str">
        <f>IF(E482="","",INDEX('기사 제목 및 링크'!B:B,MATCH("https://skinnonews.com"&amp;A482,'기사 제목 및 링크'!C:C,0)))</f>
        <v/>
      </c>
    </row>
    <row r="483" spans="1:9">
      <c r="A483" t="s">
        <v>1624</v>
      </c>
      <c r="B483" t="s">
        <v>37</v>
      </c>
      <c r="C483">
        <v>4</v>
      </c>
      <c r="D483" s="78" t="str">
        <f>IFERROR(MATCH(A483,'4p data'!$I$2:$I$7,0),"")</f>
        <v/>
      </c>
      <c r="E483" s="78" t="str">
        <f>IF(D483="","",D483&amp;"@"&amp;COUNTIF($D$1:D483,D483))</f>
        <v/>
      </c>
      <c r="F483" s="78" t="str">
        <f t="shared" si="7"/>
        <v>Google 검색</v>
      </c>
      <c r="I483" s="78" t="str">
        <f>IF(E483="","",INDEX('기사 제목 및 링크'!B:B,MATCH("https://skinnonews.com"&amp;A483,'기사 제목 및 링크'!C:C,0)))</f>
        <v/>
      </c>
    </row>
    <row r="484" spans="1:9">
      <c r="A484" t="s">
        <v>994</v>
      </c>
      <c r="B484" t="s">
        <v>37</v>
      </c>
      <c r="C484">
        <v>4</v>
      </c>
      <c r="D484" s="78" t="str">
        <f>IFERROR(MATCH(A484,'4p data'!$I$2:$I$7,0),"")</f>
        <v/>
      </c>
      <c r="E484" s="78" t="str">
        <f>IF(D484="","",D484&amp;"@"&amp;COUNTIF($D$1:D484,D484))</f>
        <v/>
      </c>
      <c r="F484" s="78" t="str">
        <f t="shared" si="7"/>
        <v>Google 검색</v>
      </c>
      <c r="I484" s="78" t="str">
        <f>IF(E484="","",INDEX('기사 제목 및 링크'!B:B,MATCH("https://skinnonews.com"&amp;A484,'기사 제목 및 링크'!C:C,0)))</f>
        <v/>
      </c>
    </row>
    <row r="485" spans="1:9">
      <c r="A485" t="s">
        <v>2084</v>
      </c>
      <c r="B485" t="s">
        <v>37</v>
      </c>
      <c r="C485">
        <v>4</v>
      </c>
      <c r="D485" s="78" t="str">
        <f>IFERROR(MATCH(A485,'4p data'!$I$2:$I$7,0),"")</f>
        <v/>
      </c>
      <c r="E485" s="78" t="str">
        <f>IF(D485="","",D485&amp;"@"&amp;COUNTIF($D$1:D485,D485))</f>
        <v/>
      </c>
      <c r="F485" s="78" t="str">
        <f t="shared" si="7"/>
        <v>Google 검색</v>
      </c>
      <c r="I485" s="78" t="str">
        <f>IF(E485="","",INDEX('기사 제목 및 링크'!B:B,MATCH("https://skinnonews.com"&amp;A485,'기사 제목 및 링크'!C:C,0)))</f>
        <v/>
      </c>
    </row>
    <row r="486" spans="1:9">
      <c r="A486" t="s">
        <v>226</v>
      </c>
      <c r="B486" t="s">
        <v>37</v>
      </c>
      <c r="C486">
        <v>4</v>
      </c>
      <c r="D486" s="78" t="str">
        <f>IFERROR(MATCH(A486,'4p data'!$I$2:$I$7,0),"")</f>
        <v/>
      </c>
      <c r="E486" s="78" t="str">
        <f>IF(D486="","",D486&amp;"@"&amp;COUNTIF($D$1:D486,D486))</f>
        <v/>
      </c>
      <c r="F486" s="78" t="str">
        <f t="shared" si="7"/>
        <v>Google 검색</v>
      </c>
      <c r="I486" s="78" t="str">
        <f>IF(E486="","",INDEX('기사 제목 및 링크'!B:B,MATCH("https://skinnonews.com"&amp;A486,'기사 제목 및 링크'!C:C,0)))</f>
        <v/>
      </c>
    </row>
    <row r="487" spans="1:9">
      <c r="A487" t="s">
        <v>929</v>
      </c>
      <c r="B487" t="s">
        <v>37</v>
      </c>
      <c r="C487">
        <v>4</v>
      </c>
      <c r="D487" s="78" t="str">
        <f>IFERROR(MATCH(A487,'4p data'!$I$2:$I$7,0),"")</f>
        <v/>
      </c>
      <c r="E487" s="78" t="str">
        <f>IF(D487="","",D487&amp;"@"&amp;COUNTIF($D$1:D487,D487))</f>
        <v/>
      </c>
      <c r="F487" s="78" t="str">
        <f t="shared" si="7"/>
        <v>Google 검색</v>
      </c>
      <c r="I487" s="78" t="str">
        <f>IF(E487="","",INDEX('기사 제목 및 링크'!B:B,MATCH("https://skinnonews.com"&amp;A487,'기사 제목 및 링크'!C:C,0)))</f>
        <v/>
      </c>
    </row>
    <row r="488" spans="1:9">
      <c r="A488" t="s">
        <v>154</v>
      </c>
      <c r="B488" t="s">
        <v>39</v>
      </c>
      <c r="C488">
        <v>4</v>
      </c>
      <c r="D488" s="78" t="str">
        <f>IFERROR(MATCH(A488,'4p data'!$I$2:$I$7,0),"")</f>
        <v/>
      </c>
      <c r="E488" s="78" t="str">
        <f>IF(D488="","",D488&amp;"@"&amp;COUNTIF($D$1:D488,D488))</f>
        <v/>
      </c>
      <c r="F488" s="78" t="str">
        <f t="shared" si="7"/>
        <v>Naver 검색</v>
      </c>
      <c r="I488" s="78" t="str">
        <f>IF(E488="","",INDEX('기사 제목 및 링크'!B:B,MATCH("https://skinnonews.com"&amp;A488,'기사 제목 및 링크'!C:C,0)))</f>
        <v/>
      </c>
    </row>
    <row r="489" spans="1:9">
      <c r="A489" t="s">
        <v>1733</v>
      </c>
      <c r="B489" t="s">
        <v>37</v>
      </c>
      <c r="C489">
        <v>4</v>
      </c>
      <c r="D489" s="78" t="str">
        <f>IFERROR(MATCH(A489,'4p data'!$I$2:$I$7,0),"")</f>
        <v/>
      </c>
      <c r="E489" s="78" t="str">
        <f>IF(D489="","",D489&amp;"@"&amp;COUNTIF($D$1:D489,D489))</f>
        <v/>
      </c>
      <c r="F489" s="78" t="str">
        <f t="shared" si="7"/>
        <v>Google 검색</v>
      </c>
      <c r="I489" s="78" t="str">
        <f>IF(E489="","",INDEX('기사 제목 및 링크'!B:B,MATCH("https://skinnonews.com"&amp;A489,'기사 제목 및 링크'!C:C,0)))</f>
        <v/>
      </c>
    </row>
    <row r="490" spans="1:9">
      <c r="A490" t="s">
        <v>715</v>
      </c>
      <c r="B490" t="s">
        <v>37</v>
      </c>
      <c r="C490">
        <v>4</v>
      </c>
      <c r="D490" s="78" t="str">
        <f>IFERROR(MATCH(A490,'4p data'!$I$2:$I$7,0),"")</f>
        <v/>
      </c>
      <c r="E490" s="78" t="str">
        <f>IF(D490="","",D490&amp;"@"&amp;COUNTIF($D$1:D490,D490))</f>
        <v/>
      </c>
      <c r="F490" s="78" t="str">
        <f t="shared" si="7"/>
        <v>Google 검색</v>
      </c>
      <c r="I490" s="78" t="str">
        <f>IF(E490="","",INDEX('기사 제목 및 링크'!B:B,MATCH("https://skinnonews.com"&amp;A490,'기사 제목 및 링크'!C:C,0)))</f>
        <v/>
      </c>
    </row>
    <row r="491" spans="1:9">
      <c r="A491" t="s">
        <v>145</v>
      </c>
      <c r="B491" t="s">
        <v>37</v>
      </c>
      <c r="C491">
        <v>4</v>
      </c>
      <c r="D491" s="78" t="str">
        <f>IFERROR(MATCH(A491,'4p data'!$I$2:$I$7,0),"")</f>
        <v/>
      </c>
      <c r="E491" s="78" t="str">
        <f>IF(D491="","",D491&amp;"@"&amp;COUNTIF($D$1:D491,D491))</f>
        <v/>
      </c>
      <c r="F491" s="78" t="str">
        <f t="shared" si="7"/>
        <v>Google 검색</v>
      </c>
      <c r="I491" s="78" t="str">
        <f>IF(E491="","",INDEX('기사 제목 및 링크'!B:B,MATCH("https://skinnonews.com"&amp;A491,'기사 제목 및 링크'!C:C,0)))</f>
        <v/>
      </c>
    </row>
    <row r="492" spans="1:9">
      <c r="A492" t="s">
        <v>2086</v>
      </c>
      <c r="B492" t="s">
        <v>37</v>
      </c>
      <c r="C492">
        <v>4</v>
      </c>
      <c r="D492" s="78" t="str">
        <f>IFERROR(MATCH(A492,'4p data'!$I$2:$I$7,0),"")</f>
        <v/>
      </c>
      <c r="E492" s="78" t="str">
        <f>IF(D492="","",D492&amp;"@"&amp;COUNTIF($D$1:D492,D492))</f>
        <v/>
      </c>
      <c r="F492" s="78" t="str">
        <f t="shared" si="7"/>
        <v>Google 검색</v>
      </c>
      <c r="I492" s="78" t="str">
        <f>IF(E492="","",INDEX('기사 제목 및 링크'!B:B,MATCH("https://skinnonews.com"&amp;A492,'기사 제목 및 링크'!C:C,0)))</f>
        <v/>
      </c>
    </row>
    <row r="493" spans="1:9">
      <c r="A493" t="s">
        <v>126</v>
      </c>
      <c r="B493" t="s">
        <v>39</v>
      </c>
      <c r="C493">
        <v>4</v>
      </c>
      <c r="D493" s="78" t="str">
        <f>IFERROR(MATCH(A493,'4p data'!$I$2:$I$7,0),"")</f>
        <v/>
      </c>
      <c r="E493" s="78" t="str">
        <f>IF(D493="","",D493&amp;"@"&amp;COUNTIF($D$1:D493,D493))</f>
        <v/>
      </c>
      <c r="F493" s="78" t="str">
        <f t="shared" si="7"/>
        <v>Naver 검색</v>
      </c>
      <c r="I493" s="78" t="str">
        <f>IF(E493="","",INDEX('기사 제목 및 링크'!B:B,MATCH("https://skinnonews.com"&amp;A493,'기사 제목 및 링크'!C:C,0)))</f>
        <v/>
      </c>
    </row>
    <row r="494" spans="1:9">
      <c r="A494" t="s">
        <v>152</v>
      </c>
      <c r="B494" t="s">
        <v>36</v>
      </c>
      <c r="C494">
        <v>4</v>
      </c>
      <c r="D494" s="78" t="str">
        <f>IFERROR(MATCH(A494,'4p data'!$I$2:$I$7,0),"")</f>
        <v/>
      </c>
      <c r="E494" s="78" t="str">
        <f>IF(D494="","",D494&amp;"@"&amp;COUNTIF($D$1:D494,D494))</f>
        <v/>
      </c>
      <c r="F494" s="78" t="str">
        <f t="shared" si="7"/>
        <v>직접유입</v>
      </c>
      <c r="I494" s="78" t="str">
        <f>IF(E494="","",INDEX('기사 제목 및 링크'!B:B,MATCH("https://skinnonews.com"&amp;A494,'기사 제목 및 링크'!C:C,0)))</f>
        <v/>
      </c>
    </row>
    <row r="495" spans="1:9">
      <c r="A495" t="s">
        <v>212</v>
      </c>
      <c r="B495" t="s">
        <v>37</v>
      </c>
      <c r="C495">
        <v>4</v>
      </c>
      <c r="D495" s="78" t="str">
        <f>IFERROR(MATCH(A495,'4p data'!$I$2:$I$7,0),"")</f>
        <v/>
      </c>
      <c r="E495" s="78" t="str">
        <f>IF(D495="","",D495&amp;"@"&amp;COUNTIF($D$1:D495,D495))</f>
        <v/>
      </c>
      <c r="F495" s="78" t="str">
        <f t="shared" si="7"/>
        <v>Google 검색</v>
      </c>
      <c r="I495" s="78" t="str">
        <f>IF(E495="","",INDEX('기사 제목 및 링크'!B:B,MATCH("https://skinnonews.com"&amp;A495,'기사 제목 및 링크'!C:C,0)))</f>
        <v/>
      </c>
    </row>
    <row r="496" spans="1:9">
      <c r="A496" t="s">
        <v>1108</v>
      </c>
      <c r="B496" t="s">
        <v>37</v>
      </c>
      <c r="C496">
        <v>4</v>
      </c>
      <c r="D496" s="78" t="str">
        <f>IFERROR(MATCH(A496,'4p data'!$I$2:$I$7,0),"")</f>
        <v/>
      </c>
      <c r="E496" s="78" t="str">
        <f>IF(D496="","",D496&amp;"@"&amp;COUNTIF($D$1:D496,D496))</f>
        <v/>
      </c>
      <c r="F496" s="78" t="str">
        <f t="shared" si="7"/>
        <v>Google 검색</v>
      </c>
      <c r="I496" s="78" t="str">
        <f>IF(E496="","",INDEX('기사 제목 및 링크'!B:B,MATCH("https://skinnonews.com"&amp;A496,'기사 제목 및 링크'!C:C,0)))</f>
        <v/>
      </c>
    </row>
    <row r="497" spans="1:9">
      <c r="A497" t="s">
        <v>1747</v>
      </c>
      <c r="B497" t="s">
        <v>37</v>
      </c>
      <c r="C497">
        <v>4</v>
      </c>
      <c r="D497" s="78" t="str">
        <f>IFERROR(MATCH(A497,'4p data'!$I$2:$I$7,0),"")</f>
        <v/>
      </c>
      <c r="E497" s="78" t="str">
        <f>IF(D497="","",D497&amp;"@"&amp;COUNTIF($D$1:D497,D497))</f>
        <v/>
      </c>
      <c r="F497" s="78" t="str">
        <f t="shared" si="7"/>
        <v>Google 검색</v>
      </c>
      <c r="I497" s="78" t="str">
        <f>IF(E497="","",INDEX('기사 제목 및 링크'!B:B,MATCH("https://skinnonews.com"&amp;A497,'기사 제목 및 링크'!C:C,0)))</f>
        <v/>
      </c>
    </row>
    <row r="498" spans="1:9">
      <c r="A498" t="s">
        <v>1751</v>
      </c>
      <c r="B498" t="s">
        <v>36</v>
      </c>
      <c r="C498">
        <v>4</v>
      </c>
      <c r="D498" s="78" t="str">
        <f>IFERROR(MATCH(A498,'4p data'!$I$2:$I$7,0),"")</f>
        <v/>
      </c>
      <c r="E498" s="78" t="str">
        <f>IF(D498="","",D498&amp;"@"&amp;COUNTIF($D$1:D498,D498))</f>
        <v/>
      </c>
      <c r="F498" s="78" t="str">
        <f t="shared" si="7"/>
        <v>직접유입</v>
      </c>
      <c r="I498" s="78" t="str">
        <f>IF(E498="","",INDEX('기사 제목 및 링크'!B:B,MATCH("https://skinnonews.com"&amp;A498,'기사 제목 및 링크'!C:C,0)))</f>
        <v/>
      </c>
    </row>
    <row r="499" spans="1:9">
      <c r="A499" t="s">
        <v>1638</v>
      </c>
      <c r="B499" t="s">
        <v>37</v>
      </c>
      <c r="C499">
        <v>4</v>
      </c>
      <c r="D499" s="78" t="str">
        <f>IFERROR(MATCH(A499,'4p data'!$I$2:$I$7,0),"")</f>
        <v/>
      </c>
      <c r="E499" s="78" t="str">
        <f>IF(D499="","",D499&amp;"@"&amp;COUNTIF($D$1:D499,D499))</f>
        <v/>
      </c>
      <c r="F499" s="78" t="str">
        <f t="shared" si="7"/>
        <v>Google 검색</v>
      </c>
      <c r="I499" s="78" t="str">
        <f>IF(E499="","",INDEX('기사 제목 및 링크'!B:B,MATCH("https://skinnonews.com"&amp;A499,'기사 제목 및 링크'!C:C,0)))</f>
        <v/>
      </c>
    </row>
    <row r="500" spans="1:9">
      <c r="A500" t="s">
        <v>1757</v>
      </c>
      <c r="B500" t="s">
        <v>37</v>
      </c>
      <c r="C500">
        <v>4</v>
      </c>
      <c r="D500" s="78" t="str">
        <f>IFERROR(MATCH(A500,'4p data'!$I$2:$I$7,0),"")</f>
        <v/>
      </c>
      <c r="E500" s="78" t="str">
        <f>IF(D500="","",D500&amp;"@"&amp;COUNTIF($D$1:D500,D500))</f>
        <v/>
      </c>
      <c r="F500" s="78" t="str">
        <f t="shared" si="7"/>
        <v>Google 검색</v>
      </c>
      <c r="I500" s="78" t="str">
        <f>IF(E500="","",INDEX('기사 제목 및 링크'!B:B,MATCH("https://skinnonews.com"&amp;A500,'기사 제목 및 링크'!C:C,0)))</f>
        <v/>
      </c>
    </row>
    <row r="501" spans="1:9">
      <c r="A501" t="s">
        <v>1492</v>
      </c>
      <c r="B501" t="s">
        <v>39</v>
      </c>
      <c r="C501">
        <v>4</v>
      </c>
      <c r="D501" s="78" t="str">
        <f>IFERROR(MATCH(A501,'4p data'!$I$2:$I$7,0),"")</f>
        <v/>
      </c>
      <c r="E501" s="78" t="str">
        <f>IF(D501="","",D501&amp;"@"&amp;COUNTIF($D$1:D501,D501))</f>
        <v/>
      </c>
      <c r="F501" s="78" t="str">
        <f t="shared" si="7"/>
        <v>Naver 검색</v>
      </c>
      <c r="I501" s="78" t="str">
        <f>IF(E501="","",INDEX('기사 제목 및 링크'!B:B,MATCH("https://skinnonews.com"&amp;A501,'기사 제목 및 링크'!C:C,0)))</f>
        <v/>
      </c>
    </row>
    <row r="502" spans="1:9">
      <c r="A502" t="s">
        <v>1027</v>
      </c>
      <c r="B502" t="s">
        <v>37</v>
      </c>
      <c r="C502">
        <v>4</v>
      </c>
      <c r="D502" s="78" t="str">
        <f>IFERROR(MATCH(A502,'4p data'!$I$2:$I$7,0),"")</f>
        <v/>
      </c>
      <c r="E502" s="78" t="str">
        <f>IF(D502="","",D502&amp;"@"&amp;COUNTIF($D$1:D502,D502))</f>
        <v/>
      </c>
      <c r="F502" s="78" t="str">
        <f t="shared" si="7"/>
        <v>Google 검색</v>
      </c>
      <c r="I502" s="78" t="str">
        <f>IF(E502="","",INDEX('기사 제목 및 링크'!B:B,MATCH("https://skinnonews.com"&amp;A502,'기사 제목 및 링크'!C:C,0)))</f>
        <v/>
      </c>
    </row>
    <row r="503" spans="1:9">
      <c r="A503" t="s">
        <v>97</v>
      </c>
      <c r="B503" t="s">
        <v>36</v>
      </c>
      <c r="C503">
        <v>4</v>
      </c>
      <c r="D503" s="78" t="str">
        <f>IFERROR(MATCH(A503,'4p data'!$I$2:$I$7,0),"")</f>
        <v/>
      </c>
      <c r="E503" s="78" t="str">
        <f>IF(D503="","",D503&amp;"@"&amp;COUNTIF($D$1:D503,D503))</f>
        <v/>
      </c>
      <c r="F503" s="78" t="str">
        <f t="shared" si="7"/>
        <v>직접유입</v>
      </c>
      <c r="I503" s="78" t="str">
        <f>IF(E503="","",INDEX('기사 제목 및 링크'!B:B,MATCH("https://skinnonews.com"&amp;A503,'기사 제목 및 링크'!C:C,0)))</f>
        <v/>
      </c>
    </row>
    <row r="504" spans="1:9">
      <c r="A504" t="s">
        <v>989</v>
      </c>
      <c r="B504" t="s">
        <v>37</v>
      </c>
      <c r="C504">
        <v>4</v>
      </c>
      <c r="D504" s="78" t="str">
        <f>IFERROR(MATCH(A504,'4p data'!$I$2:$I$7,0),"")</f>
        <v/>
      </c>
      <c r="E504" s="78" t="str">
        <f>IF(D504="","",D504&amp;"@"&amp;COUNTIF($D$1:D504,D504))</f>
        <v/>
      </c>
      <c r="F504" s="78" t="str">
        <f t="shared" si="7"/>
        <v>Google 검색</v>
      </c>
      <c r="I504" s="78" t="str">
        <f>IF(E504="","",INDEX('기사 제목 및 링크'!B:B,MATCH("https://skinnonews.com"&amp;A504,'기사 제목 및 링크'!C:C,0)))</f>
        <v/>
      </c>
    </row>
    <row r="505" spans="1:9">
      <c r="A505" t="s">
        <v>1187</v>
      </c>
      <c r="B505" t="s">
        <v>37</v>
      </c>
      <c r="C505">
        <v>4</v>
      </c>
      <c r="D505" s="78" t="str">
        <f>IFERROR(MATCH(A505,'4p data'!$I$2:$I$7,0),"")</f>
        <v/>
      </c>
      <c r="E505" s="78" t="str">
        <f>IF(D505="","",D505&amp;"@"&amp;COUNTIF($D$1:D505,D505))</f>
        <v/>
      </c>
      <c r="F505" s="78" t="str">
        <f t="shared" si="7"/>
        <v>Google 검색</v>
      </c>
      <c r="I505" s="78" t="str">
        <f>IF(E505="","",INDEX('기사 제목 및 링크'!B:B,MATCH("https://skinnonews.com"&amp;A505,'기사 제목 및 링크'!C:C,0)))</f>
        <v/>
      </c>
    </row>
    <row r="506" spans="1:9">
      <c r="A506" t="s">
        <v>1763</v>
      </c>
      <c r="B506" t="s">
        <v>37</v>
      </c>
      <c r="C506">
        <v>4</v>
      </c>
      <c r="D506" s="78" t="str">
        <f>IFERROR(MATCH(A506,'4p data'!$I$2:$I$7,0),"")</f>
        <v/>
      </c>
      <c r="E506" s="78" t="str">
        <f>IF(D506="","",D506&amp;"@"&amp;COUNTIF($D$1:D506,D506))</f>
        <v/>
      </c>
      <c r="F506" s="78" t="str">
        <f t="shared" si="7"/>
        <v>Google 검색</v>
      </c>
      <c r="I506" s="78" t="str">
        <f>IF(E506="","",INDEX('기사 제목 및 링크'!B:B,MATCH("https://skinnonews.com"&amp;A506,'기사 제목 및 링크'!C:C,0)))</f>
        <v/>
      </c>
    </row>
    <row r="507" spans="1:9">
      <c r="A507" t="s">
        <v>53</v>
      </c>
      <c r="B507" t="s">
        <v>41</v>
      </c>
      <c r="C507">
        <v>4</v>
      </c>
      <c r="D507" s="78">
        <f>IFERROR(MATCH(A507,'4p data'!$I$2:$I$7,0),"")</f>
        <v>4</v>
      </c>
      <c r="E507" s="78" t="str">
        <f>IF(D507="","",D507&amp;"@"&amp;COUNTIF($D$1:D507,D507))</f>
        <v>4@4</v>
      </c>
      <c r="F507" s="78" t="str">
        <f t="shared" si="7"/>
        <v>Naver.com</v>
      </c>
      <c r="I507" s="78" t="str">
        <f>IF(E507="","",INDEX('기사 제목 및 링크'!B:B,MATCH("https://skinnonews.com"&amp;A507,'기사 제목 및 링크'!C:C,0)))</f>
        <v>“일반 휘발유와 고급 휘발유, 어떤 차이가 있을까?”</v>
      </c>
    </row>
    <row r="508" spans="1:9">
      <c r="A508" t="s">
        <v>924</v>
      </c>
      <c r="B508" t="s">
        <v>37</v>
      </c>
      <c r="C508">
        <v>4</v>
      </c>
      <c r="D508" s="78" t="str">
        <f>IFERROR(MATCH(A508,'4p data'!$I$2:$I$7,0),"")</f>
        <v/>
      </c>
      <c r="E508" s="78" t="str">
        <f>IF(D508="","",D508&amp;"@"&amp;COUNTIF($D$1:D508,D508))</f>
        <v/>
      </c>
      <c r="F508" s="78" t="str">
        <f t="shared" si="7"/>
        <v>Google 검색</v>
      </c>
      <c r="I508" s="78" t="str">
        <f>IF(E508="","",INDEX('기사 제목 및 링크'!B:B,MATCH("https://skinnonews.com"&amp;A508,'기사 제목 및 링크'!C:C,0)))</f>
        <v/>
      </c>
    </row>
    <row r="509" spans="1:9">
      <c r="A509" t="s">
        <v>112</v>
      </c>
      <c r="B509" t="s">
        <v>36</v>
      </c>
      <c r="C509">
        <v>4</v>
      </c>
      <c r="D509" s="78" t="str">
        <f>IFERROR(MATCH(A509,'4p data'!$I$2:$I$7,0),"")</f>
        <v/>
      </c>
      <c r="E509" s="78" t="str">
        <f>IF(D509="","",D509&amp;"@"&amp;COUNTIF($D$1:D509,D509))</f>
        <v/>
      </c>
      <c r="F509" s="78" t="str">
        <f t="shared" si="7"/>
        <v>직접유입</v>
      </c>
      <c r="I509" s="78" t="str">
        <f>IF(E509="","",INDEX('기사 제목 및 링크'!B:B,MATCH("https://skinnonews.com"&amp;A509,'기사 제목 및 링크'!C:C,0)))</f>
        <v/>
      </c>
    </row>
    <row r="510" spans="1:9">
      <c r="A510" t="s">
        <v>189</v>
      </c>
      <c r="B510" t="s">
        <v>37</v>
      </c>
      <c r="C510">
        <v>4</v>
      </c>
      <c r="D510" s="78" t="str">
        <f>IFERROR(MATCH(A510,'4p data'!$I$2:$I$7,0),"")</f>
        <v/>
      </c>
      <c r="E510" s="78" t="str">
        <f>IF(D510="","",D510&amp;"@"&amp;COUNTIF($D$1:D510,D510))</f>
        <v/>
      </c>
      <c r="F510" s="78" t="str">
        <f t="shared" si="7"/>
        <v>Google 검색</v>
      </c>
      <c r="I510" s="78" t="str">
        <f>IF(E510="","",INDEX('기사 제목 및 링크'!B:B,MATCH("https://skinnonews.com"&amp;A510,'기사 제목 및 링크'!C:C,0)))</f>
        <v/>
      </c>
    </row>
    <row r="511" spans="1:9">
      <c r="A511" t="s">
        <v>1101</v>
      </c>
      <c r="B511" t="s">
        <v>37</v>
      </c>
      <c r="C511">
        <v>4</v>
      </c>
      <c r="D511" s="78" t="str">
        <f>IFERROR(MATCH(A511,'4p data'!$I$2:$I$7,0),"")</f>
        <v/>
      </c>
      <c r="E511" s="78" t="str">
        <f>IF(D511="","",D511&amp;"@"&amp;COUNTIF($D$1:D511,D511))</f>
        <v/>
      </c>
      <c r="F511" s="78" t="str">
        <f t="shared" si="7"/>
        <v>Google 검색</v>
      </c>
      <c r="I511" s="78" t="str">
        <f>IF(E511="","",INDEX('기사 제목 및 링크'!B:B,MATCH("https://skinnonews.com"&amp;A511,'기사 제목 및 링크'!C:C,0)))</f>
        <v/>
      </c>
    </row>
    <row r="512" spans="1:9">
      <c r="A512" t="s">
        <v>1641</v>
      </c>
      <c r="B512" t="s">
        <v>37</v>
      </c>
      <c r="C512">
        <v>4</v>
      </c>
      <c r="D512" s="78" t="str">
        <f>IFERROR(MATCH(A512,'4p data'!$I$2:$I$7,0),"")</f>
        <v/>
      </c>
      <c r="E512" s="78" t="str">
        <f>IF(D512="","",D512&amp;"@"&amp;COUNTIF($D$1:D512,D512))</f>
        <v/>
      </c>
      <c r="F512" s="78" t="str">
        <f t="shared" si="7"/>
        <v>Google 검색</v>
      </c>
      <c r="I512" s="78" t="str">
        <f>IF(E512="","",INDEX('기사 제목 및 링크'!B:B,MATCH("https://skinnonews.com"&amp;A512,'기사 제목 및 링크'!C:C,0)))</f>
        <v/>
      </c>
    </row>
    <row r="513" spans="1:9">
      <c r="A513" t="s">
        <v>221</v>
      </c>
      <c r="B513" t="s">
        <v>37</v>
      </c>
      <c r="C513">
        <v>4</v>
      </c>
      <c r="D513" s="78" t="str">
        <f>IFERROR(MATCH(A513,'4p data'!$I$2:$I$7,0),"")</f>
        <v/>
      </c>
      <c r="E513" s="78" t="str">
        <f>IF(D513="","",D513&amp;"@"&amp;COUNTIF($D$1:D513,D513))</f>
        <v/>
      </c>
      <c r="F513" s="78" t="str">
        <f t="shared" si="7"/>
        <v>Google 검색</v>
      </c>
      <c r="I513" s="78" t="str">
        <f>IF(E513="","",INDEX('기사 제목 및 링크'!B:B,MATCH("https://skinnonews.com"&amp;A513,'기사 제목 및 링크'!C:C,0)))</f>
        <v/>
      </c>
    </row>
    <row r="514" spans="1:9">
      <c r="A514" t="s">
        <v>59</v>
      </c>
      <c r="B514" t="s">
        <v>36</v>
      </c>
      <c r="C514">
        <v>4</v>
      </c>
      <c r="D514" s="78" t="str">
        <f>IFERROR(MATCH(A514,'4p data'!$I$2:$I$7,0),"")</f>
        <v/>
      </c>
      <c r="E514" s="78" t="str">
        <f>IF(D514="","",D514&amp;"@"&amp;COUNTIF($D$1:D514,D514))</f>
        <v/>
      </c>
      <c r="F514" s="78" t="str">
        <f t="shared" ref="F514:F577" si="8">IF(B514="naver","Naver 검색",IF(B514="google","Google 검색",IF(B514="(direct)","직접유입",UPPER(LEFT(B514,1))&amp;MID(B514,2,99))))</f>
        <v>직접유입</v>
      </c>
      <c r="I514" s="78" t="str">
        <f>IF(E514="","",INDEX('기사 제목 및 링크'!B:B,MATCH("https://skinnonews.com"&amp;A514,'기사 제목 및 링크'!C:C,0)))</f>
        <v/>
      </c>
    </row>
    <row r="515" spans="1:9">
      <c r="A515" t="s">
        <v>94</v>
      </c>
      <c r="B515" t="s">
        <v>37</v>
      </c>
      <c r="C515">
        <v>4</v>
      </c>
      <c r="D515" s="78" t="str">
        <f>IFERROR(MATCH(A515,'4p data'!$I$2:$I$7,0),"")</f>
        <v/>
      </c>
      <c r="E515" s="78" t="str">
        <f>IF(D515="","",D515&amp;"@"&amp;COUNTIF($D$1:D515,D515))</f>
        <v/>
      </c>
      <c r="F515" s="78" t="str">
        <f t="shared" si="8"/>
        <v>Google 검색</v>
      </c>
      <c r="I515" s="78" t="str">
        <f>IF(E515="","",INDEX('기사 제목 및 링크'!B:B,MATCH("https://skinnonews.com"&amp;A515,'기사 제목 및 링크'!C:C,0)))</f>
        <v/>
      </c>
    </row>
    <row r="516" spans="1:9">
      <c r="A516" t="s">
        <v>50</v>
      </c>
      <c r="B516" t="s">
        <v>41</v>
      </c>
      <c r="C516">
        <v>4</v>
      </c>
      <c r="D516" s="78" t="str">
        <f>IFERROR(MATCH(A516,'4p data'!$I$2:$I$7,0),"")</f>
        <v/>
      </c>
      <c r="E516" s="78" t="str">
        <f>IF(D516="","",D516&amp;"@"&amp;COUNTIF($D$1:D516,D516))</f>
        <v/>
      </c>
      <c r="F516" s="78" t="str">
        <f t="shared" si="8"/>
        <v>Naver.com</v>
      </c>
      <c r="I516" s="78" t="str">
        <f>IF(E516="","",INDEX('기사 제목 및 링크'!B:B,MATCH("https://skinnonews.com"&amp;A516,'기사 제목 및 링크'!C:C,0)))</f>
        <v/>
      </c>
    </row>
    <row r="517" spans="1:9">
      <c r="A517" t="s">
        <v>180</v>
      </c>
      <c r="B517" t="s">
        <v>37</v>
      </c>
      <c r="C517">
        <v>4</v>
      </c>
      <c r="D517" s="78" t="str">
        <f>IFERROR(MATCH(A517,'4p data'!$I$2:$I$7,0),"")</f>
        <v/>
      </c>
      <c r="E517" s="78" t="str">
        <f>IF(D517="","",D517&amp;"@"&amp;COUNTIF($D$1:D517,D517))</f>
        <v/>
      </c>
      <c r="F517" s="78" t="str">
        <f t="shared" si="8"/>
        <v>Google 검색</v>
      </c>
      <c r="I517" s="78" t="str">
        <f>IF(E517="","",INDEX('기사 제목 및 링크'!B:B,MATCH("https://skinnonews.com"&amp;A517,'기사 제목 및 링크'!C:C,0)))</f>
        <v/>
      </c>
    </row>
    <row r="518" spans="1:9">
      <c r="A518" t="s">
        <v>181</v>
      </c>
      <c r="B518" t="s">
        <v>36</v>
      </c>
      <c r="C518">
        <v>4</v>
      </c>
      <c r="D518" s="78" t="str">
        <f>IFERROR(MATCH(A518,'4p data'!$I$2:$I$7,0),"")</f>
        <v/>
      </c>
      <c r="E518" s="78" t="str">
        <f>IF(D518="","",D518&amp;"@"&amp;COUNTIF($D$1:D518,D518))</f>
        <v/>
      </c>
      <c r="F518" s="78" t="str">
        <f t="shared" si="8"/>
        <v>직접유입</v>
      </c>
      <c r="I518" s="78" t="str">
        <f>IF(E518="","",INDEX('기사 제목 및 링크'!B:B,MATCH("https://skinnonews.com"&amp;A518,'기사 제목 및 링크'!C:C,0)))</f>
        <v/>
      </c>
    </row>
    <row r="519" spans="1:9">
      <c r="A519" t="s">
        <v>52</v>
      </c>
      <c r="B519" t="s">
        <v>229</v>
      </c>
      <c r="C519">
        <v>4</v>
      </c>
      <c r="D519" s="78" t="str">
        <f>IFERROR(MATCH(A519,'4p data'!$I$2:$I$7,0),"")</f>
        <v/>
      </c>
      <c r="E519" s="78" t="str">
        <f>IF(D519="","",D519&amp;"@"&amp;COUNTIF($D$1:D519,D519))</f>
        <v/>
      </c>
      <c r="F519" s="78" t="str">
        <f t="shared" si="8"/>
        <v>Skenergy.com</v>
      </c>
      <c r="I519" s="78" t="str">
        <f>IF(E519="","",INDEX('기사 제목 및 링크'!B:B,MATCH("https://skinnonews.com"&amp;A519,'기사 제목 및 링크'!C:C,0)))</f>
        <v/>
      </c>
    </row>
    <row r="520" spans="1:9">
      <c r="A520" t="s">
        <v>1872</v>
      </c>
      <c r="B520" t="s">
        <v>39</v>
      </c>
      <c r="C520">
        <v>4</v>
      </c>
      <c r="D520" s="78" t="str">
        <f>IFERROR(MATCH(A520,'4p data'!$I$2:$I$7,0),"")</f>
        <v/>
      </c>
      <c r="E520" s="78" t="str">
        <f>IF(D520="","",D520&amp;"@"&amp;COUNTIF($D$1:D520,D520))</f>
        <v/>
      </c>
      <c r="F520" s="78" t="str">
        <f t="shared" si="8"/>
        <v>Naver 검색</v>
      </c>
      <c r="I520" s="78" t="str">
        <f>IF(E520="","",INDEX('기사 제목 및 링크'!B:B,MATCH("https://skinnonews.com"&amp;A520,'기사 제목 및 링크'!C:C,0)))</f>
        <v/>
      </c>
    </row>
    <row r="521" spans="1:9">
      <c r="A521" t="s">
        <v>1873</v>
      </c>
      <c r="B521" t="s">
        <v>37</v>
      </c>
      <c r="C521">
        <v>4</v>
      </c>
      <c r="D521" s="78" t="str">
        <f>IFERROR(MATCH(A521,'4p data'!$I$2:$I$7,0),"")</f>
        <v/>
      </c>
      <c r="E521" s="78" t="str">
        <f>IF(D521="","",D521&amp;"@"&amp;COUNTIF($D$1:D521,D521))</f>
        <v/>
      </c>
      <c r="F521" s="78" t="str">
        <f t="shared" si="8"/>
        <v>Google 검색</v>
      </c>
      <c r="I521" s="78" t="str">
        <f>IF(E521="","",INDEX('기사 제목 및 링크'!B:B,MATCH("https://skinnonews.com"&amp;A521,'기사 제목 및 링크'!C:C,0)))</f>
        <v/>
      </c>
    </row>
    <row r="522" spans="1:9">
      <c r="A522" t="s">
        <v>1590</v>
      </c>
      <c r="B522" t="s">
        <v>39</v>
      </c>
      <c r="C522">
        <v>4</v>
      </c>
      <c r="D522" s="78" t="str">
        <f>IFERROR(MATCH(A522,'4p data'!$I$2:$I$7,0),"")</f>
        <v/>
      </c>
      <c r="E522" s="78" t="str">
        <f>IF(D522="","",D522&amp;"@"&amp;COUNTIF($D$1:D522,D522))</f>
        <v/>
      </c>
      <c r="F522" s="78" t="str">
        <f t="shared" si="8"/>
        <v>Naver 검색</v>
      </c>
      <c r="I522" s="78" t="str">
        <f>IF(E522="","",INDEX('기사 제목 및 링크'!B:B,MATCH("https://skinnonews.com"&amp;A522,'기사 제목 및 링크'!C:C,0)))</f>
        <v/>
      </c>
    </row>
    <row r="523" spans="1:9">
      <c r="A523" t="s">
        <v>2088</v>
      </c>
      <c r="B523" t="s">
        <v>37</v>
      </c>
      <c r="C523">
        <v>4</v>
      </c>
      <c r="D523" s="78" t="str">
        <f>IFERROR(MATCH(A523,'4p data'!$I$2:$I$7,0),"")</f>
        <v/>
      </c>
      <c r="E523" s="78" t="str">
        <f>IF(D523="","",D523&amp;"@"&amp;COUNTIF($D$1:D523,D523))</f>
        <v/>
      </c>
      <c r="F523" s="78" t="str">
        <f t="shared" si="8"/>
        <v>Google 검색</v>
      </c>
      <c r="I523" s="78" t="str">
        <f>IF(E523="","",INDEX('기사 제목 및 링크'!B:B,MATCH("https://skinnonews.com"&amp;A523,'기사 제목 및 링크'!C:C,0)))</f>
        <v/>
      </c>
    </row>
    <row r="524" spans="1:9">
      <c r="A524" t="s">
        <v>2714</v>
      </c>
      <c r="B524">
        <v>4</v>
      </c>
      <c r="C524">
        <v>1</v>
      </c>
      <c r="D524" s="78" t="str">
        <f>IFERROR(MATCH(A524,'4p data'!$I$2:$I$7,0),"")</f>
        <v/>
      </c>
      <c r="E524" s="78" t="str">
        <f>IF(D524="","",D524&amp;"@"&amp;COUNTIF($D$1:D524,D524))</f>
        <v/>
      </c>
      <c r="F524" s="78" t="str">
        <f t="shared" si="8"/>
        <v>4</v>
      </c>
      <c r="I524" s="78" t="str">
        <f>IF(E524="","",INDEX('기사 제목 및 링크'!B:B,MATCH("https://skinnonews.com"&amp;A524,'기사 제목 및 링크'!C:C,0)))</f>
        <v/>
      </c>
    </row>
    <row r="525" spans="1:9">
      <c r="A525" t="s">
        <v>1982</v>
      </c>
      <c r="B525" t="s">
        <v>37</v>
      </c>
      <c r="C525">
        <v>4</v>
      </c>
      <c r="D525" s="78" t="str">
        <f>IFERROR(MATCH(A525,'4p data'!$I$2:$I$7,0),"")</f>
        <v/>
      </c>
      <c r="E525" s="78" t="str">
        <f>IF(D525="","",D525&amp;"@"&amp;COUNTIF($D$1:D525,D525))</f>
        <v/>
      </c>
      <c r="F525" s="78" t="str">
        <f t="shared" si="8"/>
        <v>Google 검색</v>
      </c>
      <c r="I525" s="78" t="str">
        <f>IF(E525="","",INDEX('기사 제목 및 링크'!B:B,MATCH("https://skinnonews.com"&amp;A525,'기사 제목 및 링크'!C:C,0)))</f>
        <v/>
      </c>
    </row>
    <row r="526" spans="1:9">
      <c r="A526" t="s">
        <v>1572</v>
      </c>
      <c r="B526" t="s">
        <v>37</v>
      </c>
      <c r="C526">
        <v>4</v>
      </c>
      <c r="D526" s="78" t="str">
        <f>IFERROR(MATCH(A526,'4p data'!$I$2:$I$7,0),"")</f>
        <v/>
      </c>
      <c r="E526" s="78" t="str">
        <f>IF(D526="","",D526&amp;"@"&amp;COUNTIF($D$1:D526,D526))</f>
        <v/>
      </c>
      <c r="F526" s="78" t="str">
        <f t="shared" si="8"/>
        <v>Google 검색</v>
      </c>
      <c r="I526" s="78" t="str">
        <f>IF(E526="","",INDEX('기사 제목 및 링크'!B:B,MATCH("https://skinnonews.com"&amp;A526,'기사 제목 및 링크'!C:C,0)))</f>
        <v/>
      </c>
    </row>
    <row r="527" spans="1:9">
      <c r="A527" t="s">
        <v>1413</v>
      </c>
      <c r="B527">
        <v>4</v>
      </c>
      <c r="C527">
        <v>3</v>
      </c>
      <c r="D527" s="78" t="str">
        <f>IFERROR(MATCH(A527,'4p data'!$I$2:$I$7,0),"")</f>
        <v/>
      </c>
      <c r="E527" s="78" t="str">
        <f>IF(D527="","",D527&amp;"@"&amp;COUNTIF($D$1:D527,D527))</f>
        <v/>
      </c>
      <c r="F527" s="78" t="str">
        <f t="shared" si="8"/>
        <v>4</v>
      </c>
      <c r="I527" s="78" t="str">
        <f>IF(E527="","",INDEX('기사 제목 및 링크'!B:B,MATCH("https://skinnonews.com"&amp;A527,'기사 제목 및 링크'!C:C,0)))</f>
        <v/>
      </c>
    </row>
    <row r="528" spans="1:9">
      <c r="A528" t="s">
        <v>1243</v>
      </c>
      <c r="B528">
        <v>4</v>
      </c>
      <c r="C528">
        <v>4</v>
      </c>
      <c r="D528" s="78" t="str">
        <f>IFERROR(MATCH(A528,'4p data'!$I$2:$I$7,0),"")</f>
        <v/>
      </c>
      <c r="E528" s="78" t="str">
        <f>IF(D528="","",D528&amp;"@"&amp;COUNTIF($D$1:D528,D528))</f>
        <v/>
      </c>
      <c r="F528" s="78" t="str">
        <f t="shared" si="8"/>
        <v>4</v>
      </c>
      <c r="I528" s="78" t="str">
        <f>IF(E528="","",INDEX('기사 제목 및 링크'!B:B,MATCH("https://skinnonews.com"&amp;A528,'기사 제목 및 링크'!C:C,0)))</f>
        <v/>
      </c>
    </row>
    <row r="529" spans="1:9">
      <c r="A529" t="s">
        <v>2715</v>
      </c>
      <c r="B529">
        <v>4</v>
      </c>
      <c r="C529">
        <v>3</v>
      </c>
      <c r="D529" s="78" t="str">
        <f>IFERROR(MATCH(A529,'4p data'!$I$2:$I$7,0),"")</f>
        <v/>
      </c>
      <c r="E529" s="78" t="str">
        <f>IF(D529="","",D529&amp;"@"&amp;COUNTIF($D$1:D529,D529))</f>
        <v/>
      </c>
      <c r="F529" s="78" t="str">
        <f t="shared" si="8"/>
        <v>4</v>
      </c>
      <c r="I529" s="78" t="str">
        <f>IF(E529="","",INDEX('기사 제목 및 링크'!B:B,MATCH("https://skinnonews.com"&amp;A529,'기사 제목 및 링크'!C:C,0)))</f>
        <v/>
      </c>
    </row>
    <row r="530" spans="1:9">
      <c r="A530" t="s">
        <v>44</v>
      </c>
      <c r="B530" t="s">
        <v>42</v>
      </c>
      <c r="C530">
        <v>3</v>
      </c>
      <c r="D530" s="78" t="str">
        <f>IFERROR(MATCH(A530,'4p data'!$I$2:$I$7,0),"")</f>
        <v/>
      </c>
      <c r="E530" s="78" t="str">
        <f>IF(D530="","",D530&amp;"@"&amp;COUNTIF($D$1:D530,D530))</f>
        <v/>
      </c>
      <c r="F530" s="78" t="str">
        <f t="shared" si="8"/>
        <v>Baidu</v>
      </c>
      <c r="I530" s="78" t="str">
        <f>IF(E530="","",INDEX('기사 제목 및 링크'!B:B,MATCH("https://skinnonews.com"&amp;A530,'기사 제목 및 링크'!C:C,0)))</f>
        <v/>
      </c>
    </row>
    <row r="531" spans="1:9">
      <c r="A531" t="s">
        <v>44</v>
      </c>
      <c r="B531" t="s">
        <v>2716</v>
      </c>
      <c r="C531">
        <v>3</v>
      </c>
      <c r="D531" s="78" t="str">
        <f>IFERROR(MATCH(A531,'4p data'!$I$2:$I$7,0),"")</f>
        <v/>
      </c>
      <c r="E531" s="78" t="str">
        <f>IF(D531="","",D531&amp;"@"&amp;COUNTIF($D$1:D531,D531))</f>
        <v/>
      </c>
      <c r="F531" s="78" t="str">
        <f t="shared" si="8"/>
        <v>Link.inpock.co.kr</v>
      </c>
      <c r="I531" s="78" t="str">
        <f>IF(E531="","",INDEX('기사 제목 및 링크'!B:B,MATCH("https://skinnonews.com"&amp;A531,'기사 제목 및 링크'!C:C,0)))</f>
        <v/>
      </c>
    </row>
    <row r="532" spans="1:9">
      <c r="A532" t="s">
        <v>1813</v>
      </c>
      <c r="B532" t="s">
        <v>37</v>
      </c>
      <c r="C532">
        <v>3</v>
      </c>
      <c r="D532" s="78" t="str">
        <f>IFERROR(MATCH(A532,'4p data'!$I$2:$I$7,0),"")</f>
        <v/>
      </c>
      <c r="E532" s="78" t="str">
        <f>IF(D532="","",D532&amp;"@"&amp;COUNTIF($D$1:D532,D532))</f>
        <v/>
      </c>
      <c r="F532" s="78" t="str">
        <f t="shared" si="8"/>
        <v>Google 검색</v>
      </c>
      <c r="I532" s="78" t="str">
        <f>IF(E532="","",INDEX('기사 제목 및 링크'!B:B,MATCH("https://skinnonews.com"&amp;A532,'기사 제목 및 링크'!C:C,0)))</f>
        <v/>
      </c>
    </row>
    <row r="533" spans="1:9">
      <c r="A533" t="s">
        <v>1278</v>
      </c>
      <c r="B533" t="s">
        <v>37</v>
      </c>
      <c r="C533">
        <v>3</v>
      </c>
      <c r="D533" s="78" t="str">
        <f>IFERROR(MATCH(A533,'4p data'!$I$2:$I$7,0),"")</f>
        <v/>
      </c>
      <c r="E533" s="78" t="str">
        <f>IF(D533="","",D533&amp;"@"&amp;COUNTIF($D$1:D533,D533))</f>
        <v/>
      </c>
      <c r="F533" s="78" t="str">
        <f t="shared" si="8"/>
        <v>Google 검색</v>
      </c>
      <c r="I533" s="78" t="str">
        <f>IF(E533="","",INDEX('기사 제목 및 링크'!B:B,MATCH("https://skinnonews.com"&amp;A533,'기사 제목 및 링크'!C:C,0)))</f>
        <v/>
      </c>
    </row>
    <row r="534" spans="1:9">
      <c r="A534" t="s">
        <v>1104</v>
      </c>
      <c r="B534" t="s">
        <v>37</v>
      </c>
      <c r="C534">
        <v>3</v>
      </c>
      <c r="D534" s="78" t="str">
        <f>IFERROR(MATCH(A534,'4p data'!$I$2:$I$7,0),"")</f>
        <v/>
      </c>
      <c r="E534" s="78" t="str">
        <f>IF(D534="","",D534&amp;"@"&amp;COUNTIF($D$1:D534,D534))</f>
        <v/>
      </c>
      <c r="F534" s="78" t="str">
        <f t="shared" si="8"/>
        <v>Google 검색</v>
      </c>
      <c r="I534" s="78" t="str">
        <f>IF(E534="","",INDEX('기사 제목 및 링크'!B:B,MATCH("https://skinnonews.com"&amp;A534,'기사 제목 및 링크'!C:C,0)))</f>
        <v/>
      </c>
    </row>
    <row r="535" spans="1:9">
      <c r="A535" t="s">
        <v>1430</v>
      </c>
      <c r="B535" t="s">
        <v>39</v>
      </c>
      <c r="C535">
        <v>3</v>
      </c>
      <c r="D535" s="78" t="str">
        <f>IFERROR(MATCH(A535,'4p data'!$I$2:$I$7,0),"")</f>
        <v/>
      </c>
      <c r="E535" s="78" t="str">
        <f>IF(D535="","",D535&amp;"@"&amp;COUNTIF($D$1:D535,D535))</f>
        <v/>
      </c>
      <c r="F535" s="78" t="str">
        <f t="shared" si="8"/>
        <v>Naver 검색</v>
      </c>
      <c r="I535" s="78" t="str">
        <f>IF(E535="","",INDEX('기사 제목 및 링크'!B:B,MATCH("https://skinnonews.com"&amp;A535,'기사 제목 및 링크'!C:C,0)))</f>
        <v/>
      </c>
    </row>
    <row r="536" spans="1:9">
      <c r="A536" t="s">
        <v>1159</v>
      </c>
      <c r="B536" t="s">
        <v>37</v>
      </c>
      <c r="C536">
        <v>3</v>
      </c>
      <c r="D536" s="78" t="str">
        <f>IFERROR(MATCH(A536,'4p data'!$I$2:$I$7,0),"")</f>
        <v/>
      </c>
      <c r="E536" s="78" t="str">
        <f>IF(D536="","",D536&amp;"@"&amp;COUNTIF($D$1:D536,D536))</f>
        <v/>
      </c>
      <c r="F536" s="78" t="str">
        <f t="shared" si="8"/>
        <v>Google 검색</v>
      </c>
      <c r="I536" s="78" t="str">
        <f>IF(E536="","",INDEX('기사 제목 및 링크'!B:B,MATCH("https://skinnonews.com"&amp;A536,'기사 제목 및 링크'!C:C,0)))</f>
        <v/>
      </c>
    </row>
    <row r="537" spans="1:9">
      <c r="A537" t="s">
        <v>983</v>
      </c>
      <c r="B537" t="s">
        <v>37</v>
      </c>
      <c r="C537">
        <v>3</v>
      </c>
      <c r="D537" s="78" t="str">
        <f>IFERROR(MATCH(A537,'4p data'!$I$2:$I$7,0),"")</f>
        <v/>
      </c>
      <c r="E537" s="78" t="str">
        <f>IF(D537="","",D537&amp;"@"&amp;COUNTIF($D$1:D537,D537))</f>
        <v/>
      </c>
      <c r="F537" s="78" t="str">
        <f t="shared" si="8"/>
        <v>Google 검색</v>
      </c>
      <c r="I537" s="78" t="str">
        <f>IF(E537="","",INDEX('기사 제목 및 링크'!B:B,MATCH("https://skinnonews.com"&amp;A537,'기사 제목 및 링크'!C:C,0)))</f>
        <v/>
      </c>
    </row>
    <row r="538" spans="1:9">
      <c r="A538" t="s">
        <v>1883</v>
      </c>
      <c r="B538" t="s">
        <v>37</v>
      </c>
      <c r="C538">
        <v>3</v>
      </c>
      <c r="D538" s="78" t="str">
        <f>IFERROR(MATCH(A538,'4p data'!$I$2:$I$7,0),"")</f>
        <v/>
      </c>
      <c r="E538" s="78" t="str">
        <f>IF(D538="","",D538&amp;"@"&amp;COUNTIF($D$1:D538,D538))</f>
        <v/>
      </c>
      <c r="F538" s="78" t="str">
        <f t="shared" si="8"/>
        <v>Google 검색</v>
      </c>
      <c r="I538" s="78" t="str">
        <f>IF(E538="","",INDEX('기사 제목 및 링크'!B:B,MATCH("https://skinnonews.com"&amp;A538,'기사 제목 및 링크'!C:C,0)))</f>
        <v/>
      </c>
    </row>
    <row r="539" spans="1:9">
      <c r="A539" t="s">
        <v>1505</v>
      </c>
      <c r="B539" t="s">
        <v>39</v>
      </c>
      <c r="C539">
        <v>3</v>
      </c>
      <c r="D539" s="78" t="str">
        <f>IFERROR(MATCH(A539,'4p data'!$I$2:$I$7,0),"")</f>
        <v/>
      </c>
      <c r="E539" s="78" t="str">
        <f>IF(D539="","",D539&amp;"@"&amp;COUNTIF($D$1:D539,D539))</f>
        <v/>
      </c>
      <c r="F539" s="78" t="str">
        <f t="shared" si="8"/>
        <v>Naver 검색</v>
      </c>
      <c r="I539" s="78" t="str">
        <f>IF(E539="","",INDEX('기사 제목 및 링크'!B:B,MATCH("https://skinnonews.com"&amp;A539,'기사 제목 및 링크'!C:C,0)))</f>
        <v/>
      </c>
    </row>
    <row r="540" spans="1:9">
      <c r="A540" t="s">
        <v>1473</v>
      </c>
      <c r="B540" t="s">
        <v>37</v>
      </c>
      <c r="C540">
        <v>3</v>
      </c>
      <c r="D540" s="78" t="str">
        <f>IFERROR(MATCH(A540,'4p data'!$I$2:$I$7,0),"")</f>
        <v/>
      </c>
      <c r="E540" s="78" t="str">
        <f>IF(D540="","",D540&amp;"@"&amp;COUNTIF($D$1:D540,D540))</f>
        <v/>
      </c>
      <c r="F540" s="78" t="str">
        <f t="shared" si="8"/>
        <v>Google 검색</v>
      </c>
      <c r="I540" s="78" t="str">
        <f>IF(E540="","",INDEX('기사 제목 및 링크'!B:B,MATCH("https://skinnonews.com"&amp;A540,'기사 제목 및 링크'!C:C,0)))</f>
        <v/>
      </c>
    </row>
    <row r="541" spans="1:9">
      <c r="A541" t="s">
        <v>517</v>
      </c>
      <c r="B541" t="s">
        <v>39</v>
      </c>
      <c r="C541">
        <v>3</v>
      </c>
      <c r="D541" s="78" t="str">
        <f>IFERROR(MATCH(A541,'4p data'!$I$2:$I$7,0),"")</f>
        <v/>
      </c>
      <c r="E541" s="78" t="str">
        <f>IF(D541="","",D541&amp;"@"&amp;COUNTIF($D$1:D541,D541))</f>
        <v/>
      </c>
      <c r="F541" s="78" t="str">
        <f t="shared" si="8"/>
        <v>Naver 검색</v>
      </c>
      <c r="I541" s="78" t="str">
        <f>IF(E541="","",INDEX('기사 제목 및 링크'!B:B,MATCH("https://skinnonews.com"&amp;A541,'기사 제목 및 링크'!C:C,0)))</f>
        <v/>
      </c>
    </row>
    <row r="542" spans="1:9">
      <c r="A542" t="s">
        <v>2095</v>
      </c>
      <c r="B542" t="s">
        <v>37</v>
      </c>
      <c r="C542">
        <v>3</v>
      </c>
      <c r="D542" s="78" t="str">
        <f>IFERROR(MATCH(A542,'4p data'!$I$2:$I$7,0),"")</f>
        <v/>
      </c>
      <c r="E542" s="78" t="str">
        <f>IF(D542="","",D542&amp;"@"&amp;COUNTIF($D$1:D542,D542))</f>
        <v/>
      </c>
      <c r="F542" s="78" t="str">
        <f t="shared" si="8"/>
        <v>Google 검색</v>
      </c>
      <c r="I542" s="78" t="str">
        <f>IF(E542="","",INDEX('기사 제목 및 링크'!B:B,MATCH("https://skinnonews.com"&amp;A542,'기사 제목 및 링크'!C:C,0)))</f>
        <v/>
      </c>
    </row>
    <row r="543" spans="1:9">
      <c r="A543" t="s">
        <v>128</v>
      </c>
      <c r="B543" t="s">
        <v>39</v>
      </c>
      <c r="C543">
        <v>3</v>
      </c>
      <c r="D543" s="78" t="str">
        <f>IFERROR(MATCH(A543,'4p data'!$I$2:$I$7,0),"")</f>
        <v/>
      </c>
      <c r="E543" s="78" t="str">
        <f>IF(D543="","",D543&amp;"@"&amp;COUNTIF($D$1:D543,D543))</f>
        <v/>
      </c>
      <c r="F543" s="78" t="str">
        <f t="shared" si="8"/>
        <v>Naver 검색</v>
      </c>
      <c r="I543" s="78" t="str">
        <f>IF(E543="","",INDEX('기사 제목 및 링크'!B:B,MATCH("https://skinnonews.com"&amp;A543,'기사 제목 및 링크'!C:C,0)))</f>
        <v/>
      </c>
    </row>
    <row r="544" spans="1:9">
      <c r="A544" t="s">
        <v>1444</v>
      </c>
      <c r="B544" t="s">
        <v>37</v>
      </c>
      <c r="C544">
        <v>3</v>
      </c>
      <c r="D544" s="78" t="str">
        <f>IFERROR(MATCH(A544,'4p data'!$I$2:$I$7,0),"")</f>
        <v/>
      </c>
      <c r="E544" s="78" t="str">
        <f>IF(D544="","",D544&amp;"@"&amp;COUNTIF($D$1:D544,D544))</f>
        <v/>
      </c>
      <c r="F544" s="78" t="str">
        <f t="shared" si="8"/>
        <v>Google 검색</v>
      </c>
      <c r="I544" s="78" t="str">
        <f>IF(E544="","",INDEX('기사 제목 및 링크'!B:B,MATCH("https://skinnonews.com"&amp;A544,'기사 제목 및 링크'!C:C,0)))</f>
        <v/>
      </c>
    </row>
    <row r="545" spans="1:9">
      <c r="A545" t="s">
        <v>225</v>
      </c>
      <c r="B545" t="s">
        <v>37</v>
      </c>
      <c r="C545">
        <v>3</v>
      </c>
      <c r="D545" s="78" t="str">
        <f>IFERROR(MATCH(A545,'4p data'!$I$2:$I$7,0),"")</f>
        <v/>
      </c>
      <c r="E545" s="78" t="str">
        <f>IF(D545="","",D545&amp;"@"&amp;COUNTIF($D$1:D545,D545))</f>
        <v/>
      </c>
      <c r="F545" s="78" t="str">
        <f t="shared" si="8"/>
        <v>Google 검색</v>
      </c>
      <c r="I545" s="78" t="str">
        <f>IF(E545="","",INDEX('기사 제목 및 링크'!B:B,MATCH("https://skinnonews.com"&amp;A545,'기사 제목 및 링크'!C:C,0)))</f>
        <v/>
      </c>
    </row>
    <row r="546" spans="1:9">
      <c r="A546" t="s">
        <v>1706</v>
      </c>
      <c r="B546" t="s">
        <v>37</v>
      </c>
      <c r="C546">
        <v>3</v>
      </c>
      <c r="D546" s="78" t="str">
        <f>IFERROR(MATCH(A546,'4p data'!$I$2:$I$7,0),"")</f>
        <v/>
      </c>
      <c r="E546" s="78" t="str">
        <f>IF(D546="","",D546&amp;"@"&amp;COUNTIF($D$1:D546,D546))</f>
        <v/>
      </c>
      <c r="F546" s="78" t="str">
        <f t="shared" si="8"/>
        <v>Google 검색</v>
      </c>
      <c r="I546" s="78" t="str">
        <f>IF(E546="","",INDEX('기사 제목 및 링크'!B:B,MATCH("https://skinnonews.com"&amp;A546,'기사 제목 및 링크'!C:C,0)))</f>
        <v/>
      </c>
    </row>
    <row r="547" spans="1:9">
      <c r="A547" t="s">
        <v>190</v>
      </c>
      <c r="B547" t="s">
        <v>37</v>
      </c>
      <c r="C547">
        <v>3</v>
      </c>
      <c r="D547" s="78" t="str">
        <f>IFERROR(MATCH(A547,'4p data'!$I$2:$I$7,0),"")</f>
        <v/>
      </c>
      <c r="E547" s="78" t="str">
        <f>IF(D547="","",D547&amp;"@"&amp;COUNTIF($D$1:D547,D547))</f>
        <v/>
      </c>
      <c r="F547" s="78" t="str">
        <f t="shared" si="8"/>
        <v>Google 검색</v>
      </c>
      <c r="I547" s="78" t="str">
        <f>IF(E547="","",INDEX('기사 제목 및 링크'!B:B,MATCH("https://skinnonews.com"&amp;A547,'기사 제목 및 링크'!C:C,0)))</f>
        <v/>
      </c>
    </row>
    <row r="548" spans="1:9">
      <c r="A548" t="s">
        <v>134</v>
      </c>
      <c r="B548" t="s">
        <v>37</v>
      </c>
      <c r="C548">
        <v>3</v>
      </c>
      <c r="D548" s="78" t="str">
        <f>IFERROR(MATCH(A548,'4p data'!$I$2:$I$7,0),"")</f>
        <v/>
      </c>
      <c r="E548" s="78" t="str">
        <f>IF(D548="","",D548&amp;"@"&amp;COUNTIF($D$1:D548,D548))</f>
        <v/>
      </c>
      <c r="F548" s="78" t="str">
        <f t="shared" si="8"/>
        <v>Google 검색</v>
      </c>
      <c r="I548" s="78" t="str">
        <f>IF(E548="","",INDEX('기사 제목 및 링크'!B:B,MATCH("https://skinnonews.com"&amp;A548,'기사 제목 및 링크'!C:C,0)))</f>
        <v/>
      </c>
    </row>
    <row r="549" spans="1:9">
      <c r="A549" t="s">
        <v>1281</v>
      </c>
      <c r="B549" t="s">
        <v>37</v>
      </c>
      <c r="C549">
        <v>3</v>
      </c>
      <c r="D549" s="78" t="str">
        <f>IFERROR(MATCH(A549,'4p data'!$I$2:$I$7,0),"")</f>
        <v/>
      </c>
      <c r="E549" s="78" t="str">
        <f>IF(D549="","",D549&amp;"@"&amp;COUNTIF($D$1:D549,D549))</f>
        <v/>
      </c>
      <c r="F549" s="78" t="str">
        <f t="shared" si="8"/>
        <v>Google 검색</v>
      </c>
      <c r="I549" s="78" t="str">
        <f>IF(E549="","",INDEX('기사 제목 및 링크'!B:B,MATCH("https://skinnonews.com"&amp;A549,'기사 제목 및 링크'!C:C,0)))</f>
        <v/>
      </c>
    </row>
    <row r="550" spans="1:9">
      <c r="A550" t="s">
        <v>192</v>
      </c>
      <c r="B550" t="s">
        <v>37</v>
      </c>
      <c r="C550">
        <v>3</v>
      </c>
      <c r="D550" s="78" t="str">
        <f>IFERROR(MATCH(A550,'4p data'!$I$2:$I$7,0),"")</f>
        <v/>
      </c>
      <c r="E550" s="78" t="str">
        <f>IF(D550="","",D550&amp;"@"&amp;COUNTIF($D$1:D550,D550))</f>
        <v/>
      </c>
      <c r="F550" s="78" t="str">
        <f t="shared" si="8"/>
        <v>Google 검색</v>
      </c>
      <c r="I550" s="78" t="str">
        <f>IF(E550="","",INDEX('기사 제목 및 링크'!B:B,MATCH("https://skinnonews.com"&amp;A550,'기사 제목 및 링크'!C:C,0)))</f>
        <v/>
      </c>
    </row>
    <row r="551" spans="1:9">
      <c r="A551" t="s">
        <v>204</v>
      </c>
      <c r="B551" t="s">
        <v>36</v>
      </c>
      <c r="C551">
        <v>3</v>
      </c>
      <c r="D551" s="78" t="str">
        <f>IFERROR(MATCH(A551,'4p data'!$I$2:$I$7,0),"")</f>
        <v/>
      </c>
      <c r="E551" s="78" t="str">
        <f>IF(D551="","",D551&amp;"@"&amp;COUNTIF($D$1:D551,D551))</f>
        <v/>
      </c>
      <c r="F551" s="78" t="str">
        <f t="shared" si="8"/>
        <v>직접유입</v>
      </c>
      <c r="I551" s="78" t="str">
        <f>IF(E551="","",INDEX('기사 제목 및 링크'!B:B,MATCH("https://skinnonews.com"&amp;A551,'기사 제목 및 링크'!C:C,0)))</f>
        <v/>
      </c>
    </row>
    <row r="552" spans="1:9">
      <c r="A552" t="s">
        <v>1805</v>
      </c>
      <c r="B552" t="s">
        <v>37</v>
      </c>
      <c r="C552">
        <v>3</v>
      </c>
      <c r="D552" s="78" t="str">
        <f>IFERROR(MATCH(A552,'4p data'!$I$2:$I$7,0),"")</f>
        <v/>
      </c>
      <c r="E552" s="78" t="str">
        <f>IF(D552="","",D552&amp;"@"&amp;COUNTIF($D$1:D552,D552))</f>
        <v/>
      </c>
      <c r="F552" s="78" t="str">
        <f t="shared" si="8"/>
        <v>Google 검색</v>
      </c>
      <c r="I552" s="78" t="str">
        <f>IF(E552="","",INDEX('기사 제목 및 링크'!B:B,MATCH("https://skinnonews.com"&amp;A552,'기사 제목 및 링크'!C:C,0)))</f>
        <v/>
      </c>
    </row>
    <row r="553" spans="1:9">
      <c r="A553" t="s">
        <v>124</v>
      </c>
      <c r="B553" t="s">
        <v>39</v>
      </c>
      <c r="C553">
        <v>3</v>
      </c>
      <c r="D553" s="78" t="str">
        <f>IFERROR(MATCH(A553,'4p data'!$I$2:$I$7,0),"")</f>
        <v/>
      </c>
      <c r="E553" s="78" t="str">
        <f>IF(D553="","",D553&amp;"@"&amp;COUNTIF($D$1:D553,D553))</f>
        <v/>
      </c>
      <c r="F553" s="78" t="str">
        <f t="shared" si="8"/>
        <v>Naver 검색</v>
      </c>
      <c r="I553" s="78" t="str">
        <f>IF(E553="","",INDEX('기사 제목 및 링크'!B:B,MATCH("https://skinnonews.com"&amp;A553,'기사 제목 및 링크'!C:C,0)))</f>
        <v/>
      </c>
    </row>
    <row r="554" spans="1:9">
      <c r="A554" t="s">
        <v>1282</v>
      </c>
      <c r="B554" t="s">
        <v>37</v>
      </c>
      <c r="C554">
        <v>3</v>
      </c>
      <c r="D554" s="78" t="str">
        <f>IFERROR(MATCH(A554,'4p data'!$I$2:$I$7,0),"")</f>
        <v/>
      </c>
      <c r="E554" s="78" t="str">
        <f>IF(D554="","",D554&amp;"@"&amp;COUNTIF($D$1:D554,D554))</f>
        <v/>
      </c>
      <c r="F554" s="78" t="str">
        <f t="shared" si="8"/>
        <v>Google 검색</v>
      </c>
      <c r="I554" s="78" t="str">
        <f>IF(E554="","",INDEX('기사 제목 및 링크'!B:B,MATCH("https://skinnonews.com"&amp;A554,'기사 제목 및 링크'!C:C,0)))</f>
        <v/>
      </c>
    </row>
    <row r="555" spans="1:9">
      <c r="A555" t="s">
        <v>2097</v>
      </c>
      <c r="B555" t="s">
        <v>37</v>
      </c>
      <c r="C555">
        <v>3</v>
      </c>
      <c r="D555" s="78" t="str">
        <f>IFERROR(MATCH(A555,'4p data'!$I$2:$I$7,0),"")</f>
        <v/>
      </c>
      <c r="E555" s="78" t="str">
        <f>IF(D555="","",D555&amp;"@"&amp;COUNTIF($D$1:D555,D555))</f>
        <v/>
      </c>
      <c r="F555" s="78" t="str">
        <f t="shared" si="8"/>
        <v>Google 검색</v>
      </c>
      <c r="I555" s="78" t="str">
        <f>IF(E555="","",INDEX('기사 제목 및 링크'!B:B,MATCH("https://skinnonews.com"&amp;A555,'기사 제목 및 링크'!C:C,0)))</f>
        <v/>
      </c>
    </row>
    <row r="556" spans="1:9">
      <c r="A556" t="s">
        <v>185</v>
      </c>
      <c r="B556" t="s">
        <v>39</v>
      </c>
      <c r="C556">
        <v>3</v>
      </c>
      <c r="D556" s="78" t="str">
        <f>IFERROR(MATCH(A556,'4p data'!$I$2:$I$7,0),"")</f>
        <v/>
      </c>
      <c r="E556" s="78" t="str">
        <f>IF(D556="","",D556&amp;"@"&amp;COUNTIF($D$1:D556,D556))</f>
        <v/>
      </c>
      <c r="F556" s="78" t="str">
        <f t="shared" si="8"/>
        <v>Naver 검색</v>
      </c>
      <c r="I556" s="78" t="str">
        <f>IF(E556="","",INDEX('기사 제목 및 링크'!B:B,MATCH("https://skinnonews.com"&amp;A556,'기사 제목 및 링크'!C:C,0)))</f>
        <v/>
      </c>
    </row>
    <row r="557" spans="1:9">
      <c r="A557" t="s">
        <v>1207</v>
      </c>
      <c r="B557" t="s">
        <v>37</v>
      </c>
      <c r="C557">
        <v>3</v>
      </c>
      <c r="D557" s="78" t="str">
        <f>IFERROR(MATCH(A557,'4p data'!$I$2:$I$7,0),"")</f>
        <v/>
      </c>
      <c r="E557" s="78" t="str">
        <f>IF(D557="","",D557&amp;"@"&amp;COUNTIF($D$1:D557,D557))</f>
        <v/>
      </c>
      <c r="F557" s="78" t="str">
        <f t="shared" si="8"/>
        <v>Google 검색</v>
      </c>
      <c r="I557" s="78" t="str">
        <f>IF(E557="","",INDEX('기사 제목 및 링크'!B:B,MATCH("https://skinnonews.com"&amp;A557,'기사 제목 및 링크'!C:C,0)))</f>
        <v/>
      </c>
    </row>
    <row r="558" spans="1:9">
      <c r="A558" t="s">
        <v>1344</v>
      </c>
      <c r="B558" t="s">
        <v>37</v>
      </c>
      <c r="C558">
        <v>3</v>
      </c>
      <c r="D558" s="78" t="str">
        <f>IFERROR(MATCH(A558,'4p data'!$I$2:$I$7,0),"")</f>
        <v/>
      </c>
      <c r="E558" s="78" t="str">
        <f>IF(D558="","",D558&amp;"@"&amp;COUNTIF($D$1:D558,D558))</f>
        <v/>
      </c>
      <c r="F558" s="78" t="str">
        <f t="shared" si="8"/>
        <v>Google 검색</v>
      </c>
      <c r="I558" s="78" t="str">
        <f>IF(E558="","",INDEX('기사 제목 및 링크'!B:B,MATCH("https://skinnonews.com"&amp;A558,'기사 제목 및 링크'!C:C,0)))</f>
        <v/>
      </c>
    </row>
    <row r="559" spans="1:9">
      <c r="A559" t="s">
        <v>679</v>
      </c>
      <c r="B559" t="s">
        <v>37</v>
      </c>
      <c r="C559">
        <v>3</v>
      </c>
      <c r="D559" s="78" t="str">
        <f>IFERROR(MATCH(A559,'4p data'!$I$2:$I$7,0),"")</f>
        <v/>
      </c>
      <c r="E559" s="78" t="str">
        <f>IF(D559="","",D559&amp;"@"&amp;COUNTIF($D$1:D559,D559))</f>
        <v/>
      </c>
      <c r="F559" s="78" t="str">
        <f t="shared" si="8"/>
        <v>Google 검색</v>
      </c>
      <c r="I559" s="78" t="str">
        <f>IF(E559="","",INDEX('기사 제목 및 링크'!B:B,MATCH("https://skinnonews.com"&amp;A559,'기사 제목 및 링크'!C:C,0)))</f>
        <v/>
      </c>
    </row>
    <row r="560" spans="1:9">
      <c r="A560" t="s">
        <v>679</v>
      </c>
      <c r="B560" t="s">
        <v>39</v>
      </c>
      <c r="C560">
        <v>3</v>
      </c>
      <c r="D560" s="78" t="str">
        <f>IFERROR(MATCH(A560,'4p data'!$I$2:$I$7,0),"")</f>
        <v/>
      </c>
      <c r="E560" s="78" t="str">
        <f>IF(D560="","",D560&amp;"@"&amp;COUNTIF($D$1:D560,D560))</f>
        <v/>
      </c>
      <c r="F560" s="78" t="str">
        <f t="shared" si="8"/>
        <v>Naver 검색</v>
      </c>
      <c r="I560" s="78" t="str">
        <f>IF(E560="","",INDEX('기사 제목 및 링크'!B:B,MATCH("https://skinnonews.com"&amp;A560,'기사 제목 및 링크'!C:C,0)))</f>
        <v/>
      </c>
    </row>
    <row r="561" spans="1:9">
      <c r="A561" t="s">
        <v>113</v>
      </c>
      <c r="B561" t="s">
        <v>39</v>
      </c>
      <c r="C561">
        <v>3</v>
      </c>
      <c r="D561" s="78" t="str">
        <f>IFERROR(MATCH(A561,'4p data'!$I$2:$I$7,0),"")</f>
        <v/>
      </c>
      <c r="E561" s="78" t="str">
        <f>IF(D561="","",D561&amp;"@"&amp;COUNTIF($D$1:D561,D561))</f>
        <v/>
      </c>
      <c r="F561" s="78" t="str">
        <f t="shared" si="8"/>
        <v>Naver 검색</v>
      </c>
      <c r="I561" s="78" t="str">
        <f>IF(E561="","",INDEX('기사 제목 및 링크'!B:B,MATCH("https://skinnonews.com"&amp;A561,'기사 제목 및 링크'!C:C,0)))</f>
        <v/>
      </c>
    </row>
    <row r="562" spans="1:9">
      <c r="A562" t="s">
        <v>464</v>
      </c>
      <c r="B562" t="s">
        <v>37</v>
      </c>
      <c r="C562">
        <v>3</v>
      </c>
      <c r="D562" s="78" t="str">
        <f>IFERROR(MATCH(A562,'4p data'!$I$2:$I$7,0),"")</f>
        <v/>
      </c>
      <c r="E562" s="78" t="str">
        <f>IF(D562="","",D562&amp;"@"&amp;COUNTIF($D$1:D562,D562))</f>
        <v/>
      </c>
      <c r="F562" s="78" t="str">
        <f t="shared" si="8"/>
        <v>Google 검색</v>
      </c>
      <c r="I562" s="78" t="str">
        <f>IF(E562="","",INDEX('기사 제목 및 링크'!B:B,MATCH("https://skinnonews.com"&amp;A562,'기사 제목 및 링크'!C:C,0)))</f>
        <v/>
      </c>
    </row>
    <row r="563" spans="1:9">
      <c r="A563" t="s">
        <v>515</v>
      </c>
      <c r="B563" t="s">
        <v>37</v>
      </c>
      <c r="C563">
        <v>3</v>
      </c>
      <c r="D563" s="78" t="str">
        <f>IFERROR(MATCH(A563,'4p data'!$I$2:$I$7,0),"")</f>
        <v/>
      </c>
      <c r="E563" s="78" t="str">
        <f>IF(D563="","",D563&amp;"@"&amp;COUNTIF($D$1:D563,D563))</f>
        <v/>
      </c>
      <c r="F563" s="78" t="str">
        <f t="shared" si="8"/>
        <v>Google 검색</v>
      </c>
      <c r="I563" s="78" t="str">
        <f>IF(E563="","",INDEX('기사 제목 및 링크'!B:B,MATCH("https://skinnonews.com"&amp;A563,'기사 제목 및 링크'!C:C,0)))</f>
        <v/>
      </c>
    </row>
    <row r="564" spans="1:9">
      <c r="A564" t="s">
        <v>1839</v>
      </c>
      <c r="B564" t="s">
        <v>37</v>
      </c>
      <c r="C564">
        <v>3</v>
      </c>
      <c r="D564" s="78" t="str">
        <f>IFERROR(MATCH(A564,'4p data'!$I$2:$I$7,0),"")</f>
        <v/>
      </c>
      <c r="E564" s="78" t="str">
        <f>IF(D564="","",D564&amp;"@"&amp;COUNTIF($D$1:D564,D564))</f>
        <v/>
      </c>
      <c r="F564" s="78" t="str">
        <f t="shared" si="8"/>
        <v>Google 검색</v>
      </c>
      <c r="I564" s="78" t="str">
        <f>IF(E564="","",INDEX('기사 제목 및 링크'!B:B,MATCH("https://skinnonews.com"&amp;A564,'기사 제목 및 링크'!C:C,0)))</f>
        <v/>
      </c>
    </row>
    <row r="565" spans="1:9">
      <c r="A565" t="s">
        <v>618</v>
      </c>
      <c r="B565" t="s">
        <v>37</v>
      </c>
      <c r="C565">
        <v>3</v>
      </c>
      <c r="D565" s="78" t="str">
        <f>IFERROR(MATCH(A565,'4p data'!$I$2:$I$7,0),"")</f>
        <v/>
      </c>
      <c r="E565" s="78" t="str">
        <f>IF(D565="","",D565&amp;"@"&amp;COUNTIF($D$1:D565,D565))</f>
        <v/>
      </c>
      <c r="F565" s="78" t="str">
        <f t="shared" si="8"/>
        <v>Google 검색</v>
      </c>
      <c r="I565" s="78" t="str">
        <f>IF(E565="","",INDEX('기사 제목 및 링크'!B:B,MATCH("https://skinnonews.com"&amp;A565,'기사 제목 및 링크'!C:C,0)))</f>
        <v/>
      </c>
    </row>
    <row r="566" spans="1:9">
      <c r="A566" t="s">
        <v>1059</v>
      </c>
      <c r="B566" t="s">
        <v>37</v>
      </c>
      <c r="C566">
        <v>3</v>
      </c>
      <c r="D566" s="78" t="str">
        <f>IFERROR(MATCH(A566,'4p data'!$I$2:$I$7,0),"")</f>
        <v/>
      </c>
      <c r="E566" s="78" t="str">
        <f>IF(D566="","",D566&amp;"@"&amp;COUNTIF($D$1:D566,D566))</f>
        <v/>
      </c>
      <c r="F566" s="78" t="str">
        <f t="shared" si="8"/>
        <v>Google 검색</v>
      </c>
      <c r="I566" s="78" t="str">
        <f>IF(E566="","",INDEX('기사 제목 및 링크'!B:B,MATCH("https://skinnonews.com"&amp;A566,'기사 제목 및 링크'!C:C,0)))</f>
        <v/>
      </c>
    </row>
    <row r="567" spans="1:9">
      <c r="A567" t="s">
        <v>1664</v>
      </c>
      <c r="B567" t="s">
        <v>37</v>
      </c>
      <c r="C567">
        <v>3</v>
      </c>
      <c r="D567" s="78" t="str">
        <f>IFERROR(MATCH(A567,'4p data'!$I$2:$I$7,0),"")</f>
        <v/>
      </c>
      <c r="E567" s="78" t="str">
        <f>IF(D567="","",D567&amp;"@"&amp;COUNTIF($D$1:D567,D567))</f>
        <v/>
      </c>
      <c r="F567" s="78" t="str">
        <f t="shared" si="8"/>
        <v>Google 검색</v>
      </c>
      <c r="I567" s="78" t="str">
        <f>IF(E567="","",INDEX('기사 제목 및 링크'!B:B,MATCH("https://skinnonews.com"&amp;A567,'기사 제목 및 링크'!C:C,0)))</f>
        <v/>
      </c>
    </row>
    <row r="568" spans="1:9">
      <c r="A568" t="s">
        <v>740</v>
      </c>
      <c r="B568" t="s">
        <v>36</v>
      </c>
      <c r="C568">
        <v>3</v>
      </c>
      <c r="D568" s="78" t="str">
        <f>IFERROR(MATCH(A568,'4p data'!$I$2:$I$7,0),"")</f>
        <v/>
      </c>
      <c r="E568" s="78" t="str">
        <f>IF(D568="","",D568&amp;"@"&amp;COUNTIF($D$1:D568,D568))</f>
        <v/>
      </c>
      <c r="F568" s="78" t="str">
        <f t="shared" si="8"/>
        <v>직접유입</v>
      </c>
      <c r="I568" s="78" t="str">
        <f>IF(E568="","",INDEX('기사 제목 및 링크'!B:B,MATCH("https://skinnonews.com"&amp;A568,'기사 제목 및 링크'!C:C,0)))</f>
        <v/>
      </c>
    </row>
    <row r="569" spans="1:9">
      <c r="A569" t="s">
        <v>2078</v>
      </c>
      <c r="B569" t="s">
        <v>37</v>
      </c>
      <c r="C569">
        <v>3</v>
      </c>
      <c r="D569" s="78" t="str">
        <f>IFERROR(MATCH(A569,'4p data'!$I$2:$I$7,0),"")</f>
        <v/>
      </c>
      <c r="E569" s="78" t="str">
        <f>IF(D569="","",D569&amp;"@"&amp;COUNTIF($D$1:D569,D569))</f>
        <v/>
      </c>
      <c r="F569" s="78" t="str">
        <f t="shared" si="8"/>
        <v>Google 검색</v>
      </c>
      <c r="I569" s="78" t="str">
        <f>IF(E569="","",INDEX('기사 제목 및 링크'!B:B,MATCH("https://skinnonews.com"&amp;A569,'기사 제목 및 링크'!C:C,0)))</f>
        <v/>
      </c>
    </row>
    <row r="570" spans="1:9">
      <c r="A570" t="s">
        <v>1156</v>
      </c>
      <c r="B570" t="s">
        <v>37</v>
      </c>
      <c r="C570">
        <v>3</v>
      </c>
      <c r="D570" s="78" t="str">
        <f>IFERROR(MATCH(A570,'4p data'!$I$2:$I$7,0),"")</f>
        <v/>
      </c>
      <c r="E570" s="78" t="str">
        <f>IF(D570="","",D570&amp;"@"&amp;COUNTIF($D$1:D570,D570))</f>
        <v/>
      </c>
      <c r="F570" s="78" t="str">
        <f t="shared" si="8"/>
        <v>Google 검색</v>
      </c>
      <c r="I570" s="78" t="str">
        <f>IF(E570="","",INDEX('기사 제목 및 링크'!B:B,MATCH("https://skinnonews.com"&amp;A570,'기사 제목 및 링크'!C:C,0)))</f>
        <v/>
      </c>
    </row>
    <row r="571" spans="1:9">
      <c r="A571" t="s">
        <v>2100</v>
      </c>
      <c r="B571" t="s">
        <v>36</v>
      </c>
      <c r="C571">
        <v>3</v>
      </c>
      <c r="D571" s="78" t="str">
        <f>IFERROR(MATCH(A571,'4p data'!$I$2:$I$7,0),"")</f>
        <v/>
      </c>
      <c r="E571" s="78" t="str">
        <f>IF(D571="","",D571&amp;"@"&amp;COUNTIF($D$1:D571,D571))</f>
        <v/>
      </c>
      <c r="F571" s="78" t="str">
        <f t="shared" si="8"/>
        <v>직접유입</v>
      </c>
      <c r="I571" s="78" t="str">
        <f>IF(E571="","",INDEX('기사 제목 및 링크'!B:B,MATCH("https://skinnonews.com"&amp;A571,'기사 제목 및 링크'!C:C,0)))</f>
        <v/>
      </c>
    </row>
    <row r="572" spans="1:9">
      <c r="A572" t="s">
        <v>1395</v>
      </c>
      <c r="B572" t="s">
        <v>1780</v>
      </c>
      <c r="C572">
        <v>3</v>
      </c>
      <c r="D572" s="78" t="str">
        <f>IFERROR(MATCH(A572,'4p data'!$I$2:$I$7,0),"")</f>
        <v/>
      </c>
      <c r="E572" s="78" t="str">
        <f>IF(D572="","",D572&amp;"@"&amp;COUNTIF($D$1:D572,D572))</f>
        <v/>
      </c>
      <c r="F572" s="78" t="str">
        <f t="shared" si="8"/>
        <v>Link.naver.com</v>
      </c>
      <c r="I572" s="78" t="str">
        <f>IF(E572="","",INDEX('기사 제목 및 링크'!B:B,MATCH("https://skinnonews.com"&amp;A572,'기사 제목 및 링크'!C:C,0)))</f>
        <v/>
      </c>
    </row>
    <row r="573" spans="1:9">
      <c r="A573" t="s">
        <v>1508</v>
      </c>
      <c r="B573" t="s">
        <v>39</v>
      </c>
      <c r="C573">
        <v>3</v>
      </c>
      <c r="D573" s="78" t="str">
        <f>IFERROR(MATCH(A573,'4p data'!$I$2:$I$7,0),"")</f>
        <v/>
      </c>
      <c r="E573" s="78" t="str">
        <f>IF(D573="","",D573&amp;"@"&amp;COUNTIF($D$1:D573,D573))</f>
        <v/>
      </c>
      <c r="F573" s="78" t="str">
        <f t="shared" si="8"/>
        <v>Naver 검색</v>
      </c>
      <c r="I573" s="78" t="str">
        <f>IF(E573="","",INDEX('기사 제목 및 링크'!B:B,MATCH("https://skinnonews.com"&amp;A573,'기사 제목 및 링크'!C:C,0)))</f>
        <v/>
      </c>
    </row>
    <row r="574" spans="1:9">
      <c r="A574" t="s">
        <v>1210</v>
      </c>
      <c r="B574" t="s">
        <v>41</v>
      </c>
      <c r="C574">
        <v>3</v>
      </c>
      <c r="D574" s="78" t="str">
        <f>IFERROR(MATCH(A574,'4p data'!$I$2:$I$7,0),"")</f>
        <v/>
      </c>
      <c r="E574" s="78" t="str">
        <f>IF(D574="","",D574&amp;"@"&amp;COUNTIF($D$1:D574,D574))</f>
        <v/>
      </c>
      <c r="F574" s="78" t="str">
        <f t="shared" si="8"/>
        <v>Naver.com</v>
      </c>
      <c r="I574" s="78" t="str">
        <f>IF(E574="","",INDEX('기사 제목 및 링크'!B:B,MATCH("https://skinnonews.com"&amp;A574,'기사 제목 및 링크'!C:C,0)))</f>
        <v/>
      </c>
    </row>
    <row r="575" spans="1:9">
      <c r="A575" t="s">
        <v>2079</v>
      </c>
      <c r="B575" t="s">
        <v>37</v>
      </c>
      <c r="C575">
        <v>3</v>
      </c>
      <c r="D575" s="78" t="str">
        <f>IFERROR(MATCH(A575,'4p data'!$I$2:$I$7,0),"")</f>
        <v/>
      </c>
      <c r="E575" s="78" t="str">
        <f>IF(D575="","",D575&amp;"@"&amp;COUNTIF($D$1:D575,D575))</f>
        <v/>
      </c>
      <c r="F575" s="78" t="str">
        <f t="shared" si="8"/>
        <v>Google 검색</v>
      </c>
      <c r="I575" s="78" t="str">
        <f>IF(E575="","",INDEX('기사 제목 및 링크'!B:B,MATCH("https://skinnonews.com"&amp;A575,'기사 제목 및 링크'!C:C,0)))</f>
        <v/>
      </c>
    </row>
    <row r="576" spans="1:9">
      <c r="A576" t="s">
        <v>962</v>
      </c>
      <c r="B576" t="s">
        <v>37</v>
      </c>
      <c r="C576">
        <v>3</v>
      </c>
      <c r="D576" s="78" t="str">
        <f>IFERROR(MATCH(A576,'4p data'!$I$2:$I$7,0),"")</f>
        <v/>
      </c>
      <c r="E576" s="78" t="str">
        <f>IF(D576="","",D576&amp;"@"&amp;COUNTIF($D$1:D576,D576))</f>
        <v/>
      </c>
      <c r="F576" s="78" t="str">
        <f t="shared" si="8"/>
        <v>Google 검색</v>
      </c>
      <c r="I576" s="78" t="str">
        <f>IF(E576="","",INDEX('기사 제목 및 링크'!B:B,MATCH("https://skinnonews.com"&amp;A576,'기사 제목 및 링크'!C:C,0)))</f>
        <v/>
      </c>
    </row>
    <row r="577" spans="1:9">
      <c r="A577" t="s">
        <v>922</v>
      </c>
      <c r="B577" t="s">
        <v>37</v>
      </c>
      <c r="C577">
        <v>3</v>
      </c>
      <c r="D577" s="78" t="str">
        <f>IFERROR(MATCH(A577,'4p data'!$I$2:$I$7,0),"")</f>
        <v/>
      </c>
      <c r="E577" s="78" t="str">
        <f>IF(D577="","",D577&amp;"@"&amp;COUNTIF($D$1:D577,D577))</f>
        <v/>
      </c>
      <c r="F577" s="78" t="str">
        <f t="shared" si="8"/>
        <v>Google 검색</v>
      </c>
      <c r="I577" s="78" t="str">
        <f>IF(E577="","",INDEX('기사 제목 및 링크'!B:B,MATCH("https://skinnonews.com"&amp;A577,'기사 제목 및 링크'!C:C,0)))</f>
        <v/>
      </c>
    </row>
    <row r="578" spans="1:9">
      <c r="A578" t="s">
        <v>921</v>
      </c>
      <c r="B578" t="s">
        <v>39</v>
      </c>
      <c r="C578">
        <v>3</v>
      </c>
      <c r="D578" s="78" t="str">
        <f>IFERROR(MATCH(A578,'4p data'!$I$2:$I$7,0),"")</f>
        <v/>
      </c>
      <c r="E578" s="78" t="str">
        <f>IF(D578="","",D578&amp;"@"&amp;COUNTIF($D$1:D578,D578))</f>
        <v/>
      </c>
      <c r="F578" s="78" t="str">
        <f t="shared" ref="F578:F641" si="9">IF(B578="naver","Naver 검색",IF(B578="google","Google 검색",IF(B578="(direct)","직접유입",UPPER(LEFT(B578,1))&amp;MID(B578,2,99))))</f>
        <v>Naver 검색</v>
      </c>
      <c r="I578" s="78" t="str">
        <f>IF(E578="","",INDEX('기사 제목 및 링크'!B:B,MATCH("https://skinnonews.com"&amp;A578,'기사 제목 및 링크'!C:C,0)))</f>
        <v/>
      </c>
    </row>
    <row r="579" spans="1:9">
      <c r="A579" t="s">
        <v>931</v>
      </c>
      <c r="B579" t="s">
        <v>229</v>
      </c>
      <c r="C579">
        <v>3</v>
      </c>
      <c r="D579" s="78" t="str">
        <f>IFERROR(MATCH(A579,'4p data'!$I$2:$I$7,0),"")</f>
        <v/>
      </c>
      <c r="E579" s="78" t="str">
        <f>IF(D579="","",D579&amp;"@"&amp;COUNTIF($D$1:D579,D579))</f>
        <v/>
      </c>
      <c r="F579" s="78" t="str">
        <f t="shared" si="9"/>
        <v>Skenergy.com</v>
      </c>
      <c r="I579" s="78" t="str">
        <f>IF(E579="","",INDEX('기사 제목 및 링크'!B:B,MATCH("https://skinnonews.com"&amp;A579,'기사 제목 및 링크'!C:C,0)))</f>
        <v/>
      </c>
    </row>
    <row r="580" spans="1:9">
      <c r="A580" t="s">
        <v>1491</v>
      </c>
      <c r="B580" t="s">
        <v>37</v>
      </c>
      <c r="C580">
        <v>3</v>
      </c>
      <c r="D580" s="78" t="str">
        <f>IFERROR(MATCH(A580,'4p data'!$I$2:$I$7,0),"")</f>
        <v/>
      </c>
      <c r="E580" s="78" t="str">
        <f>IF(D580="","",D580&amp;"@"&amp;COUNTIF($D$1:D580,D580))</f>
        <v/>
      </c>
      <c r="F580" s="78" t="str">
        <f t="shared" si="9"/>
        <v>Google 검색</v>
      </c>
      <c r="I580" s="78" t="str">
        <f>IF(E580="","",INDEX('기사 제목 및 링크'!B:B,MATCH("https://skinnonews.com"&amp;A580,'기사 제목 및 링크'!C:C,0)))</f>
        <v/>
      </c>
    </row>
    <row r="581" spans="1:9">
      <c r="A581" t="s">
        <v>974</v>
      </c>
      <c r="B581" t="s">
        <v>39</v>
      </c>
      <c r="C581">
        <v>3</v>
      </c>
      <c r="D581" s="78" t="str">
        <f>IFERROR(MATCH(A581,'4p data'!$I$2:$I$7,0),"")</f>
        <v/>
      </c>
      <c r="E581" s="78" t="str">
        <f>IF(D581="","",D581&amp;"@"&amp;COUNTIF($D$1:D581,D581))</f>
        <v/>
      </c>
      <c r="F581" s="78" t="str">
        <f t="shared" si="9"/>
        <v>Naver 검색</v>
      </c>
      <c r="I581" s="78" t="str">
        <f>IF(E581="","",INDEX('기사 제목 및 링크'!B:B,MATCH("https://skinnonews.com"&amp;A581,'기사 제목 및 링크'!C:C,0)))</f>
        <v/>
      </c>
    </row>
    <row r="582" spans="1:9">
      <c r="A582" t="s">
        <v>1034</v>
      </c>
      <c r="B582" t="s">
        <v>37</v>
      </c>
      <c r="C582">
        <v>3</v>
      </c>
      <c r="D582" s="78" t="str">
        <f>IFERROR(MATCH(A582,'4p data'!$I$2:$I$7,0),"")</f>
        <v/>
      </c>
      <c r="E582" s="78" t="str">
        <f>IF(D582="","",D582&amp;"@"&amp;COUNTIF($D$1:D582,D582))</f>
        <v/>
      </c>
      <c r="F582" s="78" t="str">
        <f t="shared" si="9"/>
        <v>Google 검색</v>
      </c>
      <c r="I582" s="78" t="str">
        <f>IF(E582="","",INDEX('기사 제목 및 링크'!B:B,MATCH("https://skinnonews.com"&amp;A582,'기사 제목 및 링크'!C:C,0)))</f>
        <v/>
      </c>
    </row>
    <row r="583" spans="1:9">
      <c r="A583" t="s">
        <v>1035</v>
      </c>
      <c r="B583" t="s">
        <v>39</v>
      </c>
      <c r="C583">
        <v>3</v>
      </c>
      <c r="D583" s="78" t="str">
        <f>IFERROR(MATCH(A583,'4p data'!$I$2:$I$7,0),"")</f>
        <v/>
      </c>
      <c r="E583" s="78" t="str">
        <f>IF(D583="","",D583&amp;"@"&amp;COUNTIF($D$1:D583,D583))</f>
        <v/>
      </c>
      <c r="F583" s="78" t="str">
        <f t="shared" si="9"/>
        <v>Naver 검색</v>
      </c>
      <c r="I583" s="78" t="str">
        <f>IF(E583="","",INDEX('기사 제목 및 링크'!B:B,MATCH("https://skinnonews.com"&amp;A583,'기사 제목 및 링크'!C:C,0)))</f>
        <v/>
      </c>
    </row>
    <row r="584" spans="1:9">
      <c r="A584" t="s">
        <v>1035</v>
      </c>
      <c r="B584" t="s">
        <v>88</v>
      </c>
      <c r="C584">
        <v>3</v>
      </c>
      <c r="D584" s="78" t="str">
        <f>IFERROR(MATCH(A584,'4p data'!$I$2:$I$7,0),"")</f>
        <v/>
      </c>
      <c r="E584" s="78" t="str">
        <f>IF(D584="","",D584&amp;"@"&amp;COUNTIF($D$1:D584,D584))</f>
        <v/>
      </c>
      <c r="F584" s="78" t="str">
        <f t="shared" si="9"/>
        <v>Sk-on.com</v>
      </c>
      <c r="I584" s="78" t="str">
        <f>IF(E584="","",INDEX('기사 제목 및 링크'!B:B,MATCH("https://skinnonews.com"&amp;A584,'기사 제목 및 링크'!C:C,0)))</f>
        <v/>
      </c>
    </row>
    <row r="585" spans="1:9">
      <c r="A585" t="s">
        <v>1051</v>
      </c>
      <c r="B585" t="s">
        <v>233</v>
      </c>
      <c r="C585">
        <v>3</v>
      </c>
      <c r="D585" s="78">
        <f>IFERROR(MATCH(A585,'4p data'!$I$2:$I$7,0),"")</f>
        <v>6</v>
      </c>
      <c r="E585" s="78" t="str">
        <f>IF(D585="","",D585&amp;"@"&amp;COUNTIF($D$1:D585,D585))</f>
        <v>6@4</v>
      </c>
      <c r="F585" s="78" t="str">
        <f t="shared" si="9"/>
        <v>Blog.naver.com</v>
      </c>
      <c r="I585" s="78" t="str">
        <f>IF(E585="","",INDEX('기사 제목 및 링크'!B:B,MATCH("https://skinnonews.com"&amp;A585,'기사 제목 및 링크'!C:C,0)))</f>
        <v>[카드뉴스] “액체에 전자기기를 담근다?” – AI시대, 꼭 필요한 차세대 열관리 기술 ‘액침냉각’</v>
      </c>
    </row>
    <row r="586" spans="1:9">
      <c r="A586" t="s">
        <v>1054</v>
      </c>
      <c r="B586" t="s">
        <v>37</v>
      </c>
      <c r="C586">
        <v>3</v>
      </c>
      <c r="D586" s="78" t="str">
        <f>IFERROR(MATCH(A586,'4p data'!$I$2:$I$7,0),"")</f>
        <v/>
      </c>
      <c r="E586" s="78" t="str">
        <f>IF(D586="","",D586&amp;"@"&amp;COUNTIF($D$1:D586,D586))</f>
        <v/>
      </c>
      <c r="F586" s="78" t="str">
        <f t="shared" si="9"/>
        <v>Google 검색</v>
      </c>
      <c r="I586" s="78" t="str">
        <f>IF(E586="","",INDEX('기사 제목 및 링크'!B:B,MATCH("https://skinnonews.com"&amp;A586,'기사 제목 및 링크'!C:C,0)))</f>
        <v/>
      </c>
    </row>
    <row r="587" spans="1:9">
      <c r="A587" t="s">
        <v>1069</v>
      </c>
      <c r="B587" t="s">
        <v>36</v>
      </c>
      <c r="C587">
        <v>3</v>
      </c>
      <c r="D587" s="78" t="str">
        <f>IFERROR(MATCH(A587,'4p data'!$I$2:$I$7,0),"")</f>
        <v/>
      </c>
      <c r="E587" s="78" t="str">
        <f>IF(D587="","",D587&amp;"@"&amp;COUNTIF($D$1:D587,D587))</f>
        <v/>
      </c>
      <c r="F587" s="78" t="str">
        <f t="shared" si="9"/>
        <v>직접유입</v>
      </c>
      <c r="I587" s="78" t="str">
        <f>IF(E587="","",INDEX('기사 제목 및 링크'!B:B,MATCH("https://skinnonews.com"&amp;A587,'기사 제목 및 링크'!C:C,0)))</f>
        <v/>
      </c>
    </row>
    <row r="588" spans="1:9">
      <c r="A588" t="s">
        <v>2080</v>
      </c>
      <c r="B588" t="s">
        <v>37</v>
      </c>
      <c r="C588">
        <v>3</v>
      </c>
      <c r="D588" s="78" t="str">
        <f>IFERROR(MATCH(A588,'4p data'!$I$2:$I$7,0),"")</f>
        <v/>
      </c>
      <c r="E588" s="78" t="str">
        <f>IF(D588="","",D588&amp;"@"&amp;COUNTIF($D$1:D588,D588))</f>
        <v/>
      </c>
      <c r="F588" s="78" t="str">
        <f t="shared" si="9"/>
        <v>Google 검색</v>
      </c>
      <c r="I588" s="78" t="str">
        <f>IF(E588="","",INDEX('기사 제목 및 링크'!B:B,MATCH("https://skinnonews.com"&amp;A588,'기사 제목 및 링크'!C:C,0)))</f>
        <v/>
      </c>
    </row>
    <row r="589" spans="1:9">
      <c r="A589" t="s">
        <v>1100</v>
      </c>
      <c r="B589" t="s">
        <v>39</v>
      </c>
      <c r="C589">
        <v>3</v>
      </c>
      <c r="D589" s="78" t="str">
        <f>IFERROR(MATCH(A589,'4p data'!$I$2:$I$7,0),"")</f>
        <v/>
      </c>
      <c r="E589" s="78" t="str">
        <f>IF(D589="","",D589&amp;"@"&amp;COUNTIF($D$1:D589,D589))</f>
        <v/>
      </c>
      <c r="F589" s="78" t="str">
        <f t="shared" si="9"/>
        <v>Naver 검색</v>
      </c>
      <c r="I589" s="78" t="str">
        <f>IF(E589="","",INDEX('기사 제목 및 링크'!B:B,MATCH("https://skinnonews.com"&amp;A589,'기사 제목 및 링크'!C:C,0)))</f>
        <v/>
      </c>
    </row>
    <row r="590" spans="1:9">
      <c r="A590" t="s">
        <v>1152</v>
      </c>
      <c r="B590" t="s">
        <v>37</v>
      </c>
      <c r="C590">
        <v>3</v>
      </c>
      <c r="D590" s="78" t="str">
        <f>IFERROR(MATCH(A590,'4p data'!$I$2:$I$7,0),"")</f>
        <v/>
      </c>
      <c r="E590" s="78" t="str">
        <f>IF(D590="","",D590&amp;"@"&amp;COUNTIF($D$1:D590,D590))</f>
        <v/>
      </c>
      <c r="F590" s="78" t="str">
        <f t="shared" si="9"/>
        <v>Google 검색</v>
      </c>
      <c r="I590" s="78" t="str">
        <f>IF(E590="","",INDEX('기사 제목 및 링크'!B:B,MATCH("https://skinnonews.com"&amp;A590,'기사 제목 및 링크'!C:C,0)))</f>
        <v/>
      </c>
    </row>
    <row r="591" spans="1:9">
      <c r="A591" t="s">
        <v>1171</v>
      </c>
      <c r="B591" t="s">
        <v>37</v>
      </c>
      <c r="C591">
        <v>3</v>
      </c>
      <c r="D591" s="78" t="str">
        <f>IFERROR(MATCH(A591,'4p data'!$I$2:$I$7,0),"")</f>
        <v/>
      </c>
      <c r="E591" s="78" t="str">
        <f>IF(D591="","",D591&amp;"@"&amp;COUNTIF($D$1:D591,D591))</f>
        <v/>
      </c>
      <c r="F591" s="78" t="str">
        <f t="shared" si="9"/>
        <v>Google 검색</v>
      </c>
      <c r="I591" s="78" t="str">
        <f>IF(E591="","",INDEX('기사 제목 및 링크'!B:B,MATCH("https://skinnonews.com"&amp;A591,'기사 제목 및 링크'!C:C,0)))</f>
        <v/>
      </c>
    </row>
    <row r="592" spans="1:9">
      <c r="A592" t="s">
        <v>1232</v>
      </c>
      <c r="B592" t="s">
        <v>37</v>
      </c>
      <c r="C592">
        <v>3</v>
      </c>
      <c r="D592" s="78" t="str">
        <f>IFERROR(MATCH(A592,'4p data'!$I$2:$I$7,0),"")</f>
        <v/>
      </c>
      <c r="E592" s="78" t="str">
        <f>IF(D592="","",D592&amp;"@"&amp;COUNTIF($D$1:D592,D592))</f>
        <v/>
      </c>
      <c r="F592" s="78" t="str">
        <f t="shared" si="9"/>
        <v>Google 검색</v>
      </c>
      <c r="I592" s="78" t="str">
        <f>IF(E592="","",INDEX('기사 제목 및 링크'!B:B,MATCH("https://skinnonews.com"&amp;A592,'기사 제목 및 링크'!C:C,0)))</f>
        <v/>
      </c>
    </row>
    <row r="593" spans="1:9">
      <c r="A593" t="s">
        <v>1842</v>
      </c>
      <c r="B593" t="s">
        <v>36</v>
      </c>
      <c r="C593">
        <v>3</v>
      </c>
      <c r="D593" s="78" t="str">
        <f>IFERROR(MATCH(A593,'4p data'!$I$2:$I$7,0),"")</f>
        <v/>
      </c>
      <c r="E593" s="78" t="str">
        <f>IF(D593="","",D593&amp;"@"&amp;COUNTIF($D$1:D593,D593))</f>
        <v/>
      </c>
      <c r="F593" s="78" t="str">
        <f t="shared" si="9"/>
        <v>직접유입</v>
      </c>
      <c r="I593" s="78" t="str">
        <f>IF(E593="","",INDEX('기사 제목 및 링크'!B:B,MATCH("https://skinnonews.com"&amp;A593,'기사 제목 및 링크'!C:C,0)))</f>
        <v/>
      </c>
    </row>
    <row r="594" spans="1:9">
      <c r="A594" t="s">
        <v>1251</v>
      </c>
      <c r="B594" t="s">
        <v>37</v>
      </c>
      <c r="C594">
        <v>3</v>
      </c>
      <c r="D594" s="78" t="str">
        <f>IFERROR(MATCH(A594,'4p data'!$I$2:$I$7,0),"")</f>
        <v/>
      </c>
      <c r="E594" s="78" t="str">
        <f>IF(D594="","",D594&amp;"@"&amp;COUNTIF($D$1:D594,D594))</f>
        <v/>
      </c>
      <c r="F594" s="78" t="str">
        <f t="shared" si="9"/>
        <v>Google 검색</v>
      </c>
      <c r="I594" s="78" t="str">
        <f>IF(E594="","",INDEX('기사 제목 및 링크'!B:B,MATCH("https://skinnonews.com"&amp;A594,'기사 제목 및 링크'!C:C,0)))</f>
        <v/>
      </c>
    </row>
    <row r="595" spans="1:9">
      <c r="A595" t="s">
        <v>1273</v>
      </c>
      <c r="B595" t="s">
        <v>36</v>
      </c>
      <c r="C595">
        <v>3</v>
      </c>
      <c r="D595" s="78" t="str">
        <f>IFERROR(MATCH(A595,'4p data'!$I$2:$I$7,0),"")</f>
        <v/>
      </c>
      <c r="E595" s="78" t="str">
        <f>IF(D595="","",D595&amp;"@"&amp;COUNTIF($D$1:D595,D595))</f>
        <v/>
      </c>
      <c r="F595" s="78" t="str">
        <f t="shared" si="9"/>
        <v>직접유입</v>
      </c>
      <c r="I595" s="78" t="str">
        <f>IF(E595="","",INDEX('기사 제목 및 링크'!B:B,MATCH("https://skinnonews.com"&amp;A595,'기사 제목 및 링크'!C:C,0)))</f>
        <v/>
      </c>
    </row>
    <row r="596" spans="1:9">
      <c r="A596" t="s">
        <v>1273</v>
      </c>
      <c r="B596" t="s">
        <v>37</v>
      </c>
      <c r="C596">
        <v>3</v>
      </c>
      <c r="D596" s="78" t="str">
        <f>IFERROR(MATCH(A596,'4p data'!$I$2:$I$7,0),"")</f>
        <v/>
      </c>
      <c r="E596" s="78" t="str">
        <f>IF(D596="","",D596&amp;"@"&amp;COUNTIF($D$1:D596,D596))</f>
        <v/>
      </c>
      <c r="F596" s="78" t="str">
        <f t="shared" si="9"/>
        <v>Google 검색</v>
      </c>
      <c r="I596" s="78" t="str">
        <f>IF(E596="","",INDEX('기사 제목 및 링크'!B:B,MATCH("https://skinnonews.com"&amp;A596,'기사 제목 및 링크'!C:C,0)))</f>
        <v/>
      </c>
    </row>
    <row r="597" spans="1:9">
      <c r="A597" t="s">
        <v>1327</v>
      </c>
      <c r="B597" t="s">
        <v>88</v>
      </c>
      <c r="C597">
        <v>3</v>
      </c>
      <c r="D597" s="78" t="str">
        <f>IFERROR(MATCH(A597,'4p data'!$I$2:$I$7,0),"")</f>
        <v/>
      </c>
      <c r="E597" s="78" t="str">
        <f>IF(D597="","",D597&amp;"@"&amp;COUNTIF($D$1:D597,D597))</f>
        <v/>
      </c>
      <c r="F597" s="78" t="str">
        <f t="shared" si="9"/>
        <v>Sk-on.com</v>
      </c>
      <c r="I597" s="78" t="str">
        <f>IF(E597="","",INDEX('기사 제목 및 링크'!B:B,MATCH("https://skinnonews.com"&amp;A597,'기사 제목 및 링크'!C:C,0)))</f>
        <v/>
      </c>
    </row>
    <row r="598" spans="1:9">
      <c r="A598" t="s">
        <v>1361</v>
      </c>
      <c r="B598" t="s">
        <v>88</v>
      </c>
      <c r="C598">
        <v>3</v>
      </c>
      <c r="D598" s="78" t="str">
        <f>IFERROR(MATCH(A598,'4p data'!$I$2:$I$7,0),"")</f>
        <v/>
      </c>
      <c r="E598" s="78" t="str">
        <f>IF(D598="","",D598&amp;"@"&amp;COUNTIF($D$1:D598,D598))</f>
        <v/>
      </c>
      <c r="F598" s="78" t="str">
        <f t="shared" si="9"/>
        <v>Sk-on.com</v>
      </c>
      <c r="I598" s="78" t="str">
        <f>IF(E598="","",INDEX('기사 제목 및 링크'!B:B,MATCH("https://skinnonews.com"&amp;A598,'기사 제목 및 링크'!C:C,0)))</f>
        <v/>
      </c>
    </row>
    <row r="599" spans="1:9">
      <c r="A599" t="s">
        <v>1388</v>
      </c>
      <c r="B599" t="s">
        <v>37</v>
      </c>
      <c r="C599">
        <v>3</v>
      </c>
      <c r="D599" s="78" t="str">
        <f>IFERROR(MATCH(A599,'4p data'!$I$2:$I$7,0),"")</f>
        <v/>
      </c>
      <c r="E599" s="78" t="str">
        <f>IF(D599="","",D599&amp;"@"&amp;COUNTIF($D$1:D599,D599))</f>
        <v/>
      </c>
      <c r="F599" s="78" t="str">
        <f t="shared" si="9"/>
        <v>Google 검색</v>
      </c>
      <c r="I599" s="78" t="str">
        <f>IF(E599="","",INDEX('기사 제목 및 링크'!B:B,MATCH("https://skinnonews.com"&amp;A599,'기사 제목 및 링크'!C:C,0)))</f>
        <v/>
      </c>
    </row>
    <row r="600" spans="1:9">
      <c r="A600" t="s">
        <v>1424</v>
      </c>
      <c r="B600" t="s">
        <v>2009</v>
      </c>
      <c r="C600">
        <v>3</v>
      </c>
      <c r="D600" s="78" t="str">
        <f>IFERROR(MATCH(A600,'4p data'!$I$2:$I$7,0),"")</f>
        <v/>
      </c>
      <c r="E600" s="78" t="str">
        <f>IF(D600="","",D600&amp;"@"&amp;COUNTIF($D$1:D600,D600))</f>
        <v/>
      </c>
      <c r="F600" s="78" t="str">
        <f t="shared" si="9"/>
        <v>L.facebook.com</v>
      </c>
      <c r="I600" s="78" t="str">
        <f>IF(E600="","",INDEX('기사 제목 및 링크'!B:B,MATCH("https://skinnonews.com"&amp;A600,'기사 제목 및 링크'!C:C,0)))</f>
        <v/>
      </c>
    </row>
    <row r="601" spans="1:9">
      <c r="A601" t="s">
        <v>1483</v>
      </c>
      <c r="B601" t="s">
        <v>36</v>
      </c>
      <c r="C601">
        <v>3</v>
      </c>
      <c r="D601" s="78" t="str">
        <f>IFERROR(MATCH(A601,'4p data'!$I$2:$I$7,0),"")</f>
        <v/>
      </c>
      <c r="E601" s="78" t="str">
        <f>IF(D601="","",D601&amp;"@"&amp;COUNTIF($D$1:D601,D601))</f>
        <v/>
      </c>
      <c r="F601" s="78" t="str">
        <f t="shared" si="9"/>
        <v>직접유입</v>
      </c>
      <c r="I601" s="78" t="str">
        <f>IF(E601="","",INDEX('기사 제목 및 링크'!B:B,MATCH("https://skinnonews.com"&amp;A601,'기사 제목 및 링크'!C:C,0)))</f>
        <v/>
      </c>
    </row>
    <row r="602" spans="1:9">
      <c r="A602" t="s">
        <v>1484</v>
      </c>
      <c r="B602" t="s">
        <v>36</v>
      </c>
      <c r="C602">
        <v>3</v>
      </c>
      <c r="D602" s="78" t="str">
        <f>IFERROR(MATCH(A602,'4p data'!$I$2:$I$7,0),"")</f>
        <v/>
      </c>
      <c r="E602" s="78" t="str">
        <f>IF(D602="","",D602&amp;"@"&amp;COUNTIF($D$1:D602,D602))</f>
        <v/>
      </c>
      <c r="F602" s="78" t="str">
        <f t="shared" si="9"/>
        <v>직접유입</v>
      </c>
      <c r="I602" s="78" t="str">
        <f>IF(E602="","",INDEX('기사 제목 및 링크'!B:B,MATCH("https://skinnonews.com"&amp;A602,'기사 제목 및 링크'!C:C,0)))</f>
        <v/>
      </c>
    </row>
    <row r="603" spans="1:9">
      <c r="A603" t="s">
        <v>1616</v>
      </c>
      <c r="B603" t="s">
        <v>37</v>
      </c>
      <c r="C603">
        <v>3</v>
      </c>
      <c r="D603" s="78" t="str">
        <f>IFERROR(MATCH(A603,'4p data'!$I$2:$I$7,0),"")</f>
        <v/>
      </c>
      <c r="E603" s="78" t="str">
        <f>IF(D603="","",D603&amp;"@"&amp;COUNTIF($D$1:D603,D603))</f>
        <v/>
      </c>
      <c r="F603" s="78" t="str">
        <f t="shared" si="9"/>
        <v>Google 검색</v>
      </c>
      <c r="I603" s="78" t="str">
        <f>IF(E603="","",INDEX('기사 제목 및 링크'!B:B,MATCH("https://skinnonews.com"&amp;A603,'기사 제목 및 링크'!C:C,0)))</f>
        <v/>
      </c>
    </row>
    <row r="604" spans="1:9">
      <c r="A604" t="s">
        <v>1797</v>
      </c>
      <c r="B604" t="s">
        <v>36</v>
      </c>
      <c r="C604">
        <v>3</v>
      </c>
      <c r="D604" s="78" t="str">
        <f>IFERROR(MATCH(A604,'4p data'!$I$2:$I$7,0),"")</f>
        <v/>
      </c>
      <c r="E604" s="78" t="str">
        <f>IF(D604="","",D604&amp;"@"&amp;COUNTIF($D$1:D604,D604))</f>
        <v/>
      </c>
      <c r="F604" s="78" t="str">
        <f t="shared" si="9"/>
        <v>직접유입</v>
      </c>
      <c r="I604" s="78" t="str">
        <f>IF(E604="","",INDEX('기사 제목 및 링크'!B:B,MATCH("https://skinnonews.com"&amp;A604,'기사 제목 및 링크'!C:C,0)))</f>
        <v/>
      </c>
    </row>
    <row r="605" spans="1:9">
      <c r="A605" t="s">
        <v>1794</v>
      </c>
      <c r="B605" t="s">
        <v>37</v>
      </c>
      <c r="C605">
        <v>3</v>
      </c>
      <c r="D605" s="78" t="str">
        <f>IFERROR(MATCH(A605,'4p data'!$I$2:$I$7,0),"")</f>
        <v/>
      </c>
      <c r="E605" s="78" t="str">
        <f>IF(D605="","",D605&amp;"@"&amp;COUNTIF($D$1:D605,D605))</f>
        <v/>
      </c>
      <c r="F605" s="78" t="str">
        <f t="shared" si="9"/>
        <v>Google 검색</v>
      </c>
      <c r="I605" s="78" t="str">
        <f>IF(E605="","",INDEX('기사 제목 및 링크'!B:B,MATCH("https://skinnonews.com"&amp;A605,'기사 제목 및 링크'!C:C,0)))</f>
        <v/>
      </c>
    </row>
    <row r="606" spans="1:9">
      <c r="A606" t="s">
        <v>2102</v>
      </c>
      <c r="B606" t="s">
        <v>37</v>
      </c>
      <c r="C606">
        <v>3</v>
      </c>
      <c r="D606" s="78" t="str">
        <f>IFERROR(MATCH(A606,'4p data'!$I$2:$I$7,0),"")</f>
        <v/>
      </c>
      <c r="E606" s="78" t="str">
        <f>IF(D606="","",D606&amp;"@"&amp;COUNTIF($D$1:D606,D606))</f>
        <v/>
      </c>
      <c r="F606" s="78" t="str">
        <f t="shared" si="9"/>
        <v>Google 검색</v>
      </c>
      <c r="I606" s="78" t="str">
        <f>IF(E606="","",INDEX('기사 제목 및 링크'!B:B,MATCH("https://skinnonews.com"&amp;A606,'기사 제목 및 링크'!C:C,0)))</f>
        <v/>
      </c>
    </row>
    <row r="607" spans="1:9">
      <c r="A607" t="s">
        <v>1795</v>
      </c>
      <c r="B607" t="s">
        <v>39</v>
      </c>
      <c r="C607">
        <v>3</v>
      </c>
      <c r="D607" s="78" t="str">
        <f>IFERROR(MATCH(A607,'4p data'!$I$2:$I$7,0),"")</f>
        <v/>
      </c>
      <c r="E607" s="78" t="str">
        <f>IF(D607="","",D607&amp;"@"&amp;COUNTIF($D$1:D607,D607))</f>
        <v/>
      </c>
      <c r="F607" s="78" t="str">
        <f t="shared" si="9"/>
        <v>Naver 검색</v>
      </c>
      <c r="I607" s="78" t="str">
        <f>IF(E607="","",INDEX('기사 제목 및 링크'!B:B,MATCH("https://skinnonews.com"&amp;A607,'기사 제목 및 링크'!C:C,0)))</f>
        <v/>
      </c>
    </row>
    <row r="608" spans="1:9">
      <c r="A608" t="s">
        <v>1795</v>
      </c>
      <c r="B608" t="s">
        <v>88</v>
      </c>
      <c r="C608">
        <v>3</v>
      </c>
      <c r="D608" s="78" t="str">
        <f>IFERROR(MATCH(A608,'4p data'!$I$2:$I$7,0),"")</f>
        <v/>
      </c>
      <c r="E608" s="78" t="str">
        <f>IF(D608="","",D608&amp;"@"&amp;COUNTIF($D$1:D608,D608))</f>
        <v/>
      </c>
      <c r="F608" s="78" t="str">
        <f t="shared" si="9"/>
        <v>Sk-on.com</v>
      </c>
      <c r="I608" s="78" t="str">
        <f>IF(E608="","",INDEX('기사 제목 및 링크'!B:B,MATCH("https://skinnonews.com"&amp;A608,'기사 제목 및 링크'!C:C,0)))</f>
        <v/>
      </c>
    </row>
    <row r="609" spans="1:9">
      <c r="A609" t="s">
        <v>2054</v>
      </c>
      <c r="B609" t="s">
        <v>41</v>
      </c>
      <c r="C609">
        <v>3</v>
      </c>
      <c r="D609" s="78">
        <f>IFERROR(MATCH(A609,'4p data'!$I$2:$I$7,0),"")</f>
        <v>3</v>
      </c>
      <c r="E609" s="78" t="str">
        <f>IF(D609="","",D609&amp;"@"&amp;COUNTIF($D$1:D609,D609))</f>
        <v>3@8</v>
      </c>
      <c r="F609" s="78" t="str">
        <f t="shared" si="9"/>
        <v>Naver.com</v>
      </c>
      <c r="I609" s="78" t="str">
        <f>IF(E609="","",INDEX('기사 제목 및 링크'!B:B,MATCH("https://skinnonews.com"&amp;A609,'기사 제목 및 링크'!C:C,0)))</f>
        <v>SK온, 리튬메탈 배터리용 고분자 전해질 개발</v>
      </c>
    </row>
    <row r="610" spans="1:9">
      <c r="A610" t="s">
        <v>2054</v>
      </c>
      <c r="B610" t="s">
        <v>229</v>
      </c>
      <c r="C610">
        <v>3</v>
      </c>
      <c r="D610" s="78">
        <f>IFERROR(MATCH(A610,'4p data'!$I$2:$I$7,0),"")</f>
        <v>3</v>
      </c>
      <c r="E610" s="78" t="str">
        <f>IF(D610="","",D610&amp;"@"&amp;COUNTIF($D$1:D610,D610))</f>
        <v>3@9</v>
      </c>
      <c r="F610" s="78" t="str">
        <f t="shared" si="9"/>
        <v>Skenergy.com</v>
      </c>
      <c r="I610" s="78" t="str">
        <f>IF(E610="","",INDEX('기사 제목 및 링크'!B:B,MATCH("https://skinnonews.com"&amp;A610,'기사 제목 및 링크'!C:C,0)))</f>
        <v>SK온, 리튬메탈 배터리용 고분자 전해질 개발</v>
      </c>
    </row>
    <row r="611" spans="1:9">
      <c r="A611" t="s">
        <v>2053</v>
      </c>
      <c r="B611" t="s">
        <v>88</v>
      </c>
      <c r="C611">
        <v>3</v>
      </c>
      <c r="D611" s="78">
        <f>IFERROR(MATCH(A611,'4p data'!$I$2:$I$7,0),"")</f>
        <v>1</v>
      </c>
      <c r="E611" s="78" t="str">
        <f>IF(D611="","",D611&amp;"@"&amp;COUNTIF($D$1:D611,D611))</f>
        <v>1@7</v>
      </c>
      <c r="F611" s="78" t="str">
        <f t="shared" si="9"/>
        <v>Sk-on.com</v>
      </c>
      <c r="I611" s="78" t="str">
        <f>IF(E611="","",INDEX('기사 제목 및 링크'!B:B,MATCH("https://skinnonews.com"&amp;A611,'기사 제목 및 링크'!C:C,0)))</f>
        <v>“옥상정원? 테니스 코트? 아니죠!” 우리나라 옥상은 왜 대부분 녹색일까?</v>
      </c>
    </row>
    <row r="612" spans="1:9">
      <c r="A612" t="s">
        <v>197</v>
      </c>
      <c r="B612" t="s">
        <v>2716</v>
      </c>
      <c r="C612">
        <v>3</v>
      </c>
      <c r="D612" s="78" t="str">
        <f>IFERROR(MATCH(A612,'4p data'!$I$2:$I$7,0),"")</f>
        <v/>
      </c>
      <c r="E612" s="78" t="str">
        <f>IF(D612="","",D612&amp;"@"&amp;COUNTIF($D$1:D612,D612))</f>
        <v/>
      </c>
      <c r="F612" s="78" t="str">
        <f t="shared" si="9"/>
        <v>Link.inpock.co.kr</v>
      </c>
      <c r="I612" s="78" t="str">
        <f>IF(E612="","",INDEX('기사 제목 및 링크'!B:B,MATCH("https://skinnonews.com"&amp;A612,'기사 제목 및 링크'!C:C,0)))</f>
        <v/>
      </c>
    </row>
    <row r="613" spans="1:9">
      <c r="A613" t="s">
        <v>1429</v>
      </c>
      <c r="B613" t="s">
        <v>37</v>
      </c>
      <c r="C613">
        <v>3</v>
      </c>
      <c r="D613" s="78" t="str">
        <f>IFERROR(MATCH(A613,'4p data'!$I$2:$I$7,0),"")</f>
        <v/>
      </c>
      <c r="E613" s="78" t="str">
        <f>IF(D613="","",D613&amp;"@"&amp;COUNTIF($D$1:D613,D613))</f>
        <v/>
      </c>
      <c r="F613" s="78" t="str">
        <f t="shared" si="9"/>
        <v>Google 검색</v>
      </c>
      <c r="I613" s="78" t="str">
        <f>IF(E613="","",INDEX('기사 제목 및 링크'!B:B,MATCH("https://skinnonews.com"&amp;A613,'기사 제목 및 링크'!C:C,0)))</f>
        <v/>
      </c>
    </row>
    <row r="614" spans="1:9">
      <c r="A614" t="s">
        <v>1373</v>
      </c>
      <c r="B614" t="s">
        <v>37</v>
      </c>
      <c r="C614">
        <v>3</v>
      </c>
      <c r="D614" s="78" t="str">
        <f>IFERROR(MATCH(A614,'4p data'!$I$2:$I$7,0),"")</f>
        <v/>
      </c>
      <c r="E614" s="78" t="str">
        <f>IF(D614="","",D614&amp;"@"&amp;COUNTIF($D$1:D614,D614))</f>
        <v/>
      </c>
      <c r="F614" s="78" t="str">
        <f t="shared" si="9"/>
        <v>Google 검색</v>
      </c>
      <c r="I614" s="78" t="str">
        <f>IF(E614="","",INDEX('기사 제목 및 링크'!B:B,MATCH("https://skinnonews.com"&amp;A614,'기사 제목 및 링크'!C:C,0)))</f>
        <v/>
      </c>
    </row>
    <row r="615" spans="1:9">
      <c r="A615" t="s">
        <v>1910</v>
      </c>
      <c r="B615" t="s">
        <v>37</v>
      </c>
      <c r="C615">
        <v>3</v>
      </c>
      <c r="D615" s="78" t="str">
        <f>IFERROR(MATCH(A615,'4p data'!$I$2:$I$7,0),"")</f>
        <v/>
      </c>
      <c r="E615" s="78" t="str">
        <f>IF(D615="","",D615&amp;"@"&amp;COUNTIF($D$1:D615,D615))</f>
        <v/>
      </c>
      <c r="F615" s="78" t="str">
        <f t="shared" si="9"/>
        <v>Google 검색</v>
      </c>
      <c r="I615" s="78" t="str">
        <f>IF(E615="","",INDEX('기사 제목 및 링크'!B:B,MATCH("https://skinnonews.com"&amp;A615,'기사 제목 및 링크'!C:C,0)))</f>
        <v/>
      </c>
    </row>
    <row r="616" spans="1:9">
      <c r="A616" t="s">
        <v>2103</v>
      </c>
      <c r="B616" t="s">
        <v>37</v>
      </c>
      <c r="C616">
        <v>3</v>
      </c>
      <c r="D616" s="78" t="str">
        <f>IFERROR(MATCH(A616,'4p data'!$I$2:$I$7,0),"")</f>
        <v/>
      </c>
      <c r="E616" s="78" t="str">
        <f>IF(D616="","",D616&amp;"@"&amp;COUNTIF($D$1:D616,D616))</f>
        <v/>
      </c>
      <c r="F616" s="78" t="str">
        <f t="shared" si="9"/>
        <v>Google 검색</v>
      </c>
      <c r="I616" s="78" t="str">
        <f>IF(E616="","",INDEX('기사 제목 및 링크'!B:B,MATCH("https://skinnonews.com"&amp;A616,'기사 제목 및 링크'!C:C,0)))</f>
        <v/>
      </c>
    </row>
    <row r="617" spans="1:9">
      <c r="A617" t="s">
        <v>211</v>
      </c>
      <c r="B617" t="s">
        <v>40</v>
      </c>
      <c r="C617">
        <v>3</v>
      </c>
      <c r="D617" s="78" t="str">
        <f>IFERROR(MATCH(A617,'4p data'!$I$2:$I$7,0),"")</f>
        <v/>
      </c>
      <c r="E617" s="78" t="str">
        <f>IF(D617="","",D617&amp;"@"&amp;COUNTIF($D$1:D617,D617))</f>
        <v/>
      </c>
      <c r="F617" s="78" t="str">
        <f t="shared" si="9"/>
        <v>Bing</v>
      </c>
      <c r="I617" s="78" t="str">
        <f>IF(E617="","",INDEX('기사 제목 및 링크'!B:B,MATCH("https://skinnonews.com"&amp;A617,'기사 제목 및 링크'!C:C,0)))</f>
        <v/>
      </c>
    </row>
    <row r="618" spans="1:9">
      <c r="A618" t="s">
        <v>1177</v>
      </c>
      <c r="B618" t="s">
        <v>37</v>
      </c>
      <c r="C618">
        <v>3</v>
      </c>
      <c r="D618" s="78" t="str">
        <f>IFERROR(MATCH(A618,'4p data'!$I$2:$I$7,0),"")</f>
        <v/>
      </c>
      <c r="E618" s="78" t="str">
        <f>IF(D618="","",D618&amp;"@"&amp;COUNTIF($D$1:D618,D618))</f>
        <v/>
      </c>
      <c r="F618" s="78" t="str">
        <f t="shared" si="9"/>
        <v>Google 검색</v>
      </c>
      <c r="I618" s="78" t="str">
        <f>IF(E618="","",INDEX('기사 제목 및 링크'!B:B,MATCH("https://skinnonews.com"&amp;A618,'기사 제목 및 링크'!C:C,0)))</f>
        <v/>
      </c>
    </row>
    <row r="619" spans="1:9">
      <c r="A619" t="s">
        <v>106</v>
      </c>
      <c r="B619" t="s">
        <v>36</v>
      </c>
      <c r="C619">
        <v>3</v>
      </c>
      <c r="D619" s="78" t="str">
        <f>IFERROR(MATCH(A619,'4p data'!$I$2:$I$7,0),"")</f>
        <v/>
      </c>
      <c r="E619" s="78" t="str">
        <f>IF(D619="","",D619&amp;"@"&amp;COUNTIF($D$1:D619,D619))</f>
        <v/>
      </c>
      <c r="F619" s="78" t="str">
        <f t="shared" si="9"/>
        <v>직접유입</v>
      </c>
      <c r="I619" s="78" t="str">
        <f>IF(E619="","",INDEX('기사 제목 및 링크'!B:B,MATCH("https://skinnonews.com"&amp;A619,'기사 제목 및 링크'!C:C,0)))</f>
        <v/>
      </c>
    </row>
    <row r="620" spans="1:9">
      <c r="A620" t="s">
        <v>1053</v>
      </c>
      <c r="B620" t="s">
        <v>37</v>
      </c>
      <c r="C620">
        <v>3</v>
      </c>
      <c r="D620" s="78" t="str">
        <f>IFERROR(MATCH(A620,'4p data'!$I$2:$I$7,0),"")</f>
        <v/>
      </c>
      <c r="E620" s="78" t="str">
        <f>IF(D620="","",D620&amp;"@"&amp;COUNTIF($D$1:D620,D620))</f>
        <v/>
      </c>
      <c r="F620" s="78" t="str">
        <f t="shared" si="9"/>
        <v>Google 검색</v>
      </c>
      <c r="I620" s="78" t="str">
        <f>IF(E620="","",INDEX('기사 제목 및 링크'!B:B,MATCH("https://skinnonews.com"&amp;A620,'기사 제목 및 링크'!C:C,0)))</f>
        <v/>
      </c>
    </row>
    <row r="621" spans="1:9">
      <c r="A621" t="s">
        <v>1574</v>
      </c>
      <c r="B621" t="s">
        <v>39</v>
      </c>
      <c r="C621">
        <v>3</v>
      </c>
      <c r="D621" s="78" t="str">
        <f>IFERROR(MATCH(A621,'4p data'!$I$2:$I$7,0),"")</f>
        <v/>
      </c>
      <c r="E621" s="78" t="str">
        <f>IF(D621="","",D621&amp;"@"&amp;COUNTIF($D$1:D621,D621))</f>
        <v/>
      </c>
      <c r="F621" s="78" t="str">
        <f t="shared" si="9"/>
        <v>Naver 검색</v>
      </c>
      <c r="I621" s="78" t="str">
        <f>IF(E621="","",INDEX('기사 제목 및 링크'!B:B,MATCH("https://skinnonews.com"&amp;A621,'기사 제목 및 링크'!C:C,0)))</f>
        <v/>
      </c>
    </row>
    <row r="622" spans="1:9">
      <c r="A622" t="s">
        <v>984</v>
      </c>
      <c r="B622" t="s">
        <v>37</v>
      </c>
      <c r="C622">
        <v>3</v>
      </c>
      <c r="D622" s="78" t="str">
        <f>IFERROR(MATCH(A622,'4p data'!$I$2:$I$7,0),"")</f>
        <v/>
      </c>
      <c r="E622" s="78" t="str">
        <f>IF(D622="","",D622&amp;"@"&amp;COUNTIF($D$1:D622,D622))</f>
        <v/>
      </c>
      <c r="F622" s="78" t="str">
        <f t="shared" si="9"/>
        <v>Google 검색</v>
      </c>
      <c r="I622" s="78" t="str">
        <f>IF(E622="","",INDEX('기사 제목 및 링크'!B:B,MATCH("https://skinnonews.com"&amp;A622,'기사 제목 및 링크'!C:C,0)))</f>
        <v/>
      </c>
    </row>
    <row r="623" spans="1:9">
      <c r="A623" t="s">
        <v>1844</v>
      </c>
      <c r="B623" t="s">
        <v>37</v>
      </c>
      <c r="C623">
        <v>3</v>
      </c>
      <c r="D623" s="78" t="str">
        <f>IFERROR(MATCH(A623,'4p data'!$I$2:$I$7,0),"")</f>
        <v/>
      </c>
      <c r="E623" s="78" t="str">
        <f>IF(D623="","",D623&amp;"@"&amp;COUNTIF($D$1:D623,D623))</f>
        <v/>
      </c>
      <c r="F623" s="78" t="str">
        <f t="shared" si="9"/>
        <v>Google 검색</v>
      </c>
      <c r="I623" s="78" t="str">
        <f>IF(E623="","",INDEX('기사 제목 및 링크'!B:B,MATCH("https://skinnonews.com"&amp;A623,'기사 제목 및 링크'!C:C,0)))</f>
        <v/>
      </c>
    </row>
    <row r="624" spans="1:9">
      <c r="A624" t="s">
        <v>966</v>
      </c>
      <c r="B624" t="s">
        <v>37</v>
      </c>
      <c r="C624">
        <v>3</v>
      </c>
      <c r="D624" s="78" t="str">
        <f>IFERROR(MATCH(A624,'4p data'!$I$2:$I$7,0),"")</f>
        <v/>
      </c>
      <c r="E624" s="78" t="str">
        <f>IF(D624="","",D624&amp;"@"&amp;COUNTIF($D$1:D624,D624))</f>
        <v/>
      </c>
      <c r="F624" s="78" t="str">
        <f t="shared" si="9"/>
        <v>Google 검색</v>
      </c>
      <c r="I624" s="78" t="str">
        <f>IF(E624="","",INDEX('기사 제목 및 링크'!B:B,MATCH("https://skinnonews.com"&amp;A624,'기사 제목 및 링크'!C:C,0)))</f>
        <v/>
      </c>
    </row>
    <row r="625" spans="1:9">
      <c r="A625" t="s">
        <v>992</v>
      </c>
      <c r="B625" t="s">
        <v>37</v>
      </c>
      <c r="C625">
        <v>3</v>
      </c>
      <c r="D625" s="78" t="str">
        <f>IFERROR(MATCH(A625,'4p data'!$I$2:$I$7,0),"")</f>
        <v/>
      </c>
      <c r="E625" s="78" t="str">
        <f>IF(D625="","",D625&amp;"@"&amp;COUNTIF($D$1:D625,D625))</f>
        <v/>
      </c>
      <c r="F625" s="78" t="str">
        <f t="shared" si="9"/>
        <v>Google 검색</v>
      </c>
      <c r="I625" s="78" t="str">
        <f>IF(E625="","",INDEX('기사 제목 및 링크'!B:B,MATCH("https://skinnonews.com"&amp;A625,'기사 제목 및 링크'!C:C,0)))</f>
        <v/>
      </c>
    </row>
    <row r="626" spans="1:9">
      <c r="A626" t="s">
        <v>135</v>
      </c>
      <c r="B626" t="s">
        <v>39</v>
      </c>
      <c r="C626">
        <v>3</v>
      </c>
      <c r="D626" s="78" t="str">
        <f>IFERROR(MATCH(A626,'4p data'!$I$2:$I$7,0),"")</f>
        <v/>
      </c>
      <c r="E626" s="78" t="str">
        <f>IF(D626="","",D626&amp;"@"&amp;COUNTIF($D$1:D626,D626))</f>
        <v/>
      </c>
      <c r="F626" s="78" t="str">
        <f t="shared" si="9"/>
        <v>Naver 검색</v>
      </c>
      <c r="I626" s="78" t="str">
        <f>IF(E626="","",INDEX('기사 제목 및 링크'!B:B,MATCH("https://skinnonews.com"&amp;A626,'기사 제목 및 링크'!C:C,0)))</f>
        <v/>
      </c>
    </row>
    <row r="627" spans="1:9">
      <c r="A627" t="s">
        <v>967</v>
      </c>
      <c r="B627" t="s">
        <v>37</v>
      </c>
      <c r="C627">
        <v>3</v>
      </c>
      <c r="D627" s="78" t="str">
        <f>IFERROR(MATCH(A627,'4p data'!$I$2:$I$7,0),"")</f>
        <v/>
      </c>
      <c r="E627" s="78" t="str">
        <f>IF(D627="","",D627&amp;"@"&amp;COUNTIF($D$1:D627,D627))</f>
        <v/>
      </c>
      <c r="F627" s="78" t="str">
        <f t="shared" si="9"/>
        <v>Google 검색</v>
      </c>
      <c r="I627" s="78" t="str">
        <f>IF(E627="","",INDEX('기사 제목 및 링크'!B:B,MATCH("https://skinnonews.com"&amp;A627,'기사 제목 및 링크'!C:C,0)))</f>
        <v/>
      </c>
    </row>
    <row r="628" spans="1:9">
      <c r="A628" t="s">
        <v>153</v>
      </c>
      <c r="B628" t="s">
        <v>235</v>
      </c>
      <c r="C628">
        <v>3</v>
      </c>
      <c r="D628" s="78" t="str">
        <f>IFERROR(MATCH(A628,'4p data'!$I$2:$I$7,0),"")</f>
        <v/>
      </c>
      <c r="E628" s="78" t="str">
        <f>IF(D628="","",D628&amp;"@"&amp;COUNTIF($D$1:D628,D628))</f>
        <v/>
      </c>
      <c r="F628" s="78" t="str">
        <f t="shared" si="9"/>
        <v>M.search.naver.com</v>
      </c>
      <c r="I628" s="78" t="str">
        <f>IF(E628="","",INDEX('기사 제목 및 링크'!B:B,MATCH("https://skinnonews.com"&amp;A628,'기사 제목 및 링크'!C:C,0)))</f>
        <v/>
      </c>
    </row>
    <row r="629" spans="1:9">
      <c r="A629" t="s">
        <v>2106</v>
      </c>
      <c r="B629" t="s">
        <v>37</v>
      </c>
      <c r="C629">
        <v>3</v>
      </c>
      <c r="D629" s="78" t="str">
        <f>IFERROR(MATCH(A629,'4p data'!$I$2:$I$7,0),"")</f>
        <v/>
      </c>
      <c r="E629" s="78" t="str">
        <f>IF(D629="","",D629&amp;"@"&amp;COUNTIF($D$1:D629,D629))</f>
        <v/>
      </c>
      <c r="F629" s="78" t="str">
        <f t="shared" si="9"/>
        <v>Google 검색</v>
      </c>
      <c r="I629" s="78" t="str">
        <f>IF(E629="","",INDEX('기사 제목 및 링크'!B:B,MATCH("https://skinnonews.com"&amp;A629,'기사 제목 및 링크'!C:C,0)))</f>
        <v/>
      </c>
    </row>
    <row r="630" spans="1:9">
      <c r="A630" t="s">
        <v>1304</v>
      </c>
      <c r="B630" t="s">
        <v>39</v>
      </c>
      <c r="C630">
        <v>3</v>
      </c>
      <c r="D630" s="78" t="str">
        <f>IFERROR(MATCH(A630,'4p data'!$I$2:$I$7,0),"")</f>
        <v/>
      </c>
      <c r="E630" s="78" t="str">
        <f>IF(D630="","",D630&amp;"@"&amp;COUNTIF($D$1:D630,D630))</f>
        <v/>
      </c>
      <c r="F630" s="78" t="str">
        <f t="shared" si="9"/>
        <v>Naver 검색</v>
      </c>
      <c r="I630" s="78" t="str">
        <f>IF(E630="","",INDEX('기사 제목 및 링크'!B:B,MATCH("https://skinnonews.com"&amp;A630,'기사 제목 및 링크'!C:C,0)))</f>
        <v/>
      </c>
    </row>
    <row r="631" spans="1:9">
      <c r="A631" t="s">
        <v>1038</v>
      </c>
      <c r="B631" t="s">
        <v>37</v>
      </c>
      <c r="C631">
        <v>3</v>
      </c>
      <c r="D631" s="78" t="str">
        <f>IFERROR(MATCH(A631,'4p data'!$I$2:$I$7,0),"")</f>
        <v/>
      </c>
      <c r="E631" s="78" t="str">
        <f>IF(D631="","",D631&amp;"@"&amp;COUNTIF($D$1:D631,D631))</f>
        <v/>
      </c>
      <c r="F631" s="78" t="str">
        <f t="shared" si="9"/>
        <v>Google 검색</v>
      </c>
      <c r="I631" s="78" t="str">
        <f>IF(E631="","",INDEX('기사 제목 및 링크'!B:B,MATCH("https://skinnonews.com"&amp;A631,'기사 제목 및 링크'!C:C,0)))</f>
        <v/>
      </c>
    </row>
    <row r="632" spans="1:9">
      <c r="A632" t="s">
        <v>158</v>
      </c>
      <c r="B632" t="s">
        <v>36</v>
      </c>
      <c r="C632">
        <v>3</v>
      </c>
      <c r="D632" s="78" t="str">
        <f>IFERROR(MATCH(A632,'4p data'!$I$2:$I$7,0),"")</f>
        <v/>
      </c>
      <c r="E632" s="78" t="str">
        <f>IF(D632="","",D632&amp;"@"&amp;COUNTIF($D$1:D632,D632))</f>
        <v/>
      </c>
      <c r="F632" s="78" t="str">
        <f t="shared" si="9"/>
        <v>직접유입</v>
      </c>
      <c r="I632" s="78" t="str">
        <f>IF(E632="","",INDEX('기사 제목 및 링크'!B:B,MATCH("https://skinnonews.com"&amp;A632,'기사 제목 및 링크'!C:C,0)))</f>
        <v/>
      </c>
    </row>
    <row r="633" spans="1:9">
      <c r="A633" t="s">
        <v>1526</v>
      </c>
      <c r="B633" t="s">
        <v>37</v>
      </c>
      <c r="C633">
        <v>3</v>
      </c>
      <c r="D633" s="78" t="str">
        <f>IFERROR(MATCH(A633,'4p data'!$I$2:$I$7,0),"")</f>
        <v/>
      </c>
      <c r="E633" s="78" t="str">
        <f>IF(D633="","",D633&amp;"@"&amp;COUNTIF($D$1:D633,D633))</f>
        <v/>
      </c>
      <c r="F633" s="78" t="str">
        <f t="shared" si="9"/>
        <v>Google 검색</v>
      </c>
      <c r="I633" s="78" t="str">
        <f>IF(E633="","",INDEX('기사 제목 및 링크'!B:B,MATCH("https://skinnonews.com"&amp;A633,'기사 제목 및 링크'!C:C,0)))</f>
        <v/>
      </c>
    </row>
    <row r="634" spans="1:9">
      <c r="A634" t="s">
        <v>214</v>
      </c>
      <c r="B634" t="s">
        <v>37</v>
      </c>
      <c r="C634">
        <v>3</v>
      </c>
      <c r="D634" s="78" t="str">
        <f>IFERROR(MATCH(A634,'4p data'!$I$2:$I$7,0),"")</f>
        <v/>
      </c>
      <c r="E634" s="78" t="str">
        <f>IF(D634="","",D634&amp;"@"&amp;COUNTIF($D$1:D634,D634))</f>
        <v/>
      </c>
      <c r="F634" s="78" t="str">
        <f t="shared" si="9"/>
        <v>Google 검색</v>
      </c>
      <c r="I634" s="78" t="str">
        <f>IF(E634="","",INDEX('기사 제목 및 링크'!B:B,MATCH("https://skinnonews.com"&amp;A634,'기사 제목 및 링크'!C:C,0)))</f>
        <v/>
      </c>
    </row>
    <row r="635" spans="1:9">
      <c r="A635" t="s">
        <v>206</v>
      </c>
      <c r="B635" t="s">
        <v>36</v>
      </c>
      <c r="C635">
        <v>3</v>
      </c>
      <c r="D635" s="78" t="str">
        <f>IFERROR(MATCH(A635,'4p data'!$I$2:$I$7,0),"")</f>
        <v/>
      </c>
      <c r="E635" s="78" t="str">
        <f>IF(D635="","",D635&amp;"@"&amp;COUNTIF($D$1:D635,D635))</f>
        <v/>
      </c>
      <c r="F635" s="78" t="str">
        <f t="shared" si="9"/>
        <v>직접유입</v>
      </c>
      <c r="I635" s="78" t="str">
        <f>IF(E635="","",INDEX('기사 제목 및 링크'!B:B,MATCH("https://skinnonews.com"&amp;A635,'기사 제목 및 링크'!C:C,0)))</f>
        <v/>
      </c>
    </row>
    <row r="636" spans="1:9">
      <c r="A636" t="s">
        <v>2107</v>
      </c>
      <c r="B636" t="s">
        <v>37</v>
      </c>
      <c r="C636">
        <v>3</v>
      </c>
      <c r="D636" s="78" t="str">
        <f>IFERROR(MATCH(A636,'4p data'!$I$2:$I$7,0),"")</f>
        <v/>
      </c>
      <c r="E636" s="78" t="str">
        <f>IF(D636="","",D636&amp;"@"&amp;COUNTIF($D$1:D636,D636))</f>
        <v/>
      </c>
      <c r="F636" s="78" t="str">
        <f t="shared" si="9"/>
        <v>Google 검색</v>
      </c>
      <c r="I636" s="78" t="str">
        <f>IF(E636="","",INDEX('기사 제목 및 링크'!B:B,MATCH("https://skinnonews.com"&amp;A636,'기사 제목 및 링크'!C:C,0)))</f>
        <v/>
      </c>
    </row>
    <row r="637" spans="1:9">
      <c r="A637" t="s">
        <v>47</v>
      </c>
      <c r="B637" t="s">
        <v>41</v>
      </c>
      <c r="C637">
        <v>3</v>
      </c>
      <c r="D637" s="78">
        <f>IFERROR(MATCH(A637,'4p data'!$I$2:$I$7,0),"")</f>
        <v>2</v>
      </c>
      <c r="E637" s="78" t="str">
        <f>IF(D637="","",D637&amp;"@"&amp;COUNTIF($D$1:D637,D637))</f>
        <v>2@5</v>
      </c>
      <c r="F637" s="78" t="str">
        <f t="shared" si="9"/>
        <v>Naver.com</v>
      </c>
      <c r="I637" s="78" t="str">
        <f>IF(E637="","",INDEX('기사 제목 및 링크'!B:B,MATCH("https://skinnonews.com"&amp;A637,'기사 제목 및 링크'!C:C,0)))</f>
        <v>패션의 완성은 운동화! 운동화 끈 예쁘게 묶는 법 TOP 5</v>
      </c>
    </row>
    <row r="638" spans="1:9">
      <c r="A638" t="s">
        <v>2110</v>
      </c>
      <c r="B638" t="s">
        <v>37</v>
      </c>
      <c r="C638">
        <v>3</v>
      </c>
      <c r="D638" s="78" t="str">
        <f>IFERROR(MATCH(A638,'4p data'!$I$2:$I$7,0),"")</f>
        <v/>
      </c>
      <c r="E638" s="78" t="str">
        <f>IF(D638="","",D638&amp;"@"&amp;COUNTIF($D$1:D638,D638))</f>
        <v/>
      </c>
      <c r="F638" s="78" t="str">
        <f t="shared" si="9"/>
        <v>Google 검색</v>
      </c>
      <c r="I638" s="78" t="str">
        <f>IF(E638="","",INDEX('기사 제목 및 링크'!B:B,MATCH("https://skinnonews.com"&amp;A638,'기사 제목 및 링크'!C:C,0)))</f>
        <v/>
      </c>
    </row>
    <row r="639" spans="1:9">
      <c r="A639" t="s">
        <v>2111</v>
      </c>
      <c r="B639" t="s">
        <v>37</v>
      </c>
      <c r="C639">
        <v>3</v>
      </c>
      <c r="D639" s="78" t="str">
        <f>IFERROR(MATCH(A639,'4p data'!$I$2:$I$7,0),"")</f>
        <v/>
      </c>
      <c r="E639" s="78" t="str">
        <f>IF(D639="","",D639&amp;"@"&amp;COUNTIF($D$1:D639,D639))</f>
        <v/>
      </c>
      <c r="F639" s="78" t="str">
        <f t="shared" si="9"/>
        <v>Google 검색</v>
      </c>
      <c r="I639" s="78" t="str">
        <f>IF(E639="","",INDEX('기사 제목 및 링크'!B:B,MATCH("https://skinnonews.com"&amp;A639,'기사 제목 및 링크'!C:C,0)))</f>
        <v/>
      </c>
    </row>
    <row r="640" spans="1:9">
      <c r="A640" t="s">
        <v>1527</v>
      </c>
      <c r="B640" t="s">
        <v>37</v>
      </c>
      <c r="C640">
        <v>3</v>
      </c>
      <c r="D640" s="78" t="str">
        <f>IFERROR(MATCH(A640,'4p data'!$I$2:$I$7,0),"")</f>
        <v/>
      </c>
      <c r="E640" s="78" t="str">
        <f>IF(D640="","",D640&amp;"@"&amp;COUNTIF($D$1:D640,D640))</f>
        <v/>
      </c>
      <c r="F640" s="78" t="str">
        <f t="shared" si="9"/>
        <v>Google 검색</v>
      </c>
      <c r="I640" s="78" t="str">
        <f>IF(E640="","",INDEX('기사 제목 및 링크'!B:B,MATCH("https://skinnonews.com"&amp;A640,'기사 제목 및 링크'!C:C,0)))</f>
        <v/>
      </c>
    </row>
    <row r="641" spans="1:9">
      <c r="A641" t="s">
        <v>143</v>
      </c>
      <c r="B641" t="s">
        <v>2717</v>
      </c>
      <c r="C641">
        <v>3</v>
      </c>
      <c r="D641" s="78" t="str">
        <f>IFERROR(MATCH(A641,'4p data'!$I$2:$I$7,0),"")</f>
        <v/>
      </c>
      <c r="E641" s="78" t="str">
        <f>IF(D641="","",D641&amp;"@"&amp;COUNTIF($D$1:D641,D641))</f>
        <v/>
      </c>
      <c r="F641" s="78" t="str">
        <f t="shared" si="9"/>
        <v>Publish.obsidian.md</v>
      </c>
      <c r="I641" s="78" t="str">
        <f>IF(E641="","",INDEX('기사 제목 및 링크'!B:B,MATCH("https://skinnonews.com"&amp;A641,'기사 제목 및 링크'!C:C,0)))</f>
        <v/>
      </c>
    </row>
    <row r="642" spans="1:9">
      <c r="A642" t="s">
        <v>1925</v>
      </c>
      <c r="B642" t="s">
        <v>37</v>
      </c>
      <c r="C642">
        <v>3</v>
      </c>
      <c r="D642" s="78" t="str">
        <f>IFERROR(MATCH(A642,'4p data'!$I$2:$I$7,0),"")</f>
        <v/>
      </c>
      <c r="E642" s="78" t="str">
        <f>IF(D642="","",D642&amp;"@"&amp;COUNTIF($D$1:D642,D642))</f>
        <v/>
      </c>
      <c r="F642" s="78" t="str">
        <f t="shared" ref="F642:F705" si="10">IF(B642="naver","Naver 검색",IF(B642="google","Google 검색",IF(B642="(direct)","직접유입",UPPER(LEFT(B642,1))&amp;MID(B642,2,99))))</f>
        <v>Google 검색</v>
      </c>
      <c r="I642" s="78" t="str">
        <f>IF(E642="","",INDEX('기사 제목 및 링크'!B:B,MATCH("https://skinnonews.com"&amp;A642,'기사 제목 및 링크'!C:C,0)))</f>
        <v/>
      </c>
    </row>
    <row r="643" spans="1:9">
      <c r="A643" t="s">
        <v>1155</v>
      </c>
      <c r="B643" t="s">
        <v>37</v>
      </c>
      <c r="C643">
        <v>3</v>
      </c>
      <c r="D643" s="78" t="str">
        <f>IFERROR(MATCH(A643,'4p data'!$I$2:$I$7,0),"")</f>
        <v/>
      </c>
      <c r="E643" s="78" t="str">
        <f>IF(D643="","",D643&amp;"@"&amp;COUNTIF($D$1:D643,D643))</f>
        <v/>
      </c>
      <c r="F643" s="78" t="str">
        <f t="shared" si="10"/>
        <v>Google 검색</v>
      </c>
      <c r="I643" s="78" t="str">
        <f>IF(E643="","",INDEX('기사 제목 및 링크'!B:B,MATCH("https://skinnonews.com"&amp;A643,'기사 제목 및 링크'!C:C,0)))</f>
        <v/>
      </c>
    </row>
    <row r="644" spans="1:9">
      <c r="A644" t="s">
        <v>1364</v>
      </c>
      <c r="B644" t="s">
        <v>37</v>
      </c>
      <c r="C644">
        <v>3</v>
      </c>
      <c r="D644" s="78" t="str">
        <f>IFERROR(MATCH(A644,'4p data'!$I$2:$I$7,0),"")</f>
        <v/>
      </c>
      <c r="E644" s="78" t="str">
        <f>IF(D644="","",D644&amp;"@"&amp;COUNTIF($D$1:D644,D644))</f>
        <v/>
      </c>
      <c r="F644" s="78" t="str">
        <f t="shared" si="10"/>
        <v>Google 검색</v>
      </c>
      <c r="I644" s="78" t="str">
        <f>IF(E644="","",INDEX('기사 제목 및 링크'!B:B,MATCH("https://skinnonews.com"&amp;A644,'기사 제목 및 링크'!C:C,0)))</f>
        <v/>
      </c>
    </row>
    <row r="645" spans="1:9">
      <c r="A645" t="s">
        <v>2112</v>
      </c>
      <c r="B645" t="s">
        <v>37</v>
      </c>
      <c r="C645">
        <v>3</v>
      </c>
      <c r="D645" s="78" t="str">
        <f>IFERROR(MATCH(A645,'4p data'!$I$2:$I$7,0),"")</f>
        <v/>
      </c>
      <c r="E645" s="78" t="str">
        <f>IF(D645="","",D645&amp;"@"&amp;COUNTIF($D$1:D645,D645))</f>
        <v/>
      </c>
      <c r="F645" s="78" t="str">
        <f t="shared" si="10"/>
        <v>Google 검색</v>
      </c>
      <c r="I645" s="78" t="str">
        <f>IF(E645="","",INDEX('기사 제목 및 링크'!B:B,MATCH("https://skinnonews.com"&amp;A645,'기사 제목 및 링크'!C:C,0)))</f>
        <v/>
      </c>
    </row>
    <row r="646" spans="1:9">
      <c r="A646" t="s">
        <v>169</v>
      </c>
      <c r="B646" t="s">
        <v>39</v>
      </c>
      <c r="C646">
        <v>3</v>
      </c>
      <c r="D646" s="78" t="str">
        <f>IFERROR(MATCH(A646,'4p data'!$I$2:$I$7,0),"")</f>
        <v/>
      </c>
      <c r="E646" s="78" t="str">
        <f>IF(D646="","",D646&amp;"@"&amp;COUNTIF($D$1:D646,D646))</f>
        <v/>
      </c>
      <c r="F646" s="78" t="str">
        <f t="shared" si="10"/>
        <v>Naver 검색</v>
      </c>
      <c r="I646" s="78" t="str">
        <f>IF(E646="","",INDEX('기사 제목 및 링크'!B:B,MATCH("https://skinnonews.com"&amp;A646,'기사 제목 및 링크'!C:C,0)))</f>
        <v/>
      </c>
    </row>
    <row r="647" spans="1:9">
      <c r="A647" t="s">
        <v>1399</v>
      </c>
      <c r="B647" t="s">
        <v>37</v>
      </c>
      <c r="C647">
        <v>3</v>
      </c>
      <c r="D647" s="78" t="str">
        <f>IFERROR(MATCH(A647,'4p data'!$I$2:$I$7,0),"")</f>
        <v/>
      </c>
      <c r="E647" s="78" t="str">
        <f>IF(D647="","",D647&amp;"@"&amp;COUNTIF($D$1:D647,D647))</f>
        <v/>
      </c>
      <c r="F647" s="78" t="str">
        <f t="shared" si="10"/>
        <v>Google 검색</v>
      </c>
      <c r="I647" s="78" t="str">
        <f>IF(E647="","",INDEX('기사 제목 및 링크'!B:B,MATCH("https://skinnonews.com"&amp;A647,'기사 제목 및 링크'!C:C,0)))</f>
        <v/>
      </c>
    </row>
    <row r="648" spans="1:9">
      <c r="A648" t="s">
        <v>54</v>
      </c>
      <c r="B648" t="s">
        <v>39</v>
      </c>
      <c r="C648">
        <v>3</v>
      </c>
      <c r="D648" s="78" t="str">
        <f>IFERROR(MATCH(A648,'4p data'!$I$2:$I$7,0),"")</f>
        <v/>
      </c>
      <c r="E648" s="78" t="str">
        <f>IF(D648="","",D648&amp;"@"&amp;COUNTIF($D$1:D648,D648))</f>
        <v/>
      </c>
      <c r="F648" s="78" t="str">
        <f t="shared" si="10"/>
        <v>Naver 검색</v>
      </c>
      <c r="I648" s="78" t="str">
        <f>IF(E648="","",INDEX('기사 제목 및 링크'!B:B,MATCH("https://skinnonews.com"&amp;A648,'기사 제목 및 링크'!C:C,0)))</f>
        <v/>
      </c>
    </row>
    <row r="649" spans="1:9">
      <c r="A649" t="s">
        <v>101</v>
      </c>
      <c r="B649" t="s">
        <v>36</v>
      </c>
      <c r="C649">
        <v>3</v>
      </c>
      <c r="D649" s="78" t="str">
        <f>IFERROR(MATCH(A649,'4p data'!$I$2:$I$7,0),"")</f>
        <v/>
      </c>
      <c r="E649" s="78" t="str">
        <f>IF(D649="","",D649&amp;"@"&amp;COUNTIF($D$1:D649,D649))</f>
        <v/>
      </c>
      <c r="F649" s="78" t="str">
        <f t="shared" si="10"/>
        <v>직접유입</v>
      </c>
      <c r="I649" s="78" t="str">
        <f>IF(E649="","",INDEX('기사 제목 및 링크'!B:B,MATCH("https://skinnonews.com"&amp;A649,'기사 제목 및 링크'!C:C,0)))</f>
        <v/>
      </c>
    </row>
    <row r="650" spans="1:9">
      <c r="A650" t="s">
        <v>1929</v>
      </c>
      <c r="B650" t="s">
        <v>37</v>
      </c>
      <c r="C650">
        <v>3</v>
      </c>
      <c r="D650" s="78" t="str">
        <f>IFERROR(MATCH(A650,'4p data'!$I$2:$I$7,0),"")</f>
        <v/>
      </c>
      <c r="E650" s="78" t="str">
        <f>IF(D650="","",D650&amp;"@"&amp;COUNTIF($D$1:D650,D650))</f>
        <v/>
      </c>
      <c r="F650" s="78" t="str">
        <f t="shared" si="10"/>
        <v>Google 검색</v>
      </c>
      <c r="I650" s="78" t="str">
        <f>IF(E650="","",INDEX('기사 제목 및 링크'!B:B,MATCH("https://skinnonews.com"&amp;A650,'기사 제목 및 링크'!C:C,0)))</f>
        <v/>
      </c>
    </row>
    <row r="651" spans="1:9">
      <c r="A651" t="s">
        <v>1633</v>
      </c>
      <c r="B651" t="s">
        <v>37</v>
      </c>
      <c r="C651">
        <v>3</v>
      </c>
      <c r="D651" s="78" t="str">
        <f>IFERROR(MATCH(A651,'4p data'!$I$2:$I$7,0),"")</f>
        <v/>
      </c>
      <c r="E651" s="78" t="str">
        <f>IF(D651="","",D651&amp;"@"&amp;COUNTIF($D$1:D651,D651))</f>
        <v/>
      </c>
      <c r="F651" s="78" t="str">
        <f t="shared" si="10"/>
        <v>Google 검색</v>
      </c>
      <c r="I651" s="78" t="str">
        <f>IF(E651="","",INDEX('기사 제목 및 링크'!B:B,MATCH("https://skinnonews.com"&amp;A651,'기사 제목 및 링크'!C:C,0)))</f>
        <v/>
      </c>
    </row>
    <row r="652" spans="1:9">
      <c r="A652" t="s">
        <v>1511</v>
      </c>
      <c r="B652" t="s">
        <v>745</v>
      </c>
      <c r="C652">
        <v>3</v>
      </c>
      <c r="D652" s="78" t="str">
        <f>IFERROR(MATCH(A652,'4p data'!$I$2:$I$7,0),"")</f>
        <v/>
      </c>
      <c r="E652" s="78" t="str">
        <f>IF(D652="","",D652&amp;"@"&amp;COUNTIF($D$1:D652,D652))</f>
        <v/>
      </c>
      <c r="F652" s="78" t="str">
        <f t="shared" si="10"/>
        <v>Sktradinginternational.com</v>
      </c>
      <c r="I652" s="78" t="str">
        <f>IF(E652="","",INDEX('기사 제목 및 링크'!B:B,MATCH("https://skinnonews.com"&amp;A652,'기사 제목 및 링크'!C:C,0)))</f>
        <v/>
      </c>
    </row>
    <row r="653" spans="1:9">
      <c r="A653" t="s">
        <v>1857</v>
      </c>
      <c r="B653" t="s">
        <v>37</v>
      </c>
      <c r="C653">
        <v>3</v>
      </c>
      <c r="D653" s="78" t="str">
        <f>IFERROR(MATCH(A653,'4p data'!$I$2:$I$7,0),"")</f>
        <v/>
      </c>
      <c r="E653" s="78" t="str">
        <f>IF(D653="","",D653&amp;"@"&amp;COUNTIF($D$1:D653,D653))</f>
        <v/>
      </c>
      <c r="F653" s="78" t="str">
        <f t="shared" si="10"/>
        <v>Google 검색</v>
      </c>
      <c r="I653" s="78" t="str">
        <f>IF(E653="","",INDEX('기사 제목 및 링크'!B:B,MATCH("https://skinnonews.com"&amp;A653,'기사 제목 및 링크'!C:C,0)))</f>
        <v/>
      </c>
    </row>
    <row r="654" spans="1:9">
      <c r="A654" t="s">
        <v>437</v>
      </c>
      <c r="B654" t="s">
        <v>39</v>
      </c>
      <c r="C654">
        <v>3</v>
      </c>
      <c r="D654" s="78" t="str">
        <f>IFERROR(MATCH(A654,'4p data'!$I$2:$I$7,0),"")</f>
        <v/>
      </c>
      <c r="E654" s="78" t="str">
        <f>IF(D654="","",D654&amp;"@"&amp;COUNTIF($D$1:D654,D654))</f>
        <v/>
      </c>
      <c r="F654" s="78" t="str">
        <f t="shared" si="10"/>
        <v>Naver 검색</v>
      </c>
      <c r="I654" s="78" t="str">
        <f>IF(E654="","",INDEX('기사 제목 및 링크'!B:B,MATCH("https://skinnonews.com"&amp;A654,'기사 제목 및 링크'!C:C,0)))</f>
        <v/>
      </c>
    </row>
    <row r="655" spans="1:9">
      <c r="A655" t="s">
        <v>1727</v>
      </c>
      <c r="B655" t="s">
        <v>37</v>
      </c>
      <c r="C655">
        <v>3</v>
      </c>
      <c r="D655" s="78" t="str">
        <f>IFERROR(MATCH(A655,'4p data'!$I$2:$I$7,0),"")</f>
        <v/>
      </c>
      <c r="E655" s="78" t="str">
        <f>IF(D655="","",D655&amp;"@"&amp;COUNTIF($D$1:D655,D655))</f>
        <v/>
      </c>
      <c r="F655" s="78" t="str">
        <f t="shared" si="10"/>
        <v>Google 검색</v>
      </c>
      <c r="I655" s="78" t="str">
        <f>IF(E655="","",INDEX('기사 제목 및 링크'!B:B,MATCH("https://skinnonews.com"&amp;A655,'기사 제목 및 링크'!C:C,0)))</f>
        <v/>
      </c>
    </row>
    <row r="656" spans="1:9">
      <c r="A656" t="s">
        <v>1935</v>
      </c>
      <c r="B656" t="s">
        <v>37</v>
      </c>
      <c r="C656">
        <v>3</v>
      </c>
      <c r="D656" s="78" t="str">
        <f>IFERROR(MATCH(A656,'4p data'!$I$2:$I$7,0),"")</f>
        <v/>
      </c>
      <c r="E656" s="78" t="str">
        <f>IF(D656="","",D656&amp;"@"&amp;COUNTIF($D$1:D656,D656))</f>
        <v/>
      </c>
      <c r="F656" s="78" t="str">
        <f t="shared" si="10"/>
        <v>Google 검색</v>
      </c>
      <c r="I656" s="78" t="str">
        <f>IF(E656="","",INDEX('기사 제목 및 링크'!B:B,MATCH("https://skinnonews.com"&amp;A656,'기사 제목 및 링크'!C:C,0)))</f>
        <v/>
      </c>
    </row>
    <row r="657" spans="1:9">
      <c r="A657" t="s">
        <v>589</v>
      </c>
      <c r="B657" t="s">
        <v>36</v>
      </c>
      <c r="C657">
        <v>3</v>
      </c>
      <c r="D657" s="78" t="str">
        <f>IFERROR(MATCH(A657,'4p data'!$I$2:$I$7,0),"")</f>
        <v/>
      </c>
      <c r="E657" s="78" t="str">
        <f>IF(D657="","",D657&amp;"@"&amp;COUNTIF($D$1:D657,D657))</f>
        <v/>
      </c>
      <c r="F657" s="78" t="str">
        <f t="shared" si="10"/>
        <v>직접유입</v>
      </c>
      <c r="I657" s="78" t="str">
        <f>IF(E657="","",INDEX('기사 제목 및 링크'!B:B,MATCH("https://skinnonews.com"&amp;A657,'기사 제목 및 링크'!C:C,0)))</f>
        <v/>
      </c>
    </row>
    <row r="658" spans="1:9">
      <c r="A658" t="s">
        <v>154</v>
      </c>
      <c r="B658" t="s">
        <v>37</v>
      </c>
      <c r="C658">
        <v>3</v>
      </c>
      <c r="D658" s="78" t="str">
        <f>IFERROR(MATCH(A658,'4p data'!$I$2:$I$7,0),"")</f>
        <v/>
      </c>
      <c r="E658" s="78" t="str">
        <f>IF(D658="","",D658&amp;"@"&amp;COUNTIF($D$1:D658,D658))</f>
        <v/>
      </c>
      <c r="F658" s="78" t="str">
        <f t="shared" si="10"/>
        <v>Google 검색</v>
      </c>
      <c r="I658" s="78" t="str">
        <f>IF(E658="","",INDEX('기사 제목 및 링크'!B:B,MATCH("https://skinnonews.com"&amp;A658,'기사 제목 및 링크'!C:C,0)))</f>
        <v/>
      </c>
    </row>
    <row r="659" spans="1:9">
      <c r="A659" t="s">
        <v>1652</v>
      </c>
      <c r="B659" t="s">
        <v>37</v>
      </c>
      <c r="C659">
        <v>3</v>
      </c>
      <c r="D659" s="78" t="str">
        <f>IFERROR(MATCH(A659,'4p data'!$I$2:$I$7,0),"")</f>
        <v/>
      </c>
      <c r="E659" s="78" t="str">
        <f>IF(D659="","",D659&amp;"@"&amp;COUNTIF($D$1:D659,D659))</f>
        <v/>
      </c>
      <c r="F659" s="78" t="str">
        <f t="shared" si="10"/>
        <v>Google 검색</v>
      </c>
      <c r="I659" s="78" t="str">
        <f>IF(E659="","",INDEX('기사 제목 및 링크'!B:B,MATCH("https://skinnonews.com"&amp;A659,'기사 제목 및 링크'!C:C,0)))</f>
        <v/>
      </c>
    </row>
    <row r="660" spans="1:9">
      <c r="A660" t="s">
        <v>1682</v>
      </c>
      <c r="B660" t="s">
        <v>37</v>
      </c>
      <c r="C660">
        <v>3</v>
      </c>
      <c r="D660" s="78" t="str">
        <f>IFERROR(MATCH(A660,'4p data'!$I$2:$I$7,0),"")</f>
        <v/>
      </c>
      <c r="E660" s="78" t="str">
        <f>IF(D660="","",D660&amp;"@"&amp;COUNTIF($D$1:D660,D660))</f>
        <v/>
      </c>
      <c r="F660" s="78" t="str">
        <f t="shared" si="10"/>
        <v>Google 검색</v>
      </c>
      <c r="I660" s="78" t="str">
        <f>IF(E660="","",INDEX('기사 제목 및 링크'!B:B,MATCH("https://skinnonews.com"&amp;A660,'기사 제목 및 링크'!C:C,0)))</f>
        <v/>
      </c>
    </row>
    <row r="661" spans="1:9">
      <c r="A661" t="s">
        <v>1336</v>
      </c>
      <c r="B661" t="s">
        <v>37</v>
      </c>
      <c r="C661">
        <v>3</v>
      </c>
      <c r="D661" s="78" t="str">
        <f>IFERROR(MATCH(A661,'4p data'!$I$2:$I$7,0),"")</f>
        <v/>
      </c>
      <c r="E661" s="78" t="str">
        <f>IF(D661="","",D661&amp;"@"&amp;COUNTIF($D$1:D661,D661))</f>
        <v/>
      </c>
      <c r="F661" s="78" t="str">
        <f t="shared" si="10"/>
        <v>Google 검색</v>
      </c>
      <c r="I661" s="78" t="str">
        <f>IF(E661="","",INDEX('기사 제목 및 링크'!B:B,MATCH("https://skinnonews.com"&amp;A661,'기사 제목 및 링크'!C:C,0)))</f>
        <v/>
      </c>
    </row>
    <row r="662" spans="1:9">
      <c r="A662" t="s">
        <v>1635</v>
      </c>
      <c r="B662" t="s">
        <v>37</v>
      </c>
      <c r="C662">
        <v>3</v>
      </c>
      <c r="D662" s="78" t="str">
        <f>IFERROR(MATCH(A662,'4p data'!$I$2:$I$7,0),"")</f>
        <v/>
      </c>
      <c r="E662" s="78" t="str">
        <f>IF(D662="","",D662&amp;"@"&amp;COUNTIF($D$1:D662,D662))</f>
        <v/>
      </c>
      <c r="F662" s="78" t="str">
        <f t="shared" si="10"/>
        <v>Google 검색</v>
      </c>
      <c r="I662" s="78" t="str">
        <f>IF(E662="","",INDEX('기사 제목 및 링크'!B:B,MATCH("https://skinnonews.com"&amp;A662,'기사 제목 및 링크'!C:C,0)))</f>
        <v/>
      </c>
    </row>
    <row r="663" spans="1:9">
      <c r="A663" t="s">
        <v>1862</v>
      </c>
      <c r="B663" t="s">
        <v>37</v>
      </c>
      <c r="C663">
        <v>3</v>
      </c>
      <c r="D663" s="78" t="str">
        <f>IFERROR(MATCH(A663,'4p data'!$I$2:$I$7,0),"")</f>
        <v/>
      </c>
      <c r="E663" s="78" t="str">
        <f>IF(D663="","",D663&amp;"@"&amp;COUNTIF($D$1:D663,D663))</f>
        <v/>
      </c>
      <c r="F663" s="78" t="str">
        <f t="shared" si="10"/>
        <v>Google 검색</v>
      </c>
      <c r="I663" s="78" t="str">
        <f>IF(E663="","",INDEX('기사 제목 및 링크'!B:B,MATCH("https://skinnonews.com"&amp;A663,'기사 제목 및 링크'!C:C,0)))</f>
        <v/>
      </c>
    </row>
    <row r="664" spans="1:9">
      <c r="A664" t="s">
        <v>68</v>
      </c>
      <c r="B664" t="s">
        <v>36</v>
      </c>
      <c r="C664">
        <v>3</v>
      </c>
      <c r="D664" s="78" t="str">
        <f>IFERROR(MATCH(A664,'4p data'!$I$2:$I$7,0),"")</f>
        <v/>
      </c>
      <c r="E664" s="78" t="str">
        <f>IF(D664="","",D664&amp;"@"&amp;COUNTIF($D$1:D664,D664))</f>
        <v/>
      </c>
      <c r="F664" s="78" t="str">
        <f t="shared" si="10"/>
        <v>직접유입</v>
      </c>
      <c r="I664" s="78" t="str">
        <f>IF(E664="","",INDEX('기사 제목 및 링크'!B:B,MATCH("https://skinnonews.com"&amp;A664,'기사 제목 및 링크'!C:C,0)))</f>
        <v/>
      </c>
    </row>
    <row r="665" spans="1:9">
      <c r="A665" t="s">
        <v>995</v>
      </c>
      <c r="B665" t="s">
        <v>37</v>
      </c>
      <c r="C665">
        <v>3</v>
      </c>
      <c r="D665" s="78" t="str">
        <f>IFERROR(MATCH(A665,'4p data'!$I$2:$I$7,0),"")</f>
        <v/>
      </c>
      <c r="E665" s="78" t="str">
        <f>IF(D665="","",D665&amp;"@"&amp;COUNTIF($D$1:D665,D665))</f>
        <v/>
      </c>
      <c r="F665" s="78" t="str">
        <f t="shared" si="10"/>
        <v>Google 검색</v>
      </c>
      <c r="I665" s="78" t="str">
        <f>IF(E665="","",INDEX('기사 제목 및 링크'!B:B,MATCH("https://skinnonews.com"&amp;A665,'기사 제목 및 링크'!C:C,0)))</f>
        <v/>
      </c>
    </row>
    <row r="666" spans="1:9">
      <c r="A666" t="s">
        <v>2119</v>
      </c>
      <c r="B666" t="s">
        <v>37</v>
      </c>
      <c r="C666">
        <v>3</v>
      </c>
      <c r="D666" s="78" t="str">
        <f>IFERROR(MATCH(A666,'4p data'!$I$2:$I$7,0),"")</f>
        <v/>
      </c>
      <c r="E666" s="78" t="str">
        <f>IF(D666="","",D666&amp;"@"&amp;COUNTIF($D$1:D666,D666))</f>
        <v/>
      </c>
      <c r="F666" s="78" t="str">
        <f t="shared" si="10"/>
        <v>Google 검색</v>
      </c>
      <c r="I666" s="78" t="str">
        <f>IF(E666="","",INDEX('기사 제목 및 링크'!B:B,MATCH("https://skinnonews.com"&amp;A666,'기사 제목 및 링크'!C:C,0)))</f>
        <v/>
      </c>
    </row>
    <row r="667" spans="1:9">
      <c r="A667" t="s">
        <v>1686</v>
      </c>
      <c r="B667" t="s">
        <v>37</v>
      </c>
      <c r="C667">
        <v>3</v>
      </c>
      <c r="D667" s="78" t="str">
        <f>IFERROR(MATCH(A667,'4p data'!$I$2:$I$7,0),"")</f>
        <v/>
      </c>
      <c r="E667" s="78" t="str">
        <f>IF(D667="","",D667&amp;"@"&amp;COUNTIF($D$1:D667,D667))</f>
        <v/>
      </c>
      <c r="F667" s="78" t="str">
        <f t="shared" si="10"/>
        <v>Google 검색</v>
      </c>
      <c r="I667" s="78" t="str">
        <f>IF(E667="","",INDEX('기사 제목 및 링크'!B:B,MATCH("https://skinnonews.com"&amp;A667,'기사 제목 및 링크'!C:C,0)))</f>
        <v/>
      </c>
    </row>
    <row r="668" spans="1:9">
      <c r="A668" t="s">
        <v>1952</v>
      </c>
      <c r="B668" t="s">
        <v>37</v>
      </c>
      <c r="C668">
        <v>3</v>
      </c>
      <c r="D668" s="78" t="str">
        <f>IFERROR(MATCH(A668,'4p data'!$I$2:$I$7,0),"")</f>
        <v/>
      </c>
      <c r="E668" s="78" t="str">
        <f>IF(D668="","",D668&amp;"@"&amp;COUNTIF($D$1:D668,D668))</f>
        <v/>
      </c>
      <c r="F668" s="78" t="str">
        <f t="shared" si="10"/>
        <v>Google 검색</v>
      </c>
      <c r="I668" s="78" t="str">
        <f>IF(E668="","",INDEX('기사 제목 및 링크'!B:B,MATCH("https://skinnonews.com"&amp;A668,'기사 제목 및 링크'!C:C,0)))</f>
        <v/>
      </c>
    </row>
    <row r="669" spans="1:9">
      <c r="A669" t="s">
        <v>2122</v>
      </c>
      <c r="B669" t="s">
        <v>37</v>
      </c>
      <c r="C669">
        <v>3</v>
      </c>
      <c r="D669" s="78" t="str">
        <f>IFERROR(MATCH(A669,'4p data'!$I$2:$I$7,0),"")</f>
        <v/>
      </c>
      <c r="E669" s="78" t="str">
        <f>IF(D669="","",D669&amp;"@"&amp;COUNTIF($D$1:D669,D669))</f>
        <v/>
      </c>
      <c r="F669" s="78" t="str">
        <f t="shared" si="10"/>
        <v>Google 검색</v>
      </c>
      <c r="I669" s="78" t="str">
        <f>IF(E669="","",INDEX('기사 제목 및 링크'!B:B,MATCH("https://skinnonews.com"&amp;A669,'기사 제목 및 링크'!C:C,0)))</f>
        <v/>
      </c>
    </row>
    <row r="670" spans="1:9">
      <c r="A670" t="s">
        <v>1820</v>
      </c>
      <c r="B670" t="s">
        <v>37</v>
      </c>
      <c r="C670">
        <v>3</v>
      </c>
      <c r="D670" s="78" t="str">
        <f>IFERROR(MATCH(A670,'4p data'!$I$2:$I$7,0),"")</f>
        <v/>
      </c>
      <c r="E670" s="78" t="str">
        <f>IF(D670="","",D670&amp;"@"&amp;COUNTIF($D$1:D670,D670))</f>
        <v/>
      </c>
      <c r="F670" s="78" t="str">
        <f t="shared" si="10"/>
        <v>Google 검색</v>
      </c>
      <c r="I670" s="78" t="str">
        <f>IF(E670="","",INDEX('기사 제목 및 링크'!B:B,MATCH("https://skinnonews.com"&amp;A670,'기사 제목 및 링크'!C:C,0)))</f>
        <v/>
      </c>
    </row>
    <row r="671" spans="1:9">
      <c r="A671" t="s">
        <v>1433</v>
      </c>
      <c r="B671" t="s">
        <v>37</v>
      </c>
      <c r="C671">
        <v>3</v>
      </c>
      <c r="D671" s="78" t="str">
        <f>IFERROR(MATCH(A671,'4p data'!$I$2:$I$7,0),"")</f>
        <v/>
      </c>
      <c r="E671" s="78" t="str">
        <f>IF(D671="","",D671&amp;"@"&amp;COUNTIF($D$1:D671,D671))</f>
        <v/>
      </c>
      <c r="F671" s="78" t="str">
        <f t="shared" si="10"/>
        <v>Google 검색</v>
      </c>
      <c r="I671" s="78" t="str">
        <f>IF(E671="","",INDEX('기사 제목 및 링크'!B:B,MATCH("https://skinnonews.com"&amp;A671,'기사 제목 및 링크'!C:C,0)))</f>
        <v/>
      </c>
    </row>
    <row r="672" spans="1:9">
      <c r="A672" t="s">
        <v>1158</v>
      </c>
      <c r="B672" t="s">
        <v>37</v>
      </c>
      <c r="C672">
        <v>3</v>
      </c>
      <c r="D672" s="78" t="str">
        <f>IFERROR(MATCH(A672,'4p data'!$I$2:$I$7,0),"")</f>
        <v/>
      </c>
      <c r="E672" s="78" t="str">
        <f>IF(D672="","",D672&amp;"@"&amp;COUNTIF($D$1:D672,D672))</f>
        <v/>
      </c>
      <c r="F672" s="78" t="str">
        <f t="shared" si="10"/>
        <v>Google 검색</v>
      </c>
      <c r="I672" s="78" t="str">
        <f>IF(E672="","",INDEX('기사 제목 및 링크'!B:B,MATCH("https://skinnonews.com"&amp;A672,'기사 제목 및 링크'!C:C,0)))</f>
        <v/>
      </c>
    </row>
    <row r="673" spans="1:9">
      <c r="A673" t="s">
        <v>1337</v>
      </c>
      <c r="B673" t="s">
        <v>37</v>
      </c>
      <c r="C673">
        <v>3</v>
      </c>
      <c r="D673" s="78" t="str">
        <f>IFERROR(MATCH(A673,'4p data'!$I$2:$I$7,0),"")</f>
        <v/>
      </c>
      <c r="E673" s="78" t="str">
        <f>IF(D673="","",D673&amp;"@"&amp;COUNTIF($D$1:D673,D673))</f>
        <v/>
      </c>
      <c r="F673" s="78" t="str">
        <f t="shared" si="10"/>
        <v>Google 검색</v>
      </c>
      <c r="I673" s="78" t="str">
        <f>IF(E673="","",INDEX('기사 제목 및 링크'!B:B,MATCH("https://skinnonews.com"&amp;A673,'기사 제목 및 링크'!C:C,0)))</f>
        <v/>
      </c>
    </row>
    <row r="674" spans="1:9">
      <c r="A674" t="s">
        <v>2123</v>
      </c>
      <c r="B674" t="s">
        <v>37</v>
      </c>
      <c r="C674">
        <v>3</v>
      </c>
      <c r="D674" s="78" t="str">
        <f>IFERROR(MATCH(A674,'4p data'!$I$2:$I$7,0),"")</f>
        <v/>
      </c>
      <c r="E674" s="78" t="str">
        <f>IF(D674="","",D674&amp;"@"&amp;COUNTIF($D$1:D674,D674))</f>
        <v/>
      </c>
      <c r="F674" s="78" t="str">
        <f t="shared" si="10"/>
        <v>Google 검색</v>
      </c>
      <c r="I674" s="78" t="str">
        <f>IF(E674="","",INDEX('기사 제목 및 링크'!B:B,MATCH("https://skinnonews.com"&amp;A674,'기사 제목 및 링크'!C:C,0)))</f>
        <v/>
      </c>
    </row>
    <row r="675" spans="1:9">
      <c r="A675" t="s">
        <v>212</v>
      </c>
      <c r="B675" t="s">
        <v>36</v>
      </c>
      <c r="C675">
        <v>3</v>
      </c>
      <c r="D675" s="78" t="str">
        <f>IFERROR(MATCH(A675,'4p data'!$I$2:$I$7,0),"")</f>
        <v/>
      </c>
      <c r="E675" s="78" t="str">
        <f>IF(D675="","",D675&amp;"@"&amp;COUNTIF($D$1:D675,D675))</f>
        <v/>
      </c>
      <c r="F675" s="78" t="str">
        <f t="shared" si="10"/>
        <v>직접유입</v>
      </c>
      <c r="I675" s="78" t="str">
        <f>IF(E675="","",INDEX('기사 제목 및 링크'!B:B,MATCH("https://skinnonews.com"&amp;A675,'기사 제목 및 링크'!C:C,0)))</f>
        <v/>
      </c>
    </row>
    <row r="676" spans="1:9">
      <c r="A676" t="s">
        <v>2124</v>
      </c>
      <c r="B676" t="s">
        <v>37</v>
      </c>
      <c r="C676">
        <v>3</v>
      </c>
      <c r="D676" s="78" t="str">
        <f>IFERROR(MATCH(A676,'4p data'!$I$2:$I$7,0),"")</f>
        <v/>
      </c>
      <c r="E676" s="78" t="str">
        <f>IF(D676="","",D676&amp;"@"&amp;COUNTIF($D$1:D676,D676))</f>
        <v/>
      </c>
      <c r="F676" s="78" t="str">
        <f t="shared" si="10"/>
        <v>Google 검색</v>
      </c>
      <c r="I676" s="78" t="str">
        <f>IF(E676="","",INDEX('기사 제목 및 링크'!B:B,MATCH("https://skinnonews.com"&amp;A676,'기사 제목 및 링크'!C:C,0)))</f>
        <v/>
      </c>
    </row>
    <row r="677" spans="1:9">
      <c r="A677" t="s">
        <v>2068</v>
      </c>
      <c r="B677" t="s">
        <v>36</v>
      </c>
      <c r="C677">
        <v>3</v>
      </c>
      <c r="D677" s="78" t="str">
        <f>IFERROR(MATCH(A677,'4p data'!$I$2:$I$7,0),"")</f>
        <v/>
      </c>
      <c r="E677" s="78" t="str">
        <f>IF(D677="","",D677&amp;"@"&amp;COUNTIF($D$1:D677,D677))</f>
        <v/>
      </c>
      <c r="F677" s="78" t="str">
        <f t="shared" si="10"/>
        <v>직접유입</v>
      </c>
      <c r="I677" s="78" t="str">
        <f>IF(E677="","",INDEX('기사 제목 및 링크'!B:B,MATCH("https://skinnonews.com"&amp;A677,'기사 제목 및 링크'!C:C,0)))</f>
        <v/>
      </c>
    </row>
    <row r="678" spans="1:9">
      <c r="A678" t="s">
        <v>202</v>
      </c>
      <c r="B678" t="s">
        <v>37</v>
      </c>
      <c r="C678">
        <v>3</v>
      </c>
      <c r="D678" s="78" t="str">
        <f>IFERROR(MATCH(A678,'4p data'!$I$2:$I$7,0),"")</f>
        <v/>
      </c>
      <c r="E678" s="78" t="str">
        <f>IF(D678="","",D678&amp;"@"&amp;COUNTIF($D$1:D678,D678))</f>
        <v/>
      </c>
      <c r="F678" s="78" t="str">
        <f t="shared" si="10"/>
        <v>Google 검색</v>
      </c>
      <c r="I678" s="78" t="str">
        <f>IF(E678="","",INDEX('기사 제목 및 링크'!B:B,MATCH("https://skinnonews.com"&amp;A678,'기사 제목 및 링크'!C:C,0)))</f>
        <v/>
      </c>
    </row>
    <row r="679" spans="1:9">
      <c r="A679" t="s">
        <v>1256</v>
      </c>
      <c r="B679" t="s">
        <v>40</v>
      </c>
      <c r="C679">
        <v>3</v>
      </c>
      <c r="D679" s="78" t="str">
        <f>IFERROR(MATCH(A679,'4p data'!$I$2:$I$7,0),"")</f>
        <v/>
      </c>
      <c r="E679" s="78" t="str">
        <f>IF(D679="","",D679&amp;"@"&amp;COUNTIF($D$1:D679,D679))</f>
        <v/>
      </c>
      <c r="F679" s="78" t="str">
        <f t="shared" si="10"/>
        <v>Bing</v>
      </c>
      <c r="I679" s="78" t="str">
        <f>IF(E679="","",INDEX('기사 제목 및 링크'!B:B,MATCH("https://skinnonews.com"&amp;A679,'기사 제목 및 링크'!C:C,0)))</f>
        <v/>
      </c>
    </row>
    <row r="680" spans="1:9">
      <c r="A680" t="s">
        <v>1256</v>
      </c>
      <c r="B680" t="s">
        <v>37</v>
      </c>
      <c r="C680">
        <v>3</v>
      </c>
      <c r="D680" s="78" t="str">
        <f>IFERROR(MATCH(A680,'4p data'!$I$2:$I$7,0),"")</f>
        <v/>
      </c>
      <c r="E680" s="78" t="str">
        <f>IF(D680="","",D680&amp;"@"&amp;COUNTIF($D$1:D680,D680))</f>
        <v/>
      </c>
      <c r="F680" s="78" t="str">
        <f t="shared" si="10"/>
        <v>Google 검색</v>
      </c>
      <c r="I680" s="78" t="str">
        <f>IF(E680="","",INDEX('기사 제목 및 링크'!B:B,MATCH("https://skinnonews.com"&amp;A680,'기사 제목 및 링크'!C:C,0)))</f>
        <v/>
      </c>
    </row>
    <row r="681" spans="1:9">
      <c r="A681" t="s">
        <v>1752</v>
      </c>
      <c r="B681" t="s">
        <v>37</v>
      </c>
      <c r="C681">
        <v>3</v>
      </c>
      <c r="D681" s="78" t="str">
        <f>IFERROR(MATCH(A681,'4p data'!$I$2:$I$7,0),"")</f>
        <v/>
      </c>
      <c r="E681" s="78" t="str">
        <f>IF(D681="","",D681&amp;"@"&amp;COUNTIF($D$1:D681,D681))</f>
        <v/>
      </c>
      <c r="F681" s="78" t="str">
        <f t="shared" si="10"/>
        <v>Google 검색</v>
      </c>
      <c r="I681" s="78" t="str">
        <f>IF(E681="","",INDEX('기사 제목 및 링크'!B:B,MATCH("https://skinnonews.com"&amp;A681,'기사 제목 및 링크'!C:C,0)))</f>
        <v/>
      </c>
    </row>
    <row r="682" spans="1:9">
      <c r="A682" t="s">
        <v>1026</v>
      </c>
      <c r="B682" t="s">
        <v>37</v>
      </c>
      <c r="C682">
        <v>3</v>
      </c>
      <c r="D682" s="78" t="str">
        <f>IFERROR(MATCH(A682,'4p data'!$I$2:$I$7,0),"")</f>
        <v/>
      </c>
      <c r="E682" s="78" t="str">
        <f>IF(D682="","",D682&amp;"@"&amp;COUNTIF($D$1:D682,D682))</f>
        <v/>
      </c>
      <c r="F682" s="78" t="str">
        <f t="shared" si="10"/>
        <v>Google 검색</v>
      </c>
      <c r="I682" s="78" t="str">
        <f>IF(E682="","",INDEX('기사 제목 및 링크'!B:B,MATCH("https://skinnonews.com"&amp;A682,'기사 제목 및 링크'!C:C,0)))</f>
        <v/>
      </c>
    </row>
    <row r="683" spans="1:9">
      <c r="A683" t="s">
        <v>1462</v>
      </c>
      <c r="B683" t="s">
        <v>37</v>
      </c>
      <c r="C683">
        <v>3</v>
      </c>
      <c r="D683" s="78" t="str">
        <f>IFERROR(MATCH(A683,'4p data'!$I$2:$I$7,0),"")</f>
        <v/>
      </c>
      <c r="E683" s="78" t="str">
        <f>IF(D683="","",D683&amp;"@"&amp;COUNTIF($D$1:D683,D683))</f>
        <v/>
      </c>
      <c r="F683" s="78" t="str">
        <f t="shared" si="10"/>
        <v>Google 검색</v>
      </c>
      <c r="I683" s="78" t="str">
        <f>IF(E683="","",INDEX('기사 제목 및 링크'!B:B,MATCH("https://skinnonews.com"&amp;A683,'기사 제목 및 링크'!C:C,0)))</f>
        <v/>
      </c>
    </row>
    <row r="684" spans="1:9">
      <c r="A684" t="s">
        <v>1502</v>
      </c>
      <c r="B684" t="s">
        <v>37</v>
      </c>
      <c r="C684">
        <v>3</v>
      </c>
      <c r="D684" s="78" t="str">
        <f>IFERROR(MATCH(A684,'4p data'!$I$2:$I$7,0),"")</f>
        <v/>
      </c>
      <c r="E684" s="78" t="str">
        <f>IF(D684="","",D684&amp;"@"&amp;COUNTIF($D$1:D684,D684))</f>
        <v/>
      </c>
      <c r="F684" s="78" t="str">
        <f t="shared" si="10"/>
        <v>Google 검색</v>
      </c>
      <c r="I684" s="78" t="str">
        <f>IF(E684="","",INDEX('기사 제목 및 링크'!B:B,MATCH("https://skinnonews.com"&amp;A684,'기사 제목 및 링크'!C:C,0)))</f>
        <v/>
      </c>
    </row>
    <row r="685" spans="1:9">
      <c r="A685" t="s">
        <v>1639</v>
      </c>
      <c r="B685" t="s">
        <v>37</v>
      </c>
      <c r="C685">
        <v>3</v>
      </c>
      <c r="D685" s="78" t="str">
        <f>IFERROR(MATCH(A685,'4p data'!$I$2:$I$7,0),"")</f>
        <v/>
      </c>
      <c r="E685" s="78" t="str">
        <f>IF(D685="","",D685&amp;"@"&amp;COUNTIF($D$1:D685,D685))</f>
        <v/>
      </c>
      <c r="F685" s="78" t="str">
        <f t="shared" si="10"/>
        <v>Google 검색</v>
      </c>
      <c r="I685" s="78" t="str">
        <f>IF(E685="","",INDEX('기사 제목 및 링크'!B:B,MATCH("https://skinnonews.com"&amp;A685,'기사 제목 및 링크'!C:C,0)))</f>
        <v/>
      </c>
    </row>
    <row r="686" spans="1:9">
      <c r="A686" t="s">
        <v>1824</v>
      </c>
      <c r="B686" t="s">
        <v>37</v>
      </c>
      <c r="C686">
        <v>3</v>
      </c>
      <c r="D686" s="78" t="str">
        <f>IFERROR(MATCH(A686,'4p data'!$I$2:$I$7,0),"")</f>
        <v/>
      </c>
      <c r="E686" s="78" t="str">
        <f>IF(D686="","",D686&amp;"@"&amp;COUNTIF($D$1:D686,D686))</f>
        <v/>
      </c>
      <c r="F686" s="78" t="str">
        <f t="shared" si="10"/>
        <v>Google 검색</v>
      </c>
      <c r="I686" s="78" t="str">
        <f>IF(E686="","",INDEX('기사 제목 및 링크'!B:B,MATCH("https://skinnonews.com"&amp;A686,'기사 제목 및 링크'!C:C,0)))</f>
        <v/>
      </c>
    </row>
    <row r="687" spans="1:9">
      <c r="A687" t="s">
        <v>2125</v>
      </c>
      <c r="B687" t="s">
        <v>37</v>
      </c>
      <c r="C687">
        <v>3</v>
      </c>
      <c r="D687" s="78" t="str">
        <f>IFERROR(MATCH(A687,'4p data'!$I$2:$I$7,0),"")</f>
        <v/>
      </c>
      <c r="E687" s="78" t="str">
        <f>IF(D687="","",D687&amp;"@"&amp;COUNTIF($D$1:D687,D687))</f>
        <v/>
      </c>
      <c r="F687" s="78" t="str">
        <f t="shared" si="10"/>
        <v>Google 검색</v>
      </c>
      <c r="I687" s="78" t="str">
        <f>IF(E687="","",INDEX('기사 제목 및 링크'!B:B,MATCH("https://skinnonews.com"&amp;A687,'기사 제목 및 링크'!C:C,0)))</f>
        <v/>
      </c>
    </row>
    <row r="688" spans="1:9">
      <c r="A688" t="s">
        <v>2126</v>
      </c>
      <c r="B688" t="s">
        <v>37</v>
      </c>
      <c r="C688">
        <v>3</v>
      </c>
      <c r="D688" s="78" t="str">
        <f>IFERROR(MATCH(A688,'4p data'!$I$2:$I$7,0),"")</f>
        <v/>
      </c>
      <c r="E688" s="78" t="str">
        <f>IF(D688="","",D688&amp;"@"&amp;COUNTIF($D$1:D688,D688))</f>
        <v/>
      </c>
      <c r="F688" s="78" t="str">
        <f t="shared" si="10"/>
        <v>Google 검색</v>
      </c>
      <c r="I688" s="78" t="str">
        <f>IF(E688="","",INDEX('기사 제목 및 링크'!B:B,MATCH("https://skinnonews.com"&amp;A688,'기사 제목 및 링크'!C:C,0)))</f>
        <v/>
      </c>
    </row>
    <row r="689" spans="1:9">
      <c r="A689" t="s">
        <v>1761</v>
      </c>
      <c r="B689" t="s">
        <v>37</v>
      </c>
      <c r="C689">
        <v>3</v>
      </c>
      <c r="D689" s="78" t="str">
        <f>IFERROR(MATCH(A689,'4p data'!$I$2:$I$7,0),"")</f>
        <v/>
      </c>
      <c r="E689" s="78" t="str">
        <f>IF(D689="","",D689&amp;"@"&amp;COUNTIF($D$1:D689,D689))</f>
        <v/>
      </c>
      <c r="F689" s="78" t="str">
        <f t="shared" si="10"/>
        <v>Google 검색</v>
      </c>
      <c r="I689" s="78" t="str">
        <f>IF(E689="","",INDEX('기사 제목 및 링크'!B:B,MATCH("https://skinnonews.com"&amp;A689,'기사 제목 및 링크'!C:C,0)))</f>
        <v/>
      </c>
    </row>
    <row r="690" spans="1:9">
      <c r="A690" t="s">
        <v>1471</v>
      </c>
      <c r="B690" t="s">
        <v>37</v>
      </c>
      <c r="C690">
        <v>3</v>
      </c>
      <c r="D690" s="78" t="str">
        <f>IFERROR(MATCH(A690,'4p data'!$I$2:$I$7,0),"")</f>
        <v/>
      </c>
      <c r="E690" s="78" t="str">
        <f>IF(D690="","",D690&amp;"@"&amp;COUNTIF($D$1:D690,D690))</f>
        <v/>
      </c>
      <c r="F690" s="78" t="str">
        <f t="shared" si="10"/>
        <v>Google 검색</v>
      </c>
      <c r="I690" s="78" t="str">
        <f>IF(E690="","",INDEX('기사 제목 및 링크'!B:B,MATCH("https://skinnonews.com"&amp;A690,'기사 제목 및 링크'!C:C,0)))</f>
        <v/>
      </c>
    </row>
    <row r="691" spans="1:9">
      <c r="A691" t="s">
        <v>2060</v>
      </c>
      <c r="B691" t="s">
        <v>37</v>
      </c>
      <c r="C691">
        <v>3</v>
      </c>
      <c r="D691" s="78" t="str">
        <f>IFERROR(MATCH(A691,'4p data'!$I$2:$I$7,0),"")</f>
        <v/>
      </c>
      <c r="E691" s="78" t="str">
        <f>IF(D691="","",D691&amp;"@"&amp;COUNTIF($D$1:D691,D691))</f>
        <v/>
      </c>
      <c r="F691" s="78" t="str">
        <f t="shared" si="10"/>
        <v>Google 검색</v>
      </c>
      <c r="I691" s="78" t="str">
        <f>IF(E691="","",INDEX('기사 제목 및 링크'!B:B,MATCH("https://skinnonews.com"&amp;A691,'기사 제목 및 링크'!C:C,0)))</f>
        <v/>
      </c>
    </row>
    <row r="692" spans="1:9">
      <c r="A692" t="s">
        <v>1869</v>
      </c>
      <c r="B692" t="s">
        <v>37</v>
      </c>
      <c r="C692">
        <v>3</v>
      </c>
      <c r="D692" s="78" t="str">
        <f>IFERROR(MATCH(A692,'4p data'!$I$2:$I$7,0),"")</f>
        <v/>
      </c>
      <c r="E692" s="78" t="str">
        <f>IF(D692="","",D692&amp;"@"&amp;COUNTIF($D$1:D692,D692))</f>
        <v/>
      </c>
      <c r="F692" s="78" t="str">
        <f t="shared" si="10"/>
        <v>Google 검색</v>
      </c>
      <c r="I692" s="78" t="str">
        <f>IF(E692="","",INDEX('기사 제목 및 링크'!B:B,MATCH("https://skinnonews.com"&amp;A692,'기사 제목 및 링크'!C:C,0)))</f>
        <v/>
      </c>
    </row>
    <row r="693" spans="1:9">
      <c r="A693" t="s">
        <v>1826</v>
      </c>
      <c r="B693" t="s">
        <v>37</v>
      </c>
      <c r="C693">
        <v>3</v>
      </c>
      <c r="D693" s="78" t="str">
        <f>IFERROR(MATCH(A693,'4p data'!$I$2:$I$7,0),"")</f>
        <v/>
      </c>
      <c r="E693" s="78" t="str">
        <f>IF(D693="","",D693&amp;"@"&amp;COUNTIF($D$1:D693,D693))</f>
        <v/>
      </c>
      <c r="F693" s="78" t="str">
        <f t="shared" si="10"/>
        <v>Google 검색</v>
      </c>
      <c r="I693" s="78" t="str">
        <f>IF(E693="","",INDEX('기사 제목 및 링크'!B:B,MATCH("https://skinnonews.com"&amp;A693,'기사 제목 및 링크'!C:C,0)))</f>
        <v/>
      </c>
    </row>
    <row r="694" spans="1:9">
      <c r="A694" t="s">
        <v>67</v>
      </c>
      <c r="B694" t="s">
        <v>36</v>
      </c>
      <c r="C694">
        <v>3</v>
      </c>
      <c r="D694" s="78" t="str">
        <f>IFERROR(MATCH(A694,'4p data'!$I$2:$I$7,0),"")</f>
        <v/>
      </c>
      <c r="E694" s="78" t="str">
        <f>IF(D694="","",D694&amp;"@"&amp;COUNTIF($D$1:D694,D694))</f>
        <v/>
      </c>
      <c r="F694" s="78" t="str">
        <f t="shared" si="10"/>
        <v>직접유입</v>
      </c>
      <c r="I694" s="78" t="str">
        <f>IF(E694="","",INDEX('기사 제목 및 링크'!B:B,MATCH("https://skinnonews.com"&amp;A694,'기사 제목 및 링크'!C:C,0)))</f>
        <v/>
      </c>
    </row>
    <row r="695" spans="1:9">
      <c r="A695" t="s">
        <v>70</v>
      </c>
      <c r="B695" t="s">
        <v>36</v>
      </c>
      <c r="C695">
        <v>3</v>
      </c>
      <c r="D695" s="78" t="str">
        <f>IFERROR(MATCH(A695,'4p data'!$I$2:$I$7,0),"")</f>
        <v/>
      </c>
      <c r="E695" s="78" t="str">
        <f>IF(D695="","",D695&amp;"@"&amp;COUNTIF($D$1:D695,D695))</f>
        <v/>
      </c>
      <c r="F695" s="78" t="str">
        <f t="shared" si="10"/>
        <v>직접유입</v>
      </c>
      <c r="I695" s="78" t="str">
        <f>IF(E695="","",INDEX('기사 제목 및 링크'!B:B,MATCH("https://skinnonews.com"&amp;A695,'기사 제목 및 링크'!C:C,0)))</f>
        <v/>
      </c>
    </row>
    <row r="696" spans="1:9">
      <c r="A696" t="s">
        <v>2129</v>
      </c>
      <c r="B696" t="s">
        <v>37</v>
      </c>
      <c r="C696">
        <v>3</v>
      </c>
      <c r="D696" s="78" t="str">
        <f>IFERROR(MATCH(A696,'4p data'!$I$2:$I$7,0),"")</f>
        <v/>
      </c>
      <c r="E696" s="78" t="str">
        <f>IF(D696="","",D696&amp;"@"&amp;COUNTIF($D$1:D696,D696))</f>
        <v/>
      </c>
      <c r="F696" s="78" t="str">
        <f t="shared" si="10"/>
        <v>Google 검색</v>
      </c>
      <c r="I696" s="78" t="str">
        <f>IF(E696="","",INDEX('기사 제목 및 링크'!B:B,MATCH("https://skinnonews.com"&amp;A696,'기사 제목 및 링크'!C:C,0)))</f>
        <v/>
      </c>
    </row>
    <row r="697" spans="1:9">
      <c r="A697" t="s">
        <v>2130</v>
      </c>
      <c r="B697" t="s">
        <v>37</v>
      </c>
      <c r="C697">
        <v>3</v>
      </c>
      <c r="D697" s="78" t="str">
        <f>IFERROR(MATCH(A697,'4p data'!$I$2:$I$7,0),"")</f>
        <v/>
      </c>
      <c r="E697" s="78" t="str">
        <f>IF(D697="","",D697&amp;"@"&amp;COUNTIF($D$1:D697,D697))</f>
        <v/>
      </c>
      <c r="F697" s="78" t="str">
        <f t="shared" si="10"/>
        <v>Google 검색</v>
      </c>
      <c r="I697" s="78" t="str">
        <f>IF(E697="","",INDEX('기사 제목 및 링크'!B:B,MATCH("https://skinnonews.com"&amp;A697,'기사 제목 및 링크'!C:C,0)))</f>
        <v/>
      </c>
    </row>
    <row r="698" spans="1:9">
      <c r="A698" t="s">
        <v>55</v>
      </c>
      <c r="B698" t="s">
        <v>41</v>
      </c>
      <c r="C698">
        <v>3</v>
      </c>
      <c r="D698" s="78" t="str">
        <f>IFERROR(MATCH(A698,'4p data'!$I$2:$I$7,0),"")</f>
        <v/>
      </c>
      <c r="E698" s="78" t="str">
        <f>IF(D698="","",D698&amp;"@"&amp;COUNTIF($D$1:D698,D698))</f>
        <v/>
      </c>
      <c r="F698" s="78" t="str">
        <f t="shared" si="10"/>
        <v>Naver.com</v>
      </c>
      <c r="I698" s="78" t="str">
        <f>IF(E698="","",INDEX('기사 제목 및 링크'!B:B,MATCH("https://skinnonews.com"&amp;A698,'기사 제목 및 링크'!C:C,0)))</f>
        <v/>
      </c>
    </row>
    <row r="699" spans="1:9">
      <c r="A699" t="s">
        <v>50</v>
      </c>
      <c r="B699" t="s">
        <v>40</v>
      </c>
      <c r="C699">
        <v>3</v>
      </c>
      <c r="D699" s="78" t="str">
        <f>IFERROR(MATCH(A699,'4p data'!$I$2:$I$7,0),"")</f>
        <v/>
      </c>
      <c r="E699" s="78" t="str">
        <f>IF(D699="","",D699&amp;"@"&amp;COUNTIF($D$1:D699,D699))</f>
        <v/>
      </c>
      <c r="F699" s="78" t="str">
        <f t="shared" si="10"/>
        <v>Bing</v>
      </c>
      <c r="I699" s="78" t="str">
        <f>IF(E699="","",INDEX('기사 제목 및 링크'!B:B,MATCH("https://skinnonews.com"&amp;A699,'기사 제목 및 링크'!C:C,0)))</f>
        <v/>
      </c>
    </row>
    <row r="700" spans="1:9">
      <c r="A700" t="s">
        <v>119</v>
      </c>
      <c r="B700" t="s">
        <v>39</v>
      </c>
      <c r="C700">
        <v>3</v>
      </c>
      <c r="D700" s="78" t="str">
        <f>IFERROR(MATCH(A700,'4p data'!$I$2:$I$7,0),"")</f>
        <v/>
      </c>
      <c r="E700" s="78" t="str">
        <f>IF(D700="","",D700&amp;"@"&amp;COUNTIF($D$1:D700,D700))</f>
        <v/>
      </c>
      <c r="F700" s="78" t="str">
        <f t="shared" si="10"/>
        <v>Naver 검색</v>
      </c>
      <c r="I700" s="78" t="str">
        <f>IF(E700="","",INDEX('기사 제목 및 링크'!B:B,MATCH("https://skinnonews.com"&amp;A700,'기사 제목 및 링크'!C:C,0)))</f>
        <v/>
      </c>
    </row>
    <row r="701" spans="1:9">
      <c r="A701" t="s">
        <v>140</v>
      </c>
      <c r="B701" t="s">
        <v>36</v>
      </c>
      <c r="C701">
        <v>3</v>
      </c>
      <c r="D701" s="78" t="str">
        <f>IFERROR(MATCH(A701,'4p data'!$I$2:$I$7,0),"")</f>
        <v/>
      </c>
      <c r="E701" s="78" t="str">
        <f>IF(D701="","",D701&amp;"@"&amp;COUNTIF($D$1:D701,D701))</f>
        <v/>
      </c>
      <c r="F701" s="78" t="str">
        <f t="shared" si="10"/>
        <v>직접유입</v>
      </c>
      <c r="I701" s="78" t="str">
        <f>IF(E701="","",INDEX('기사 제목 및 링크'!B:B,MATCH("https://skinnonews.com"&amp;A701,'기사 제목 및 링크'!C:C,0)))</f>
        <v/>
      </c>
    </row>
    <row r="702" spans="1:9">
      <c r="A702" t="s">
        <v>140</v>
      </c>
      <c r="B702" t="s">
        <v>88</v>
      </c>
      <c r="C702">
        <v>3</v>
      </c>
      <c r="D702" s="78" t="str">
        <f>IFERROR(MATCH(A702,'4p data'!$I$2:$I$7,0),"")</f>
        <v/>
      </c>
      <c r="E702" s="78" t="str">
        <f>IF(D702="","",D702&amp;"@"&amp;COUNTIF($D$1:D702,D702))</f>
        <v/>
      </c>
      <c r="F702" s="78" t="str">
        <f t="shared" si="10"/>
        <v>Sk-on.com</v>
      </c>
      <c r="I702" s="78" t="str">
        <f>IF(E702="","",INDEX('기사 제목 및 링크'!B:B,MATCH("https://skinnonews.com"&amp;A702,'기사 제목 및 링크'!C:C,0)))</f>
        <v/>
      </c>
    </row>
    <row r="703" spans="1:9">
      <c r="A703" t="s">
        <v>2131</v>
      </c>
      <c r="B703" t="s">
        <v>36</v>
      </c>
      <c r="C703">
        <v>3</v>
      </c>
      <c r="D703" s="78" t="str">
        <f>IFERROR(MATCH(A703,'4p data'!$I$2:$I$7,0),"")</f>
        <v/>
      </c>
      <c r="E703" s="78" t="str">
        <f>IF(D703="","",D703&amp;"@"&amp;COUNTIF($D$1:D703,D703))</f>
        <v/>
      </c>
      <c r="F703" s="78" t="str">
        <f t="shared" si="10"/>
        <v>직접유입</v>
      </c>
      <c r="I703" s="78" t="str">
        <f>IF(E703="","",INDEX('기사 제목 및 링크'!B:B,MATCH("https://skinnonews.com"&amp;A703,'기사 제목 및 링크'!C:C,0)))</f>
        <v/>
      </c>
    </row>
    <row r="704" spans="1:9">
      <c r="A704" t="s">
        <v>90</v>
      </c>
      <c r="B704" t="s">
        <v>37</v>
      </c>
      <c r="C704">
        <v>3</v>
      </c>
      <c r="D704" s="78" t="str">
        <f>IFERROR(MATCH(A704,'4p data'!$I$2:$I$7,0),"")</f>
        <v/>
      </c>
      <c r="E704" s="78" t="str">
        <f>IF(D704="","",D704&amp;"@"&amp;COUNTIF($D$1:D704,D704))</f>
        <v/>
      </c>
      <c r="F704" s="78" t="str">
        <f t="shared" si="10"/>
        <v>Google 검색</v>
      </c>
      <c r="I704" s="78" t="str">
        <f>IF(E704="","",INDEX('기사 제목 및 링크'!B:B,MATCH("https://skinnonews.com"&amp;A704,'기사 제목 및 링크'!C:C,0)))</f>
        <v/>
      </c>
    </row>
    <row r="705" spans="1:9">
      <c r="A705" t="s">
        <v>107</v>
      </c>
      <c r="B705" t="s">
        <v>36</v>
      </c>
      <c r="C705">
        <v>3</v>
      </c>
      <c r="D705" s="78" t="str">
        <f>IFERROR(MATCH(A705,'4p data'!$I$2:$I$7,0),"")</f>
        <v/>
      </c>
      <c r="E705" s="78" t="str">
        <f>IF(D705="","",D705&amp;"@"&amp;COUNTIF($D$1:D705,D705))</f>
        <v/>
      </c>
      <c r="F705" s="78" t="str">
        <f t="shared" si="10"/>
        <v>직접유입</v>
      </c>
      <c r="I705" s="78" t="str">
        <f>IF(E705="","",INDEX('기사 제목 및 링크'!B:B,MATCH("https://skinnonews.com"&amp;A705,'기사 제목 및 링크'!C:C,0)))</f>
        <v/>
      </c>
    </row>
    <row r="706" spans="1:9">
      <c r="A706" t="s">
        <v>111</v>
      </c>
      <c r="B706" t="s">
        <v>39</v>
      </c>
      <c r="C706">
        <v>3</v>
      </c>
      <c r="D706" s="78" t="str">
        <f>IFERROR(MATCH(A706,'4p data'!$I$2:$I$7,0),"")</f>
        <v/>
      </c>
      <c r="E706" s="78" t="str">
        <f>IF(D706="","",D706&amp;"@"&amp;COUNTIF($D$1:D706,D706))</f>
        <v/>
      </c>
      <c r="F706" s="78" t="str">
        <f t="shared" ref="F706:F769" si="11">IF(B706="naver","Naver 검색",IF(B706="google","Google 검색",IF(B706="(direct)","직접유입",UPPER(LEFT(B706,1))&amp;MID(B706,2,99))))</f>
        <v>Naver 검색</v>
      </c>
      <c r="I706" s="78" t="str">
        <f>IF(E706="","",INDEX('기사 제목 및 링크'!B:B,MATCH("https://skinnonews.com"&amp;A706,'기사 제목 및 링크'!C:C,0)))</f>
        <v/>
      </c>
    </row>
    <row r="707" spans="1:9">
      <c r="A707" t="s">
        <v>111</v>
      </c>
      <c r="B707" t="s">
        <v>229</v>
      </c>
      <c r="C707">
        <v>3</v>
      </c>
      <c r="D707" s="78" t="str">
        <f>IFERROR(MATCH(A707,'4p data'!$I$2:$I$7,0),"")</f>
        <v/>
      </c>
      <c r="E707" s="78" t="str">
        <f>IF(D707="","",D707&amp;"@"&amp;COUNTIF($D$1:D707,D707))</f>
        <v/>
      </c>
      <c r="F707" s="78" t="str">
        <f t="shared" si="11"/>
        <v>Skenergy.com</v>
      </c>
      <c r="I707" s="78" t="str">
        <f>IF(E707="","",INDEX('기사 제목 및 링크'!B:B,MATCH("https://skinnonews.com"&amp;A707,'기사 제목 및 링크'!C:C,0)))</f>
        <v/>
      </c>
    </row>
    <row r="708" spans="1:9">
      <c r="A708" t="s">
        <v>111</v>
      </c>
      <c r="B708" t="s">
        <v>1449</v>
      </c>
      <c r="C708">
        <v>3</v>
      </c>
      <c r="D708" s="78" t="str">
        <f>IFERROR(MATCH(A708,'4p data'!$I$2:$I$7,0),"")</f>
        <v/>
      </c>
      <c r="E708" s="78" t="str">
        <f>IF(D708="","",D708&amp;"@"&amp;COUNTIF($D$1:D708,D708))</f>
        <v/>
      </c>
      <c r="F708" s="78" t="str">
        <f t="shared" si="11"/>
        <v>Skinnovation.co.kr</v>
      </c>
      <c r="I708" s="78" t="str">
        <f>IF(E708="","",INDEX('기사 제목 및 링크'!B:B,MATCH("https://skinnonews.com"&amp;A708,'기사 제목 및 링크'!C:C,0)))</f>
        <v/>
      </c>
    </row>
    <row r="709" spans="1:9">
      <c r="A709" t="s">
        <v>52</v>
      </c>
      <c r="B709" t="s">
        <v>40</v>
      </c>
      <c r="C709">
        <v>3</v>
      </c>
      <c r="D709" s="78" t="str">
        <f>IFERROR(MATCH(A709,'4p data'!$I$2:$I$7,0),"")</f>
        <v/>
      </c>
      <c r="E709" s="78" t="str">
        <f>IF(D709="","",D709&amp;"@"&amp;COUNTIF($D$1:D709,D709))</f>
        <v/>
      </c>
      <c r="F709" s="78" t="str">
        <f t="shared" si="11"/>
        <v>Bing</v>
      </c>
      <c r="I709" s="78" t="str">
        <f>IF(E709="","",INDEX('기사 제목 및 링크'!B:B,MATCH("https://skinnonews.com"&amp;A709,'기사 제목 및 링크'!C:C,0)))</f>
        <v/>
      </c>
    </row>
    <row r="710" spans="1:9">
      <c r="A710" t="s">
        <v>52</v>
      </c>
      <c r="B710" t="s">
        <v>39</v>
      </c>
      <c r="C710">
        <v>3</v>
      </c>
      <c r="D710" s="78" t="str">
        <f>IFERROR(MATCH(A710,'4p data'!$I$2:$I$7,0),"")</f>
        <v/>
      </c>
      <c r="E710" s="78" t="str">
        <f>IF(D710="","",D710&amp;"@"&amp;COUNTIF($D$1:D710,D710))</f>
        <v/>
      </c>
      <c r="F710" s="78" t="str">
        <f t="shared" si="11"/>
        <v>Naver 검색</v>
      </c>
      <c r="I710" s="78" t="str">
        <f>IF(E710="","",INDEX('기사 제목 및 링크'!B:B,MATCH("https://skinnonews.com"&amp;A710,'기사 제목 및 링크'!C:C,0)))</f>
        <v/>
      </c>
    </row>
    <row r="711" spans="1:9">
      <c r="A711" t="s">
        <v>2133</v>
      </c>
      <c r="B711" t="s">
        <v>37</v>
      </c>
      <c r="C711">
        <v>3</v>
      </c>
      <c r="D711" s="78" t="str">
        <f>IFERROR(MATCH(A711,'4p data'!$I$2:$I$7,0),"")</f>
        <v/>
      </c>
      <c r="E711" s="78" t="str">
        <f>IF(D711="","",D711&amp;"@"&amp;COUNTIF($D$1:D711,D711))</f>
        <v/>
      </c>
      <c r="F711" s="78" t="str">
        <f t="shared" si="11"/>
        <v>Google 검색</v>
      </c>
      <c r="I711" s="78" t="str">
        <f>IF(E711="","",INDEX('기사 제목 및 링크'!B:B,MATCH("https://skinnonews.com"&amp;A711,'기사 제목 및 링크'!C:C,0)))</f>
        <v/>
      </c>
    </row>
    <row r="712" spans="1:9">
      <c r="A712" t="s">
        <v>1772</v>
      </c>
      <c r="B712" t="s">
        <v>37</v>
      </c>
      <c r="C712">
        <v>3</v>
      </c>
      <c r="D712" s="78" t="str">
        <f>IFERROR(MATCH(A712,'4p data'!$I$2:$I$7,0),"")</f>
        <v/>
      </c>
      <c r="E712" s="78" t="str">
        <f>IF(D712="","",D712&amp;"@"&amp;COUNTIF($D$1:D712,D712))</f>
        <v/>
      </c>
      <c r="F712" s="78" t="str">
        <f t="shared" si="11"/>
        <v>Google 검색</v>
      </c>
      <c r="I712" s="78" t="str">
        <f>IF(E712="","",INDEX('기사 제목 및 링크'!B:B,MATCH("https://skinnonews.com"&amp;A712,'기사 제목 및 링크'!C:C,0)))</f>
        <v/>
      </c>
    </row>
    <row r="713" spans="1:9">
      <c r="A713" t="s">
        <v>2718</v>
      </c>
      <c r="B713">
        <v>3</v>
      </c>
      <c r="C713">
        <v>2</v>
      </c>
      <c r="D713" s="78" t="str">
        <f>IFERROR(MATCH(A713,'4p data'!$I$2:$I$7,0),"")</f>
        <v/>
      </c>
      <c r="E713" s="78" t="str">
        <f>IF(D713="","",D713&amp;"@"&amp;COUNTIF($D$1:D713,D713))</f>
        <v/>
      </c>
      <c r="F713" s="78" t="str">
        <f t="shared" si="11"/>
        <v>3</v>
      </c>
      <c r="I713" s="78" t="str">
        <f>IF(E713="","",INDEX('기사 제목 및 링크'!B:B,MATCH("https://skinnonews.com"&amp;A713,'기사 제목 및 링크'!C:C,0)))</f>
        <v/>
      </c>
    </row>
    <row r="714" spans="1:9">
      <c r="A714" t="s">
        <v>1537</v>
      </c>
      <c r="B714" t="s">
        <v>37</v>
      </c>
      <c r="C714">
        <v>3</v>
      </c>
      <c r="D714" s="78" t="str">
        <f>IFERROR(MATCH(A714,'4p data'!$I$2:$I$7,0),"")</f>
        <v/>
      </c>
      <c r="E714" s="78" t="str">
        <f>IF(D714="","",D714&amp;"@"&amp;COUNTIF($D$1:D714,D714))</f>
        <v/>
      </c>
      <c r="F714" s="78" t="str">
        <f t="shared" si="11"/>
        <v>Google 검색</v>
      </c>
      <c r="I714" s="78" t="str">
        <f>IF(E714="","",INDEX('기사 제목 및 링크'!B:B,MATCH("https://skinnonews.com"&amp;A714,'기사 제목 및 링크'!C:C,0)))</f>
        <v/>
      </c>
    </row>
    <row r="715" spans="1:9">
      <c r="A715" t="s">
        <v>2719</v>
      </c>
      <c r="B715">
        <v>3</v>
      </c>
      <c r="C715">
        <v>1</v>
      </c>
      <c r="D715" s="78" t="str">
        <f>IFERROR(MATCH(A715,'4p data'!$I$2:$I$7,0),"")</f>
        <v/>
      </c>
      <c r="E715" s="78" t="str">
        <f>IF(D715="","",D715&amp;"@"&amp;COUNTIF($D$1:D715,D715))</f>
        <v/>
      </c>
      <c r="F715" s="78" t="str">
        <f t="shared" si="11"/>
        <v>3</v>
      </c>
      <c r="I715" s="78" t="str">
        <f>IF(E715="","",INDEX('기사 제목 및 링크'!B:B,MATCH("https://skinnonews.com"&amp;A715,'기사 제목 및 링크'!C:C,0)))</f>
        <v/>
      </c>
    </row>
    <row r="716" spans="1:9">
      <c r="A716" t="s">
        <v>1830</v>
      </c>
      <c r="B716" t="s">
        <v>37</v>
      </c>
      <c r="C716">
        <v>3</v>
      </c>
      <c r="D716" s="78" t="str">
        <f>IFERROR(MATCH(A716,'4p data'!$I$2:$I$7,0),"")</f>
        <v/>
      </c>
      <c r="E716" s="78" t="str">
        <f>IF(D716="","",D716&amp;"@"&amp;COUNTIF($D$1:D716,D716))</f>
        <v/>
      </c>
      <c r="F716" s="78" t="str">
        <f t="shared" si="11"/>
        <v>Google 검색</v>
      </c>
      <c r="I716" s="78" t="str">
        <f>IF(E716="","",INDEX('기사 제목 및 링크'!B:B,MATCH("https://skinnonews.com"&amp;A716,'기사 제목 및 링크'!C:C,0)))</f>
        <v/>
      </c>
    </row>
    <row r="717" spans="1:9">
      <c r="A717" t="s">
        <v>1412</v>
      </c>
      <c r="B717">
        <v>3</v>
      </c>
      <c r="C717">
        <v>3</v>
      </c>
      <c r="D717" s="78" t="str">
        <f>IFERROR(MATCH(A717,'4p data'!$I$2:$I$7,0),"")</f>
        <v/>
      </c>
      <c r="E717" s="78" t="str">
        <f>IF(D717="","",D717&amp;"@"&amp;COUNTIF($D$1:D717,D717))</f>
        <v/>
      </c>
      <c r="F717" s="78" t="str">
        <f t="shared" si="11"/>
        <v>3</v>
      </c>
      <c r="I717" s="78" t="str">
        <f>IF(E717="","",INDEX('기사 제목 및 링크'!B:B,MATCH("https://skinnonews.com"&amp;A717,'기사 제목 및 링크'!C:C,0)))</f>
        <v/>
      </c>
    </row>
    <row r="718" spans="1:9">
      <c r="A718" t="s">
        <v>2015</v>
      </c>
      <c r="B718">
        <v>3</v>
      </c>
      <c r="C718">
        <v>2</v>
      </c>
      <c r="D718" s="78" t="str">
        <f>IFERROR(MATCH(A718,'4p data'!$I$2:$I$7,0),"")</f>
        <v/>
      </c>
      <c r="E718" s="78" t="str">
        <f>IF(D718="","",D718&amp;"@"&amp;COUNTIF($D$1:D718,D718))</f>
        <v/>
      </c>
      <c r="F718" s="78" t="str">
        <f t="shared" si="11"/>
        <v>3</v>
      </c>
      <c r="I718" s="78" t="str">
        <f>IF(E718="","",INDEX('기사 제목 및 링크'!B:B,MATCH("https://skinnonews.com"&amp;A718,'기사 제목 및 링크'!C:C,0)))</f>
        <v/>
      </c>
    </row>
    <row r="719" spans="1:9">
      <c r="A719" t="s">
        <v>2138</v>
      </c>
      <c r="B719" t="s">
        <v>37</v>
      </c>
      <c r="C719">
        <v>3</v>
      </c>
      <c r="D719" s="78" t="str">
        <f>IFERROR(MATCH(A719,'4p data'!$I$2:$I$7,0),"")</f>
        <v/>
      </c>
      <c r="E719" s="78" t="str">
        <f>IF(D719="","",D719&amp;"@"&amp;COUNTIF($D$1:D719,D719))</f>
        <v/>
      </c>
      <c r="F719" s="78" t="str">
        <f t="shared" si="11"/>
        <v>Google 검색</v>
      </c>
      <c r="I719" s="78" t="str">
        <f>IF(E719="","",INDEX('기사 제목 및 링크'!B:B,MATCH("https://skinnonews.com"&amp;A719,'기사 제목 및 링크'!C:C,0)))</f>
        <v/>
      </c>
    </row>
    <row r="720" spans="1:9">
      <c r="A720" t="s">
        <v>1481</v>
      </c>
      <c r="B720" t="s">
        <v>37</v>
      </c>
      <c r="C720">
        <v>3</v>
      </c>
      <c r="D720" s="78" t="str">
        <f>IFERROR(MATCH(A720,'4p data'!$I$2:$I$7,0),"")</f>
        <v/>
      </c>
      <c r="E720" s="78" t="str">
        <f>IF(D720="","",D720&amp;"@"&amp;COUNTIF($D$1:D720,D720))</f>
        <v/>
      </c>
      <c r="F720" s="78" t="str">
        <f t="shared" si="11"/>
        <v>Google 검색</v>
      </c>
      <c r="I720" s="78" t="str">
        <f>IF(E720="","",INDEX('기사 제목 및 링크'!B:B,MATCH("https://skinnonews.com"&amp;A720,'기사 제목 및 링크'!C:C,0)))</f>
        <v/>
      </c>
    </row>
    <row r="721" spans="1:9">
      <c r="A721" t="s">
        <v>2720</v>
      </c>
      <c r="B721">
        <v>3</v>
      </c>
      <c r="C721">
        <v>1</v>
      </c>
      <c r="D721" s="78" t="str">
        <f>IFERROR(MATCH(A721,'4p data'!$I$2:$I$7,0),"")</f>
        <v/>
      </c>
      <c r="E721" s="78" t="str">
        <f>IF(D721="","",D721&amp;"@"&amp;COUNTIF($D$1:D721,D721))</f>
        <v/>
      </c>
      <c r="F721" s="78" t="str">
        <f t="shared" si="11"/>
        <v>3</v>
      </c>
      <c r="I721" s="78" t="str">
        <f>IF(E721="","",INDEX('기사 제목 및 링크'!B:B,MATCH("https://skinnonews.com"&amp;A721,'기사 제목 및 링크'!C:C,0)))</f>
        <v/>
      </c>
    </row>
    <row r="722" spans="1:9">
      <c r="A722" t="s">
        <v>2721</v>
      </c>
      <c r="B722">
        <v>3</v>
      </c>
      <c r="C722">
        <v>1</v>
      </c>
      <c r="D722" s="78" t="str">
        <f>IFERROR(MATCH(A722,'4p data'!$I$2:$I$7,0),"")</f>
        <v/>
      </c>
      <c r="E722" s="78" t="str">
        <f>IF(D722="","",D722&amp;"@"&amp;COUNTIF($D$1:D722,D722))</f>
        <v/>
      </c>
      <c r="F722" s="78" t="str">
        <f t="shared" si="11"/>
        <v>3</v>
      </c>
      <c r="I722" s="78" t="str">
        <f>IF(E722="","",INDEX('기사 제목 및 링크'!B:B,MATCH("https://skinnonews.com"&amp;A722,'기사 제목 및 링크'!C:C,0)))</f>
        <v/>
      </c>
    </row>
    <row r="723" spans="1:9">
      <c r="A723" t="s">
        <v>2140</v>
      </c>
      <c r="B723" t="s">
        <v>37</v>
      </c>
      <c r="C723">
        <v>3</v>
      </c>
      <c r="D723" s="78" t="str">
        <f>IFERROR(MATCH(A723,'4p data'!$I$2:$I$7,0),"")</f>
        <v/>
      </c>
      <c r="E723" s="78" t="str">
        <f>IF(D723="","",D723&amp;"@"&amp;COUNTIF($D$1:D723,D723))</f>
        <v/>
      </c>
      <c r="F723" s="78" t="str">
        <f t="shared" si="11"/>
        <v>Google 검색</v>
      </c>
      <c r="I723" s="78" t="str">
        <f>IF(E723="","",INDEX('기사 제목 및 링크'!B:B,MATCH("https://skinnonews.com"&amp;A723,'기사 제목 및 링크'!C:C,0)))</f>
        <v/>
      </c>
    </row>
    <row r="724" spans="1:9">
      <c r="A724" t="s">
        <v>2722</v>
      </c>
      <c r="B724">
        <v>3</v>
      </c>
      <c r="C724">
        <v>1</v>
      </c>
      <c r="D724" s="78" t="str">
        <f>IFERROR(MATCH(A724,'4p data'!$I$2:$I$7,0),"")</f>
        <v/>
      </c>
      <c r="E724" s="78" t="str">
        <f>IF(D724="","",D724&amp;"@"&amp;COUNTIF($D$1:D724,D724))</f>
        <v/>
      </c>
      <c r="F724" s="78" t="str">
        <f t="shared" si="11"/>
        <v>3</v>
      </c>
      <c r="I724" s="78" t="str">
        <f>IF(E724="","",INDEX('기사 제목 및 링크'!B:B,MATCH("https://skinnonews.com"&amp;A724,'기사 제목 및 링크'!C:C,0)))</f>
        <v/>
      </c>
    </row>
    <row r="725" spans="1:9">
      <c r="A725" t="s">
        <v>44</v>
      </c>
      <c r="B725" t="s">
        <v>1601</v>
      </c>
      <c r="C725">
        <v>2</v>
      </c>
      <c r="D725" s="78" t="str">
        <f>IFERROR(MATCH(A725,'4p data'!$I$2:$I$7,0),"")</f>
        <v/>
      </c>
      <c r="E725" s="78" t="str">
        <f>IF(D725="","",D725&amp;"@"&amp;COUNTIF($D$1:D725,D725))</f>
        <v/>
      </c>
      <c r="F725" s="78" t="str">
        <f t="shared" si="11"/>
        <v>Skglobalchemical.com</v>
      </c>
      <c r="I725" s="78" t="str">
        <f>IF(E725="","",INDEX('기사 제목 및 링크'!B:B,MATCH("https://skinnonews.com"&amp;A725,'기사 제목 및 링크'!C:C,0)))</f>
        <v/>
      </c>
    </row>
    <row r="726" spans="1:9">
      <c r="A726" t="s">
        <v>44</v>
      </c>
      <c r="B726" t="s">
        <v>745</v>
      </c>
      <c r="C726">
        <v>2</v>
      </c>
      <c r="D726" s="78" t="str">
        <f>IFERROR(MATCH(A726,'4p data'!$I$2:$I$7,0),"")</f>
        <v/>
      </c>
      <c r="E726" s="78" t="str">
        <f>IF(D726="","",D726&amp;"@"&amp;COUNTIF($D$1:D726,D726))</f>
        <v/>
      </c>
      <c r="F726" s="78" t="str">
        <f t="shared" si="11"/>
        <v>Sktradinginternational.com</v>
      </c>
      <c r="I726" s="78" t="str">
        <f>IF(E726="","",INDEX('기사 제목 및 링크'!B:B,MATCH("https://skinnonews.com"&amp;A726,'기사 제목 및 링크'!C:C,0)))</f>
        <v/>
      </c>
    </row>
    <row r="727" spans="1:9">
      <c r="A727" t="s">
        <v>1881</v>
      </c>
      <c r="B727" t="s">
        <v>36</v>
      </c>
      <c r="C727">
        <v>2</v>
      </c>
      <c r="D727" s="78" t="str">
        <f>IFERROR(MATCH(A727,'4p data'!$I$2:$I$7,0),"")</f>
        <v/>
      </c>
      <c r="E727" s="78" t="str">
        <f>IF(D727="","",D727&amp;"@"&amp;COUNTIF($D$1:D727,D727))</f>
        <v/>
      </c>
      <c r="F727" s="78" t="str">
        <f t="shared" si="11"/>
        <v>직접유입</v>
      </c>
      <c r="I727" s="78" t="str">
        <f>IF(E727="","",INDEX('기사 제목 및 링크'!B:B,MATCH("https://skinnonews.com"&amp;A727,'기사 제목 및 링크'!C:C,0)))</f>
        <v/>
      </c>
    </row>
    <row r="728" spans="1:9">
      <c r="A728" t="s">
        <v>2141</v>
      </c>
      <c r="B728" t="s">
        <v>37</v>
      </c>
      <c r="C728">
        <v>2</v>
      </c>
      <c r="D728" s="78" t="str">
        <f>IFERROR(MATCH(A728,'4p data'!$I$2:$I$7,0),"")</f>
        <v/>
      </c>
      <c r="E728" s="78" t="str">
        <f>IF(D728="","",D728&amp;"@"&amp;COUNTIF($D$1:D728,D728))</f>
        <v/>
      </c>
      <c r="F728" s="78" t="str">
        <f t="shared" si="11"/>
        <v>Google 검색</v>
      </c>
      <c r="I728" s="78" t="str">
        <f>IF(E728="","",INDEX('기사 제목 및 링크'!B:B,MATCH("https://skinnonews.com"&amp;A728,'기사 제목 및 링크'!C:C,0)))</f>
        <v/>
      </c>
    </row>
    <row r="729" spans="1:9">
      <c r="A729" t="s">
        <v>1661</v>
      </c>
      <c r="B729" t="s">
        <v>37</v>
      </c>
      <c r="C729">
        <v>2</v>
      </c>
      <c r="D729" s="78" t="str">
        <f>IFERROR(MATCH(A729,'4p data'!$I$2:$I$7,0),"")</f>
        <v/>
      </c>
      <c r="E729" s="78" t="str">
        <f>IF(D729="","",D729&amp;"@"&amp;COUNTIF($D$1:D729,D729))</f>
        <v/>
      </c>
      <c r="F729" s="78" t="str">
        <f t="shared" si="11"/>
        <v>Google 검색</v>
      </c>
      <c r="I729" s="78" t="str">
        <f>IF(E729="","",INDEX('기사 제목 및 링크'!B:B,MATCH("https://skinnonews.com"&amp;A729,'기사 제목 및 링크'!C:C,0)))</f>
        <v/>
      </c>
    </row>
    <row r="730" spans="1:9">
      <c r="A730" t="s">
        <v>2142</v>
      </c>
      <c r="B730" t="s">
        <v>37</v>
      </c>
      <c r="C730">
        <v>2</v>
      </c>
      <c r="D730" s="78" t="str">
        <f>IFERROR(MATCH(A730,'4p data'!$I$2:$I$7,0),"")</f>
        <v/>
      </c>
      <c r="E730" s="78" t="str">
        <f>IF(D730="","",D730&amp;"@"&amp;COUNTIF($D$1:D730,D730))</f>
        <v/>
      </c>
      <c r="F730" s="78" t="str">
        <f t="shared" si="11"/>
        <v>Google 검색</v>
      </c>
      <c r="I730" s="78" t="str">
        <f>IF(E730="","",INDEX('기사 제목 및 링크'!B:B,MATCH("https://skinnonews.com"&amp;A730,'기사 제목 및 링크'!C:C,0)))</f>
        <v/>
      </c>
    </row>
    <row r="731" spans="1:9">
      <c r="A731" t="s">
        <v>182</v>
      </c>
      <c r="B731" t="s">
        <v>37</v>
      </c>
      <c r="C731">
        <v>2</v>
      </c>
      <c r="D731" s="78" t="str">
        <f>IFERROR(MATCH(A731,'4p data'!$I$2:$I$7,0),"")</f>
        <v/>
      </c>
      <c r="E731" s="78" t="str">
        <f>IF(D731="","",D731&amp;"@"&amp;COUNTIF($D$1:D731,D731))</f>
        <v/>
      </c>
      <c r="F731" s="78" t="str">
        <f t="shared" si="11"/>
        <v>Google 검색</v>
      </c>
      <c r="I731" s="78" t="str">
        <f>IF(E731="","",INDEX('기사 제목 및 링크'!B:B,MATCH("https://skinnonews.com"&amp;A731,'기사 제목 및 링크'!C:C,0)))</f>
        <v/>
      </c>
    </row>
    <row r="732" spans="1:9">
      <c r="A732" t="s">
        <v>2143</v>
      </c>
      <c r="B732" t="s">
        <v>37</v>
      </c>
      <c r="C732">
        <v>2</v>
      </c>
      <c r="D732" s="78" t="str">
        <f>IFERROR(MATCH(A732,'4p data'!$I$2:$I$7,0),"")</f>
        <v/>
      </c>
      <c r="E732" s="78" t="str">
        <f>IF(D732="","",D732&amp;"@"&amp;COUNTIF($D$1:D732,D732))</f>
        <v/>
      </c>
      <c r="F732" s="78" t="str">
        <f t="shared" si="11"/>
        <v>Google 검색</v>
      </c>
      <c r="I732" s="78" t="str">
        <f>IF(E732="","",INDEX('기사 제목 및 링크'!B:B,MATCH("https://skinnonews.com"&amp;A732,'기사 제목 및 링크'!C:C,0)))</f>
        <v/>
      </c>
    </row>
    <row r="733" spans="1:9">
      <c r="A733" t="s">
        <v>1279</v>
      </c>
      <c r="B733" t="s">
        <v>235</v>
      </c>
      <c r="C733">
        <v>2</v>
      </c>
      <c r="D733" s="78" t="str">
        <f>IFERROR(MATCH(A733,'4p data'!$I$2:$I$7,0),"")</f>
        <v/>
      </c>
      <c r="E733" s="78" t="str">
        <f>IF(D733="","",D733&amp;"@"&amp;COUNTIF($D$1:D733,D733))</f>
        <v/>
      </c>
      <c r="F733" s="78" t="str">
        <f t="shared" si="11"/>
        <v>M.search.naver.com</v>
      </c>
      <c r="I733" s="78" t="str">
        <f>IF(E733="","",INDEX('기사 제목 및 링크'!B:B,MATCH("https://skinnonews.com"&amp;A733,'기사 제목 및 링크'!C:C,0)))</f>
        <v/>
      </c>
    </row>
    <row r="734" spans="1:9">
      <c r="A734" t="s">
        <v>983</v>
      </c>
      <c r="B734" t="s">
        <v>1784</v>
      </c>
      <c r="C734">
        <v>2</v>
      </c>
      <c r="D734" s="78" t="str">
        <f>IFERROR(MATCH(A734,'4p data'!$I$2:$I$7,0),"")</f>
        <v/>
      </c>
      <c r="E734" s="78" t="str">
        <f>IF(D734="","",D734&amp;"@"&amp;COUNTIF($D$1:D734,D734))</f>
        <v/>
      </c>
      <c r="F734" s="78" t="str">
        <f t="shared" si="11"/>
        <v>Cn.bing.com</v>
      </c>
      <c r="I734" s="78" t="str">
        <f>IF(E734="","",INDEX('기사 제목 및 링크'!B:B,MATCH("https://skinnonews.com"&amp;A734,'기사 제목 및 링크'!C:C,0)))</f>
        <v/>
      </c>
    </row>
    <row r="735" spans="1:9">
      <c r="A735" t="s">
        <v>1884</v>
      </c>
      <c r="B735" t="s">
        <v>37</v>
      </c>
      <c r="C735">
        <v>2</v>
      </c>
      <c r="D735" s="78" t="str">
        <f>IFERROR(MATCH(A735,'4p data'!$I$2:$I$7,0),"")</f>
        <v/>
      </c>
      <c r="E735" s="78" t="str">
        <f>IF(D735="","",D735&amp;"@"&amp;COUNTIF($D$1:D735,D735))</f>
        <v/>
      </c>
      <c r="F735" s="78" t="str">
        <f t="shared" si="11"/>
        <v>Google 검색</v>
      </c>
      <c r="I735" s="78" t="str">
        <f>IF(E735="","",INDEX('기사 제목 및 링크'!B:B,MATCH("https://skinnonews.com"&amp;A735,'기사 제목 및 링크'!C:C,0)))</f>
        <v/>
      </c>
    </row>
    <row r="736" spans="1:9">
      <c r="A736" t="s">
        <v>1885</v>
      </c>
      <c r="B736" t="s">
        <v>745</v>
      </c>
      <c r="C736">
        <v>2</v>
      </c>
      <c r="D736" s="78" t="str">
        <f>IFERROR(MATCH(A736,'4p data'!$I$2:$I$7,0),"")</f>
        <v/>
      </c>
      <c r="E736" s="78" t="str">
        <f>IF(D736="","",D736&amp;"@"&amp;COUNTIF($D$1:D736,D736))</f>
        <v/>
      </c>
      <c r="F736" s="78" t="str">
        <f t="shared" si="11"/>
        <v>Sktradinginternational.com</v>
      </c>
      <c r="I736" s="78" t="str">
        <f>IF(E736="","",INDEX('기사 제목 및 링크'!B:B,MATCH("https://skinnonews.com"&amp;A736,'기사 제목 및 링크'!C:C,0)))</f>
        <v/>
      </c>
    </row>
    <row r="737" spans="1:9">
      <c r="A737" t="s">
        <v>1505</v>
      </c>
      <c r="B737" t="s">
        <v>37</v>
      </c>
      <c r="C737">
        <v>2</v>
      </c>
      <c r="D737" s="78" t="str">
        <f>IFERROR(MATCH(A737,'4p data'!$I$2:$I$7,0),"")</f>
        <v/>
      </c>
      <c r="E737" s="78" t="str">
        <f>IF(D737="","",D737&amp;"@"&amp;COUNTIF($D$1:D737,D737))</f>
        <v/>
      </c>
      <c r="F737" s="78" t="str">
        <f t="shared" si="11"/>
        <v>Google 검색</v>
      </c>
      <c r="I737" s="78" t="str">
        <f>IF(E737="","",INDEX('기사 제목 및 링크'!B:B,MATCH("https://skinnonews.com"&amp;A737,'기사 제목 및 링크'!C:C,0)))</f>
        <v/>
      </c>
    </row>
    <row r="738" spans="1:9">
      <c r="A738" t="s">
        <v>209</v>
      </c>
      <c r="B738" t="s">
        <v>39</v>
      </c>
      <c r="C738">
        <v>2</v>
      </c>
      <c r="D738" s="78" t="str">
        <f>IFERROR(MATCH(A738,'4p data'!$I$2:$I$7,0),"")</f>
        <v/>
      </c>
      <c r="E738" s="78" t="str">
        <f>IF(D738="","",D738&amp;"@"&amp;COUNTIF($D$1:D738,D738))</f>
        <v/>
      </c>
      <c r="F738" s="78" t="str">
        <f t="shared" si="11"/>
        <v>Naver 검색</v>
      </c>
      <c r="I738" s="78" t="str">
        <f>IF(E738="","",INDEX('기사 제목 및 링크'!B:B,MATCH("https://skinnonews.com"&amp;A738,'기사 제목 및 링크'!C:C,0)))</f>
        <v/>
      </c>
    </row>
    <row r="739" spans="1:9">
      <c r="A739" t="s">
        <v>2094</v>
      </c>
      <c r="B739" t="s">
        <v>37</v>
      </c>
      <c r="C739">
        <v>2</v>
      </c>
      <c r="D739" s="78" t="str">
        <f>IFERROR(MATCH(A739,'4p data'!$I$2:$I$7,0),"")</f>
        <v/>
      </c>
      <c r="E739" s="78" t="str">
        <f>IF(D739="","",D739&amp;"@"&amp;COUNTIF($D$1:D739,D739))</f>
        <v/>
      </c>
      <c r="F739" s="78" t="str">
        <f t="shared" si="11"/>
        <v>Google 검색</v>
      </c>
      <c r="I739" s="78" t="str">
        <f>IF(E739="","",INDEX('기사 제목 및 링크'!B:B,MATCH("https://skinnonews.com"&amp;A739,'기사 제목 및 링크'!C:C,0)))</f>
        <v/>
      </c>
    </row>
    <row r="740" spans="1:9">
      <c r="A740" t="s">
        <v>128</v>
      </c>
      <c r="B740" t="s">
        <v>37</v>
      </c>
      <c r="C740">
        <v>2</v>
      </c>
      <c r="D740" s="78" t="str">
        <f>IFERROR(MATCH(A740,'4p data'!$I$2:$I$7,0),"")</f>
        <v/>
      </c>
      <c r="E740" s="78" t="str">
        <f>IF(D740="","",D740&amp;"@"&amp;COUNTIF($D$1:D740,D740))</f>
        <v/>
      </c>
      <c r="F740" s="78" t="str">
        <f t="shared" si="11"/>
        <v>Google 검색</v>
      </c>
      <c r="I740" s="78" t="str">
        <f>IF(E740="","",INDEX('기사 제목 및 링크'!B:B,MATCH("https://skinnonews.com"&amp;A740,'기사 제목 및 링크'!C:C,0)))</f>
        <v/>
      </c>
    </row>
    <row r="741" spans="1:9">
      <c r="A741" t="s">
        <v>1105</v>
      </c>
      <c r="B741" t="s">
        <v>37</v>
      </c>
      <c r="C741">
        <v>2</v>
      </c>
      <c r="D741" s="78" t="str">
        <f>IFERROR(MATCH(A741,'4p data'!$I$2:$I$7,0),"")</f>
        <v/>
      </c>
      <c r="E741" s="78" t="str">
        <f>IF(D741="","",D741&amp;"@"&amp;COUNTIF($D$1:D741,D741))</f>
        <v/>
      </c>
      <c r="F741" s="78" t="str">
        <f t="shared" si="11"/>
        <v>Google 검색</v>
      </c>
      <c r="I741" s="78" t="str">
        <f>IF(E741="","",INDEX('기사 제목 및 링크'!B:B,MATCH("https://skinnonews.com"&amp;A741,'기사 제목 및 링크'!C:C,0)))</f>
        <v/>
      </c>
    </row>
    <row r="742" spans="1:9">
      <c r="A742" t="s">
        <v>1402</v>
      </c>
      <c r="B742" t="s">
        <v>37</v>
      </c>
      <c r="C742">
        <v>2</v>
      </c>
      <c r="D742" s="78" t="str">
        <f>IFERROR(MATCH(A742,'4p data'!$I$2:$I$7,0),"")</f>
        <v/>
      </c>
      <c r="E742" s="78" t="str">
        <f>IF(D742="","",D742&amp;"@"&amp;COUNTIF($D$1:D742,D742))</f>
        <v/>
      </c>
      <c r="F742" s="78" t="str">
        <f t="shared" si="11"/>
        <v>Google 검색</v>
      </c>
      <c r="I742" s="78" t="str">
        <f>IF(E742="","",INDEX('기사 제목 및 링크'!B:B,MATCH("https://skinnonews.com"&amp;A742,'기사 제목 및 링크'!C:C,0)))</f>
        <v/>
      </c>
    </row>
    <row r="743" spans="1:9">
      <c r="A743" t="s">
        <v>137</v>
      </c>
      <c r="B743" t="s">
        <v>234</v>
      </c>
      <c r="C743">
        <v>2</v>
      </c>
      <c r="D743" s="78" t="str">
        <f>IFERROR(MATCH(A743,'4p data'!$I$2:$I$7,0),"")</f>
        <v/>
      </c>
      <c r="E743" s="78" t="str">
        <f>IF(D743="","",D743&amp;"@"&amp;COUNTIF($D$1:D743,D743))</f>
        <v/>
      </c>
      <c r="F743" s="78" t="str">
        <f t="shared" si="11"/>
        <v>Skenmove.com</v>
      </c>
      <c r="I743" s="78" t="str">
        <f>IF(E743="","",INDEX('기사 제목 및 링크'!B:B,MATCH("https://skinnonews.com"&amp;A743,'기사 제목 및 링크'!C:C,0)))</f>
        <v/>
      </c>
    </row>
    <row r="744" spans="1:9">
      <c r="A744" t="s">
        <v>1341</v>
      </c>
      <c r="B744" t="s">
        <v>37</v>
      </c>
      <c r="C744">
        <v>2</v>
      </c>
      <c r="D744" s="78" t="str">
        <f>IFERROR(MATCH(A744,'4p data'!$I$2:$I$7,0),"")</f>
        <v/>
      </c>
      <c r="E744" s="78" t="str">
        <f>IF(D744="","",D744&amp;"@"&amp;COUNTIF($D$1:D744,D744))</f>
        <v/>
      </c>
      <c r="F744" s="78" t="str">
        <f t="shared" si="11"/>
        <v>Google 검색</v>
      </c>
      <c r="I744" s="78" t="str">
        <f>IF(E744="","",INDEX('기사 제목 및 링크'!B:B,MATCH("https://skinnonews.com"&amp;A744,'기사 제목 및 링크'!C:C,0)))</f>
        <v/>
      </c>
    </row>
    <row r="745" spans="1:9">
      <c r="A745" t="s">
        <v>1519</v>
      </c>
      <c r="B745" t="s">
        <v>39</v>
      </c>
      <c r="C745">
        <v>2</v>
      </c>
      <c r="D745" s="78" t="str">
        <f>IFERROR(MATCH(A745,'4p data'!$I$2:$I$7,0),"")</f>
        <v/>
      </c>
      <c r="E745" s="78" t="str">
        <f>IF(D745="","",D745&amp;"@"&amp;COUNTIF($D$1:D745,D745))</f>
        <v/>
      </c>
      <c r="F745" s="78" t="str">
        <f t="shared" si="11"/>
        <v>Naver 검색</v>
      </c>
      <c r="I745" s="78" t="str">
        <f>IF(E745="","",INDEX('기사 제목 및 링크'!B:B,MATCH("https://skinnonews.com"&amp;A745,'기사 제목 및 링크'!C:C,0)))</f>
        <v/>
      </c>
    </row>
    <row r="746" spans="1:9">
      <c r="A746" t="s">
        <v>63</v>
      </c>
      <c r="B746" t="s">
        <v>36</v>
      </c>
      <c r="C746">
        <v>2</v>
      </c>
      <c r="D746" s="78" t="str">
        <f>IFERROR(MATCH(A746,'4p data'!$I$2:$I$7,0),"")</f>
        <v/>
      </c>
      <c r="E746" s="78" t="str">
        <f>IF(D746="","",D746&amp;"@"&amp;COUNTIF($D$1:D746,D746))</f>
        <v/>
      </c>
      <c r="F746" s="78" t="str">
        <f t="shared" si="11"/>
        <v>직접유입</v>
      </c>
      <c r="I746" s="78" t="str">
        <f>IF(E746="","",INDEX('기사 제목 및 링크'!B:B,MATCH("https://skinnonews.com"&amp;A746,'기사 제목 및 링크'!C:C,0)))</f>
        <v/>
      </c>
    </row>
    <row r="747" spans="1:9">
      <c r="A747" t="s">
        <v>74</v>
      </c>
      <c r="B747" t="s">
        <v>39</v>
      </c>
      <c r="C747">
        <v>2</v>
      </c>
      <c r="D747" s="78" t="str">
        <f>IFERROR(MATCH(A747,'4p data'!$I$2:$I$7,0),"")</f>
        <v/>
      </c>
      <c r="E747" s="78" t="str">
        <f>IF(D747="","",D747&amp;"@"&amp;COUNTIF($D$1:D747,D747))</f>
        <v/>
      </c>
      <c r="F747" s="78" t="str">
        <f t="shared" si="11"/>
        <v>Naver 검색</v>
      </c>
      <c r="I747" s="78" t="str">
        <f>IF(E747="","",INDEX('기사 제목 및 링크'!B:B,MATCH("https://skinnonews.com"&amp;A747,'기사 제목 및 링크'!C:C,0)))</f>
        <v/>
      </c>
    </row>
    <row r="748" spans="1:9">
      <c r="A748" t="s">
        <v>133</v>
      </c>
      <c r="B748" t="s">
        <v>37</v>
      </c>
      <c r="C748">
        <v>2</v>
      </c>
      <c r="D748" s="78" t="str">
        <f>IFERROR(MATCH(A748,'4p data'!$I$2:$I$7,0),"")</f>
        <v/>
      </c>
      <c r="E748" s="78" t="str">
        <f>IF(D748="","",D748&amp;"@"&amp;COUNTIF($D$1:D748,D748))</f>
        <v/>
      </c>
      <c r="F748" s="78" t="str">
        <f t="shared" si="11"/>
        <v>Google 검색</v>
      </c>
      <c r="I748" s="78" t="str">
        <f>IF(E748="","",INDEX('기사 제목 및 링크'!B:B,MATCH("https://skinnonews.com"&amp;A748,'기사 제목 및 링크'!C:C,0)))</f>
        <v/>
      </c>
    </row>
    <row r="749" spans="1:9">
      <c r="A749" t="s">
        <v>1436</v>
      </c>
      <c r="B749" t="s">
        <v>229</v>
      </c>
      <c r="C749">
        <v>2</v>
      </c>
      <c r="D749" s="78" t="str">
        <f>IFERROR(MATCH(A749,'4p data'!$I$2:$I$7,0),"")</f>
        <v/>
      </c>
      <c r="E749" s="78" t="str">
        <f>IF(D749="","",D749&amp;"@"&amp;COUNTIF($D$1:D749,D749))</f>
        <v/>
      </c>
      <c r="F749" s="78" t="str">
        <f t="shared" si="11"/>
        <v>Skenergy.com</v>
      </c>
      <c r="I749" s="78" t="str">
        <f>IF(E749="","",INDEX('기사 제목 및 링크'!B:B,MATCH("https://skinnonews.com"&amp;A749,'기사 제목 및 링크'!C:C,0)))</f>
        <v/>
      </c>
    </row>
    <row r="750" spans="1:9">
      <c r="A750" t="s">
        <v>2146</v>
      </c>
      <c r="B750" t="s">
        <v>37</v>
      </c>
      <c r="C750">
        <v>2</v>
      </c>
      <c r="D750" s="78" t="str">
        <f>IFERROR(MATCH(A750,'4p data'!$I$2:$I$7,0),"")</f>
        <v/>
      </c>
      <c r="E750" s="78" t="str">
        <f>IF(D750="","",D750&amp;"@"&amp;COUNTIF($D$1:D750,D750))</f>
        <v/>
      </c>
      <c r="F750" s="78" t="str">
        <f t="shared" si="11"/>
        <v>Google 검색</v>
      </c>
      <c r="I750" s="78" t="str">
        <f>IF(E750="","",INDEX('기사 제목 및 링크'!B:B,MATCH("https://skinnonews.com"&amp;A750,'기사 제목 및 링크'!C:C,0)))</f>
        <v/>
      </c>
    </row>
    <row r="751" spans="1:9">
      <c r="A751" t="s">
        <v>2147</v>
      </c>
      <c r="B751" t="s">
        <v>37</v>
      </c>
      <c r="C751">
        <v>2</v>
      </c>
      <c r="D751" s="78" t="str">
        <f>IFERROR(MATCH(A751,'4p data'!$I$2:$I$7,0),"")</f>
        <v/>
      </c>
      <c r="E751" s="78" t="str">
        <f>IF(D751="","",D751&amp;"@"&amp;COUNTIF($D$1:D751,D751))</f>
        <v/>
      </c>
      <c r="F751" s="78" t="str">
        <f t="shared" si="11"/>
        <v>Google 검색</v>
      </c>
      <c r="I751" s="78" t="str">
        <f>IF(E751="","",INDEX('기사 제목 및 링크'!B:B,MATCH("https://skinnonews.com"&amp;A751,'기사 제목 및 링크'!C:C,0)))</f>
        <v/>
      </c>
    </row>
    <row r="752" spans="1:9">
      <c r="A752" t="s">
        <v>925</v>
      </c>
      <c r="B752" t="s">
        <v>39</v>
      </c>
      <c r="C752">
        <v>2</v>
      </c>
      <c r="D752" s="78" t="str">
        <f>IFERROR(MATCH(A752,'4p data'!$I$2:$I$7,0),"")</f>
        <v/>
      </c>
      <c r="E752" s="78" t="str">
        <f>IF(D752="","",D752&amp;"@"&amp;COUNTIF($D$1:D752,D752))</f>
        <v/>
      </c>
      <c r="F752" s="78" t="str">
        <f t="shared" si="11"/>
        <v>Naver 검색</v>
      </c>
      <c r="I752" s="78" t="str">
        <f>IF(E752="","",INDEX('기사 제목 및 링크'!B:B,MATCH("https://skinnonews.com"&amp;A752,'기사 제목 및 링크'!C:C,0)))</f>
        <v/>
      </c>
    </row>
    <row r="753" spans="1:9">
      <c r="A753" t="s">
        <v>1573</v>
      </c>
      <c r="B753" t="s">
        <v>37</v>
      </c>
      <c r="C753">
        <v>2</v>
      </c>
      <c r="D753" s="78" t="str">
        <f>IFERROR(MATCH(A753,'4p data'!$I$2:$I$7,0),"")</f>
        <v/>
      </c>
      <c r="E753" s="78" t="str">
        <f>IF(D753="","",D753&amp;"@"&amp;COUNTIF($D$1:D753,D753))</f>
        <v/>
      </c>
      <c r="F753" s="78" t="str">
        <f t="shared" si="11"/>
        <v>Google 검색</v>
      </c>
      <c r="I753" s="78" t="str">
        <f>IF(E753="","",INDEX('기사 제목 및 링크'!B:B,MATCH("https://skinnonews.com"&amp;A753,'기사 제목 및 링크'!C:C,0)))</f>
        <v/>
      </c>
    </row>
    <row r="754" spans="1:9">
      <c r="A754" t="s">
        <v>2076</v>
      </c>
      <c r="B754" t="s">
        <v>37</v>
      </c>
      <c r="C754">
        <v>2</v>
      </c>
      <c r="D754" s="78" t="str">
        <f>IFERROR(MATCH(A754,'4p data'!$I$2:$I$7,0),"")</f>
        <v/>
      </c>
      <c r="E754" s="78" t="str">
        <f>IF(D754="","",D754&amp;"@"&amp;COUNTIF($D$1:D754,D754))</f>
        <v/>
      </c>
      <c r="F754" s="78" t="str">
        <f t="shared" si="11"/>
        <v>Google 검색</v>
      </c>
      <c r="I754" s="78" t="str">
        <f>IF(E754="","",INDEX('기사 제목 및 링크'!B:B,MATCH("https://skinnonews.com"&amp;A754,'기사 제목 및 링크'!C:C,0)))</f>
        <v/>
      </c>
    </row>
    <row r="755" spans="1:9">
      <c r="A755" t="s">
        <v>1593</v>
      </c>
      <c r="B755" t="s">
        <v>37</v>
      </c>
      <c r="C755">
        <v>2</v>
      </c>
      <c r="D755" s="78" t="str">
        <f>IFERROR(MATCH(A755,'4p data'!$I$2:$I$7,0),"")</f>
        <v/>
      </c>
      <c r="E755" s="78" t="str">
        <f>IF(D755="","",D755&amp;"@"&amp;COUNTIF($D$1:D755,D755))</f>
        <v/>
      </c>
      <c r="F755" s="78" t="str">
        <f t="shared" si="11"/>
        <v>Google 검색</v>
      </c>
      <c r="I755" s="78" t="str">
        <f>IF(E755="","",INDEX('기사 제목 및 링크'!B:B,MATCH("https://skinnonews.com"&amp;A755,'기사 제목 및 링크'!C:C,0)))</f>
        <v/>
      </c>
    </row>
    <row r="756" spans="1:9">
      <c r="A756" t="s">
        <v>2148</v>
      </c>
      <c r="B756" t="s">
        <v>37</v>
      </c>
      <c r="C756">
        <v>2</v>
      </c>
      <c r="D756" s="78" t="str">
        <f>IFERROR(MATCH(A756,'4p data'!$I$2:$I$7,0),"")</f>
        <v/>
      </c>
      <c r="E756" s="78" t="str">
        <f>IF(D756="","",D756&amp;"@"&amp;COUNTIF($D$1:D756,D756))</f>
        <v/>
      </c>
      <c r="F756" s="78" t="str">
        <f t="shared" si="11"/>
        <v>Google 검색</v>
      </c>
      <c r="I756" s="78" t="str">
        <f>IF(E756="","",INDEX('기사 제목 및 링크'!B:B,MATCH("https://skinnonews.com"&amp;A756,'기사 제목 및 링크'!C:C,0)))</f>
        <v/>
      </c>
    </row>
    <row r="757" spans="1:9">
      <c r="A757" t="s">
        <v>2096</v>
      </c>
      <c r="B757" t="s">
        <v>37</v>
      </c>
      <c r="C757">
        <v>2</v>
      </c>
      <c r="D757" s="78" t="str">
        <f>IFERROR(MATCH(A757,'4p data'!$I$2:$I$7,0),"")</f>
        <v/>
      </c>
      <c r="E757" s="78" t="str">
        <f>IF(D757="","",D757&amp;"@"&amp;COUNTIF($D$1:D757,D757))</f>
        <v/>
      </c>
      <c r="F757" s="78" t="str">
        <f t="shared" si="11"/>
        <v>Google 검색</v>
      </c>
      <c r="I757" s="78" t="str">
        <f>IF(E757="","",INDEX('기사 제목 및 링크'!B:B,MATCH("https://skinnonews.com"&amp;A757,'기사 제목 및 링크'!C:C,0)))</f>
        <v/>
      </c>
    </row>
    <row r="758" spans="1:9">
      <c r="A758" t="s">
        <v>2149</v>
      </c>
      <c r="B758" t="s">
        <v>37</v>
      </c>
      <c r="C758">
        <v>2</v>
      </c>
      <c r="D758" s="78" t="str">
        <f>IFERROR(MATCH(A758,'4p data'!$I$2:$I$7,0),"")</f>
        <v/>
      </c>
      <c r="E758" s="78" t="str">
        <f>IF(D758="","",D758&amp;"@"&amp;COUNTIF($D$1:D758,D758))</f>
        <v/>
      </c>
      <c r="F758" s="78" t="str">
        <f t="shared" si="11"/>
        <v>Google 검색</v>
      </c>
      <c r="I758" s="78" t="str">
        <f>IF(E758="","",INDEX('기사 제목 및 링크'!B:B,MATCH("https://skinnonews.com"&amp;A758,'기사 제목 및 링크'!C:C,0)))</f>
        <v/>
      </c>
    </row>
    <row r="759" spans="1:9">
      <c r="A759" t="s">
        <v>1506</v>
      </c>
      <c r="B759" t="s">
        <v>37</v>
      </c>
      <c r="C759">
        <v>2</v>
      </c>
      <c r="D759" s="78" t="str">
        <f>IFERROR(MATCH(A759,'4p data'!$I$2:$I$7,0),"")</f>
        <v/>
      </c>
      <c r="E759" s="78" t="str">
        <f>IF(D759="","",D759&amp;"@"&amp;COUNTIF($D$1:D759,D759))</f>
        <v/>
      </c>
      <c r="F759" s="78" t="str">
        <f t="shared" si="11"/>
        <v>Google 검색</v>
      </c>
      <c r="I759" s="78" t="str">
        <f>IF(E759="","",INDEX('기사 제목 및 링크'!B:B,MATCH("https://skinnonews.com"&amp;A759,'기사 제목 및 링크'!C:C,0)))</f>
        <v/>
      </c>
    </row>
    <row r="760" spans="1:9">
      <c r="A760" t="s">
        <v>204</v>
      </c>
      <c r="B760" t="s">
        <v>37</v>
      </c>
      <c r="C760">
        <v>2</v>
      </c>
      <c r="D760" s="78" t="str">
        <f>IFERROR(MATCH(A760,'4p data'!$I$2:$I$7,0),"")</f>
        <v/>
      </c>
      <c r="E760" s="78" t="str">
        <f>IF(D760="","",D760&amp;"@"&amp;COUNTIF($D$1:D760,D760))</f>
        <v/>
      </c>
      <c r="F760" s="78" t="str">
        <f t="shared" si="11"/>
        <v>Google 검색</v>
      </c>
      <c r="I760" s="78" t="str">
        <f>IF(E760="","",INDEX('기사 제목 및 링크'!B:B,MATCH("https://skinnonews.com"&amp;A760,'기사 제목 및 링크'!C:C,0)))</f>
        <v/>
      </c>
    </row>
    <row r="761" spans="1:9">
      <c r="A761" t="s">
        <v>204</v>
      </c>
      <c r="B761" t="s">
        <v>41</v>
      </c>
      <c r="C761">
        <v>2</v>
      </c>
      <c r="D761" s="78" t="str">
        <f>IFERROR(MATCH(A761,'4p data'!$I$2:$I$7,0),"")</f>
        <v/>
      </c>
      <c r="E761" s="78" t="str">
        <f>IF(D761="","",D761&amp;"@"&amp;COUNTIF($D$1:D761,D761))</f>
        <v/>
      </c>
      <c r="F761" s="78" t="str">
        <f t="shared" si="11"/>
        <v>Naver.com</v>
      </c>
      <c r="I761" s="78" t="str">
        <f>IF(E761="","",INDEX('기사 제목 및 링크'!B:B,MATCH("https://skinnonews.com"&amp;A761,'기사 제목 및 링크'!C:C,0)))</f>
        <v/>
      </c>
    </row>
    <row r="762" spans="1:9">
      <c r="A762" t="s">
        <v>2150</v>
      </c>
      <c r="B762" t="s">
        <v>37</v>
      </c>
      <c r="C762">
        <v>2</v>
      </c>
      <c r="D762" s="78" t="str">
        <f>IFERROR(MATCH(A762,'4p data'!$I$2:$I$7,0),"")</f>
        <v/>
      </c>
      <c r="E762" s="78" t="str">
        <f>IF(D762="","",D762&amp;"@"&amp;COUNTIF($D$1:D762,D762))</f>
        <v/>
      </c>
      <c r="F762" s="78" t="str">
        <f t="shared" si="11"/>
        <v>Google 검색</v>
      </c>
      <c r="I762" s="78" t="str">
        <f>IF(E762="","",INDEX('기사 제목 및 링크'!B:B,MATCH("https://skinnonews.com"&amp;A762,'기사 제목 및 링크'!C:C,0)))</f>
        <v/>
      </c>
    </row>
    <row r="763" spans="1:9">
      <c r="A763" t="s">
        <v>1372</v>
      </c>
      <c r="B763" t="s">
        <v>36</v>
      </c>
      <c r="C763">
        <v>2</v>
      </c>
      <c r="D763" s="78" t="str">
        <f>IFERROR(MATCH(A763,'4p data'!$I$2:$I$7,0),"")</f>
        <v/>
      </c>
      <c r="E763" s="78" t="str">
        <f>IF(D763="","",D763&amp;"@"&amp;COUNTIF($D$1:D763,D763))</f>
        <v/>
      </c>
      <c r="F763" s="78" t="str">
        <f t="shared" si="11"/>
        <v>직접유입</v>
      </c>
      <c r="I763" s="78" t="str">
        <f>IF(E763="","",INDEX('기사 제목 및 링크'!B:B,MATCH("https://skinnonews.com"&amp;A763,'기사 제목 및 링크'!C:C,0)))</f>
        <v/>
      </c>
    </row>
    <row r="764" spans="1:9">
      <c r="A764" t="s">
        <v>2151</v>
      </c>
      <c r="B764" t="s">
        <v>37</v>
      </c>
      <c r="C764">
        <v>2</v>
      </c>
      <c r="D764" s="78" t="str">
        <f>IFERROR(MATCH(A764,'4p data'!$I$2:$I$7,0),"")</f>
        <v/>
      </c>
      <c r="E764" s="78" t="str">
        <f>IF(D764="","",D764&amp;"@"&amp;COUNTIF($D$1:D764,D764))</f>
        <v/>
      </c>
      <c r="F764" s="78" t="str">
        <f t="shared" si="11"/>
        <v>Google 검색</v>
      </c>
      <c r="I764" s="78" t="str">
        <f>IF(E764="","",INDEX('기사 제목 및 링크'!B:B,MATCH("https://skinnonews.com"&amp;A764,'기사 제목 및 링크'!C:C,0)))</f>
        <v/>
      </c>
    </row>
    <row r="765" spans="1:9">
      <c r="A765" t="s">
        <v>985</v>
      </c>
      <c r="B765" t="s">
        <v>37</v>
      </c>
      <c r="C765">
        <v>2</v>
      </c>
      <c r="D765" s="78" t="str">
        <f>IFERROR(MATCH(A765,'4p data'!$I$2:$I$7,0),"")</f>
        <v/>
      </c>
      <c r="E765" s="78" t="str">
        <f>IF(D765="","",D765&amp;"@"&amp;COUNTIF($D$1:D765,D765))</f>
        <v/>
      </c>
      <c r="F765" s="78" t="str">
        <f t="shared" si="11"/>
        <v>Google 검색</v>
      </c>
      <c r="I765" s="78" t="str">
        <f>IF(E765="","",INDEX('기사 제목 및 링크'!B:B,MATCH("https://skinnonews.com"&amp;A765,'기사 제목 및 링크'!C:C,0)))</f>
        <v/>
      </c>
    </row>
    <row r="766" spans="1:9">
      <c r="A766" t="s">
        <v>987</v>
      </c>
      <c r="B766" t="s">
        <v>37</v>
      </c>
      <c r="C766">
        <v>2</v>
      </c>
      <c r="D766" s="78" t="str">
        <f>IFERROR(MATCH(A766,'4p data'!$I$2:$I$7,0),"")</f>
        <v/>
      </c>
      <c r="E766" s="78" t="str">
        <f>IF(D766="","",D766&amp;"@"&amp;COUNTIF($D$1:D766,D766))</f>
        <v/>
      </c>
      <c r="F766" s="78" t="str">
        <f t="shared" si="11"/>
        <v>Google 검색</v>
      </c>
      <c r="I766" s="78" t="str">
        <f>IF(E766="","",INDEX('기사 제목 및 링크'!B:B,MATCH("https://skinnonews.com"&amp;A766,'기사 제목 및 링크'!C:C,0)))</f>
        <v/>
      </c>
    </row>
    <row r="767" spans="1:9">
      <c r="A767" t="s">
        <v>1595</v>
      </c>
      <c r="B767" t="s">
        <v>37</v>
      </c>
      <c r="C767">
        <v>2</v>
      </c>
      <c r="D767" s="78" t="str">
        <f>IFERROR(MATCH(A767,'4p data'!$I$2:$I$7,0),"")</f>
        <v/>
      </c>
      <c r="E767" s="78" t="str">
        <f>IF(D767="","",D767&amp;"@"&amp;COUNTIF($D$1:D767,D767))</f>
        <v/>
      </c>
      <c r="F767" s="78" t="str">
        <f t="shared" si="11"/>
        <v>Google 검색</v>
      </c>
      <c r="I767" s="78" t="str">
        <f>IF(E767="","",INDEX('기사 제목 및 링크'!B:B,MATCH("https://skinnonews.com"&amp;A767,'기사 제목 및 링크'!C:C,0)))</f>
        <v/>
      </c>
    </row>
    <row r="768" spans="1:9">
      <c r="A768" t="s">
        <v>218</v>
      </c>
      <c r="B768" t="s">
        <v>37</v>
      </c>
      <c r="C768">
        <v>2</v>
      </c>
      <c r="D768" s="78" t="str">
        <f>IFERROR(MATCH(A768,'4p data'!$I$2:$I$7,0),"")</f>
        <v/>
      </c>
      <c r="E768" s="78" t="str">
        <f>IF(D768="","",D768&amp;"@"&amp;COUNTIF($D$1:D768,D768))</f>
        <v/>
      </c>
      <c r="F768" s="78" t="str">
        <f t="shared" si="11"/>
        <v>Google 검색</v>
      </c>
      <c r="I768" s="78" t="str">
        <f>IF(E768="","",INDEX('기사 제목 및 링크'!B:B,MATCH("https://skinnonews.com"&amp;A768,'기사 제목 및 링크'!C:C,0)))</f>
        <v/>
      </c>
    </row>
    <row r="769" spans="1:9">
      <c r="A769" t="s">
        <v>1799</v>
      </c>
      <c r="B769" t="s">
        <v>37</v>
      </c>
      <c r="C769">
        <v>2</v>
      </c>
      <c r="D769" s="78" t="str">
        <f>IFERROR(MATCH(A769,'4p data'!$I$2:$I$7,0),"")</f>
        <v/>
      </c>
      <c r="E769" s="78" t="str">
        <f>IF(D769="","",D769&amp;"@"&amp;COUNTIF($D$1:D769,D769))</f>
        <v/>
      </c>
      <c r="F769" s="78" t="str">
        <f t="shared" si="11"/>
        <v>Google 검색</v>
      </c>
      <c r="I769" s="78" t="str">
        <f>IF(E769="","",INDEX('기사 제목 및 링크'!B:B,MATCH("https://skinnonews.com"&amp;A769,'기사 제목 및 링크'!C:C,0)))</f>
        <v/>
      </c>
    </row>
    <row r="770" spans="1:9">
      <c r="A770" t="s">
        <v>1056</v>
      </c>
      <c r="B770" t="s">
        <v>37</v>
      </c>
      <c r="C770">
        <v>2</v>
      </c>
      <c r="D770" s="78" t="str">
        <f>IFERROR(MATCH(A770,'4p data'!$I$2:$I$7,0),"")</f>
        <v/>
      </c>
      <c r="E770" s="78" t="str">
        <f>IF(D770="","",D770&amp;"@"&amp;COUNTIF($D$1:D770,D770))</f>
        <v/>
      </c>
      <c r="F770" s="78" t="str">
        <f t="shared" ref="F770:F833" si="12">IF(B770="naver","Naver 검색",IF(B770="google","Google 검색",IF(B770="(direct)","직접유입",UPPER(LEFT(B770,1))&amp;MID(B770,2,99))))</f>
        <v>Google 검색</v>
      </c>
      <c r="I770" s="78" t="str">
        <f>IF(E770="","",INDEX('기사 제목 및 링크'!B:B,MATCH("https://skinnonews.com"&amp;A770,'기사 제목 및 링크'!C:C,0)))</f>
        <v/>
      </c>
    </row>
    <row r="771" spans="1:9">
      <c r="A771" t="s">
        <v>102</v>
      </c>
      <c r="B771" t="s">
        <v>2009</v>
      </c>
      <c r="C771">
        <v>2</v>
      </c>
      <c r="D771" s="78" t="str">
        <f>IFERROR(MATCH(A771,'4p data'!$I$2:$I$7,0),"")</f>
        <v/>
      </c>
      <c r="E771" s="78" t="str">
        <f>IF(D771="","",D771&amp;"@"&amp;COUNTIF($D$1:D771,D771))</f>
        <v/>
      </c>
      <c r="F771" s="78" t="str">
        <f t="shared" si="12"/>
        <v>L.facebook.com</v>
      </c>
      <c r="I771" s="78" t="str">
        <f>IF(E771="","",INDEX('기사 제목 및 링크'!B:B,MATCH("https://skinnonews.com"&amp;A771,'기사 제목 및 링크'!C:C,0)))</f>
        <v/>
      </c>
    </row>
    <row r="772" spans="1:9">
      <c r="A772" t="s">
        <v>2098</v>
      </c>
      <c r="B772" t="s">
        <v>37</v>
      </c>
      <c r="C772">
        <v>2</v>
      </c>
      <c r="D772" s="78" t="str">
        <f>IFERROR(MATCH(A772,'4p data'!$I$2:$I$7,0),"")</f>
        <v/>
      </c>
      <c r="E772" s="78" t="str">
        <f>IF(D772="","",D772&amp;"@"&amp;COUNTIF($D$1:D772,D772))</f>
        <v/>
      </c>
      <c r="F772" s="78" t="str">
        <f t="shared" si="12"/>
        <v>Google 검색</v>
      </c>
      <c r="I772" s="78" t="str">
        <f>IF(E772="","",INDEX('기사 제목 및 링크'!B:B,MATCH("https://skinnonews.com"&amp;A772,'기사 제목 및 링크'!C:C,0)))</f>
        <v/>
      </c>
    </row>
    <row r="773" spans="1:9">
      <c r="A773" t="s">
        <v>499</v>
      </c>
      <c r="B773" t="s">
        <v>37</v>
      </c>
      <c r="C773">
        <v>2</v>
      </c>
      <c r="D773" s="78" t="str">
        <f>IFERROR(MATCH(A773,'4p data'!$I$2:$I$7,0),"")</f>
        <v/>
      </c>
      <c r="E773" s="78" t="str">
        <f>IF(D773="","",D773&amp;"@"&amp;COUNTIF($D$1:D773,D773))</f>
        <v/>
      </c>
      <c r="F773" s="78" t="str">
        <f t="shared" si="12"/>
        <v>Google 검색</v>
      </c>
      <c r="I773" s="78" t="str">
        <f>IF(E773="","",INDEX('기사 제목 및 링크'!B:B,MATCH("https://skinnonews.com"&amp;A773,'기사 제목 및 링크'!C:C,0)))</f>
        <v/>
      </c>
    </row>
    <row r="774" spans="1:9">
      <c r="A774" t="s">
        <v>89</v>
      </c>
      <c r="B774" t="s">
        <v>39</v>
      </c>
      <c r="C774">
        <v>2</v>
      </c>
      <c r="D774" s="78" t="str">
        <f>IFERROR(MATCH(A774,'4p data'!$I$2:$I$7,0),"")</f>
        <v/>
      </c>
      <c r="E774" s="78" t="str">
        <f>IF(D774="","",D774&amp;"@"&amp;COUNTIF($D$1:D774,D774))</f>
        <v/>
      </c>
      <c r="F774" s="78" t="str">
        <f t="shared" si="12"/>
        <v>Naver 검색</v>
      </c>
      <c r="I774" s="78" t="str">
        <f>IF(E774="","",INDEX('기사 제목 및 링크'!B:B,MATCH("https://skinnonews.com"&amp;A774,'기사 제목 및 링크'!C:C,0)))</f>
        <v/>
      </c>
    </row>
    <row r="775" spans="1:9">
      <c r="A775" t="s">
        <v>1393</v>
      </c>
      <c r="B775" t="s">
        <v>39</v>
      </c>
      <c r="C775">
        <v>2</v>
      </c>
      <c r="D775" s="78" t="str">
        <f>IFERROR(MATCH(A775,'4p data'!$I$2:$I$7,0),"")</f>
        <v/>
      </c>
      <c r="E775" s="78" t="str">
        <f>IF(D775="","",D775&amp;"@"&amp;COUNTIF($D$1:D775,D775))</f>
        <v/>
      </c>
      <c r="F775" s="78" t="str">
        <f t="shared" si="12"/>
        <v>Naver 검색</v>
      </c>
      <c r="I775" s="78" t="str">
        <f>IF(E775="","",INDEX('기사 제목 및 링크'!B:B,MATCH("https://skinnonews.com"&amp;A775,'기사 제목 및 링크'!C:C,0)))</f>
        <v/>
      </c>
    </row>
    <row r="776" spans="1:9">
      <c r="A776" t="s">
        <v>1283</v>
      </c>
      <c r="B776" t="s">
        <v>36</v>
      </c>
      <c r="C776">
        <v>2</v>
      </c>
      <c r="D776" s="78" t="str">
        <f>IFERROR(MATCH(A776,'4p data'!$I$2:$I$7,0),"")</f>
        <v/>
      </c>
      <c r="E776" s="78" t="str">
        <f>IF(D776="","",D776&amp;"@"&amp;COUNTIF($D$1:D776,D776))</f>
        <v/>
      </c>
      <c r="F776" s="78" t="str">
        <f t="shared" si="12"/>
        <v>직접유입</v>
      </c>
      <c r="I776" s="78" t="str">
        <f>IF(E776="","",INDEX('기사 제목 및 링크'!B:B,MATCH("https://skinnonews.com"&amp;A776,'기사 제목 및 링크'!C:C,0)))</f>
        <v/>
      </c>
    </row>
    <row r="777" spans="1:9">
      <c r="A777" t="s">
        <v>1283</v>
      </c>
      <c r="B777" t="s">
        <v>37</v>
      </c>
      <c r="C777">
        <v>2</v>
      </c>
      <c r="D777" s="78" t="str">
        <f>IFERROR(MATCH(A777,'4p data'!$I$2:$I$7,0),"")</f>
        <v/>
      </c>
      <c r="E777" s="78" t="str">
        <f>IF(D777="","",D777&amp;"@"&amp;COUNTIF($D$1:D777,D777))</f>
        <v/>
      </c>
      <c r="F777" s="78" t="str">
        <f t="shared" si="12"/>
        <v>Google 검색</v>
      </c>
      <c r="I777" s="78" t="str">
        <f>IF(E777="","",INDEX('기사 제목 및 링크'!B:B,MATCH("https://skinnonews.com"&amp;A777,'기사 제목 및 링크'!C:C,0)))</f>
        <v/>
      </c>
    </row>
    <row r="778" spans="1:9">
      <c r="A778" t="s">
        <v>1475</v>
      </c>
      <c r="B778" t="s">
        <v>37</v>
      </c>
      <c r="C778">
        <v>2</v>
      </c>
      <c r="D778" s="78" t="str">
        <f>IFERROR(MATCH(A778,'4p data'!$I$2:$I$7,0),"")</f>
        <v/>
      </c>
      <c r="E778" s="78" t="str">
        <f>IF(D778="","",D778&amp;"@"&amp;COUNTIF($D$1:D778,D778))</f>
        <v/>
      </c>
      <c r="F778" s="78" t="str">
        <f t="shared" si="12"/>
        <v>Google 검색</v>
      </c>
      <c r="I778" s="78" t="str">
        <f>IF(E778="","",INDEX('기사 제목 및 링크'!B:B,MATCH("https://skinnonews.com"&amp;A778,'기사 제목 및 링크'!C:C,0)))</f>
        <v/>
      </c>
    </row>
    <row r="779" spans="1:9">
      <c r="A779" t="s">
        <v>280</v>
      </c>
      <c r="B779" t="s">
        <v>236</v>
      </c>
      <c r="C779">
        <v>2</v>
      </c>
      <c r="D779" s="78" t="str">
        <f>IFERROR(MATCH(A779,'4p data'!$I$2:$I$7,0),"")</f>
        <v/>
      </c>
      <c r="E779" s="78" t="str">
        <f>IF(D779="","",D779&amp;"@"&amp;COUNTIF($D$1:D779,D779))</f>
        <v/>
      </c>
      <c r="F779" s="78" t="str">
        <f t="shared" si="12"/>
        <v>Youtube.com</v>
      </c>
      <c r="I779" s="78" t="str">
        <f>IF(E779="","",INDEX('기사 제목 및 링크'!B:B,MATCH("https://skinnonews.com"&amp;A779,'기사 제목 및 링크'!C:C,0)))</f>
        <v/>
      </c>
    </row>
    <row r="780" spans="1:9">
      <c r="A780" t="s">
        <v>1895</v>
      </c>
      <c r="B780" t="s">
        <v>37</v>
      </c>
      <c r="C780">
        <v>2</v>
      </c>
      <c r="D780" s="78" t="str">
        <f>IFERROR(MATCH(A780,'4p data'!$I$2:$I$7,0),"")</f>
        <v/>
      </c>
      <c r="E780" s="78" t="str">
        <f>IF(D780="","",D780&amp;"@"&amp;COUNTIF($D$1:D780,D780))</f>
        <v/>
      </c>
      <c r="F780" s="78" t="str">
        <f t="shared" si="12"/>
        <v>Google 검색</v>
      </c>
      <c r="I780" s="78" t="str">
        <f>IF(E780="","",INDEX('기사 제목 및 링크'!B:B,MATCH("https://skinnonews.com"&amp;A780,'기사 제목 및 링크'!C:C,0)))</f>
        <v/>
      </c>
    </row>
    <row r="781" spans="1:9">
      <c r="A781" t="s">
        <v>2077</v>
      </c>
      <c r="B781" t="s">
        <v>36</v>
      </c>
      <c r="C781">
        <v>2</v>
      </c>
      <c r="D781" s="78" t="str">
        <f>IFERROR(MATCH(A781,'4p data'!$I$2:$I$7,0),"")</f>
        <v/>
      </c>
      <c r="E781" s="78" t="str">
        <f>IF(D781="","",D781&amp;"@"&amp;COUNTIF($D$1:D781,D781))</f>
        <v/>
      </c>
      <c r="F781" s="78" t="str">
        <f t="shared" si="12"/>
        <v>직접유입</v>
      </c>
      <c r="I781" s="78" t="str">
        <f>IF(E781="","",INDEX('기사 제목 및 링크'!B:B,MATCH("https://skinnonews.com"&amp;A781,'기사 제목 및 링크'!C:C,0)))</f>
        <v/>
      </c>
    </row>
    <row r="782" spans="1:9">
      <c r="A782" t="s">
        <v>1459</v>
      </c>
      <c r="B782" t="s">
        <v>37</v>
      </c>
      <c r="C782">
        <v>2</v>
      </c>
      <c r="D782" s="78" t="str">
        <f>IFERROR(MATCH(A782,'4p data'!$I$2:$I$7,0),"")</f>
        <v/>
      </c>
      <c r="E782" s="78" t="str">
        <f>IF(D782="","",D782&amp;"@"&amp;COUNTIF($D$1:D782,D782))</f>
        <v/>
      </c>
      <c r="F782" s="78" t="str">
        <f t="shared" si="12"/>
        <v>Google 검색</v>
      </c>
      <c r="I782" s="78" t="str">
        <f>IF(E782="","",INDEX('기사 제목 및 링크'!B:B,MATCH("https://skinnonews.com"&amp;A782,'기사 제목 및 링크'!C:C,0)))</f>
        <v/>
      </c>
    </row>
    <row r="783" spans="1:9">
      <c r="A783" t="s">
        <v>1459</v>
      </c>
      <c r="B783" t="s">
        <v>39</v>
      </c>
      <c r="C783">
        <v>2</v>
      </c>
      <c r="D783" s="78" t="str">
        <f>IFERROR(MATCH(A783,'4p data'!$I$2:$I$7,0),"")</f>
        <v/>
      </c>
      <c r="E783" s="78" t="str">
        <f>IF(D783="","",D783&amp;"@"&amp;COUNTIF($D$1:D783,D783))</f>
        <v/>
      </c>
      <c r="F783" s="78" t="str">
        <f t="shared" si="12"/>
        <v>Naver 검색</v>
      </c>
      <c r="I783" s="78" t="str">
        <f>IF(E783="","",INDEX('기사 제목 및 링크'!B:B,MATCH("https://skinnonews.com"&amp;A783,'기사 제목 및 링크'!C:C,0)))</f>
        <v/>
      </c>
    </row>
    <row r="784" spans="1:9">
      <c r="A784" t="s">
        <v>113</v>
      </c>
      <c r="B784" t="s">
        <v>41</v>
      </c>
      <c r="C784">
        <v>2</v>
      </c>
      <c r="D784" s="78" t="str">
        <f>IFERROR(MATCH(A784,'4p data'!$I$2:$I$7,0),"")</f>
        <v/>
      </c>
      <c r="E784" s="78" t="str">
        <f>IF(D784="","",D784&amp;"@"&amp;COUNTIF($D$1:D784,D784))</f>
        <v/>
      </c>
      <c r="F784" s="78" t="str">
        <f t="shared" si="12"/>
        <v>Naver.com</v>
      </c>
      <c r="I784" s="78" t="str">
        <f>IF(E784="","",INDEX('기사 제목 및 링크'!B:B,MATCH("https://skinnonews.com"&amp;A784,'기사 제목 및 링크'!C:C,0)))</f>
        <v/>
      </c>
    </row>
    <row r="785" spans="1:9">
      <c r="A785" t="s">
        <v>2099</v>
      </c>
      <c r="B785" t="s">
        <v>37</v>
      </c>
      <c r="C785">
        <v>2</v>
      </c>
      <c r="D785" s="78" t="str">
        <f>IFERROR(MATCH(A785,'4p data'!$I$2:$I$7,0),"")</f>
        <v/>
      </c>
      <c r="E785" s="78" t="str">
        <f>IF(D785="","",D785&amp;"@"&amp;COUNTIF($D$1:D785,D785))</f>
        <v/>
      </c>
      <c r="F785" s="78" t="str">
        <f t="shared" si="12"/>
        <v>Google 검색</v>
      </c>
      <c r="I785" s="78" t="str">
        <f>IF(E785="","",INDEX('기사 제목 및 링크'!B:B,MATCH("https://skinnonews.com"&amp;A785,'기사 제목 및 링크'!C:C,0)))</f>
        <v/>
      </c>
    </row>
    <row r="786" spans="1:9">
      <c r="A786" t="s">
        <v>1815</v>
      </c>
      <c r="B786" t="s">
        <v>37</v>
      </c>
      <c r="C786">
        <v>2</v>
      </c>
      <c r="D786" s="78" t="str">
        <f>IFERROR(MATCH(A786,'4p data'!$I$2:$I$7,0),"")</f>
        <v/>
      </c>
      <c r="E786" s="78" t="str">
        <f>IF(D786="","",D786&amp;"@"&amp;COUNTIF($D$1:D786,D786))</f>
        <v/>
      </c>
      <c r="F786" s="78" t="str">
        <f t="shared" si="12"/>
        <v>Google 검색</v>
      </c>
      <c r="I786" s="78" t="str">
        <f>IF(E786="","",INDEX('기사 제목 및 링크'!B:B,MATCH("https://skinnonews.com"&amp;A786,'기사 제목 및 링크'!C:C,0)))</f>
        <v/>
      </c>
    </row>
    <row r="787" spans="1:9">
      <c r="A787" t="s">
        <v>1499</v>
      </c>
      <c r="B787" t="s">
        <v>37</v>
      </c>
      <c r="C787">
        <v>2</v>
      </c>
      <c r="D787" s="78" t="str">
        <f>IFERROR(MATCH(A787,'4p data'!$I$2:$I$7,0),"")</f>
        <v/>
      </c>
      <c r="E787" s="78" t="str">
        <f>IF(D787="","",D787&amp;"@"&amp;COUNTIF($D$1:D787,D787))</f>
        <v/>
      </c>
      <c r="F787" s="78" t="str">
        <f t="shared" si="12"/>
        <v>Google 검색</v>
      </c>
      <c r="I787" s="78" t="str">
        <f>IF(E787="","",INDEX('기사 제목 및 링크'!B:B,MATCH("https://skinnonews.com"&amp;A787,'기사 제목 및 링크'!C:C,0)))</f>
        <v/>
      </c>
    </row>
    <row r="788" spans="1:9">
      <c r="A788" t="s">
        <v>480</v>
      </c>
      <c r="B788" t="s">
        <v>230</v>
      </c>
      <c r="C788">
        <v>2</v>
      </c>
      <c r="D788" s="78" t="str">
        <f>IFERROR(MATCH(A788,'4p data'!$I$2:$I$7,0),"")</f>
        <v/>
      </c>
      <c r="E788" s="78" t="str">
        <f>IF(D788="","",D788&amp;"@"&amp;COUNTIF($D$1:D788,D788))</f>
        <v/>
      </c>
      <c r="F788" s="78" t="str">
        <f t="shared" si="12"/>
        <v>Skgeocentric.com</v>
      </c>
      <c r="I788" s="78" t="str">
        <f>IF(E788="","",INDEX('기사 제목 및 링크'!B:B,MATCH("https://skinnonews.com"&amp;A788,'기사 제목 및 링크'!C:C,0)))</f>
        <v/>
      </c>
    </row>
    <row r="789" spans="1:9">
      <c r="A789" t="s">
        <v>479</v>
      </c>
      <c r="B789" t="s">
        <v>36</v>
      </c>
      <c r="C789">
        <v>2</v>
      </c>
      <c r="D789" s="78" t="str">
        <f>IFERROR(MATCH(A789,'4p data'!$I$2:$I$7,0),"")</f>
        <v/>
      </c>
      <c r="E789" s="78" t="str">
        <f>IF(D789="","",D789&amp;"@"&amp;COUNTIF($D$1:D789,D789))</f>
        <v/>
      </c>
      <c r="F789" s="78" t="str">
        <f t="shared" si="12"/>
        <v>직접유입</v>
      </c>
      <c r="I789" s="78" t="str">
        <f>IF(E789="","",INDEX('기사 제목 및 링크'!B:B,MATCH("https://skinnonews.com"&amp;A789,'기사 제목 및 링크'!C:C,0)))</f>
        <v/>
      </c>
    </row>
    <row r="790" spans="1:9">
      <c r="A790" t="s">
        <v>498</v>
      </c>
      <c r="B790" t="s">
        <v>36</v>
      </c>
      <c r="C790">
        <v>2</v>
      </c>
      <c r="D790" s="78" t="str">
        <f>IFERROR(MATCH(A790,'4p data'!$I$2:$I$7,0),"")</f>
        <v/>
      </c>
      <c r="E790" s="78" t="str">
        <f>IF(D790="","",D790&amp;"@"&amp;COUNTIF($D$1:D790,D790))</f>
        <v/>
      </c>
      <c r="F790" s="78" t="str">
        <f t="shared" si="12"/>
        <v>직접유입</v>
      </c>
      <c r="I790" s="78" t="str">
        <f>IF(E790="","",INDEX('기사 제목 및 링크'!B:B,MATCH("https://skinnonews.com"&amp;A790,'기사 제목 및 링크'!C:C,0)))</f>
        <v/>
      </c>
    </row>
    <row r="791" spans="1:9">
      <c r="A791" t="s">
        <v>1342</v>
      </c>
      <c r="B791" t="s">
        <v>37</v>
      </c>
      <c r="C791">
        <v>2</v>
      </c>
      <c r="D791" s="78" t="str">
        <f>IFERROR(MATCH(A791,'4p data'!$I$2:$I$7,0),"")</f>
        <v/>
      </c>
      <c r="E791" s="78" t="str">
        <f>IF(D791="","",D791&amp;"@"&amp;COUNTIF($D$1:D791,D791))</f>
        <v/>
      </c>
      <c r="F791" s="78" t="str">
        <f t="shared" si="12"/>
        <v>Google 검색</v>
      </c>
      <c r="I791" s="78" t="str">
        <f>IF(E791="","",INDEX('기사 제목 및 링크'!B:B,MATCH("https://skinnonews.com"&amp;A791,'기사 제목 및 링크'!C:C,0)))</f>
        <v/>
      </c>
    </row>
    <row r="792" spans="1:9">
      <c r="A792" t="s">
        <v>555</v>
      </c>
      <c r="B792" t="s">
        <v>37</v>
      </c>
      <c r="C792">
        <v>2</v>
      </c>
      <c r="D792" s="78" t="str">
        <f>IFERROR(MATCH(A792,'4p data'!$I$2:$I$7,0),"")</f>
        <v/>
      </c>
      <c r="E792" s="78" t="str">
        <f>IF(D792="","",D792&amp;"@"&amp;COUNTIF($D$1:D792,D792))</f>
        <v/>
      </c>
      <c r="F792" s="78" t="str">
        <f t="shared" si="12"/>
        <v>Google 검색</v>
      </c>
      <c r="I792" s="78" t="str">
        <f>IF(E792="","",INDEX('기사 제목 및 링크'!B:B,MATCH("https://skinnonews.com"&amp;A792,'기사 제목 및 링크'!C:C,0)))</f>
        <v/>
      </c>
    </row>
    <row r="793" spans="1:9">
      <c r="A793" t="s">
        <v>1898</v>
      </c>
      <c r="B793" t="s">
        <v>37</v>
      </c>
      <c r="C793">
        <v>2</v>
      </c>
      <c r="D793" s="78" t="str">
        <f>IFERROR(MATCH(A793,'4p data'!$I$2:$I$7,0),"")</f>
        <v/>
      </c>
      <c r="E793" s="78" t="str">
        <f>IF(D793="","",D793&amp;"@"&amp;COUNTIF($D$1:D793,D793))</f>
        <v/>
      </c>
      <c r="F793" s="78" t="str">
        <f t="shared" si="12"/>
        <v>Google 검색</v>
      </c>
      <c r="I793" s="78" t="str">
        <f>IF(E793="","",INDEX('기사 제목 및 링크'!B:B,MATCH("https://skinnonews.com"&amp;A793,'기사 제목 및 링크'!C:C,0)))</f>
        <v/>
      </c>
    </row>
    <row r="794" spans="1:9">
      <c r="A794" t="s">
        <v>1899</v>
      </c>
      <c r="B794" t="s">
        <v>37</v>
      </c>
      <c r="C794">
        <v>2</v>
      </c>
      <c r="D794" s="78" t="str">
        <f>IFERROR(MATCH(A794,'4p data'!$I$2:$I$7,0),"")</f>
        <v/>
      </c>
      <c r="E794" s="78" t="str">
        <f>IF(D794="","",D794&amp;"@"&amp;COUNTIF($D$1:D794,D794))</f>
        <v/>
      </c>
      <c r="F794" s="78" t="str">
        <f t="shared" si="12"/>
        <v>Google 검색</v>
      </c>
      <c r="I794" s="78" t="str">
        <f>IF(E794="","",INDEX('기사 제목 및 링크'!B:B,MATCH("https://skinnonews.com"&amp;A794,'기사 제목 및 링크'!C:C,0)))</f>
        <v/>
      </c>
    </row>
    <row r="795" spans="1:9">
      <c r="A795" t="s">
        <v>1367</v>
      </c>
      <c r="B795" t="s">
        <v>37</v>
      </c>
      <c r="C795">
        <v>2</v>
      </c>
      <c r="D795" s="78" t="str">
        <f>IFERROR(MATCH(A795,'4p data'!$I$2:$I$7,0),"")</f>
        <v/>
      </c>
      <c r="E795" s="78" t="str">
        <f>IF(D795="","",D795&amp;"@"&amp;COUNTIF($D$1:D795,D795))</f>
        <v/>
      </c>
      <c r="F795" s="78" t="str">
        <f t="shared" si="12"/>
        <v>Google 검색</v>
      </c>
      <c r="I795" s="78" t="str">
        <f>IF(E795="","",INDEX('기사 제목 및 링크'!B:B,MATCH("https://skinnonews.com"&amp;A795,'기사 제목 및 링크'!C:C,0)))</f>
        <v/>
      </c>
    </row>
    <row r="796" spans="1:9">
      <c r="A796" t="s">
        <v>1583</v>
      </c>
      <c r="B796" t="s">
        <v>37</v>
      </c>
      <c r="C796">
        <v>2</v>
      </c>
      <c r="D796" s="78" t="str">
        <f>IFERROR(MATCH(A796,'4p data'!$I$2:$I$7,0),"")</f>
        <v/>
      </c>
      <c r="E796" s="78" t="str">
        <f>IF(D796="","",D796&amp;"@"&amp;COUNTIF($D$1:D796,D796))</f>
        <v/>
      </c>
      <c r="F796" s="78" t="str">
        <f t="shared" si="12"/>
        <v>Google 검색</v>
      </c>
      <c r="I796" s="78" t="str">
        <f>IF(E796="","",INDEX('기사 제목 및 링크'!B:B,MATCH("https://skinnonews.com"&amp;A796,'기사 제목 및 링크'!C:C,0)))</f>
        <v/>
      </c>
    </row>
    <row r="797" spans="1:9">
      <c r="A797" t="s">
        <v>1238</v>
      </c>
      <c r="B797" t="s">
        <v>37</v>
      </c>
      <c r="C797">
        <v>2</v>
      </c>
      <c r="D797" s="78" t="str">
        <f>IFERROR(MATCH(A797,'4p data'!$I$2:$I$7,0),"")</f>
        <v/>
      </c>
      <c r="E797" s="78" t="str">
        <f>IF(D797="","",D797&amp;"@"&amp;COUNTIF($D$1:D797,D797))</f>
        <v/>
      </c>
      <c r="F797" s="78" t="str">
        <f t="shared" si="12"/>
        <v>Google 검색</v>
      </c>
      <c r="I797" s="78" t="str">
        <f>IF(E797="","",INDEX('기사 제목 및 링크'!B:B,MATCH("https://skinnonews.com"&amp;A797,'기사 제목 및 링크'!C:C,0)))</f>
        <v/>
      </c>
    </row>
    <row r="798" spans="1:9">
      <c r="A798" t="s">
        <v>1816</v>
      </c>
      <c r="B798" t="s">
        <v>37</v>
      </c>
      <c r="C798">
        <v>2</v>
      </c>
      <c r="D798" s="78" t="str">
        <f>IFERROR(MATCH(A798,'4p data'!$I$2:$I$7,0),"")</f>
        <v/>
      </c>
      <c r="E798" s="78" t="str">
        <f>IF(D798="","",D798&amp;"@"&amp;COUNTIF($D$1:D798,D798))</f>
        <v/>
      </c>
      <c r="F798" s="78" t="str">
        <f t="shared" si="12"/>
        <v>Google 검색</v>
      </c>
      <c r="I798" s="78" t="str">
        <f>IF(E798="","",INDEX('기사 제목 및 링크'!B:B,MATCH("https://skinnonews.com"&amp;A798,'기사 제목 및 링크'!C:C,0)))</f>
        <v/>
      </c>
    </row>
    <row r="799" spans="1:9">
      <c r="A799" t="s">
        <v>1154</v>
      </c>
      <c r="B799" t="s">
        <v>36</v>
      </c>
      <c r="C799">
        <v>2</v>
      </c>
      <c r="D799" s="78" t="str">
        <f>IFERROR(MATCH(A799,'4p data'!$I$2:$I$7,0),"")</f>
        <v/>
      </c>
      <c r="E799" s="78" t="str">
        <f>IF(D799="","",D799&amp;"@"&amp;COUNTIF($D$1:D799,D799))</f>
        <v/>
      </c>
      <c r="F799" s="78" t="str">
        <f t="shared" si="12"/>
        <v>직접유입</v>
      </c>
      <c r="I799" s="78" t="str">
        <f>IF(E799="","",INDEX('기사 제목 및 링크'!B:B,MATCH("https://skinnonews.com"&amp;A799,'기사 제목 및 링크'!C:C,0)))</f>
        <v/>
      </c>
    </row>
    <row r="800" spans="1:9">
      <c r="A800" t="s">
        <v>1154</v>
      </c>
      <c r="B800" t="s">
        <v>37</v>
      </c>
      <c r="C800">
        <v>2</v>
      </c>
      <c r="D800" s="78" t="str">
        <f>IFERROR(MATCH(A800,'4p data'!$I$2:$I$7,0),"")</f>
        <v/>
      </c>
      <c r="E800" s="78" t="str">
        <f>IF(D800="","",D800&amp;"@"&amp;COUNTIF($D$1:D800,D800))</f>
        <v/>
      </c>
      <c r="F800" s="78" t="str">
        <f t="shared" si="12"/>
        <v>Google 검색</v>
      </c>
      <c r="I800" s="78" t="str">
        <f>IF(E800="","",INDEX('기사 제목 및 링크'!B:B,MATCH("https://skinnonews.com"&amp;A800,'기사 제목 및 링크'!C:C,0)))</f>
        <v/>
      </c>
    </row>
    <row r="801" spans="1:9">
      <c r="A801" t="s">
        <v>675</v>
      </c>
      <c r="B801" t="s">
        <v>235</v>
      </c>
      <c r="C801">
        <v>2</v>
      </c>
      <c r="D801" s="78" t="str">
        <f>IFERROR(MATCH(A801,'4p data'!$I$2:$I$7,0),"")</f>
        <v/>
      </c>
      <c r="E801" s="78" t="str">
        <f>IF(D801="","",D801&amp;"@"&amp;COUNTIF($D$1:D801,D801))</f>
        <v/>
      </c>
      <c r="F801" s="78" t="str">
        <f t="shared" si="12"/>
        <v>M.search.naver.com</v>
      </c>
      <c r="I801" s="78" t="str">
        <f>IF(E801="","",INDEX('기사 제목 및 링크'!B:B,MATCH("https://skinnonews.com"&amp;A801,'기사 제목 및 링크'!C:C,0)))</f>
        <v/>
      </c>
    </row>
    <row r="802" spans="1:9">
      <c r="A802" t="s">
        <v>675</v>
      </c>
      <c r="B802" t="s">
        <v>39</v>
      </c>
      <c r="C802">
        <v>2</v>
      </c>
      <c r="D802" s="78" t="str">
        <f>IFERROR(MATCH(A802,'4p data'!$I$2:$I$7,0),"")</f>
        <v/>
      </c>
      <c r="E802" s="78" t="str">
        <f>IF(D802="","",D802&amp;"@"&amp;COUNTIF($D$1:D802,D802))</f>
        <v/>
      </c>
      <c r="F802" s="78" t="str">
        <f t="shared" si="12"/>
        <v>Naver 검색</v>
      </c>
      <c r="I802" s="78" t="str">
        <f>IF(E802="","",INDEX('기사 제목 및 링크'!B:B,MATCH("https://skinnonews.com"&amp;A802,'기사 제목 및 링크'!C:C,0)))</f>
        <v/>
      </c>
    </row>
    <row r="803" spans="1:9">
      <c r="A803" t="s">
        <v>1840</v>
      </c>
      <c r="B803" t="s">
        <v>37</v>
      </c>
      <c r="C803">
        <v>2</v>
      </c>
      <c r="D803" s="78" t="str">
        <f>IFERROR(MATCH(A803,'4p data'!$I$2:$I$7,0),"")</f>
        <v/>
      </c>
      <c r="E803" s="78" t="str">
        <f>IF(D803="","",D803&amp;"@"&amp;COUNTIF($D$1:D803,D803))</f>
        <v/>
      </c>
      <c r="F803" s="78" t="str">
        <f t="shared" si="12"/>
        <v>Google 검색</v>
      </c>
      <c r="I803" s="78" t="str">
        <f>IF(E803="","",INDEX('기사 제목 및 링크'!B:B,MATCH("https://skinnonews.com"&amp;A803,'기사 제목 및 링크'!C:C,0)))</f>
        <v/>
      </c>
    </row>
    <row r="804" spans="1:9">
      <c r="A804" t="s">
        <v>708</v>
      </c>
      <c r="B804" t="s">
        <v>36</v>
      </c>
      <c r="C804">
        <v>2</v>
      </c>
      <c r="D804" s="78" t="str">
        <f>IFERROR(MATCH(A804,'4p data'!$I$2:$I$7,0),"")</f>
        <v/>
      </c>
      <c r="E804" s="78" t="str">
        <f>IF(D804="","",D804&amp;"@"&amp;COUNTIF($D$1:D804,D804))</f>
        <v/>
      </c>
      <c r="F804" s="78" t="str">
        <f t="shared" si="12"/>
        <v>직접유입</v>
      </c>
      <c r="I804" s="78" t="str">
        <f>IF(E804="","",INDEX('기사 제목 및 링크'!B:B,MATCH("https://skinnonews.com"&amp;A804,'기사 제목 및 링크'!C:C,0)))</f>
        <v/>
      </c>
    </row>
    <row r="805" spans="1:9">
      <c r="A805" t="s">
        <v>1900</v>
      </c>
      <c r="B805" t="s">
        <v>43</v>
      </c>
      <c r="C805">
        <v>2</v>
      </c>
      <c r="D805" s="78" t="str">
        <f>IFERROR(MATCH(A805,'4p data'!$I$2:$I$7,0),"")</f>
        <v/>
      </c>
      <c r="E805" s="78" t="str">
        <f>IF(D805="","",D805&amp;"@"&amp;COUNTIF($D$1:D805,D805))</f>
        <v/>
      </c>
      <c r="F805" s="78" t="str">
        <f t="shared" si="12"/>
        <v>Lens.google.com</v>
      </c>
      <c r="I805" s="78" t="str">
        <f>IF(E805="","",INDEX('기사 제목 및 링크'!B:B,MATCH("https://skinnonews.com"&amp;A805,'기사 제목 및 링크'!C:C,0)))</f>
        <v/>
      </c>
    </row>
    <row r="806" spans="1:9">
      <c r="A806" t="s">
        <v>739</v>
      </c>
      <c r="B806" t="s">
        <v>37</v>
      </c>
      <c r="C806">
        <v>2</v>
      </c>
      <c r="D806" s="78" t="str">
        <f>IFERROR(MATCH(A806,'4p data'!$I$2:$I$7,0),"")</f>
        <v/>
      </c>
      <c r="E806" s="78" t="str">
        <f>IF(D806="","",D806&amp;"@"&amp;COUNTIF($D$1:D806,D806))</f>
        <v/>
      </c>
      <c r="F806" s="78" t="str">
        <f t="shared" si="12"/>
        <v>Google 검색</v>
      </c>
      <c r="I806" s="78" t="str">
        <f>IF(E806="","",INDEX('기사 제목 및 링크'!B:B,MATCH("https://skinnonews.com"&amp;A806,'기사 제목 및 링크'!C:C,0)))</f>
        <v/>
      </c>
    </row>
    <row r="807" spans="1:9">
      <c r="A807" t="s">
        <v>2156</v>
      </c>
      <c r="B807" t="s">
        <v>37</v>
      </c>
      <c r="C807">
        <v>2</v>
      </c>
      <c r="D807" s="78" t="str">
        <f>IFERROR(MATCH(A807,'4p data'!$I$2:$I$7,0),"")</f>
        <v/>
      </c>
      <c r="E807" s="78" t="str">
        <f>IF(D807="","",D807&amp;"@"&amp;COUNTIF($D$1:D807,D807))</f>
        <v/>
      </c>
      <c r="F807" s="78" t="str">
        <f t="shared" si="12"/>
        <v>Google 검색</v>
      </c>
      <c r="I807" s="78" t="str">
        <f>IF(E807="","",INDEX('기사 제목 및 링크'!B:B,MATCH("https://skinnonews.com"&amp;A807,'기사 제목 및 링크'!C:C,0)))</f>
        <v/>
      </c>
    </row>
    <row r="808" spans="1:9">
      <c r="A808" t="s">
        <v>1597</v>
      </c>
      <c r="B808" t="s">
        <v>2010</v>
      </c>
      <c r="C808">
        <v>2</v>
      </c>
      <c r="D808" s="78" t="str">
        <f>IFERROR(MATCH(A808,'4p data'!$I$2:$I$7,0),"")</f>
        <v/>
      </c>
      <c r="E808" s="78" t="str">
        <f>IF(D808="","",D808&amp;"@"&amp;COUNTIF($D$1:D808,D808))</f>
        <v/>
      </c>
      <c r="F808" s="78" t="str">
        <f t="shared" si="12"/>
        <v>Linkedin.com</v>
      </c>
      <c r="I808" s="78" t="str">
        <f>IF(E808="","",INDEX('기사 제목 및 링크'!B:B,MATCH("https://skinnonews.com"&amp;A808,'기사 제목 및 링크'!C:C,0)))</f>
        <v/>
      </c>
    </row>
    <row r="809" spans="1:9">
      <c r="A809" t="s">
        <v>1597</v>
      </c>
      <c r="B809" t="s">
        <v>39</v>
      </c>
      <c r="C809">
        <v>2</v>
      </c>
      <c r="D809" s="78" t="str">
        <f>IFERROR(MATCH(A809,'4p data'!$I$2:$I$7,0),"")</f>
        <v/>
      </c>
      <c r="E809" s="78" t="str">
        <f>IF(D809="","",D809&amp;"@"&amp;COUNTIF($D$1:D809,D809))</f>
        <v/>
      </c>
      <c r="F809" s="78" t="str">
        <f t="shared" si="12"/>
        <v>Naver 검색</v>
      </c>
      <c r="I809" s="78" t="str">
        <f>IF(E809="","",INDEX('기사 제목 및 링크'!B:B,MATCH("https://skinnonews.com"&amp;A809,'기사 제목 및 링크'!C:C,0)))</f>
        <v/>
      </c>
    </row>
    <row r="810" spans="1:9">
      <c r="A810" t="s">
        <v>757</v>
      </c>
      <c r="B810" t="s">
        <v>234</v>
      </c>
      <c r="C810">
        <v>2</v>
      </c>
      <c r="D810" s="78" t="str">
        <f>IFERROR(MATCH(A810,'4p data'!$I$2:$I$7,0),"")</f>
        <v/>
      </c>
      <c r="E810" s="78" t="str">
        <f>IF(D810="","",D810&amp;"@"&amp;COUNTIF($D$1:D810,D810))</f>
        <v/>
      </c>
      <c r="F810" s="78" t="str">
        <f t="shared" si="12"/>
        <v>Skenmove.com</v>
      </c>
      <c r="I810" s="78" t="str">
        <f>IF(E810="","",INDEX('기사 제목 및 링크'!B:B,MATCH("https://skinnonews.com"&amp;A810,'기사 제목 및 링크'!C:C,0)))</f>
        <v/>
      </c>
    </row>
    <row r="811" spans="1:9">
      <c r="A811" t="s">
        <v>2157</v>
      </c>
      <c r="B811" t="s">
        <v>37</v>
      </c>
      <c r="C811">
        <v>2</v>
      </c>
      <c r="D811" s="78" t="str">
        <f>IFERROR(MATCH(A811,'4p data'!$I$2:$I$7,0),"")</f>
        <v/>
      </c>
      <c r="E811" s="78" t="str">
        <f>IF(D811="","",D811&amp;"@"&amp;COUNTIF($D$1:D811,D811))</f>
        <v/>
      </c>
      <c r="F811" s="78" t="str">
        <f t="shared" si="12"/>
        <v>Google 검색</v>
      </c>
      <c r="I811" s="78" t="str">
        <f>IF(E811="","",INDEX('기사 제목 및 링크'!B:B,MATCH("https://skinnonews.com"&amp;A811,'기사 제목 및 링크'!C:C,0)))</f>
        <v/>
      </c>
    </row>
    <row r="812" spans="1:9">
      <c r="A812" t="s">
        <v>1308</v>
      </c>
      <c r="B812" t="s">
        <v>36</v>
      </c>
      <c r="C812">
        <v>2</v>
      </c>
      <c r="D812" s="78" t="str">
        <f>IFERROR(MATCH(A812,'4p data'!$I$2:$I$7,0),"")</f>
        <v/>
      </c>
      <c r="E812" s="78" t="str">
        <f>IF(D812="","",D812&amp;"@"&amp;COUNTIF($D$1:D812,D812))</f>
        <v/>
      </c>
      <c r="F812" s="78" t="str">
        <f t="shared" si="12"/>
        <v>직접유입</v>
      </c>
      <c r="I812" s="78" t="str">
        <f>IF(E812="","",INDEX('기사 제목 및 링크'!B:B,MATCH("https://skinnonews.com"&amp;A812,'기사 제목 및 링크'!C:C,0)))</f>
        <v/>
      </c>
    </row>
    <row r="813" spans="1:9">
      <c r="A813" t="s">
        <v>1308</v>
      </c>
      <c r="B813" t="s">
        <v>39</v>
      </c>
      <c r="C813">
        <v>2</v>
      </c>
      <c r="D813" s="78" t="str">
        <f>IFERROR(MATCH(A813,'4p data'!$I$2:$I$7,0),"")</f>
        <v/>
      </c>
      <c r="E813" s="78" t="str">
        <f>IF(D813="","",D813&amp;"@"&amp;COUNTIF($D$1:D813,D813))</f>
        <v/>
      </c>
      <c r="F813" s="78" t="str">
        <f t="shared" si="12"/>
        <v>Naver 검색</v>
      </c>
      <c r="I813" s="78" t="str">
        <f>IF(E813="","",INDEX('기사 제목 및 링크'!B:B,MATCH("https://skinnonews.com"&amp;A813,'기사 제목 및 링크'!C:C,0)))</f>
        <v/>
      </c>
    </row>
    <row r="814" spans="1:9">
      <c r="A814" t="s">
        <v>860</v>
      </c>
      <c r="B814" t="s">
        <v>36</v>
      </c>
      <c r="C814">
        <v>2</v>
      </c>
      <c r="D814" s="78" t="str">
        <f>IFERROR(MATCH(A814,'4p data'!$I$2:$I$7,0),"")</f>
        <v/>
      </c>
      <c r="E814" s="78" t="str">
        <f>IF(D814="","",D814&amp;"@"&amp;COUNTIF($D$1:D814,D814))</f>
        <v/>
      </c>
      <c r="F814" s="78" t="str">
        <f t="shared" si="12"/>
        <v>직접유입</v>
      </c>
      <c r="I814" s="78" t="str">
        <f>IF(E814="","",INDEX('기사 제목 및 링크'!B:B,MATCH("https://skinnonews.com"&amp;A814,'기사 제목 및 링크'!C:C,0)))</f>
        <v/>
      </c>
    </row>
    <row r="815" spans="1:9">
      <c r="A815" t="s">
        <v>1508</v>
      </c>
      <c r="B815" t="s">
        <v>37</v>
      </c>
      <c r="C815">
        <v>2</v>
      </c>
      <c r="D815" s="78" t="str">
        <f>IFERROR(MATCH(A815,'4p data'!$I$2:$I$7,0),"")</f>
        <v/>
      </c>
      <c r="E815" s="78" t="str">
        <f>IF(D815="","",D815&amp;"@"&amp;COUNTIF($D$1:D815,D815))</f>
        <v/>
      </c>
      <c r="F815" s="78" t="str">
        <f t="shared" si="12"/>
        <v>Google 검색</v>
      </c>
      <c r="I815" s="78" t="str">
        <f>IF(E815="","",INDEX('기사 제목 및 링크'!B:B,MATCH("https://skinnonews.com"&amp;A815,'기사 제목 및 링크'!C:C,0)))</f>
        <v/>
      </c>
    </row>
    <row r="816" spans="1:9">
      <c r="A816" t="s">
        <v>921</v>
      </c>
      <c r="B816" t="s">
        <v>36</v>
      </c>
      <c r="C816">
        <v>2</v>
      </c>
      <c r="D816" s="78" t="str">
        <f>IFERROR(MATCH(A816,'4p data'!$I$2:$I$7,0),"")</f>
        <v/>
      </c>
      <c r="E816" s="78" t="str">
        <f>IF(D816="","",D816&amp;"@"&amp;COUNTIF($D$1:D816,D816))</f>
        <v/>
      </c>
      <c r="F816" s="78" t="str">
        <f t="shared" si="12"/>
        <v>직접유입</v>
      </c>
      <c r="I816" s="78" t="str">
        <f>IF(E816="","",INDEX('기사 제목 및 링크'!B:B,MATCH("https://skinnonews.com"&amp;A816,'기사 제목 및 링크'!C:C,0)))</f>
        <v/>
      </c>
    </row>
    <row r="817" spans="1:9">
      <c r="A817" t="s">
        <v>1817</v>
      </c>
      <c r="B817" t="s">
        <v>37</v>
      </c>
      <c r="C817">
        <v>2</v>
      </c>
      <c r="D817" s="78" t="str">
        <f>IFERROR(MATCH(A817,'4p data'!$I$2:$I$7,0),"")</f>
        <v/>
      </c>
      <c r="E817" s="78" t="str">
        <f>IF(D817="","",D817&amp;"@"&amp;COUNTIF($D$1:D817,D817))</f>
        <v/>
      </c>
      <c r="F817" s="78" t="str">
        <f t="shared" si="12"/>
        <v>Google 검색</v>
      </c>
      <c r="I817" s="78" t="str">
        <f>IF(E817="","",INDEX('기사 제목 및 링크'!B:B,MATCH("https://skinnonews.com"&amp;A817,'기사 제목 및 링크'!C:C,0)))</f>
        <v/>
      </c>
    </row>
    <row r="818" spans="1:9">
      <c r="A818" t="s">
        <v>963</v>
      </c>
      <c r="B818" t="s">
        <v>37</v>
      </c>
      <c r="C818">
        <v>2</v>
      </c>
      <c r="D818" s="78" t="str">
        <f>IFERROR(MATCH(A818,'4p data'!$I$2:$I$7,0),"")</f>
        <v/>
      </c>
      <c r="E818" s="78" t="str">
        <f>IF(D818="","",D818&amp;"@"&amp;COUNTIF($D$1:D818,D818))</f>
        <v/>
      </c>
      <c r="F818" s="78" t="str">
        <f t="shared" si="12"/>
        <v>Google 검색</v>
      </c>
      <c r="I818" s="78" t="str">
        <f>IF(E818="","",INDEX('기사 제목 및 링크'!B:B,MATCH("https://skinnonews.com"&amp;A818,'기사 제목 및 링크'!C:C,0)))</f>
        <v/>
      </c>
    </row>
    <row r="819" spans="1:9">
      <c r="A819" t="s">
        <v>975</v>
      </c>
      <c r="B819" t="s">
        <v>1242</v>
      </c>
      <c r="C819">
        <v>2</v>
      </c>
      <c r="D819" s="78" t="str">
        <f>IFERROR(MATCH(A819,'4p data'!$I$2:$I$7,0),"")</f>
        <v/>
      </c>
      <c r="E819" s="78" t="str">
        <f>IF(D819="","",D819&amp;"@"&amp;COUNTIF($D$1:D819,D819))</f>
        <v/>
      </c>
      <c r="F819" s="78" t="str">
        <f t="shared" si="12"/>
        <v>Instagramstory</v>
      </c>
      <c r="I819" s="78" t="str">
        <f>IF(E819="","",INDEX('기사 제목 및 링크'!B:B,MATCH("https://skinnonews.com"&amp;A819,'기사 제목 및 링크'!C:C,0)))</f>
        <v/>
      </c>
    </row>
    <row r="820" spans="1:9">
      <c r="A820" t="s">
        <v>974</v>
      </c>
      <c r="B820" t="s">
        <v>88</v>
      </c>
      <c r="C820">
        <v>2</v>
      </c>
      <c r="D820" s="78" t="str">
        <f>IFERROR(MATCH(A820,'4p data'!$I$2:$I$7,0),"")</f>
        <v/>
      </c>
      <c r="E820" s="78" t="str">
        <f>IF(D820="","",D820&amp;"@"&amp;COUNTIF($D$1:D820,D820))</f>
        <v/>
      </c>
      <c r="F820" s="78" t="str">
        <f t="shared" si="12"/>
        <v>Sk-on.com</v>
      </c>
      <c r="I820" s="78" t="str">
        <f>IF(E820="","",INDEX('기사 제목 및 링크'!B:B,MATCH("https://skinnonews.com"&amp;A820,'기사 제목 및 링크'!C:C,0)))</f>
        <v/>
      </c>
    </row>
    <row r="821" spans="1:9">
      <c r="A821" t="s">
        <v>982</v>
      </c>
      <c r="B821" t="s">
        <v>37</v>
      </c>
      <c r="C821">
        <v>2</v>
      </c>
      <c r="D821" s="78" t="str">
        <f>IFERROR(MATCH(A821,'4p data'!$I$2:$I$7,0),"")</f>
        <v/>
      </c>
      <c r="E821" s="78" t="str">
        <f>IF(D821="","",D821&amp;"@"&amp;COUNTIF($D$1:D821,D821))</f>
        <v/>
      </c>
      <c r="F821" s="78" t="str">
        <f t="shared" si="12"/>
        <v>Google 검색</v>
      </c>
      <c r="I821" s="78" t="str">
        <f>IF(E821="","",INDEX('기사 제목 및 링크'!B:B,MATCH("https://skinnonews.com"&amp;A821,'기사 제목 및 링크'!C:C,0)))</f>
        <v/>
      </c>
    </row>
    <row r="822" spans="1:9">
      <c r="A822" t="s">
        <v>1907</v>
      </c>
      <c r="B822" t="s">
        <v>39</v>
      </c>
      <c r="C822">
        <v>2</v>
      </c>
      <c r="D822" s="78" t="str">
        <f>IFERROR(MATCH(A822,'4p data'!$I$2:$I$7,0),"")</f>
        <v/>
      </c>
      <c r="E822" s="78" t="str">
        <f>IF(D822="","",D822&amp;"@"&amp;COUNTIF($D$1:D822,D822))</f>
        <v/>
      </c>
      <c r="F822" s="78" t="str">
        <f t="shared" si="12"/>
        <v>Naver 검색</v>
      </c>
      <c r="I822" s="78" t="str">
        <f>IF(E822="","",INDEX('기사 제목 및 링크'!B:B,MATCH("https://skinnonews.com"&amp;A822,'기사 제목 및 링크'!C:C,0)))</f>
        <v/>
      </c>
    </row>
    <row r="823" spans="1:9">
      <c r="A823" t="s">
        <v>1020</v>
      </c>
      <c r="B823" t="s">
        <v>39</v>
      </c>
      <c r="C823">
        <v>2</v>
      </c>
      <c r="D823" s="78" t="str">
        <f>IFERROR(MATCH(A823,'4p data'!$I$2:$I$7,0),"")</f>
        <v/>
      </c>
      <c r="E823" s="78" t="str">
        <f>IF(D823="","",D823&amp;"@"&amp;COUNTIF($D$1:D823,D823))</f>
        <v/>
      </c>
      <c r="F823" s="78" t="str">
        <f t="shared" si="12"/>
        <v>Naver 검색</v>
      </c>
      <c r="I823" s="78" t="str">
        <f>IF(E823="","",INDEX('기사 제목 및 링크'!B:B,MATCH("https://skinnonews.com"&amp;A823,'기사 제목 및 링크'!C:C,0)))</f>
        <v/>
      </c>
    </row>
    <row r="824" spans="1:9">
      <c r="A824" t="s">
        <v>1021</v>
      </c>
      <c r="B824" t="s">
        <v>37</v>
      </c>
      <c r="C824">
        <v>2</v>
      </c>
      <c r="D824" s="78" t="str">
        <f>IFERROR(MATCH(A824,'4p data'!$I$2:$I$7,0),"")</f>
        <v/>
      </c>
      <c r="E824" s="78" t="str">
        <f>IF(D824="","",D824&amp;"@"&amp;COUNTIF($D$1:D824,D824))</f>
        <v/>
      </c>
      <c r="F824" s="78" t="str">
        <f t="shared" si="12"/>
        <v>Google 검색</v>
      </c>
      <c r="I824" s="78" t="str">
        <f>IF(E824="","",INDEX('기사 제목 및 링크'!B:B,MATCH("https://skinnonews.com"&amp;A824,'기사 제목 및 링크'!C:C,0)))</f>
        <v/>
      </c>
    </row>
    <row r="825" spans="1:9">
      <c r="A825" t="s">
        <v>1034</v>
      </c>
      <c r="B825" t="s">
        <v>39</v>
      </c>
      <c r="C825">
        <v>2</v>
      </c>
      <c r="D825" s="78" t="str">
        <f>IFERROR(MATCH(A825,'4p data'!$I$2:$I$7,0),"")</f>
        <v/>
      </c>
      <c r="E825" s="78" t="str">
        <f>IF(D825="","",D825&amp;"@"&amp;COUNTIF($D$1:D825,D825))</f>
        <v/>
      </c>
      <c r="F825" s="78" t="str">
        <f t="shared" si="12"/>
        <v>Naver 검색</v>
      </c>
      <c r="I825" s="78" t="str">
        <f>IF(E825="","",INDEX('기사 제목 및 링크'!B:B,MATCH("https://skinnonews.com"&amp;A825,'기사 제목 및 링크'!C:C,0)))</f>
        <v/>
      </c>
    </row>
    <row r="826" spans="1:9">
      <c r="A826" t="s">
        <v>1035</v>
      </c>
      <c r="B826" t="s">
        <v>237</v>
      </c>
      <c r="C826">
        <v>2</v>
      </c>
      <c r="D826" s="78" t="str">
        <f>IFERROR(MATCH(A826,'4p data'!$I$2:$I$7,0),"")</f>
        <v/>
      </c>
      <c r="E826" s="78" t="str">
        <f>IF(D826="","",D826&amp;"@"&amp;COUNTIF($D$1:D826,D826))</f>
        <v/>
      </c>
      <c r="F826" s="78" t="str">
        <f t="shared" si="12"/>
        <v>Daum</v>
      </c>
      <c r="I826" s="78" t="str">
        <f>IF(E826="","",INDEX('기사 제목 및 링크'!B:B,MATCH("https://skinnonews.com"&amp;A826,'기사 제목 및 링크'!C:C,0)))</f>
        <v/>
      </c>
    </row>
    <row r="827" spans="1:9">
      <c r="A827" t="s">
        <v>1049</v>
      </c>
      <c r="B827" t="s">
        <v>36</v>
      </c>
      <c r="C827">
        <v>2</v>
      </c>
      <c r="D827" s="78" t="str">
        <f>IFERROR(MATCH(A827,'4p data'!$I$2:$I$7,0),"")</f>
        <v/>
      </c>
      <c r="E827" s="78" t="str">
        <f>IF(D827="","",D827&amp;"@"&amp;COUNTIF($D$1:D827,D827))</f>
        <v/>
      </c>
      <c r="F827" s="78" t="str">
        <f t="shared" si="12"/>
        <v>직접유입</v>
      </c>
      <c r="I827" s="78" t="str">
        <f>IF(E827="","",INDEX('기사 제목 및 링크'!B:B,MATCH("https://skinnonews.com"&amp;A827,'기사 제목 및 링크'!C:C,0)))</f>
        <v/>
      </c>
    </row>
    <row r="828" spans="1:9">
      <c r="A828" t="s">
        <v>1049</v>
      </c>
      <c r="B828" t="s">
        <v>2006</v>
      </c>
      <c r="C828">
        <v>2</v>
      </c>
      <c r="D828" s="78" t="str">
        <f>IFERROR(MATCH(A828,'4p data'!$I$2:$I$7,0),"")</f>
        <v/>
      </c>
      <c r="E828" s="78" t="str">
        <f>IF(D828="","",D828&amp;"@"&amp;COUNTIF($D$1:D828,D828))</f>
        <v/>
      </c>
      <c r="F828" s="78" t="str">
        <f t="shared" si="12"/>
        <v>Marklines.com</v>
      </c>
      <c r="I828" s="78" t="str">
        <f>IF(E828="","",INDEX('기사 제목 및 링크'!B:B,MATCH("https://skinnonews.com"&amp;A828,'기사 제목 및 링크'!C:C,0)))</f>
        <v/>
      </c>
    </row>
    <row r="829" spans="1:9">
      <c r="A829" t="s">
        <v>1427</v>
      </c>
      <c r="B829" t="s">
        <v>36</v>
      </c>
      <c r="C829">
        <v>2</v>
      </c>
      <c r="D829" s="78" t="str">
        <f>IFERROR(MATCH(A829,'4p data'!$I$2:$I$7,0),"")</f>
        <v/>
      </c>
      <c r="E829" s="78" t="str">
        <f>IF(D829="","",D829&amp;"@"&amp;COUNTIF($D$1:D829,D829))</f>
        <v/>
      </c>
      <c r="F829" s="78" t="str">
        <f t="shared" si="12"/>
        <v>직접유입</v>
      </c>
      <c r="I829" s="78" t="str">
        <f>IF(E829="","",INDEX('기사 제목 및 링크'!B:B,MATCH("https://skinnonews.com"&amp;A829,'기사 제목 및 링크'!C:C,0)))</f>
        <v/>
      </c>
    </row>
    <row r="830" spans="1:9">
      <c r="A830" t="s">
        <v>1054</v>
      </c>
      <c r="B830" t="s">
        <v>36</v>
      </c>
      <c r="C830">
        <v>2</v>
      </c>
      <c r="D830" s="78" t="str">
        <f>IFERROR(MATCH(A830,'4p data'!$I$2:$I$7,0),"")</f>
        <v/>
      </c>
      <c r="E830" s="78" t="str">
        <f>IF(D830="","",D830&amp;"@"&amp;COUNTIF($D$1:D830,D830))</f>
        <v/>
      </c>
      <c r="F830" s="78" t="str">
        <f t="shared" si="12"/>
        <v>직접유입</v>
      </c>
      <c r="I830" s="78" t="str">
        <f>IF(E830="","",INDEX('기사 제목 및 링크'!B:B,MATCH("https://skinnonews.com"&amp;A830,'기사 제목 및 링크'!C:C,0)))</f>
        <v/>
      </c>
    </row>
    <row r="831" spans="1:9">
      <c r="A831" t="s">
        <v>1100</v>
      </c>
      <c r="B831" t="s">
        <v>37</v>
      </c>
      <c r="C831">
        <v>2</v>
      </c>
      <c r="D831" s="78" t="str">
        <f>IFERROR(MATCH(A831,'4p data'!$I$2:$I$7,0),"")</f>
        <v/>
      </c>
      <c r="E831" s="78" t="str">
        <f>IF(D831="","",D831&amp;"@"&amp;COUNTIF($D$1:D831,D831))</f>
        <v/>
      </c>
      <c r="F831" s="78" t="str">
        <f t="shared" si="12"/>
        <v>Google 검색</v>
      </c>
      <c r="I831" s="78" t="str">
        <f>IF(E831="","",INDEX('기사 제목 및 링크'!B:B,MATCH("https://skinnonews.com"&amp;A831,'기사 제목 및 링크'!C:C,0)))</f>
        <v/>
      </c>
    </row>
    <row r="832" spans="1:9">
      <c r="A832" t="s">
        <v>1148</v>
      </c>
      <c r="B832" t="s">
        <v>36</v>
      </c>
      <c r="C832">
        <v>2</v>
      </c>
      <c r="D832" s="78" t="str">
        <f>IFERROR(MATCH(A832,'4p data'!$I$2:$I$7,0),"")</f>
        <v/>
      </c>
      <c r="E832" s="78" t="str">
        <f>IF(D832="","",D832&amp;"@"&amp;COUNTIF($D$1:D832,D832))</f>
        <v/>
      </c>
      <c r="F832" s="78" t="str">
        <f t="shared" si="12"/>
        <v>직접유입</v>
      </c>
      <c r="I832" s="78" t="str">
        <f>IF(E832="","",INDEX('기사 제목 및 링크'!B:B,MATCH("https://skinnonews.com"&amp;A832,'기사 제목 및 링크'!C:C,0)))</f>
        <v/>
      </c>
    </row>
    <row r="833" spans="1:9">
      <c r="A833" t="s">
        <v>1148</v>
      </c>
      <c r="B833" t="s">
        <v>234</v>
      </c>
      <c r="C833">
        <v>2</v>
      </c>
      <c r="D833" s="78" t="str">
        <f>IFERROR(MATCH(A833,'4p data'!$I$2:$I$7,0),"")</f>
        <v/>
      </c>
      <c r="E833" s="78" t="str">
        <f>IF(D833="","",D833&amp;"@"&amp;COUNTIF($D$1:D833,D833))</f>
        <v/>
      </c>
      <c r="F833" s="78" t="str">
        <f t="shared" si="12"/>
        <v>Skenmove.com</v>
      </c>
      <c r="I833" s="78" t="str">
        <f>IF(E833="","",INDEX('기사 제목 및 링크'!B:B,MATCH("https://skinnonews.com"&amp;A833,'기사 제목 및 링크'!C:C,0)))</f>
        <v/>
      </c>
    </row>
    <row r="834" spans="1:9">
      <c r="A834" t="s">
        <v>1168</v>
      </c>
      <c r="B834" t="s">
        <v>37</v>
      </c>
      <c r="C834">
        <v>2</v>
      </c>
      <c r="D834" s="78" t="str">
        <f>IFERROR(MATCH(A834,'4p data'!$I$2:$I$7,0),"")</f>
        <v/>
      </c>
      <c r="E834" s="78" t="str">
        <f>IF(D834="","",D834&amp;"@"&amp;COUNTIF($D$1:D834,D834))</f>
        <v/>
      </c>
      <c r="F834" s="78" t="str">
        <f t="shared" ref="F834:F897" si="13">IF(B834="naver","Naver 검색",IF(B834="google","Google 검색",IF(B834="(direct)","직접유입",UPPER(LEFT(B834,1))&amp;MID(B834,2,99))))</f>
        <v>Google 검색</v>
      </c>
      <c r="I834" s="78" t="str">
        <f>IF(E834="","",INDEX('기사 제목 및 링크'!B:B,MATCH("https://skinnonews.com"&amp;A834,'기사 제목 및 링크'!C:C,0)))</f>
        <v/>
      </c>
    </row>
    <row r="835" spans="1:9">
      <c r="A835" t="s">
        <v>1175</v>
      </c>
      <c r="B835" t="s">
        <v>39</v>
      </c>
      <c r="C835">
        <v>2</v>
      </c>
      <c r="D835" s="78" t="str">
        <f>IFERROR(MATCH(A835,'4p data'!$I$2:$I$7,0),"")</f>
        <v/>
      </c>
      <c r="E835" s="78" t="str">
        <f>IF(D835="","",D835&amp;"@"&amp;COUNTIF($D$1:D835,D835))</f>
        <v/>
      </c>
      <c r="F835" s="78" t="str">
        <f t="shared" si="13"/>
        <v>Naver 검색</v>
      </c>
      <c r="I835" s="78" t="str">
        <f>IF(E835="","",INDEX('기사 제목 및 링크'!B:B,MATCH("https://skinnonews.com"&amp;A835,'기사 제목 및 링크'!C:C,0)))</f>
        <v/>
      </c>
    </row>
    <row r="836" spans="1:9">
      <c r="A836" t="s">
        <v>1171</v>
      </c>
      <c r="B836" t="s">
        <v>39</v>
      </c>
      <c r="C836">
        <v>2</v>
      </c>
      <c r="D836" s="78" t="str">
        <f>IFERROR(MATCH(A836,'4p data'!$I$2:$I$7,0),"")</f>
        <v/>
      </c>
      <c r="E836" s="78" t="str">
        <f>IF(D836="","",D836&amp;"@"&amp;COUNTIF($D$1:D836,D836))</f>
        <v/>
      </c>
      <c r="F836" s="78" t="str">
        <f t="shared" si="13"/>
        <v>Naver 검색</v>
      </c>
      <c r="I836" s="78" t="str">
        <f>IF(E836="","",INDEX('기사 제목 및 링크'!B:B,MATCH("https://skinnonews.com"&amp;A836,'기사 제목 및 링크'!C:C,0)))</f>
        <v/>
      </c>
    </row>
    <row r="837" spans="1:9">
      <c r="A837" t="s">
        <v>1171</v>
      </c>
      <c r="B837" t="s">
        <v>88</v>
      </c>
      <c r="C837">
        <v>2</v>
      </c>
      <c r="D837" s="78" t="str">
        <f>IFERROR(MATCH(A837,'4p data'!$I$2:$I$7,0),"")</f>
        <v/>
      </c>
      <c r="E837" s="78" t="str">
        <f>IF(D837="","",D837&amp;"@"&amp;COUNTIF($D$1:D837,D837))</f>
        <v/>
      </c>
      <c r="F837" s="78" t="str">
        <f t="shared" si="13"/>
        <v>Sk-on.com</v>
      </c>
      <c r="I837" s="78" t="str">
        <f>IF(E837="","",INDEX('기사 제목 및 링크'!B:B,MATCH("https://skinnonews.com"&amp;A837,'기사 제목 및 링크'!C:C,0)))</f>
        <v/>
      </c>
    </row>
    <row r="838" spans="1:9">
      <c r="A838" t="s">
        <v>1629</v>
      </c>
      <c r="B838" t="s">
        <v>37</v>
      </c>
      <c r="C838">
        <v>2</v>
      </c>
      <c r="D838" s="78" t="str">
        <f>IFERROR(MATCH(A838,'4p data'!$I$2:$I$7,0),"")</f>
        <v/>
      </c>
      <c r="E838" s="78" t="str">
        <f>IF(D838="","",D838&amp;"@"&amp;COUNTIF($D$1:D838,D838))</f>
        <v/>
      </c>
      <c r="F838" s="78" t="str">
        <f t="shared" si="13"/>
        <v>Google 검색</v>
      </c>
      <c r="I838" s="78" t="str">
        <f>IF(E838="","",INDEX('기사 제목 및 링크'!B:B,MATCH("https://skinnonews.com"&amp;A838,'기사 제목 및 링크'!C:C,0)))</f>
        <v/>
      </c>
    </row>
    <row r="839" spans="1:9">
      <c r="A839" t="s">
        <v>1262</v>
      </c>
      <c r="B839" t="s">
        <v>229</v>
      </c>
      <c r="C839">
        <v>2</v>
      </c>
      <c r="D839" s="78" t="str">
        <f>IFERROR(MATCH(A839,'4p data'!$I$2:$I$7,0),"")</f>
        <v/>
      </c>
      <c r="E839" s="78" t="str">
        <f>IF(D839="","",D839&amp;"@"&amp;COUNTIF($D$1:D839,D839))</f>
        <v/>
      </c>
      <c r="F839" s="78" t="str">
        <f t="shared" si="13"/>
        <v>Skenergy.com</v>
      </c>
      <c r="I839" s="78" t="str">
        <f>IF(E839="","",INDEX('기사 제목 및 링크'!B:B,MATCH("https://skinnonews.com"&amp;A839,'기사 제목 및 링크'!C:C,0)))</f>
        <v/>
      </c>
    </row>
    <row r="840" spans="1:9">
      <c r="A840" t="s">
        <v>1272</v>
      </c>
      <c r="B840" t="s">
        <v>2708</v>
      </c>
      <c r="C840">
        <v>2</v>
      </c>
      <c r="D840" s="78" t="str">
        <f>IFERROR(MATCH(A840,'4p data'!$I$2:$I$7,0),"")</f>
        <v/>
      </c>
      <c r="E840" s="78" t="str">
        <f>IF(D840="","",D840&amp;"@"&amp;COUNTIF($D$1:D840,D840))</f>
        <v/>
      </c>
      <c r="F840" s="78" t="str">
        <f t="shared" si="13"/>
        <v>Lm.facebook.com</v>
      </c>
      <c r="I840" s="78" t="str">
        <f>IF(E840="","",INDEX('기사 제목 및 링크'!B:B,MATCH("https://skinnonews.com"&amp;A840,'기사 제목 및 링크'!C:C,0)))</f>
        <v/>
      </c>
    </row>
    <row r="841" spans="1:9">
      <c r="A841" t="s">
        <v>1274</v>
      </c>
      <c r="B841" t="s">
        <v>38</v>
      </c>
      <c r="C841">
        <v>2</v>
      </c>
      <c r="D841" s="78" t="str">
        <f>IFERROR(MATCH(A841,'4p data'!$I$2:$I$7,0),"")</f>
        <v/>
      </c>
      <c r="E841" s="78" t="str">
        <f>IF(D841="","",D841&amp;"@"&amp;COUNTIF($D$1:D841,D841))</f>
        <v/>
      </c>
      <c r="F841" s="78" t="str">
        <f t="shared" si="13"/>
        <v>Ozmailer.com</v>
      </c>
      <c r="I841" s="78" t="str">
        <f>IF(E841="","",INDEX('기사 제목 및 링크'!B:B,MATCH("https://skinnonews.com"&amp;A841,'기사 제목 및 링크'!C:C,0)))</f>
        <v/>
      </c>
    </row>
    <row r="842" spans="1:9">
      <c r="A842" t="s">
        <v>2101</v>
      </c>
      <c r="B842" t="s">
        <v>37</v>
      </c>
      <c r="C842">
        <v>2</v>
      </c>
      <c r="D842" s="78" t="str">
        <f>IFERROR(MATCH(A842,'4p data'!$I$2:$I$7,0),"")</f>
        <v/>
      </c>
      <c r="E842" s="78" t="str">
        <f>IF(D842="","",D842&amp;"@"&amp;COUNTIF($D$1:D842,D842))</f>
        <v/>
      </c>
      <c r="F842" s="78" t="str">
        <f t="shared" si="13"/>
        <v>Google 검색</v>
      </c>
      <c r="I842" s="78" t="str">
        <f>IF(E842="","",INDEX('기사 제목 및 링크'!B:B,MATCH("https://skinnonews.com"&amp;A842,'기사 제목 및 링크'!C:C,0)))</f>
        <v/>
      </c>
    </row>
    <row r="843" spans="1:9">
      <c r="A843" t="s">
        <v>1328</v>
      </c>
      <c r="B843" t="s">
        <v>36</v>
      </c>
      <c r="C843">
        <v>2</v>
      </c>
      <c r="D843" s="78" t="str">
        <f>IFERROR(MATCH(A843,'4p data'!$I$2:$I$7,0),"")</f>
        <v/>
      </c>
      <c r="E843" s="78" t="str">
        <f>IF(D843="","",D843&amp;"@"&amp;COUNTIF($D$1:D843,D843))</f>
        <v/>
      </c>
      <c r="F843" s="78" t="str">
        <f t="shared" si="13"/>
        <v>직접유입</v>
      </c>
      <c r="I843" s="78" t="str">
        <f>IF(E843="","",INDEX('기사 제목 및 링크'!B:B,MATCH("https://skinnonews.com"&amp;A843,'기사 제목 및 링크'!C:C,0)))</f>
        <v/>
      </c>
    </row>
    <row r="844" spans="1:9">
      <c r="A844" t="s">
        <v>1362</v>
      </c>
      <c r="B844" t="s">
        <v>41</v>
      </c>
      <c r="C844">
        <v>2</v>
      </c>
      <c r="D844" s="78" t="str">
        <f>IFERROR(MATCH(A844,'4p data'!$I$2:$I$7,0),"")</f>
        <v/>
      </c>
      <c r="E844" s="78" t="str">
        <f>IF(D844="","",D844&amp;"@"&amp;COUNTIF($D$1:D844,D844))</f>
        <v/>
      </c>
      <c r="F844" s="78" t="str">
        <f t="shared" si="13"/>
        <v>Naver.com</v>
      </c>
      <c r="I844" s="78" t="str">
        <f>IF(E844="","",INDEX('기사 제목 및 링크'!B:B,MATCH("https://skinnonews.com"&amp;A844,'기사 제목 및 링크'!C:C,0)))</f>
        <v/>
      </c>
    </row>
    <row r="845" spans="1:9">
      <c r="A845" t="s">
        <v>1363</v>
      </c>
      <c r="B845" t="s">
        <v>235</v>
      </c>
      <c r="C845">
        <v>2</v>
      </c>
      <c r="D845" s="78" t="str">
        <f>IFERROR(MATCH(A845,'4p data'!$I$2:$I$7,0),"")</f>
        <v/>
      </c>
      <c r="E845" s="78" t="str">
        <f>IF(D845="","",D845&amp;"@"&amp;COUNTIF($D$1:D845,D845))</f>
        <v/>
      </c>
      <c r="F845" s="78" t="str">
        <f t="shared" si="13"/>
        <v>M.search.naver.com</v>
      </c>
      <c r="I845" s="78" t="str">
        <f>IF(E845="","",INDEX('기사 제목 및 링크'!B:B,MATCH("https://skinnonews.com"&amp;A845,'기사 제목 및 링크'!C:C,0)))</f>
        <v/>
      </c>
    </row>
    <row r="846" spans="1:9">
      <c r="A846" t="s">
        <v>1360</v>
      </c>
      <c r="B846" t="s">
        <v>2010</v>
      </c>
      <c r="C846">
        <v>2</v>
      </c>
      <c r="D846" s="78" t="str">
        <f>IFERROR(MATCH(A846,'4p data'!$I$2:$I$7,0),"")</f>
        <v/>
      </c>
      <c r="E846" s="78" t="str">
        <f>IF(D846="","",D846&amp;"@"&amp;COUNTIF($D$1:D846,D846))</f>
        <v/>
      </c>
      <c r="F846" s="78" t="str">
        <f t="shared" si="13"/>
        <v>Linkedin.com</v>
      </c>
      <c r="I846" s="78" t="str">
        <f>IF(E846="","",INDEX('기사 제목 및 링크'!B:B,MATCH("https://skinnonews.com"&amp;A846,'기사 제목 및 링크'!C:C,0)))</f>
        <v/>
      </c>
    </row>
    <row r="847" spans="1:9">
      <c r="A847" t="s">
        <v>1360</v>
      </c>
      <c r="B847" t="s">
        <v>235</v>
      </c>
      <c r="C847">
        <v>2</v>
      </c>
      <c r="D847" s="78" t="str">
        <f>IFERROR(MATCH(A847,'4p data'!$I$2:$I$7,0),"")</f>
        <v/>
      </c>
      <c r="E847" s="78" t="str">
        <f>IF(D847="","",D847&amp;"@"&amp;COUNTIF($D$1:D847,D847))</f>
        <v/>
      </c>
      <c r="F847" s="78" t="str">
        <f t="shared" si="13"/>
        <v>M.search.naver.com</v>
      </c>
      <c r="I847" s="78" t="str">
        <f>IF(E847="","",INDEX('기사 제목 및 링크'!B:B,MATCH("https://skinnonews.com"&amp;A847,'기사 제목 및 링크'!C:C,0)))</f>
        <v/>
      </c>
    </row>
    <row r="848" spans="1:9">
      <c r="A848" t="s">
        <v>1667</v>
      </c>
      <c r="B848" t="s">
        <v>37</v>
      </c>
      <c r="C848">
        <v>2</v>
      </c>
      <c r="D848" s="78" t="str">
        <f>IFERROR(MATCH(A848,'4p data'!$I$2:$I$7,0),"")</f>
        <v/>
      </c>
      <c r="E848" s="78" t="str">
        <f>IF(D848="","",D848&amp;"@"&amp;COUNTIF($D$1:D848,D848))</f>
        <v/>
      </c>
      <c r="F848" s="78" t="str">
        <f t="shared" si="13"/>
        <v>Google 검색</v>
      </c>
      <c r="I848" s="78" t="str">
        <f>IF(E848="","",INDEX('기사 제목 및 링크'!B:B,MATCH("https://skinnonews.com"&amp;A848,'기사 제목 및 링크'!C:C,0)))</f>
        <v/>
      </c>
    </row>
    <row r="849" spans="1:9">
      <c r="A849" t="s">
        <v>1389</v>
      </c>
      <c r="B849" t="s">
        <v>39</v>
      </c>
      <c r="C849">
        <v>2</v>
      </c>
      <c r="D849" s="78" t="str">
        <f>IFERROR(MATCH(A849,'4p data'!$I$2:$I$7,0),"")</f>
        <v/>
      </c>
      <c r="E849" s="78" t="str">
        <f>IF(D849="","",D849&amp;"@"&amp;COUNTIF($D$1:D849,D849))</f>
        <v/>
      </c>
      <c r="F849" s="78" t="str">
        <f t="shared" si="13"/>
        <v>Naver 검색</v>
      </c>
      <c r="I849" s="78" t="str">
        <f>IF(E849="","",INDEX('기사 제목 및 링크'!B:B,MATCH("https://skinnonews.com"&amp;A849,'기사 제목 및 링크'!C:C,0)))</f>
        <v/>
      </c>
    </row>
    <row r="850" spans="1:9">
      <c r="A850" t="s">
        <v>1388</v>
      </c>
      <c r="B850" t="s">
        <v>36</v>
      </c>
      <c r="C850">
        <v>2</v>
      </c>
      <c r="D850" s="78" t="str">
        <f>IFERROR(MATCH(A850,'4p data'!$I$2:$I$7,0),"")</f>
        <v/>
      </c>
      <c r="E850" s="78" t="str">
        <f>IF(D850="","",D850&amp;"@"&amp;COUNTIF($D$1:D850,D850))</f>
        <v/>
      </c>
      <c r="F850" s="78" t="str">
        <f t="shared" si="13"/>
        <v>직접유입</v>
      </c>
      <c r="I850" s="78" t="str">
        <f>IF(E850="","",INDEX('기사 제목 및 링크'!B:B,MATCH("https://skinnonews.com"&amp;A850,'기사 제목 및 링크'!C:C,0)))</f>
        <v/>
      </c>
    </row>
    <row r="851" spans="1:9">
      <c r="A851" t="s">
        <v>1426</v>
      </c>
      <c r="B851" t="s">
        <v>238</v>
      </c>
      <c r="C851">
        <v>2</v>
      </c>
      <c r="D851" s="78" t="str">
        <f>IFERROR(MATCH(A851,'4p data'!$I$2:$I$7,0),"")</f>
        <v/>
      </c>
      <c r="E851" s="78" t="str">
        <f>IF(D851="","",D851&amp;"@"&amp;COUNTIF($D$1:D851,D851))</f>
        <v/>
      </c>
      <c r="F851" s="78" t="str">
        <f t="shared" si="13"/>
        <v>Skincheonpetrochem.com</v>
      </c>
      <c r="I851" s="78" t="str">
        <f>IF(E851="","",INDEX('기사 제목 및 링크'!B:B,MATCH("https://skinnonews.com"&amp;A851,'기사 제목 및 링크'!C:C,0)))</f>
        <v/>
      </c>
    </row>
    <row r="852" spans="1:9">
      <c r="A852" t="s">
        <v>1424</v>
      </c>
      <c r="B852" t="s">
        <v>233</v>
      </c>
      <c r="C852">
        <v>2</v>
      </c>
      <c r="D852" s="78" t="str">
        <f>IFERROR(MATCH(A852,'4p data'!$I$2:$I$7,0),"")</f>
        <v/>
      </c>
      <c r="E852" s="78" t="str">
        <f>IF(D852="","",D852&amp;"@"&amp;COUNTIF($D$1:D852,D852))</f>
        <v/>
      </c>
      <c r="F852" s="78" t="str">
        <f t="shared" si="13"/>
        <v>Blog.naver.com</v>
      </c>
      <c r="I852" s="78" t="str">
        <f>IF(E852="","",INDEX('기사 제목 및 링크'!B:B,MATCH("https://skinnonews.com"&amp;A852,'기사 제목 및 링크'!C:C,0)))</f>
        <v/>
      </c>
    </row>
    <row r="853" spans="1:9">
      <c r="A853" t="s">
        <v>1425</v>
      </c>
      <c r="B853" t="s">
        <v>37</v>
      </c>
      <c r="C853">
        <v>2</v>
      </c>
      <c r="D853" s="78" t="str">
        <f>IFERROR(MATCH(A853,'4p data'!$I$2:$I$7,0),"")</f>
        <v/>
      </c>
      <c r="E853" s="78" t="str">
        <f>IF(D853="","",D853&amp;"@"&amp;COUNTIF($D$1:D853,D853))</f>
        <v/>
      </c>
      <c r="F853" s="78" t="str">
        <f t="shared" si="13"/>
        <v>Google 검색</v>
      </c>
      <c r="I853" s="78" t="str">
        <f>IF(E853="","",INDEX('기사 제목 및 링크'!B:B,MATCH("https://skinnonews.com"&amp;A853,'기사 제목 및 링크'!C:C,0)))</f>
        <v/>
      </c>
    </row>
    <row r="854" spans="1:9">
      <c r="A854" t="s">
        <v>1454</v>
      </c>
      <c r="B854" t="s">
        <v>36</v>
      </c>
      <c r="C854">
        <v>2</v>
      </c>
      <c r="D854" s="78" t="str">
        <f>IFERROR(MATCH(A854,'4p data'!$I$2:$I$7,0),"")</f>
        <v/>
      </c>
      <c r="E854" s="78" t="str">
        <f>IF(D854="","",D854&amp;"@"&amp;COUNTIF($D$1:D854,D854))</f>
        <v/>
      </c>
      <c r="F854" s="78" t="str">
        <f t="shared" si="13"/>
        <v>직접유입</v>
      </c>
      <c r="I854" s="78" t="str">
        <f>IF(E854="","",INDEX('기사 제목 및 링크'!B:B,MATCH("https://skinnonews.com"&amp;A854,'기사 제목 및 링크'!C:C,0)))</f>
        <v/>
      </c>
    </row>
    <row r="855" spans="1:9">
      <c r="A855" t="s">
        <v>1484</v>
      </c>
      <c r="B855" t="s">
        <v>230</v>
      </c>
      <c r="C855">
        <v>2</v>
      </c>
      <c r="D855" s="78" t="str">
        <f>IFERROR(MATCH(A855,'4p data'!$I$2:$I$7,0),"")</f>
        <v/>
      </c>
      <c r="E855" s="78" t="str">
        <f>IF(D855="","",D855&amp;"@"&amp;COUNTIF($D$1:D855,D855))</f>
        <v/>
      </c>
      <c r="F855" s="78" t="str">
        <f t="shared" si="13"/>
        <v>Skgeocentric.com</v>
      </c>
      <c r="I855" s="78" t="str">
        <f>IF(E855="","",INDEX('기사 제목 및 링크'!B:B,MATCH("https://skinnonews.com"&amp;A855,'기사 제목 및 링크'!C:C,0)))</f>
        <v/>
      </c>
    </row>
    <row r="856" spans="1:9">
      <c r="A856" t="s">
        <v>1486</v>
      </c>
      <c r="B856" t="s">
        <v>39</v>
      </c>
      <c r="C856">
        <v>2</v>
      </c>
      <c r="D856" s="78" t="str">
        <f>IFERROR(MATCH(A856,'4p data'!$I$2:$I$7,0),"")</f>
        <v/>
      </c>
      <c r="E856" s="78" t="str">
        <f>IF(D856="","",D856&amp;"@"&amp;COUNTIF($D$1:D856,D856))</f>
        <v/>
      </c>
      <c r="F856" s="78" t="str">
        <f t="shared" si="13"/>
        <v>Naver 검색</v>
      </c>
      <c r="I856" s="78" t="str">
        <f>IF(E856="","",INDEX('기사 제목 및 링크'!B:B,MATCH("https://skinnonews.com"&amp;A856,'기사 제목 및 링크'!C:C,0)))</f>
        <v/>
      </c>
    </row>
    <row r="857" spans="1:9">
      <c r="A857" t="s">
        <v>1568</v>
      </c>
      <c r="B857" t="s">
        <v>36</v>
      </c>
      <c r="C857">
        <v>2</v>
      </c>
      <c r="D857" s="78" t="str">
        <f>IFERROR(MATCH(A857,'4p data'!$I$2:$I$7,0),"")</f>
        <v/>
      </c>
      <c r="E857" s="78" t="str">
        <f>IF(D857="","",D857&amp;"@"&amp;COUNTIF($D$1:D857,D857))</f>
        <v/>
      </c>
      <c r="F857" s="78" t="str">
        <f t="shared" si="13"/>
        <v>직접유입</v>
      </c>
      <c r="I857" s="78" t="str">
        <f>IF(E857="","",INDEX('기사 제목 및 링크'!B:B,MATCH("https://skinnonews.com"&amp;A857,'기사 제목 및 링크'!C:C,0)))</f>
        <v/>
      </c>
    </row>
    <row r="858" spans="1:9">
      <c r="A858" t="s">
        <v>1614</v>
      </c>
      <c r="B858" t="s">
        <v>37</v>
      </c>
      <c r="C858">
        <v>2</v>
      </c>
      <c r="D858" s="78" t="str">
        <f>IFERROR(MATCH(A858,'4p data'!$I$2:$I$7,0),"")</f>
        <v/>
      </c>
      <c r="E858" s="78" t="str">
        <f>IF(D858="","",D858&amp;"@"&amp;COUNTIF($D$1:D858,D858))</f>
        <v/>
      </c>
      <c r="F858" s="78" t="str">
        <f t="shared" si="13"/>
        <v>Google 검색</v>
      </c>
      <c r="I858" s="78" t="str">
        <f>IF(E858="","",INDEX('기사 제목 및 링크'!B:B,MATCH("https://skinnonews.com"&amp;A858,'기사 제목 및 링크'!C:C,0)))</f>
        <v/>
      </c>
    </row>
    <row r="859" spans="1:9">
      <c r="A859" t="s">
        <v>1614</v>
      </c>
      <c r="B859" t="s">
        <v>39</v>
      </c>
      <c r="C859">
        <v>2</v>
      </c>
      <c r="D859" s="78" t="str">
        <f>IFERROR(MATCH(A859,'4p data'!$I$2:$I$7,0),"")</f>
        <v/>
      </c>
      <c r="E859" s="78" t="str">
        <f>IF(D859="","",D859&amp;"@"&amp;COUNTIF($D$1:D859,D859))</f>
        <v/>
      </c>
      <c r="F859" s="78" t="str">
        <f t="shared" si="13"/>
        <v>Naver 검색</v>
      </c>
      <c r="I859" s="78" t="str">
        <f>IF(E859="","",INDEX('기사 제목 및 링크'!B:B,MATCH("https://skinnonews.com"&amp;A859,'기사 제목 및 링크'!C:C,0)))</f>
        <v/>
      </c>
    </row>
    <row r="860" spans="1:9">
      <c r="A860" t="s">
        <v>1616</v>
      </c>
      <c r="B860" t="s">
        <v>229</v>
      </c>
      <c r="C860">
        <v>2</v>
      </c>
      <c r="D860" s="78" t="str">
        <f>IFERROR(MATCH(A860,'4p data'!$I$2:$I$7,0),"")</f>
        <v/>
      </c>
      <c r="E860" s="78" t="str">
        <f>IF(D860="","",D860&amp;"@"&amp;COUNTIF($D$1:D860,D860))</f>
        <v/>
      </c>
      <c r="F860" s="78" t="str">
        <f t="shared" si="13"/>
        <v>Skenergy.com</v>
      </c>
      <c r="I860" s="78" t="str">
        <f>IF(E860="","",INDEX('기사 제목 및 링크'!B:B,MATCH("https://skinnonews.com"&amp;A860,'기사 제목 및 링크'!C:C,0)))</f>
        <v/>
      </c>
    </row>
    <row r="861" spans="1:9">
      <c r="A861" t="s">
        <v>1714</v>
      </c>
      <c r="B861" t="s">
        <v>37</v>
      </c>
      <c r="C861">
        <v>2</v>
      </c>
      <c r="D861" s="78" t="str">
        <f>IFERROR(MATCH(A861,'4p data'!$I$2:$I$7,0),"")</f>
        <v/>
      </c>
      <c r="E861" s="78" t="str">
        <f>IF(D861="","",D861&amp;"@"&amp;COUNTIF($D$1:D861,D861))</f>
        <v/>
      </c>
      <c r="F861" s="78" t="str">
        <f t="shared" si="13"/>
        <v>Google 검색</v>
      </c>
      <c r="I861" s="78" t="str">
        <f>IF(E861="","",INDEX('기사 제목 및 링크'!B:B,MATCH("https://skinnonews.com"&amp;A861,'기사 제목 및 링크'!C:C,0)))</f>
        <v/>
      </c>
    </row>
    <row r="862" spans="1:9">
      <c r="A862" t="s">
        <v>1797</v>
      </c>
      <c r="B862" t="s">
        <v>37</v>
      </c>
      <c r="C862">
        <v>2</v>
      </c>
      <c r="D862" s="78" t="str">
        <f>IFERROR(MATCH(A862,'4p data'!$I$2:$I$7,0),"")</f>
        <v/>
      </c>
      <c r="E862" s="78" t="str">
        <f>IF(D862="","",D862&amp;"@"&amp;COUNTIF($D$1:D862,D862))</f>
        <v/>
      </c>
      <c r="F862" s="78" t="str">
        <f t="shared" si="13"/>
        <v>Google 검색</v>
      </c>
      <c r="I862" s="78" t="str">
        <f>IF(E862="","",INDEX('기사 제목 및 링크'!B:B,MATCH("https://skinnonews.com"&amp;A862,'기사 제목 및 링크'!C:C,0)))</f>
        <v/>
      </c>
    </row>
    <row r="863" spans="1:9">
      <c r="A863" t="s">
        <v>1794</v>
      </c>
      <c r="B863" t="s">
        <v>39</v>
      </c>
      <c r="C863">
        <v>2</v>
      </c>
      <c r="D863" s="78" t="str">
        <f>IFERROR(MATCH(A863,'4p data'!$I$2:$I$7,0),"")</f>
        <v/>
      </c>
      <c r="E863" s="78" t="str">
        <f>IF(D863="","",D863&amp;"@"&amp;COUNTIF($D$1:D863,D863))</f>
        <v/>
      </c>
      <c r="F863" s="78" t="str">
        <f t="shared" si="13"/>
        <v>Naver 검색</v>
      </c>
      <c r="I863" s="78" t="str">
        <f>IF(E863="","",INDEX('기사 제목 및 링크'!B:B,MATCH("https://skinnonews.com"&amp;A863,'기사 제목 및 링크'!C:C,0)))</f>
        <v/>
      </c>
    </row>
    <row r="864" spans="1:9">
      <c r="A864" t="s">
        <v>1794</v>
      </c>
      <c r="B864" t="s">
        <v>38</v>
      </c>
      <c r="C864">
        <v>2</v>
      </c>
      <c r="D864" s="78" t="str">
        <f>IFERROR(MATCH(A864,'4p data'!$I$2:$I$7,0),"")</f>
        <v/>
      </c>
      <c r="E864" s="78" t="str">
        <f>IF(D864="","",D864&amp;"@"&amp;COUNTIF($D$1:D864,D864))</f>
        <v/>
      </c>
      <c r="F864" s="78" t="str">
        <f t="shared" si="13"/>
        <v>Ozmailer.com</v>
      </c>
      <c r="I864" s="78" t="str">
        <f>IF(E864="","",INDEX('기사 제목 및 링크'!B:B,MATCH("https://skinnonews.com"&amp;A864,'기사 제목 및 링크'!C:C,0)))</f>
        <v/>
      </c>
    </row>
    <row r="865" spans="1:9">
      <c r="A865" t="s">
        <v>1794</v>
      </c>
      <c r="B865" t="s">
        <v>229</v>
      </c>
      <c r="C865">
        <v>2</v>
      </c>
      <c r="D865" s="78" t="str">
        <f>IFERROR(MATCH(A865,'4p data'!$I$2:$I$7,0),"")</f>
        <v/>
      </c>
      <c r="E865" s="78" t="str">
        <f>IF(D865="","",D865&amp;"@"&amp;COUNTIF($D$1:D865,D865))</f>
        <v/>
      </c>
      <c r="F865" s="78" t="str">
        <f t="shared" si="13"/>
        <v>Skenergy.com</v>
      </c>
      <c r="I865" s="78" t="str">
        <f>IF(E865="","",INDEX('기사 제목 및 링크'!B:B,MATCH("https://skinnonews.com"&amp;A865,'기사 제목 및 링크'!C:C,0)))</f>
        <v/>
      </c>
    </row>
    <row r="866" spans="1:9">
      <c r="A866" t="s">
        <v>2723</v>
      </c>
      <c r="B866">
        <v>2</v>
      </c>
      <c r="C866">
        <v>2</v>
      </c>
      <c r="D866" s="78" t="str">
        <f>IFERROR(MATCH(A866,'4p data'!$I$2:$I$7,0),"")</f>
        <v/>
      </c>
      <c r="E866" s="78" t="str">
        <f>IF(D866="","",D866&amp;"@"&amp;COUNTIF($D$1:D866,D866))</f>
        <v/>
      </c>
      <c r="F866" s="78" t="str">
        <f t="shared" si="13"/>
        <v>2</v>
      </c>
      <c r="I866" s="78" t="str">
        <f>IF(E866="","",INDEX('기사 제목 및 링크'!B:B,MATCH("https://skinnonews.com"&amp;A866,'기사 제목 및 링크'!C:C,0)))</f>
        <v/>
      </c>
    </row>
    <row r="867" spans="1:9">
      <c r="A867" t="s">
        <v>1796</v>
      </c>
      <c r="B867" t="s">
        <v>37</v>
      </c>
      <c r="C867">
        <v>2</v>
      </c>
      <c r="D867" s="78" t="str">
        <f>IFERROR(MATCH(A867,'4p data'!$I$2:$I$7,0),"")</f>
        <v/>
      </c>
      <c r="E867" s="78" t="str">
        <f>IF(D867="","",D867&amp;"@"&amp;COUNTIF($D$1:D867,D867))</f>
        <v/>
      </c>
      <c r="F867" s="78" t="str">
        <f t="shared" si="13"/>
        <v>Google 검색</v>
      </c>
      <c r="I867" s="78" t="str">
        <f>IF(E867="","",INDEX('기사 제목 및 링크'!B:B,MATCH("https://skinnonews.com"&amp;A867,'기사 제목 및 링크'!C:C,0)))</f>
        <v/>
      </c>
    </row>
    <row r="868" spans="1:9">
      <c r="A868" t="s">
        <v>1796</v>
      </c>
      <c r="B868" t="s">
        <v>39</v>
      </c>
      <c r="C868">
        <v>2</v>
      </c>
      <c r="D868" s="78" t="str">
        <f>IFERROR(MATCH(A868,'4p data'!$I$2:$I$7,0),"")</f>
        <v/>
      </c>
      <c r="E868" s="78" t="str">
        <f>IF(D868="","",D868&amp;"@"&amp;COUNTIF($D$1:D868,D868))</f>
        <v/>
      </c>
      <c r="F868" s="78" t="str">
        <f t="shared" si="13"/>
        <v>Naver 검색</v>
      </c>
      <c r="I868" s="78" t="str">
        <f>IF(E868="","",INDEX('기사 제목 및 링크'!B:B,MATCH("https://skinnonews.com"&amp;A868,'기사 제목 및 링크'!C:C,0)))</f>
        <v/>
      </c>
    </row>
    <row r="869" spans="1:9">
      <c r="A869" t="s">
        <v>2054</v>
      </c>
      <c r="B869" t="s">
        <v>2724</v>
      </c>
      <c r="C869">
        <v>2</v>
      </c>
      <c r="D869" s="78">
        <f>IFERROR(MATCH(A869,'4p data'!$I$2:$I$7,0),"")</f>
        <v>3</v>
      </c>
      <c r="E869" s="78" t="str">
        <f>IF(D869="","",D869&amp;"@"&amp;COUNTIF($D$1:D869,D869))</f>
        <v>3@10</v>
      </c>
      <c r="F869" s="78" t="str">
        <f t="shared" si="13"/>
        <v>Lnkd.in</v>
      </c>
      <c r="I869" s="78" t="str">
        <f>IF(E869="","",INDEX('기사 제목 및 링크'!B:B,MATCH("https://skinnonews.com"&amp;A869,'기사 제목 및 링크'!C:C,0)))</f>
        <v>SK온, 리튬메탈 배터리용 고분자 전해질 개발</v>
      </c>
    </row>
    <row r="870" spans="1:9">
      <c r="A870" t="s">
        <v>2054</v>
      </c>
      <c r="B870" t="s">
        <v>235</v>
      </c>
      <c r="C870">
        <v>2</v>
      </c>
      <c r="D870" s="78">
        <f>IFERROR(MATCH(A870,'4p data'!$I$2:$I$7,0),"")</f>
        <v>3</v>
      </c>
      <c r="E870" s="78" t="str">
        <f>IF(D870="","",D870&amp;"@"&amp;COUNTIF($D$1:D870,D870))</f>
        <v>3@11</v>
      </c>
      <c r="F870" s="78" t="str">
        <f t="shared" si="13"/>
        <v>M.search.naver.com</v>
      </c>
      <c r="I870" s="78" t="str">
        <f>IF(E870="","",INDEX('기사 제목 및 링크'!B:B,MATCH("https://skinnonews.com"&amp;A870,'기사 제목 및 링크'!C:C,0)))</f>
        <v>SK온, 리튬메탈 배터리용 고분자 전해질 개발</v>
      </c>
    </row>
    <row r="871" spans="1:9">
      <c r="A871" t="s">
        <v>2054</v>
      </c>
      <c r="B871" t="s">
        <v>230</v>
      </c>
      <c r="C871">
        <v>2</v>
      </c>
      <c r="D871" s="78">
        <f>IFERROR(MATCH(A871,'4p data'!$I$2:$I$7,0),"")</f>
        <v>3</v>
      </c>
      <c r="E871" s="78" t="str">
        <f>IF(D871="","",D871&amp;"@"&amp;COUNTIF($D$1:D871,D871))</f>
        <v>3@12</v>
      </c>
      <c r="F871" s="78" t="str">
        <f t="shared" si="13"/>
        <v>Skgeocentric.com</v>
      </c>
      <c r="I871" s="78" t="str">
        <f>IF(E871="","",INDEX('기사 제목 및 링크'!B:B,MATCH("https://skinnonews.com"&amp;A871,'기사 제목 및 링크'!C:C,0)))</f>
        <v>SK온, 리튬메탈 배터리용 고분자 전해질 개발</v>
      </c>
    </row>
    <row r="872" spans="1:9">
      <c r="A872" t="s">
        <v>2053</v>
      </c>
      <c r="B872" t="s">
        <v>39</v>
      </c>
      <c r="C872">
        <v>2</v>
      </c>
      <c r="D872" s="78">
        <f>IFERROR(MATCH(A872,'4p data'!$I$2:$I$7,0),"")</f>
        <v>1</v>
      </c>
      <c r="E872" s="78" t="str">
        <f>IF(D872="","",D872&amp;"@"&amp;COUNTIF($D$1:D872,D872))</f>
        <v>1@8</v>
      </c>
      <c r="F872" s="78" t="str">
        <f t="shared" si="13"/>
        <v>Naver 검색</v>
      </c>
      <c r="I872" s="78" t="str">
        <f>IF(E872="","",INDEX('기사 제목 및 링크'!B:B,MATCH("https://skinnonews.com"&amp;A872,'기사 제목 및 링크'!C:C,0)))</f>
        <v>“옥상정원? 테니스 코트? 아니죠!” 우리나라 옥상은 왜 대부분 녹색일까?</v>
      </c>
    </row>
    <row r="873" spans="1:9">
      <c r="A873" t="s">
        <v>2056</v>
      </c>
      <c r="B873" t="s">
        <v>1241</v>
      </c>
      <c r="C873">
        <v>2</v>
      </c>
      <c r="D873" s="78" t="str">
        <f>IFERROR(MATCH(A873,'4p data'!$I$2:$I$7,0),"")</f>
        <v/>
      </c>
      <c r="E873" s="78" t="str">
        <f>IF(D873="","",D873&amp;"@"&amp;COUNTIF($D$1:D873,D873))</f>
        <v/>
      </c>
      <c r="F873" s="78" t="str">
        <f t="shared" si="13"/>
        <v>Enclean.com</v>
      </c>
      <c r="I873" s="78" t="str">
        <f>IF(E873="","",INDEX('기사 제목 및 링크'!B:B,MATCH("https://skinnonews.com"&amp;A873,'기사 제목 및 링크'!C:C,0)))</f>
        <v/>
      </c>
    </row>
    <row r="874" spans="1:9">
      <c r="A874" t="s">
        <v>2056</v>
      </c>
      <c r="B874" t="s">
        <v>88</v>
      </c>
      <c r="C874">
        <v>2</v>
      </c>
      <c r="D874" s="78" t="str">
        <f>IFERROR(MATCH(A874,'4p data'!$I$2:$I$7,0),"")</f>
        <v/>
      </c>
      <c r="E874" s="78" t="str">
        <f>IF(D874="","",D874&amp;"@"&amp;COUNTIF($D$1:D874,D874))</f>
        <v/>
      </c>
      <c r="F874" s="78" t="str">
        <f t="shared" si="13"/>
        <v>Sk-on.com</v>
      </c>
      <c r="I874" s="78" t="str">
        <f>IF(E874="","",INDEX('기사 제목 및 링크'!B:B,MATCH("https://skinnonews.com"&amp;A874,'기사 제목 및 링크'!C:C,0)))</f>
        <v/>
      </c>
    </row>
    <row r="875" spans="1:9">
      <c r="A875" t="s">
        <v>1509</v>
      </c>
      <c r="B875" t="s">
        <v>37</v>
      </c>
      <c r="C875">
        <v>2</v>
      </c>
      <c r="D875" s="78" t="str">
        <f>IFERROR(MATCH(A875,'4p data'!$I$2:$I$7,0),"")</f>
        <v/>
      </c>
      <c r="E875" s="78" t="str">
        <f>IF(D875="","",D875&amp;"@"&amp;COUNTIF($D$1:D875,D875))</f>
        <v/>
      </c>
      <c r="F875" s="78" t="str">
        <f t="shared" si="13"/>
        <v>Google 검색</v>
      </c>
      <c r="I875" s="78" t="str">
        <f>IF(E875="","",INDEX('기사 제목 및 링크'!B:B,MATCH("https://skinnonews.com"&amp;A875,'기사 제목 및 링크'!C:C,0)))</f>
        <v/>
      </c>
    </row>
    <row r="876" spans="1:9">
      <c r="A876" t="s">
        <v>862</v>
      </c>
      <c r="B876" t="s">
        <v>1787</v>
      </c>
      <c r="C876">
        <v>2</v>
      </c>
      <c r="D876" s="78" t="str">
        <f>IFERROR(MATCH(A876,'4p data'!$I$2:$I$7,0),"")</f>
        <v/>
      </c>
      <c r="E876" s="78" t="str">
        <f>IF(D876="","",D876&amp;"@"&amp;COUNTIF($D$1:D876,D876))</f>
        <v/>
      </c>
      <c r="F876" s="78" t="str">
        <f t="shared" si="13"/>
        <v>Edgeservices.bing.com</v>
      </c>
      <c r="I876" s="78" t="str">
        <f>IF(E876="","",INDEX('기사 제목 및 링크'!B:B,MATCH("https://skinnonews.com"&amp;A876,'기사 제목 및 링크'!C:C,0)))</f>
        <v/>
      </c>
    </row>
    <row r="877" spans="1:9">
      <c r="A877" t="s">
        <v>1524</v>
      </c>
      <c r="B877" t="s">
        <v>37</v>
      </c>
      <c r="C877">
        <v>2</v>
      </c>
      <c r="D877" s="78" t="str">
        <f>IFERROR(MATCH(A877,'4p data'!$I$2:$I$7,0),"")</f>
        <v/>
      </c>
      <c r="E877" s="78" t="str">
        <f>IF(D877="","",D877&amp;"@"&amp;COUNTIF($D$1:D877,D877))</f>
        <v/>
      </c>
      <c r="F877" s="78" t="str">
        <f t="shared" si="13"/>
        <v>Google 검색</v>
      </c>
      <c r="I877" s="78" t="str">
        <f>IF(E877="","",INDEX('기사 제목 및 링크'!B:B,MATCH("https://skinnonews.com"&amp;A877,'기사 제목 및 링크'!C:C,0)))</f>
        <v/>
      </c>
    </row>
    <row r="878" spans="1:9">
      <c r="A878" t="s">
        <v>2159</v>
      </c>
      <c r="B878" t="s">
        <v>37</v>
      </c>
      <c r="C878">
        <v>2</v>
      </c>
      <c r="D878" s="78" t="str">
        <f>IFERROR(MATCH(A878,'4p data'!$I$2:$I$7,0),"")</f>
        <v/>
      </c>
      <c r="E878" s="78" t="str">
        <f>IF(D878="","",D878&amp;"@"&amp;COUNTIF($D$1:D878,D878))</f>
        <v/>
      </c>
      <c r="F878" s="78" t="str">
        <f t="shared" si="13"/>
        <v>Google 검색</v>
      </c>
      <c r="I878" s="78" t="str">
        <f>IF(E878="","",INDEX('기사 제목 및 링크'!B:B,MATCH("https://skinnonews.com"&amp;A878,'기사 제목 및 링크'!C:C,0)))</f>
        <v/>
      </c>
    </row>
    <row r="879" spans="1:9">
      <c r="A879" t="s">
        <v>2104</v>
      </c>
      <c r="B879" t="s">
        <v>36</v>
      </c>
      <c r="C879">
        <v>2</v>
      </c>
      <c r="D879" s="78" t="str">
        <f>IFERROR(MATCH(A879,'4p data'!$I$2:$I$7,0),"")</f>
        <v/>
      </c>
      <c r="E879" s="78" t="str">
        <f>IF(D879="","",D879&amp;"@"&amp;COUNTIF($D$1:D879,D879))</f>
        <v/>
      </c>
      <c r="F879" s="78" t="str">
        <f t="shared" si="13"/>
        <v>직접유입</v>
      </c>
      <c r="I879" s="78" t="str">
        <f>IF(E879="","",INDEX('기사 제목 및 링크'!B:B,MATCH("https://skinnonews.com"&amp;A879,'기사 제목 및 링크'!C:C,0)))</f>
        <v/>
      </c>
    </row>
    <row r="880" spans="1:9">
      <c r="A880" t="s">
        <v>2160</v>
      </c>
      <c r="B880" t="s">
        <v>37</v>
      </c>
      <c r="C880">
        <v>2</v>
      </c>
      <c r="D880" s="78" t="str">
        <f>IFERROR(MATCH(A880,'4p data'!$I$2:$I$7,0),"")</f>
        <v/>
      </c>
      <c r="E880" s="78" t="str">
        <f>IF(D880="","",D880&amp;"@"&amp;COUNTIF($D$1:D880,D880))</f>
        <v/>
      </c>
      <c r="F880" s="78" t="str">
        <f t="shared" si="13"/>
        <v>Google 검색</v>
      </c>
      <c r="I880" s="78" t="str">
        <f>IF(E880="","",INDEX('기사 제목 및 링크'!B:B,MATCH("https://skinnonews.com"&amp;A880,'기사 제목 및 링크'!C:C,0)))</f>
        <v/>
      </c>
    </row>
    <row r="881" spans="1:9">
      <c r="A881" t="s">
        <v>1111</v>
      </c>
      <c r="B881" t="s">
        <v>37</v>
      </c>
      <c r="C881">
        <v>2</v>
      </c>
      <c r="D881" s="78" t="str">
        <f>IFERROR(MATCH(A881,'4p data'!$I$2:$I$7,0),"")</f>
        <v/>
      </c>
      <c r="E881" s="78" t="str">
        <f>IF(D881="","",D881&amp;"@"&amp;COUNTIF($D$1:D881,D881))</f>
        <v/>
      </c>
      <c r="F881" s="78" t="str">
        <f t="shared" si="13"/>
        <v>Google 검색</v>
      </c>
      <c r="I881" s="78" t="str">
        <f>IF(E881="","",INDEX('기사 제목 및 링크'!B:B,MATCH("https://skinnonews.com"&amp;A881,'기사 제목 및 링크'!C:C,0)))</f>
        <v/>
      </c>
    </row>
    <row r="882" spans="1:9">
      <c r="A882" t="s">
        <v>1053</v>
      </c>
      <c r="B882" t="s">
        <v>36</v>
      </c>
      <c r="C882">
        <v>2</v>
      </c>
      <c r="D882" s="78" t="str">
        <f>IFERROR(MATCH(A882,'4p data'!$I$2:$I$7,0),"")</f>
        <v/>
      </c>
      <c r="E882" s="78" t="str">
        <f>IF(D882="","",D882&amp;"@"&amp;COUNTIF($D$1:D882,D882))</f>
        <v/>
      </c>
      <c r="F882" s="78" t="str">
        <f t="shared" si="13"/>
        <v>직접유입</v>
      </c>
      <c r="I882" s="78" t="str">
        <f>IF(E882="","",INDEX('기사 제목 및 링크'!B:B,MATCH("https://skinnonews.com"&amp;A882,'기사 제목 및 링크'!C:C,0)))</f>
        <v/>
      </c>
    </row>
    <row r="883" spans="1:9">
      <c r="A883" t="s">
        <v>1053</v>
      </c>
      <c r="B883" t="s">
        <v>41</v>
      </c>
      <c r="C883">
        <v>2</v>
      </c>
      <c r="D883" s="78" t="str">
        <f>IFERROR(MATCH(A883,'4p data'!$I$2:$I$7,0),"")</f>
        <v/>
      </c>
      <c r="E883" s="78" t="str">
        <f>IF(D883="","",D883&amp;"@"&amp;COUNTIF($D$1:D883,D883))</f>
        <v/>
      </c>
      <c r="F883" s="78" t="str">
        <f t="shared" si="13"/>
        <v>Naver.com</v>
      </c>
      <c r="I883" s="78" t="str">
        <f>IF(E883="","",INDEX('기사 제목 및 링크'!B:B,MATCH("https://skinnonews.com"&amp;A883,'기사 제목 및 링크'!C:C,0)))</f>
        <v/>
      </c>
    </row>
    <row r="884" spans="1:9">
      <c r="A884" t="s">
        <v>198</v>
      </c>
      <c r="B884" t="s">
        <v>39</v>
      </c>
      <c r="C884">
        <v>2</v>
      </c>
      <c r="D884" s="78" t="str">
        <f>IFERROR(MATCH(A884,'4p data'!$I$2:$I$7,0),"")</f>
        <v/>
      </c>
      <c r="E884" s="78" t="str">
        <f>IF(D884="","",D884&amp;"@"&amp;COUNTIF($D$1:D884,D884))</f>
        <v/>
      </c>
      <c r="F884" s="78" t="str">
        <f t="shared" si="13"/>
        <v>Naver 검색</v>
      </c>
      <c r="I884" s="78" t="str">
        <f>IF(E884="","",INDEX('기사 제목 및 링크'!B:B,MATCH("https://skinnonews.com"&amp;A884,'기사 제목 및 링크'!C:C,0)))</f>
        <v/>
      </c>
    </row>
    <row r="885" spans="1:9">
      <c r="A885" t="s">
        <v>2161</v>
      </c>
      <c r="B885" t="s">
        <v>37</v>
      </c>
      <c r="C885">
        <v>2</v>
      </c>
      <c r="D885" s="78" t="str">
        <f>IFERROR(MATCH(A885,'4p data'!$I$2:$I$7,0),"")</f>
        <v/>
      </c>
      <c r="E885" s="78" t="str">
        <f>IF(D885="","",D885&amp;"@"&amp;COUNTIF($D$1:D885,D885))</f>
        <v/>
      </c>
      <c r="F885" s="78" t="str">
        <f t="shared" si="13"/>
        <v>Google 검색</v>
      </c>
      <c r="I885" s="78" t="str">
        <f>IF(E885="","",INDEX('기사 제목 및 링크'!B:B,MATCH("https://skinnonews.com"&amp;A885,'기사 제목 및 링크'!C:C,0)))</f>
        <v/>
      </c>
    </row>
    <row r="886" spans="1:9">
      <c r="A886" t="s">
        <v>1913</v>
      </c>
      <c r="B886" t="s">
        <v>36</v>
      </c>
      <c r="C886">
        <v>2</v>
      </c>
      <c r="D886" s="78" t="str">
        <f>IFERROR(MATCH(A886,'4p data'!$I$2:$I$7,0),"")</f>
        <v/>
      </c>
      <c r="E886" s="78" t="str">
        <f>IF(D886="","",D886&amp;"@"&amp;COUNTIF($D$1:D886,D886))</f>
        <v/>
      </c>
      <c r="F886" s="78" t="str">
        <f t="shared" si="13"/>
        <v>직접유입</v>
      </c>
      <c r="I886" s="78" t="str">
        <f>IF(E886="","",INDEX('기사 제목 및 링크'!B:B,MATCH("https://skinnonews.com"&amp;A886,'기사 제목 및 링크'!C:C,0)))</f>
        <v/>
      </c>
    </row>
    <row r="887" spans="1:9">
      <c r="A887" t="s">
        <v>1807</v>
      </c>
      <c r="B887" t="s">
        <v>37</v>
      </c>
      <c r="C887">
        <v>2</v>
      </c>
      <c r="D887" s="78" t="str">
        <f>IFERROR(MATCH(A887,'4p data'!$I$2:$I$7,0),"")</f>
        <v/>
      </c>
      <c r="E887" s="78" t="str">
        <f>IF(D887="","",D887&amp;"@"&amp;COUNTIF($D$1:D887,D887))</f>
        <v/>
      </c>
      <c r="F887" s="78" t="str">
        <f t="shared" si="13"/>
        <v>Google 검색</v>
      </c>
      <c r="I887" s="78" t="str">
        <f>IF(E887="","",INDEX('기사 제목 및 링크'!B:B,MATCH("https://skinnonews.com"&amp;A887,'기사 제목 및 링크'!C:C,0)))</f>
        <v/>
      </c>
    </row>
    <row r="888" spans="1:9">
      <c r="A888" t="s">
        <v>2164</v>
      </c>
      <c r="B888" t="s">
        <v>37</v>
      </c>
      <c r="C888">
        <v>2</v>
      </c>
      <c r="D888" s="78" t="str">
        <f>IFERROR(MATCH(A888,'4p data'!$I$2:$I$7,0),"")</f>
        <v/>
      </c>
      <c r="E888" s="78" t="str">
        <f>IF(D888="","",D888&amp;"@"&amp;COUNTIF($D$1:D888,D888))</f>
        <v/>
      </c>
      <c r="F888" s="78" t="str">
        <f t="shared" si="13"/>
        <v>Google 검색</v>
      </c>
      <c r="I888" s="78" t="str">
        <f>IF(E888="","",INDEX('기사 제목 및 링크'!B:B,MATCH("https://skinnonews.com"&amp;A888,'기사 제목 및 링크'!C:C,0)))</f>
        <v/>
      </c>
    </row>
    <row r="889" spans="1:9">
      <c r="A889" t="s">
        <v>2105</v>
      </c>
      <c r="B889" t="s">
        <v>37</v>
      </c>
      <c r="C889">
        <v>2</v>
      </c>
      <c r="D889" s="78" t="str">
        <f>IFERROR(MATCH(A889,'4p data'!$I$2:$I$7,0),"")</f>
        <v/>
      </c>
      <c r="E889" s="78" t="str">
        <f>IF(D889="","",D889&amp;"@"&amp;COUNTIF($D$1:D889,D889))</f>
        <v/>
      </c>
      <c r="F889" s="78" t="str">
        <f t="shared" si="13"/>
        <v>Google 검색</v>
      </c>
      <c r="I889" s="78" t="str">
        <f>IF(E889="","",INDEX('기사 제목 및 링크'!B:B,MATCH("https://skinnonews.com"&amp;A889,'기사 제목 및 링크'!C:C,0)))</f>
        <v/>
      </c>
    </row>
    <row r="890" spans="1:9">
      <c r="A890" t="s">
        <v>1311</v>
      </c>
      <c r="B890" t="s">
        <v>39</v>
      </c>
      <c r="C890">
        <v>2</v>
      </c>
      <c r="D890" s="78" t="str">
        <f>IFERROR(MATCH(A890,'4p data'!$I$2:$I$7,0),"")</f>
        <v/>
      </c>
      <c r="E890" s="78" t="str">
        <f>IF(D890="","",D890&amp;"@"&amp;COUNTIF($D$1:D890,D890))</f>
        <v/>
      </c>
      <c r="F890" s="78" t="str">
        <f t="shared" si="13"/>
        <v>Naver 검색</v>
      </c>
      <c r="I890" s="78" t="str">
        <f>IF(E890="","",INDEX('기사 제목 및 링크'!B:B,MATCH("https://skinnonews.com"&amp;A890,'기사 제목 및 링크'!C:C,0)))</f>
        <v/>
      </c>
    </row>
    <row r="891" spans="1:9">
      <c r="A891" t="s">
        <v>1845</v>
      </c>
      <c r="B891" t="s">
        <v>36</v>
      </c>
      <c r="C891">
        <v>2</v>
      </c>
      <c r="D891" s="78" t="str">
        <f>IFERROR(MATCH(A891,'4p data'!$I$2:$I$7,0),"")</f>
        <v/>
      </c>
      <c r="E891" s="78" t="str">
        <f>IF(D891="","",D891&amp;"@"&amp;COUNTIF($D$1:D891,D891))</f>
        <v/>
      </c>
      <c r="F891" s="78" t="str">
        <f t="shared" si="13"/>
        <v>직접유입</v>
      </c>
      <c r="I891" s="78" t="str">
        <f>IF(E891="","",INDEX('기사 제목 및 링크'!B:B,MATCH("https://skinnonews.com"&amp;A891,'기사 제목 및 링크'!C:C,0)))</f>
        <v/>
      </c>
    </row>
    <row r="892" spans="1:9">
      <c r="A892" t="s">
        <v>1845</v>
      </c>
      <c r="B892" t="s">
        <v>37</v>
      </c>
      <c r="C892">
        <v>2</v>
      </c>
      <c r="D892" s="78" t="str">
        <f>IFERROR(MATCH(A892,'4p data'!$I$2:$I$7,0),"")</f>
        <v/>
      </c>
      <c r="E892" s="78" t="str">
        <f>IF(D892="","",D892&amp;"@"&amp;COUNTIF($D$1:D892,D892))</f>
        <v/>
      </c>
      <c r="F892" s="78" t="str">
        <f t="shared" si="13"/>
        <v>Google 검색</v>
      </c>
      <c r="I892" s="78" t="str">
        <f>IF(E892="","",INDEX('기사 제목 및 링크'!B:B,MATCH("https://skinnonews.com"&amp;A892,'기사 제목 및 링크'!C:C,0)))</f>
        <v/>
      </c>
    </row>
    <row r="893" spans="1:9">
      <c r="A893" t="s">
        <v>2165</v>
      </c>
      <c r="B893" t="s">
        <v>37</v>
      </c>
      <c r="C893">
        <v>2</v>
      </c>
      <c r="D893" s="78" t="str">
        <f>IFERROR(MATCH(A893,'4p data'!$I$2:$I$7,0),"")</f>
        <v/>
      </c>
      <c r="E893" s="78" t="str">
        <f>IF(D893="","",D893&amp;"@"&amp;COUNTIF($D$1:D893,D893))</f>
        <v/>
      </c>
      <c r="F893" s="78" t="str">
        <f t="shared" si="13"/>
        <v>Google 검색</v>
      </c>
      <c r="I893" s="78" t="str">
        <f>IF(E893="","",INDEX('기사 제목 및 링크'!B:B,MATCH("https://skinnonews.com"&amp;A893,'기사 제목 및 링크'!C:C,0)))</f>
        <v/>
      </c>
    </row>
    <row r="894" spans="1:9">
      <c r="A894" t="s">
        <v>2166</v>
      </c>
      <c r="B894" t="s">
        <v>37</v>
      </c>
      <c r="C894">
        <v>2</v>
      </c>
      <c r="D894" s="78" t="str">
        <f>IFERROR(MATCH(A894,'4p data'!$I$2:$I$7,0),"")</f>
        <v/>
      </c>
      <c r="E894" s="78" t="str">
        <f>IF(D894="","",D894&amp;"@"&amp;COUNTIF($D$1:D894,D894))</f>
        <v/>
      </c>
      <c r="F894" s="78" t="str">
        <f t="shared" si="13"/>
        <v>Google 검색</v>
      </c>
      <c r="I894" s="78" t="str">
        <f>IF(E894="","",INDEX('기사 제목 및 링크'!B:B,MATCH("https://skinnonews.com"&amp;A894,'기사 제목 및 링크'!C:C,0)))</f>
        <v/>
      </c>
    </row>
    <row r="895" spans="1:9">
      <c r="A895" t="s">
        <v>1495</v>
      </c>
      <c r="B895" t="s">
        <v>39</v>
      </c>
      <c r="C895">
        <v>2</v>
      </c>
      <c r="D895" s="78" t="str">
        <f>IFERROR(MATCH(A895,'4p data'!$I$2:$I$7,0),"")</f>
        <v/>
      </c>
      <c r="E895" s="78" t="str">
        <f>IF(D895="","",D895&amp;"@"&amp;COUNTIF($D$1:D895,D895))</f>
        <v/>
      </c>
      <c r="F895" s="78" t="str">
        <f t="shared" si="13"/>
        <v>Naver 검색</v>
      </c>
      <c r="I895" s="78" t="str">
        <f>IF(E895="","",INDEX('기사 제목 및 링크'!B:B,MATCH("https://skinnonews.com"&amp;A895,'기사 제목 및 링크'!C:C,0)))</f>
        <v/>
      </c>
    </row>
    <row r="896" spans="1:9">
      <c r="A896" t="s">
        <v>1669</v>
      </c>
      <c r="B896" t="s">
        <v>37</v>
      </c>
      <c r="C896">
        <v>2</v>
      </c>
      <c r="D896" s="78" t="str">
        <f>IFERROR(MATCH(A896,'4p data'!$I$2:$I$7,0),"")</f>
        <v/>
      </c>
      <c r="E896" s="78" t="str">
        <f>IF(D896="","",D896&amp;"@"&amp;COUNTIF($D$1:D896,D896))</f>
        <v/>
      </c>
      <c r="F896" s="78" t="str">
        <f t="shared" si="13"/>
        <v>Google 검색</v>
      </c>
      <c r="I896" s="78" t="str">
        <f>IF(E896="","",INDEX('기사 제목 및 링크'!B:B,MATCH("https://skinnonews.com"&amp;A896,'기사 제목 및 링크'!C:C,0)))</f>
        <v/>
      </c>
    </row>
    <row r="897" spans="1:9">
      <c r="A897" t="s">
        <v>1329</v>
      </c>
      <c r="B897" t="s">
        <v>37</v>
      </c>
      <c r="C897">
        <v>2</v>
      </c>
      <c r="D897" s="78" t="str">
        <f>IFERROR(MATCH(A897,'4p data'!$I$2:$I$7,0),"")</f>
        <v/>
      </c>
      <c r="E897" s="78" t="str">
        <f>IF(D897="","",D897&amp;"@"&amp;COUNTIF($D$1:D897,D897))</f>
        <v/>
      </c>
      <c r="F897" s="78" t="str">
        <f t="shared" si="13"/>
        <v>Google 검색</v>
      </c>
      <c r="I897" s="78" t="str">
        <f>IF(E897="","",INDEX('기사 제목 및 링크'!B:B,MATCH("https://skinnonews.com"&amp;A897,'기사 제목 및 링크'!C:C,0)))</f>
        <v/>
      </c>
    </row>
    <row r="898" spans="1:9">
      <c r="A898" t="s">
        <v>1375</v>
      </c>
      <c r="B898" t="s">
        <v>37</v>
      </c>
      <c r="C898">
        <v>2</v>
      </c>
      <c r="D898" s="78" t="str">
        <f>IFERROR(MATCH(A898,'4p data'!$I$2:$I$7,0),"")</f>
        <v/>
      </c>
      <c r="E898" s="78" t="str">
        <f>IF(D898="","",D898&amp;"@"&amp;COUNTIF($D$1:D898,D898))</f>
        <v/>
      </c>
      <c r="F898" s="78" t="str">
        <f t="shared" ref="F898:F961" si="14">IF(B898="naver","Naver 검색",IF(B898="google","Google 검색",IF(B898="(direct)","직접유입",UPPER(LEFT(B898,1))&amp;MID(B898,2,99))))</f>
        <v>Google 검색</v>
      </c>
      <c r="I898" s="78" t="str">
        <f>IF(E898="","",INDEX('기사 제목 및 링크'!B:B,MATCH("https://skinnonews.com"&amp;A898,'기사 제목 및 링크'!C:C,0)))</f>
        <v/>
      </c>
    </row>
    <row r="899" spans="1:9">
      <c r="A899" t="s">
        <v>2168</v>
      </c>
      <c r="B899" t="s">
        <v>37</v>
      </c>
      <c r="C899">
        <v>2</v>
      </c>
      <c r="D899" s="78" t="str">
        <f>IFERROR(MATCH(A899,'4p data'!$I$2:$I$7,0),"")</f>
        <v/>
      </c>
      <c r="E899" s="78" t="str">
        <f>IF(D899="","",D899&amp;"@"&amp;COUNTIF($D$1:D899,D899))</f>
        <v/>
      </c>
      <c r="F899" s="78" t="str">
        <f t="shared" si="14"/>
        <v>Google 검색</v>
      </c>
      <c r="I899" s="78" t="str">
        <f>IF(E899="","",INDEX('기사 제목 및 링크'!B:B,MATCH("https://skinnonews.com"&amp;A899,'기사 제목 및 링크'!C:C,0)))</f>
        <v/>
      </c>
    </row>
    <row r="900" spans="1:9">
      <c r="A900" t="s">
        <v>2169</v>
      </c>
      <c r="B900" t="s">
        <v>37</v>
      </c>
      <c r="C900">
        <v>2</v>
      </c>
      <c r="D900" s="78" t="str">
        <f>IFERROR(MATCH(A900,'4p data'!$I$2:$I$7,0),"")</f>
        <v/>
      </c>
      <c r="E900" s="78" t="str">
        <f>IF(D900="","",D900&amp;"@"&amp;COUNTIF($D$1:D900,D900))</f>
        <v/>
      </c>
      <c r="F900" s="78" t="str">
        <f t="shared" si="14"/>
        <v>Google 검색</v>
      </c>
      <c r="I900" s="78" t="str">
        <f>IF(E900="","",INDEX('기사 제목 및 링크'!B:B,MATCH("https://skinnonews.com"&amp;A900,'기사 제목 및 링크'!C:C,0)))</f>
        <v/>
      </c>
    </row>
    <row r="901" spans="1:9">
      <c r="A901" t="s">
        <v>1671</v>
      </c>
      <c r="B901" t="s">
        <v>37</v>
      </c>
      <c r="C901">
        <v>2</v>
      </c>
      <c r="D901" s="78" t="str">
        <f>IFERROR(MATCH(A901,'4p data'!$I$2:$I$7,0),"")</f>
        <v/>
      </c>
      <c r="E901" s="78" t="str">
        <f>IF(D901="","",D901&amp;"@"&amp;COUNTIF($D$1:D901,D901))</f>
        <v/>
      </c>
      <c r="F901" s="78" t="str">
        <f t="shared" si="14"/>
        <v>Google 검색</v>
      </c>
      <c r="I901" s="78" t="str">
        <f>IF(E901="","",INDEX('기사 제목 및 링크'!B:B,MATCH("https://skinnonews.com"&amp;A901,'기사 제목 및 링크'!C:C,0)))</f>
        <v/>
      </c>
    </row>
    <row r="902" spans="1:9">
      <c r="A902" t="s">
        <v>1396</v>
      </c>
      <c r="B902" t="s">
        <v>37</v>
      </c>
      <c r="C902">
        <v>2</v>
      </c>
      <c r="D902" s="78" t="str">
        <f>IFERROR(MATCH(A902,'4p data'!$I$2:$I$7,0),"")</f>
        <v/>
      </c>
      <c r="E902" s="78" t="str">
        <f>IF(D902="","",D902&amp;"@"&amp;COUNTIF($D$1:D902,D902))</f>
        <v/>
      </c>
      <c r="F902" s="78" t="str">
        <f t="shared" si="14"/>
        <v>Google 검색</v>
      </c>
      <c r="I902" s="78" t="str">
        <f>IF(E902="","",INDEX('기사 제목 및 링크'!B:B,MATCH("https://skinnonews.com"&amp;A902,'기사 제목 및 링크'!C:C,0)))</f>
        <v/>
      </c>
    </row>
    <row r="903" spans="1:9">
      <c r="A903" t="s">
        <v>2171</v>
      </c>
      <c r="B903" t="s">
        <v>37</v>
      </c>
      <c r="C903">
        <v>2</v>
      </c>
      <c r="D903" s="78" t="str">
        <f>IFERROR(MATCH(A903,'4p data'!$I$2:$I$7,0),"")</f>
        <v/>
      </c>
      <c r="E903" s="78" t="str">
        <f>IF(D903="","",D903&amp;"@"&amp;COUNTIF($D$1:D903,D903))</f>
        <v/>
      </c>
      <c r="F903" s="78" t="str">
        <f t="shared" si="14"/>
        <v>Google 검색</v>
      </c>
      <c r="I903" s="78" t="str">
        <f>IF(E903="","",INDEX('기사 제목 및 링크'!B:B,MATCH("https://skinnonews.com"&amp;A903,'기사 제목 및 링크'!C:C,0)))</f>
        <v/>
      </c>
    </row>
    <row r="904" spans="1:9">
      <c r="A904" t="s">
        <v>1646</v>
      </c>
      <c r="B904" t="s">
        <v>37</v>
      </c>
      <c r="C904">
        <v>2</v>
      </c>
      <c r="D904" s="78" t="str">
        <f>IFERROR(MATCH(A904,'4p data'!$I$2:$I$7,0),"")</f>
        <v/>
      </c>
      <c r="E904" s="78" t="str">
        <f>IF(D904="","",D904&amp;"@"&amp;COUNTIF($D$1:D904,D904))</f>
        <v/>
      </c>
      <c r="F904" s="78" t="str">
        <f t="shared" si="14"/>
        <v>Google 검색</v>
      </c>
      <c r="I904" s="78" t="str">
        <f>IF(E904="","",INDEX('기사 제목 및 링크'!B:B,MATCH("https://skinnonews.com"&amp;A904,'기사 제목 및 링크'!C:C,0)))</f>
        <v/>
      </c>
    </row>
    <row r="905" spans="1:9">
      <c r="A905" t="s">
        <v>1031</v>
      </c>
      <c r="B905" t="s">
        <v>37</v>
      </c>
      <c r="C905">
        <v>2</v>
      </c>
      <c r="D905" s="78" t="str">
        <f>IFERROR(MATCH(A905,'4p data'!$I$2:$I$7,0),"")</f>
        <v/>
      </c>
      <c r="E905" s="78" t="str">
        <f>IF(D905="","",D905&amp;"@"&amp;COUNTIF($D$1:D905,D905))</f>
        <v/>
      </c>
      <c r="F905" s="78" t="str">
        <f t="shared" si="14"/>
        <v>Google 검색</v>
      </c>
      <c r="I905" s="78" t="str">
        <f>IF(E905="","",INDEX('기사 제목 및 링크'!B:B,MATCH("https://skinnonews.com"&amp;A905,'기사 제목 및 링크'!C:C,0)))</f>
        <v/>
      </c>
    </row>
    <row r="906" spans="1:9">
      <c r="A906" t="s">
        <v>2172</v>
      </c>
      <c r="B906" t="s">
        <v>37</v>
      </c>
      <c r="C906">
        <v>2</v>
      </c>
      <c r="D906" s="78" t="str">
        <f>IFERROR(MATCH(A906,'4p data'!$I$2:$I$7,0),"")</f>
        <v/>
      </c>
      <c r="E906" s="78" t="str">
        <f>IF(D906="","",D906&amp;"@"&amp;COUNTIF($D$1:D906,D906))</f>
        <v/>
      </c>
      <c r="F906" s="78" t="str">
        <f t="shared" si="14"/>
        <v>Google 검색</v>
      </c>
      <c r="I906" s="78" t="str">
        <f>IF(E906="","",INDEX('기사 제목 및 링크'!B:B,MATCH("https://skinnonews.com"&amp;A906,'기사 제목 및 링크'!C:C,0)))</f>
        <v/>
      </c>
    </row>
    <row r="907" spans="1:9">
      <c r="A907" t="s">
        <v>1673</v>
      </c>
      <c r="B907" t="s">
        <v>37</v>
      </c>
      <c r="C907">
        <v>2</v>
      </c>
      <c r="D907" s="78" t="str">
        <f>IFERROR(MATCH(A907,'4p data'!$I$2:$I$7,0),"")</f>
        <v/>
      </c>
      <c r="E907" s="78" t="str">
        <f>IF(D907="","",D907&amp;"@"&amp;COUNTIF($D$1:D907,D907))</f>
        <v/>
      </c>
      <c r="F907" s="78" t="str">
        <f t="shared" si="14"/>
        <v>Google 검색</v>
      </c>
      <c r="I907" s="78" t="str">
        <f>IF(E907="","",INDEX('기사 제목 및 링크'!B:B,MATCH("https://skinnonews.com"&amp;A907,'기사 제목 및 링크'!C:C,0)))</f>
        <v/>
      </c>
    </row>
    <row r="908" spans="1:9">
      <c r="A908" t="s">
        <v>1675</v>
      </c>
      <c r="B908" t="s">
        <v>37</v>
      </c>
      <c r="C908">
        <v>2</v>
      </c>
      <c r="D908" s="78" t="str">
        <f>IFERROR(MATCH(A908,'4p data'!$I$2:$I$7,0),"")</f>
        <v/>
      </c>
      <c r="E908" s="78" t="str">
        <f>IF(D908="","",D908&amp;"@"&amp;COUNTIF($D$1:D908,D908))</f>
        <v/>
      </c>
      <c r="F908" s="78" t="str">
        <f t="shared" si="14"/>
        <v>Google 검색</v>
      </c>
      <c r="I908" s="78" t="str">
        <f>IF(E908="","",INDEX('기사 제목 및 링크'!B:B,MATCH("https://skinnonews.com"&amp;A908,'기사 제목 및 링크'!C:C,0)))</f>
        <v/>
      </c>
    </row>
    <row r="909" spans="1:9">
      <c r="A909" t="s">
        <v>1851</v>
      </c>
      <c r="B909" t="s">
        <v>39</v>
      </c>
      <c r="C909">
        <v>2</v>
      </c>
      <c r="D909" s="78" t="str">
        <f>IFERROR(MATCH(A909,'4p data'!$I$2:$I$7,0),"")</f>
        <v/>
      </c>
      <c r="E909" s="78" t="str">
        <f>IF(D909="","",D909&amp;"@"&amp;COUNTIF($D$1:D909,D909))</f>
        <v/>
      </c>
      <c r="F909" s="78" t="str">
        <f t="shared" si="14"/>
        <v>Naver 검색</v>
      </c>
      <c r="I909" s="78" t="str">
        <f>IF(E909="","",INDEX('기사 제목 및 링크'!B:B,MATCH("https://skinnonews.com"&amp;A909,'기사 제목 및 링크'!C:C,0)))</f>
        <v/>
      </c>
    </row>
    <row r="910" spans="1:9">
      <c r="A910" t="s">
        <v>2081</v>
      </c>
      <c r="B910" t="s">
        <v>37</v>
      </c>
      <c r="C910">
        <v>2</v>
      </c>
      <c r="D910" s="78" t="str">
        <f>IFERROR(MATCH(A910,'4p data'!$I$2:$I$7,0),"")</f>
        <v/>
      </c>
      <c r="E910" s="78" t="str">
        <f>IF(D910="","",D910&amp;"@"&amp;COUNTIF($D$1:D910,D910))</f>
        <v/>
      </c>
      <c r="F910" s="78" t="str">
        <f t="shared" si="14"/>
        <v>Google 검색</v>
      </c>
      <c r="I910" s="78" t="str">
        <f>IF(E910="","",INDEX('기사 제목 및 링크'!B:B,MATCH("https://skinnonews.com"&amp;A910,'기사 제목 및 링크'!C:C,0)))</f>
        <v/>
      </c>
    </row>
    <row r="911" spans="1:9">
      <c r="A911" t="s">
        <v>2174</v>
      </c>
      <c r="B911" t="s">
        <v>37</v>
      </c>
      <c r="C911">
        <v>2</v>
      </c>
      <c r="D911" s="78" t="str">
        <f>IFERROR(MATCH(A911,'4p data'!$I$2:$I$7,0),"")</f>
        <v/>
      </c>
      <c r="E911" s="78" t="str">
        <f>IF(D911="","",D911&amp;"@"&amp;COUNTIF($D$1:D911,D911))</f>
        <v/>
      </c>
      <c r="F911" s="78" t="str">
        <f t="shared" si="14"/>
        <v>Google 검색</v>
      </c>
      <c r="I911" s="78" t="str">
        <f>IF(E911="","",INDEX('기사 제목 및 링크'!B:B,MATCH("https://skinnonews.com"&amp;A911,'기사 제목 및 링크'!C:C,0)))</f>
        <v/>
      </c>
    </row>
    <row r="912" spans="1:9">
      <c r="A912" t="s">
        <v>2108</v>
      </c>
      <c r="B912" t="s">
        <v>37</v>
      </c>
      <c r="C912">
        <v>2</v>
      </c>
      <c r="D912" s="78" t="str">
        <f>IFERROR(MATCH(A912,'4p data'!$I$2:$I$7,0),"")</f>
        <v/>
      </c>
      <c r="E912" s="78" t="str">
        <f>IF(D912="","",D912&amp;"@"&amp;COUNTIF($D$1:D912,D912))</f>
        <v/>
      </c>
      <c r="F912" s="78" t="str">
        <f t="shared" si="14"/>
        <v>Google 검색</v>
      </c>
      <c r="I912" s="78" t="str">
        <f>IF(E912="","",INDEX('기사 제목 및 링크'!B:B,MATCH("https://skinnonews.com"&amp;A912,'기사 제목 및 링크'!C:C,0)))</f>
        <v/>
      </c>
    </row>
    <row r="913" spans="1:9">
      <c r="A913" t="s">
        <v>1920</v>
      </c>
      <c r="B913" t="s">
        <v>37</v>
      </c>
      <c r="C913">
        <v>2</v>
      </c>
      <c r="D913" s="78" t="str">
        <f>IFERROR(MATCH(A913,'4p data'!$I$2:$I$7,0),"")</f>
        <v/>
      </c>
      <c r="E913" s="78" t="str">
        <f>IF(D913="","",D913&amp;"@"&amp;COUNTIF($D$1:D913,D913))</f>
        <v/>
      </c>
      <c r="F913" s="78" t="str">
        <f t="shared" si="14"/>
        <v>Google 검색</v>
      </c>
      <c r="I913" s="78" t="str">
        <f>IF(E913="","",INDEX('기사 제목 및 링크'!B:B,MATCH("https://skinnonews.com"&amp;A913,'기사 제목 및 링크'!C:C,0)))</f>
        <v/>
      </c>
    </row>
    <row r="914" spans="1:9">
      <c r="A914" t="s">
        <v>2176</v>
      </c>
      <c r="B914" t="s">
        <v>37</v>
      </c>
      <c r="C914">
        <v>2</v>
      </c>
      <c r="D914" s="78" t="str">
        <f>IFERROR(MATCH(A914,'4p data'!$I$2:$I$7,0),"")</f>
        <v/>
      </c>
      <c r="E914" s="78" t="str">
        <f>IF(D914="","",D914&amp;"@"&amp;COUNTIF($D$1:D914,D914))</f>
        <v/>
      </c>
      <c r="F914" s="78" t="str">
        <f t="shared" si="14"/>
        <v>Google 검색</v>
      </c>
      <c r="I914" s="78" t="str">
        <f>IF(E914="","",INDEX('기사 제목 및 링크'!B:B,MATCH("https://skinnonews.com"&amp;A914,'기사 제목 및 링크'!C:C,0)))</f>
        <v/>
      </c>
    </row>
    <row r="915" spans="1:9">
      <c r="A915" t="s">
        <v>47</v>
      </c>
      <c r="B915" t="s">
        <v>2725</v>
      </c>
      <c r="C915">
        <v>2</v>
      </c>
      <c r="D915" s="78">
        <f>IFERROR(MATCH(A915,'4p data'!$I$2:$I$7,0),"")</f>
        <v>2</v>
      </c>
      <c r="E915" s="78" t="str">
        <f>IF(D915="","",D915&amp;"@"&amp;COUNTIF($D$1:D915,D915))</f>
        <v>2@6</v>
      </c>
      <c r="F915" s="78" t="str">
        <f t="shared" si="14"/>
        <v>Dailytodaily.com</v>
      </c>
      <c r="I915" s="78" t="str">
        <f>IF(E915="","",INDEX('기사 제목 및 링크'!B:B,MATCH("https://skinnonews.com"&amp;A915,'기사 제목 및 링크'!C:C,0)))</f>
        <v>패션의 완성은 운동화! 운동화 끈 예쁘게 묶는 법 TOP 5</v>
      </c>
    </row>
    <row r="916" spans="1:9">
      <c r="A916" t="s">
        <v>1647</v>
      </c>
      <c r="B916" t="s">
        <v>37</v>
      </c>
      <c r="C916">
        <v>2</v>
      </c>
      <c r="D916" s="78" t="str">
        <f>IFERROR(MATCH(A916,'4p data'!$I$2:$I$7,0),"")</f>
        <v/>
      </c>
      <c r="E916" s="78" t="str">
        <f>IF(D916="","",D916&amp;"@"&amp;COUNTIF($D$1:D916,D916))</f>
        <v/>
      </c>
      <c r="F916" s="78" t="str">
        <f t="shared" si="14"/>
        <v>Google 검색</v>
      </c>
      <c r="I916" s="78" t="str">
        <f>IF(E916="","",INDEX('기사 제목 및 링크'!B:B,MATCH("https://skinnonews.com"&amp;A916,'기사 제목 및 링크'!C:C,0)))</f>
        <v/>
      </c>
    </row>
    <row r="917" spans="1:9">
      <c r="A917" t="s">
        <v>2083</v>
      </c>
      <c r="B917" t="s">
        <v>37</v>
      </c>
      <c r="C917">
        <v>2</v>
      </c>
      <c r="D917" s="78" t="str">
        <f>IFERROR(MATCH(A917,'4p data'!$I$2:$I$7,0),"")</f>
        <v/>
      </c>
      <c r="E917" s="78" t="str">
        <f>IF(D917="","",D917&amp;"@"&amp;COUNTIF($D$1:D917,D917))</f>
        <v/>
      </c>
      <c r="F917" s="78" t="str">
        <f t="shared" si="14"/>
        <v>Google 검색</v>
      </c>
      <c r="I917" s="78" t="str">
        <f>IF(E917="","",INDEX('기사 제목 및 링크'!B:B,MATCH("https://skinnonews.com"&amp;A917,'기사 제목 및 링크'!C:C,0)))</f>
        <v/>
      </c>
    </row>
    <row r="918" spans="1:9">
      <c r="A918" t="s">
        <v>2109</v>
      </c>
      <c r="B918" t="s">
        <v>37</v>
      </c>
      <c r="C918">
        <v>2</v>
      </c>
      <c r="D918" s="78" t="str">
        <f>IFERROR(MATCH(A918,'4p data'!$I$2:$I$7,0),"")</f>
        <v/>
      </c>
      <c r="E918" s="78" t="str">
        <f>IF(D918="","",D918&amp;"@"&amp;COUNTIF($D$1:D918,D918))</f>
        <v/>
      </c>
      <c r="F918" s="78" t="str">
        <f t="shared" si="14"/>
        <v>Google 검색</v>
      </c>
      <c r="I918" s="78" t="str">
        <f>IF(E918="","",INDEX('기사 제목 및 링크'!B:B,MATCH("https://skinnonews.com"&amp;A918,'기사 제목 및 링크'!C:C,0)))</f>
        <v/>
      </c>
    </row>
    <row r="919" spans="1:9">
      <c r="A919" t="s">
        <v>2177</v>
      </c>
      <c r="B919" t="s">
        <v>37</v>
      </c>
      <c r="C919">
        <v>2</v>
      </c>
      <c r="D919" s="78" t="str">
        <f>IFERROR(MATCH(A919,'4p data'!$I$2:$I$7,0),"")</f>
        <v/>
      </c>
      <c r="E919" s="78" t="str">
        <f>IF(D919="","",D919&amp;"@"&amp;COUNTIF($D$1:D919,D919))</f>
        <v/>
      </c>
      <c r="F919" s="78" t="str">
        <f t="shared" si="14"/>
        <v>Google 검색</v>
      </c>
      <c r="I919" s="78" t="str">
        <f>IF(E919="","",INDEX('기사 제목 및 링크'!B:B,MATCH("https://skinnonews.com"&amp;A919,'기사 제목 및 링크'!C:C,0)))</f>
        <v/>
      </c>
    </row>
    <row r="920" spans="1:9">
      <c r="A920" t="s">
        <v>2178</v>
      </c>
      <c r="B920" t="s">
        <v>37</v>
      </c>
      <c r="C920">
        <v>2</v>
      </c>
      <c r="D920" s="78" t="str">
        <f>IFERROR(MATCH(A920,'4p data'!$I$2:$I$7,0),"")</f>
        <v/>
      </c>
      <c r="E920" s="78" t="str">
        <f>IF(D920="","",D920&amp;"@"&amp;COUNTIF($D$1:D920,D920))</f>
        <v/>
      </c>
      <c r="F920" s="78" t="str">
        <f t="shared" si="14"/>
        <v>Google 검색</v>
      </c>
      <c r="I920" s="78" t="str">
        <f>IF(E920="","",INDEX('기사 제목 및 링크'!B:B,MATCH("https://skinnonews.com"&amp;A920,'기사 제목 및 링크'!C:C,0)))</f>
        <v/>
      </c>
    </row>
    <row r="921" spans="1:9">
      <c r="A921" t="s">
        <v>1157</v>
      </c>
      <c r="B921" t="s">
        <v>39</v>
      </c>
      <c r="C921">
        <v>2</v>
      </c>
      <c r="D921" s="78" t="str">
        <f>IFERROR(MATCH(A921,'4p data'!$I$2:$I$7,0),"")</f>
        <v/>
      </c>
      <c r="E921" s="78" t="str">
        <f>IF(D921="","",D921&amp;"@"&amp;COUNTIF($D$1:D921,D921))</f>
        <v/>
      </c>
      <c r="F921" s="78" t="str">
        <f t="shared" si="14"/>
        <v>Naver 검색</v>
      </c>
      <c r="I921" s="78" t="str">
        <f>IF(E921="","",INDEX('기사 제목 및 링크'!B:B,MATCH("https://skinnonews.com"&amp;A921,'기사 제목 및 링크'!C:C,0)))</f>
        <v/>
      </c>
    </row>
    <row r="922" spans="1:9">
      <c r="A922" t="s">
        <v>1157</v>
      </c>
      <c r="B922" t="s">
        <v>41</v>
      </c>
      <c r="C922">
        <v>2</v>
      </c>
      <c r="D922" s="78" t="str">
        <f>IFERROR(MATCH(A922,'4p data'!$I$2:$I$7,0),"")</f>
        <v/>
      </c>
      <c r="E922" s="78" t="str">
        <f>IF(D922="","",D922&amp;"@"&amp;COUNTIF($D$1:D922,D922))</f>
        <v/>
      </c>
      <c r="F922" s="78" t="str">
        <f t="shared" si="14"/>
        <v>Naver.com</v>
      </c>
      <c r="I922" s="78" t="str">
        <f>IF(E922="","",INDEX('기사 제목 및 링크'!B:B,MATCH("https://skinnonews.com"&amp;A922,'기사 제목 및 링크'!C:C,0)))</f>
        <v/>
      </c>
    </row>
    <row r="923" spans="1:9">
      <c r="A923" t="s">
        <v>1924</v>
      </c>
      <c r="B923" t="s">
        <v>41</v>
      </c>
      <c r="C923">
        <v>2</v>
      </c>
      <c r="D923" s="78" t="str">
        <f>IFERROR(MATCH(A923,'4p data'!$I$2:$I$7,0),"")</f>
        <v/>
      </c>
      <c r="E923" s="78" t="str">
        <f>IF(D923="","",D923&amp;"@"&amp;COUNTIF($D$1:D923,D923))</f>
        <v/>
      </c>
      <c r="F923" s="78" t="str">
        <f t="shared" si="14"/>
        <v>Naver.com</v>
      </c>
      <c r="I923" s="78" t="str">
        <f>IF(E923="","",INDEX('기사 제목 및 링크'!B:B,MATCH("https://skinnonews.com"&amp;A923,'기사 제목 및 링크'!C:C,0)))</f>
        <v/>
      </c>
    </row>
    <row r="924" spans="1:9">
      <c r="A924" t="s">
        <v>1627</v>
      </c>
      <c r="B924" t="s">
        <v>37</v>
      </c>
      <c r="C924">
        <v>2</v>
      </c>
      <c r="D924" s="78" t="str">
        <f>IFERROR(MATCH(A924,'4p data'!$I$2:$I$7,0),"")</f>
        <v/>
      </c>
      <c r="E924" s="78" t="str">
        <f>IF(D924="","",D924&amp;"@"&amp;COUNTIF($D$1:D924,D924))</f>
        <v/>
      </c>
      <c r="F924" s="78" t="str">
        <f t="shared" si="14"/>
        <v>Google 검색</v>
      </c>
      <c r="I924" s="78" t="str">
        <f>IF(E924="","",INDEX('기사 제목 및 링크'!B:B,MATCH("https://skinnonews.com"&amp;A924,'기사 제목 및 링크'!C:C,0)))</f>
        <v/>
      </c>
    </row>
    <row r="925" spans="1:9">
      <c r="A925" t="s">
        <v>159</v>
      </c>
      <c r="B925" t="s">
        <v>36</v>
      </c>
      <c r="C925">
        <v>2</v>
      </c>
      <c r="D925" s="78" t="str">
        <f>IFERROR(MATCH(A925,'4p data'!$I$2:$I$7,0),"")</f>
        <v/>
      </c>
      <c r="E925" s="78" t="str">
        <f>IF(D925="","",D925&amp;"@"&amp;COUNTIF($D$1:D925,D925))</f>
        <v/>
      </c>
      <c r="F925" s="78" t="str">
        <f t="shared" si="14"/>
        <v>직접유입</v>
      </c>
      <c r="I925" s="78" t="str">
        <f>IF(E925="","",INDEX('기사 제목 및 링크'!B:B,MATCH("https://skinnonews.com"&amp;A925,'기사 제목 및 링크'!C:C,0)))</f>
        <v/>
      </c>
    </row>
    <row r="926" spans="1:9">
      <c r="A926" t="s">
        <v>2180</v>
      </c>
      <c r="B926" t="s">
        <v>37</v>
      </c>
      <c r="C926">
        <v>2</v>
      </c>
      <c r="D926" s="78" t="str">
        <f>IFERROR(MATCH(A926,'4p data'!$I$2:$I$7,0),"")</f>
        <v/>
      </c>
      <c r="E926" s="78" t="str">
        <f>IF(D926="","",D926&amp;"@"&amp;COUNTIF($D$1:D926,D926))</f>
        <v/>
      </c>
      <c r="F926" s="78" t="str">
        <f t="shared" si="14"/>
        <v>Google 검색</v>
      </c>
      <c r="I926" s="78" t="str">
        <f>IF(E926="","",INDEX('기사 제목 및 링크'!B:B,MATCH("https://skinnonews.com"&amp;A926,'기사 제목 및 링크'!C:C,0)))</f>
        <v/>
      </c>
    </row>
    <row r="927" spans="1:9">
      <c r="A927" t="s">
        <v>127</v>
      </c>
      <c r="B927" t="s">
        <v>41</v>
      </c>
      <c r="C927">
        <v>2</v>
      </c>
      <c r="D927" s="78" t="str">
        <f>IFERROR(MATCH(A927,'4p data'!$I$2:$I$7,0),"")</f>
        <v/>
      </c>
      <c r="E927" s="78" t="str">
        <f>IF(D927="","",D927&amp;"@"&amp;COUNTIF($D$1:D927,D927))</f>
        <v/>
      </c>
      <c r="F927" s="78" t="str">
        <f t="shared" si="14"/>
        <v>Naver.com</v>
      </c>
      <c r="I927" s="78" t="str">
        <f>IF(E927="","",INDEX('기사 제목 및 링크'!B:B,MATCH("https://skinnonews.com"&amp;A927,'기사 제목 및 링크'!C:C,0)))</f>
        <v/>
      </c>
    </row>
    <row r="928" spans="1:9">
      <c r="A928" t="s">
        <v>160</v>
      </c>
      <c r="B928" t="s">
        <v>37</v>
      </c>
      <c r="C928">
        <v>2</v>
      </c>
      <c r="D928" s="78" t="str">
        <f>IFERROR(MATCH(A928,'4p data'!$I$2:$I$7,0),"")</f>
        <v/>
      </c>
      <c r="E928" s="78" t="str">
        <f>IF(D928="","",D928&amp;"@"&amp;COUNTIF($D$1:D928,D928))</f>
        <v/>
      </c>
      <c r="F928" s="78" t="str">
        <f t="shared" si="14"/>
        <v>Google 검색</v>
      </c>
      <c r="I928" s="78" t="str">
        <f>IF(E928="","",INDEX('기사 제목 및 링크'!B:B,MATCH("https://skinnonews.com"&amp;A928,'기사 제목 및 링크'!C:C,0)))</f>
        <v/>
      </c>
    </row>
    <row r="929" spans="1:9">
      <c r="A929" t="s">
        <v>1407</v>
      </c>
      <c r="B929" t="s">
        <v>37</v>
      </c>
      <c r="C929">
        <v>2</v>
      </c>
      <c r="D929" s="78" t="str">
        <f>IFERROR(MATCH(A929,'4p data'!$I$2:$I$7,0),"")</f>
        <v/>
      </c>
      <c r="E929" s="78" t="str">
        <f>IF(D929="","",D929&amp;"@"&amp;COUNTIF($D$1:D929,D929))</f>
        <v/>
      </c>
      <c r="F929" s="78" t="str">
        <f t="shared" si="14"/>
        <v>Google 검색</v>
      </c>
      <c r="I929" s="78" t="str">
        <f>IF(E929="","",INDEX('기사 제목 및 링크'!B:B,MATCH("https://skinnonews.com"&amp;A929,'기사 제목 및 링크'!C:C,0)))</f>
        <v/>
      </c>
    </row>
    <row r="930" spans="1:9">
      <c r="A930" t="s">
        <v>1407</v>
      </c>
      <c r="B930" t="s">
        <v>39</v>
      </c>
      <c r="C930">
        <v>2</v>
      </c>
      <c r="D930" s="78" t="str">
        <f>IFERROR(MATCH(A930,'4p data'!$I$2:$I$7,0),"")</f>
        <v/>
      </c>
      <c r="E930" s="78" t="str">
        <f>IF(D930="","",D930&amp;"@"&amp;COUNTIF($D$1:D930,D930))</f>
        <v/>
      </c>
      <c r="F930" s="78" t="str">
        <f t="shared" si="14"/>
        <v>Naver 검색</v>
      </c>
      <c r="I930" s="78" t="str">
        <f>IF(E930="","",INDEX('기사 제목 및 링크'!B:B,MATCH("https://skinnonews.com"&amp;A930,'기사 제목 및 링크'!C:C,0)))</f>
        <v/>
      </c>
    </row>
    <row r="931" spans="1:9">
      <c r="A931" t="s">
        <v>2059</v>
      </c>
      <c r="B931" t="s">
        <v>235</v>
      </c>
      <c r="C931">
        <v>2</v>
      </c>
      <c r="D931" s="78" t="str">
        <f>IFERROR(MATCH(A931,'4p data'!$I$2:$I$7,0),"")</f>
        <v/>
      </c>
      <c r="E931" s="78" t="str">
        <f>IF(D931="","",D931&amp;"@"&amp;COUNTIF($D$1:D931,D931))</f>
        <v/>
      </c>
      <c r="F931" s="78" t="str">
        <f t="shared" si="14"/>
        <v>M.search.naver.com</v>
      </c>
      <c r="I931" s="78" t="str">
        <f>IF(E931="","",INDEX('기사 제목 및 링크'!B:B,MATCH("https://skinnonews.com"&amp;A931,'기사 제목 및 링크'!C:C,0)))</f>
        <v/>
      </c>
    </row>
    <row r="932" spans="1:9">
      <c r="A932" t="s">
        <v>2182</v>
      </c>
      <c r="B932" t="s">
        <v>37</v>
      </c>
      <c r="C932">
        <v>2</v>
      </c>
      <c r="D932" s="78" t="str">
        <f>IFERROR(MATCH(A932,'4p data'!$I$2:$I$7,0),"")</f>
        <v/>
      </c>
      <c r="E932" s="78" t="str">
        <f>IF(D932="","",D932&amp;"@"&amp;COUNTIF($D$1:D932,D932))</f>
        <v/>
      </c>
      <c r="F932" s="78" t="str">
        <f t="shared" si="14"/>
        <v>Google 검색</v>
      </c>
      <c r="I932" s="78" t="str">
        <f>IF(E932="","",INDEX('기사 제목 및 링크'!B:B,MATCH("https://skinnonews.com"&amp;A932,'기사 제목 및 링크'!C:C,0)))</f>
        <v/>
      </c>
    </row>
    <row r="933" spans="1:9">
      <c r="A933" t="s">
        <v>1213</v>
      </c>
      <c r="B933" t="s">
        <v>37</v>
      </c>
      <c r="C933">
        <v>2</v>
      </c>
      <c r="D933" s="78" t="str">
        <f>IFERROR(MATCH(A933,'4p data'!$I$2:$I$7,0),"")</f>
        <v/>
      </c>
      <c r="E933" s="78" t="str">
        <f>IF(D933="","",D933&amp;"@"&amp;COUNTIF($D$1:D933,D933))</f>
        <v/>
      </c>
      <c r="F933" s="78" t="str">
        <f t="shared" si="14"/>
        <v>Google 검색</v>
      </c>
      <c r="I933" s="78" t="str">
        <f>IF(E933="","",INDEX('기사 제목 및 링크'!B:B,MATCH("https://skinnonews.com"&amp;A933,'기사 제목 및 링크'!C:C,0)))</f>
        <v/>
      </c>
    </row>
    <row r="934" spans="1:9">
      <c r="A934" t="s">
        <v>1333</v>
      </c>
      <c r="B934" t="s">
        <v>37</v>
      </c>
      <c r="C934">
        <v>2</v>
      </c>
      <c r="D934" s="78" t="str">
        <f>IFERROR(MATCH(A934,'4p data'!$I$2:$I$7,0),"")</f>
        <v/>
      </c>
      <c r="E934" s="78" t="str">
        <f>IF(D934="","",D934&amp;"@"&amp;COUNTIF($D$1:D934,D934))</f>
        <v/>
      </c>
      <c r="F934" s="78" t="str">
        <f t="shared" si="14"/>
        <v>Google 검색</v>
      </c>
      <c r="I934" s="78" t="str">
        <f>IF(E934="","",INDEX('기사 제목 및 링크'!B:B,MATCH("https://skinnonews.com"&amp;A934,'기사 제목 및 링크'!C:C,0)))</f>
        <v/>
      </c>
    </row>
    <row r="935" spans="1:9">
      <c r="A935" t="s">
        <v>2183</v>
      </c>
      <c r="B935" t="s">
        <v>37</v>
      </c>
      <c r="C935">
        <v>2</v>
      </c>
      <c r="D935" s="78" t="str">
        <f>IFERROR(MATCH(A935,'4p data'!$I$2:$I$7,0),"")</f>
        <v/>
      </c>
      <c r="E935" s="78" t="str">
        <f>IF(D935="","",D935&amp;"@"&amp;COUNTIF($D$1:D935,D935))</f>
        <v/>
      </c>
      <c r="F935" s="78" t="str">
        <f t="shared" si="14"/>
        <v>Google 검색</v>
      </c>
      <c r="I935" s="78" t="str">
        <f>IF(E935="","",INDEX('기사 제목 및 링크'!B:B,MATCH("https://skinnonews.com"&amp;A935,'기사 제목 및 링크'!C:C,0)))</f>
        <v/>
      </c>
    </row>
    <row r="936" spans="1:9">
      <c r="A936" t="s">
        <v>2184</v>
      </c>
      <c r="B936" t="s">
        <v>37</v>
      </c>
      <c r="C936">
        <v>2</v>
      </c>
      <c r="D936" s="78" t="str">
        <f>IFERROR(MATCH(A936,'4p data'!$I$2:$I$7,0),"")</f>
        <v/>
      </c>
      <c r="E936" s="78" t="str">
        <f>IF(D936="","",D936&amp;"@"&amp;COUNTIF($D$1:D936,D936))</f>
        <v/>
      </c>
      <c r="F936" s="78" t="str">
        <f t="shared" si="14"/>
        <v>Google 검색</v>
      </c>
      <c r="I936" s="78" t="str">
        <f>IF(E936="","",INDEX('기사 제목 및 링크'!B:B,MATCH("https://skinnonews.com"&amp;A936,'기사 제목 및 링크'!C:C,0)))</f>
        <v/>
      </c>
    </row>
    <row r="937" spans="1:9">
      <c r="A937" t="s">
        <v>2185</v>
      </c>
      <c r="B937" t="s">
        <v>37</v>
      </c>
      <c r="C937">
        <v>2</v>
      </c>
      <c r="D937" s="78" t="str">
        <f>IFERROR(MATCH(A937,'4p data'!$I$2:$I$7,0),"")</f>
        <v/>
      </c>
      <c r="E937" s="78" t="str">
        <f>IF(D937="","",D937&amp;"@"&amp;COUNTIF($D$1:D937,D937))</f>
        <v/>
      </c>
      <c r="F937" s="78" t="str">
        <f t="shared" si="14"/>
        <v>Google 검색</v>
      </c>
      <c r="I937" s="78" t="str">
        <f>IF(E937="","",INDEX('기사 제목 및 링크'!B:B,MATCH("https://skinnonews.com"&amp;A937,'기사 제목 및 링크'!C:C,0)))</f>
        <v/>
      </c>
    </row>
    <row r="938" spans="1:9">
      <c r="A938" t="s">
        <v>2186</v>
      </c>
      <c r="B938" t="s">
        <v>39</v>
      </c>
      <c r="C938">
        <v>2</v>
      </c>
      <c r="D938" s="78" t="str">
        <f>IFERROR(MATCH(A938,'4p data'!$I$2:$I$7,0),"")</f>
        <v/>
      </c>
      <c r="E938" s="78" t="str">
        <f>IF(D938="","",D938&amp;"@"&amp;COUNTIF($D$1:D938,D938))</f>
        <v/>
      </c>
      <c r="F938" s="78" t="str">
        <f t="shared" si="14"/>
        <v>Naver 검색</v>
      </c>
      <c r="I938" s="78" t="str">
        <f>IF(E938="","",INDEX('기사 제목 및 링크'!B:B,MATCH("https://skinnonews.com"&amp;A938,'기사 제목 및 링크'!C:C,0)))</f>
        <v/>
      </c>
    </row>
    <row r="939" spans="1:9">
      <c r="A939" t="s">
        <v>2113</v>
      </c>
      <c r="B939" t="s">
        <v>37</v>
      </c>
      <c r="C939">
        <v>2</v>
      </c>
      <c r="D939" s="78" t="str">
        <f>IFERROR(MATCH(A939,'4p data'!$I$2:$I$7,0),"")</f>
        <v/>
      </c>
      <c r="E939" s="78" t="str">
        <f>IF(D939="","",D939&amp;"@"&amp;COUNTIF($D$1:D939,D939))</f>
        <v/>
      </c>
      <c r="F939" s="78" t="str">
        <f t="shared" si="14"/>
        <v>Google 검색</v>
      </c>
      <c r="I939" s="78" t="str">
        <f>IF(E939="","",INDEX('기사 제목 및 링크'!B:B,MATCH("https://skinnonews.com"&amp;A939,'기사 제목 및 링크'!C:C,0)))</f>
        <v/>
      </c>
    </row>
    <row r="940" spans="1:9">
      <c r="A940" t="s">
        <v>1677</v>
      </c>
      <c r="B940" t="s">
        <v>37</v>
      </c>
      <c r="C940">
        <v>2</v>
      </c>
      <c r="D940" s="78" t="str">
        <f>IFERROR(MATCH(A940,'4p data'!$I$2:$I$7,0),"")</f>
        <v/>
      </c>
      <c r="E940" s="78" t="str">
        <f>IF(D940="","",D940&amp;"@"&amp;COUNTIF($D$1:D940,D940))</f>
        <v/>
      </c>
      <c r="F940" s="78" t="str">
        <f t="shared" si="14"/>
        <v>Google 검색</v>
      </c>
      <c r="I940" s="78" t="str">
        <f>IF(E940="","",INDEX('기사 제목 및 링크'!B:B,MATCH("https://skinnonews.com"&amp;A940,'기사 제목 및 링크'!C:C,0)))</f>
        <v/>
      </c>
    </row>
    <row r="941" spans="1:9">
      <c r="A941" t="s">
        <v>1077</v>
      </c>
      <c r="B941" t="s">
        <v>36</v>
      </c>
      <c r="C941">
        <v>2</v>
      </c>
      <c r="D941" s="78" t="str">
        <f>IFERROR(MATCH(A941,'4p data'!$I$2:$I$7,0),"")</f>
        <v/>
      </c>
      <c r="E941" s="78" t="str">
        <f>IF(D941="","",D941&amp;"@"&amp;COUNTIF($D$1:D941,D941))</f>
        <v/>
      </c>
      <c r="F941" s="78" t="str">
        <f t="shared" si="14"/>
        <v>직접유입</v>
      </c>
      <c r="I941" s="78" t="str">
        <f>IF(E941="","",INDEX('기사 제목 및 링크'!B:B,MATCH("https://skinnonews.com"&amp;A941,'기사 제목 및 링크'!C:C,0)))</f>
        <v/>
      </c>
    </row>
    <row r="942" spans="1:9">
      <c r="A942" t="s">
        <v>2187</v>
      </c>
      <c r="B942" t="s">
        <v>37</v>
      </c>
      <c r="C942">
        <v>2</v>
      </c>
      <c r="D942" s="78" t="str">
        <f>IFERROR(MATCH(A942,'4p data'!$I$2:$I$7,0),"")</f>
        <v/>
      </c>
      <c r="E942" s="78" t="str">
        <f>IF(D942="","",D942&amp;"@"&amp;COUNTIF($D$1:D942,D942))</f>
        <v/>
      </c>
      <c r="F942" s="78" t="str">
        <f t="shared" si="14"/>
        <v>Google 검색</v>
      </c>
      <c r="I942" s="78" t="str">
        <f>IF(E942="","",INDEX('기사 제목 및 링크'!B:B,MATCH("https://skinnonews.com"&amp;A942,'기사 제목 및 링크'!C:C,0)))</f>
        <v/>
      </c>
    </row>
    <row r="943" spans="1:9">
      <c r="A943" t="s">
        <v>1650</v>
      </c>
      <c r="B943" t="s">
        <v>37</v>
      </c>
      <c r="C943">
        <v>2</v>
      </c>
      <c r="D943" s="78" t="str">
        <f>IFERROR(MATCH(A943,'4p data'!$I$2:$I$7,0),"")</f>
        <v/>
      </c>
      <c r="E943" s="78" t="str">
        <f>IF(D943="","",D943&amp;"@"&amp;COUNTIF($D$1:D943,D943))</f>
        <v/>
      </c>
      <c r="F943" s="78" t="str">
        <f t="shared" si="14"/>
        <v>Google 검색</v>
      </c>
      <c r="I943" s="78" t="str">
        <f>IF(E943="","",INDEX('기사 제목 및 링크'!B:B,MATCH("https://skinnonews.com"&amp;A943,'기사 제목 및 링크'!C:C,0)))</f>
        <v/>
      </c>
    </row>
    <row r="944" spans="1:9">
      <c r="A944" t="s">
        <v>2114</v>
      </c>
      <c r="B944" t="s">
        <v>37</v>
      </c>
      <c r="C944">
        <v>2</v>
      </c>
      <c r="D944" s="78" t="str">
        <f>IFERROR(MATCH(A944,'4p data'!$I$2:$I$7,0),"")</f>
        <v/>
      </c>
      <c r="E944" s="78" t="str">
        <f>IF(D944="","",D944&amp;"@"&amp;COUNTIF($D$1:D944,D944))</f>
        <v/>
      </c>
      <c r="F944" s="78" t="str">
        <f t="shared" si="14"/>
        <v>Google 검색</v>
      </c>
      <c r="I944" s="78" t="str">
        <f>IF(E944="","",INDEX('기사 제목 및 링크'!B:B,MATCH("https://skinnonews.com"&amp;A944,'기사 제목 및 링크'!C:C,0)))</f>
        <v/>
      </c>
    </row>
    <row r="945" spans="1:9">
      <c r="A945" t="s">
        <v>2188</v>
      </c>
      <c r="B945" t="s">
        <v>37</v>
      </c>
      <c r="C945">
        <v>2</v>
      </c>
      <c r="D945" s="78" t="str">
        <f>IFERROR(MATCH(A945,'4p data'!$I$2:$I$7,0),"")</f>
        <v/>
      </c>
      <c r="E945" s="78" t="str">
        <f>IF(D945="","",D945&amp;"@"&amp;COUNTIF($D$1:D945,D945))</f>
        <v/>
      </c>
      <c r="F945" s="78" t="str">
        <f t="shared" si="14"/>
        <v>Google 검색</v>
      </c>
      <c r="I945" s="78" t="str">
        <f>IF(E945="","",INDEX('기사 제목 및 링크'!B:B,MATCH("https://skinnonews.com"&amp;A945,'기사 제목 및 링크'!C:C,0)))</f>
        <v/>
      </c>
    </row>
    <row r="946" spans="1:9">
      <c r="A946" t="s">
        <v>1366</v>
      </c>
      <c r="B946" t="s">
        <v>43</v>
      </c>
      <c r="C946">
        <v>2</v>
      </c>
      <c r="D946" s="78" t="str">
        <f>IFERROR(MATCH(A946,'4p data'!$I$2:$I$7,0),"")</f>
        <v/>
      </c>
      <c r="E946" s="78" t="str">
        <f>IF(D946="","",D946&amp;"@"&amp;COUNTIF($D$1:D946,D946))</f>
        <v/>
      </c>
      <c r="F946" s="78" t="str">
        <f t="shared" si="14"/>
        <v>Lens.google.com</v>
      </c>
      <c r="I946" s="78" t="str">
        <f>IF(E946="","",INDEX('기사 제목 및 링크'!B:B,MATCH("https://skinnonews.com"&amp;A946,'기사 제목 및 링크'!C:C,0)))</f>
        <v/>
      </c>
    </row>
    <row r="947" spans="1:9">
      <c r="A947" t="s">
        <v>2189</v>
      </c>
      <c r="B947" t="s">
        <v>37</v>
      </c>
      <c r="C947">
        <v>2</v>
      </c>
      <c r="D947" s="78" t="str">
        <f>IFERROR(MATCH(A947,'4p data'!$I$2:$I$7,0),"")</f>
        <v/>
      </c>
      <c r="E947" s="78" t="str">
        <f>IF(D947="","",D947&amp;"@"&amp;COUNTIF($D$1:D947,D947))</f>
        <v/>
      </c>
      <c r="F947" s="78" t="str">
        <f t="shared" si="14"/>
        <v>Google 검색</v>
      </c>
      <c r="I947" s="78" t="str">
        <f>IF(E947="","",INDEX('기사 제목 및 링크'!B:B,MATCH("https://skinnonews.com"&amp;A947,'기사 제목 및 링크'!C:C,0)))</f>
        <v/>
      </c>
    </row>
    <row r="948" spans="1:9">
      <c r="A948" t="s">
        <v>101</v>
      </c>
      <c r="B948" t="s">
        <v>39</v>
      </c>
      <c r="C948">
        <v>2</v>
      </c>
      <c r="D948" s="78" t="str">
        <f>IFERROR(MATCH(A948,'4p data'!$I$2:$I$7,0),"")</f>
        <v/>
      </c>
      <c r="E948" s="78" t="str">
        <f>IF(D948="","",D948&amp;"@"&amp;COUNTIF($D$1:D948,D948))</f>
        <v/>
      </c>
      <c r="F948" s="78" t="str">
        <f t="shared" si="14"/>
        <v>Naver 검색</v>
      </c>
      <c r="I948" s="78" t="str">
        <f>IF(E948="","",INDEX('기사 제목 및 링크'!B:B,MATCH("https://skinnonews.com"&amp;A948,'기사 제목 및 링크'!C:C,0)))</f>
        <v/>
      </c>
    </row>
    <row r="949" spans="1:9">
      <c r="A949" t="s">
        <v>109</v>
      </c>
      <c r="B949" t="s">
        <v>39</v>
      </c>
      <c r="C949">
        <v>2</v>
      </c>
      <c r="D949" s="78" t="str">
        <f>IFERROR(MATCH(A949,'4p data'!$I$2:$I$7,0),"")</f>
        <v/>
      </c>
      <c r="E949" s="78" t="str">
        <f>IF(D949="","",D949&amp;"@"&amp;COUNTIF($D$1:D949,D949))</f>
        <v/>
      </c>
      <c r="F949" s="78" t="str">
        <f t="shared" si="14"/>
        <v>Naver 검색</v>
      </c>
      <c r="I949" s="78" t="str">
        <f>IF(E949="","",INDEX('기사 제목 및 링크'!B:B,MATCH("https://skinnonews.com"&amp;A949,'기사 제목 및 링크'!C:C,0)))</f>
        <v/>
      </c>
    </row>
    <row r="950" spans="1:9">
      <c r="A950" t="s">
        <v>2190</v>
      </c>
      <c r="B950" t="s">
        <v>37</v>
      </c>
      <c r="C950">
        <v>2</v>
      </c>
      <c r="D950" s="78" t="str">
        <f>IFERROR(MATCH(A950,'4p data'!$I$2:$I$7,0),"")</f>
        <v/>
      </c>
      <c r="E950" s="78" t="str">
        <f>IF(D950="","",D950&amp;"@"&amp;COUNTIF($D$1:D950,D950))</f>
        <v/>
      </c>
      <c r="F950" s="78" t="str">
        <f t="shared" si="14"/>
        <v>Google 검색</v>
      </c>
      <c r="I950" s="78" t="str">
        <f>IF(E950="","",INDEX('기사 제목 및 링크'!B:B,MATCH("https://skinnonews.com"&amp;A950,'기사 제목 및 링크'!C:C,0)))</f>
        <v/>
      </c>
    </row>
    <row r="951" spans="1:9">
      <c r="A951" t="s">
        <v>2115</v>
      </c>
      <c r="B951" t="s">
        <v>37</v>
      </c>
      <c r="C951">
        <v>2</v>
      </c>
      <c r="D951" s="78" t="str">
        <f>IFERROR(MATCH(A951,'4p data'!$I$2:$I$7,0),"")</f>
        <v/>
      </c>
      <c r="E951" s="78" t="str">
        <f>IF(D951="","",D951&amp;"@"&amp;COUNTIF($D$1:D951,D951))</f>
        <v/>
      </c>
      <c r="F951" s="78" t="str">
        <f t="shared" si="14"/>
        <v>Google 검색</v>
      </c>
      <c r="I951" s="78" t="str">
        <f>IF(E951="","",INDEX('기사 제목 및 링크'!B:B,MATCH("https://skinnonews.com"&amp;A951,'기사 제목 및 링크'!C:C,0)))</f>
        <v/>
      </c>
    </row>
    <row r="952" spans="1:9">
      <c r="A952" t="s">
        <v>1528</v>
      </c>
      <c r="B952" t="s">
        <v>37</v>
      </c>
      <c r="C952">
        <v>2</v>
      </c>
      <c r="D952" s="78" t="str">
        <f>IFERROR(MATCH(A952,'4p data'!$I$2:$I$7,0),"")</f>
        <v/>
      </c>
      <c r="E952" s="78" t="str">
        <f>IF(D952="","",D952&amp;"@"&amp;COUNTIF($D$1:D952,D952))</f>
        <v/>
      </c>
      <c r="F952" s="78" t="str">
        <f t="shared" si="14"/>
        <v>Google 검색</v>
      </c>
      <c r="I952" s="78" t="str">
        <f>IF(E952="","",INDEX('기사 제목 및 링크'!B:B,MATCH("https://skinnonews.com"&amp;A952,'기사 제목 및 링크'!C:C,0)))</f>
        <v/>
      </c>
    </row>
    <row r="953" spans="1:9">
      <c r="A953" t="s">
        <v>1931</v>
      </c>
      <c r="B953" t="s">
        <v>37</v>
      </c>
      <c r="C953">
        <v>2</v>
      </c>
      <c r="D953" s="78" t="str">
        <f>IFERROR(MATCH(A953,'4p data'!$I$2:$I$7,0),"")</f>
        <v/>
      </c>
      <c r="E953" s="78" t="str">
        <f>IF(D953="","",D953&amp;"@"&amp;COUNTIF($D$1:D953,D953))</f>
        <v/>
      </c>
      <c r="F953" s="78" t="str">
        <f t="shared" si="14"/>
        <v>Google 검색</v>
      </c>
      <c r="I953" s="78" t="str">
        <f>IF(E953="","",INDEX('기사 제목 및 링크'!B:B,MATCH("https://skinnonews.com"&amp;A953,'기사 제목 및 링크'!C:C,0)))</f>
        <v/>
      </c>
    </row>
    <row r="954" spans="1:9">
      <c r="A954" t="s">
        <v>1470</v>
      </c>
      <c r="B954" t="s">
        <v>37</v>
      </c>
      <c r="C954">
        <v>2</v>
      </c>
      <c r="D954" s="78" t="str">
        <f>IFERROR(MATCH(A954,'4p data'!$I$2:$I$7,0),"")</f>
        <v/>
      </c>
      <c r="E954" s="78" t="str">
        <f>IF(D954="","",D954&amp;"@"&amp;COUNTIF($D$1:D954,D954))</f>
        <v/>
      </c>
      <c r="F954" s="78" t="str">
        <f t="shared" si="14"/>
        <v>Google 검색</v>
      </c>
      <c r="I954" s="78" t="str">
        <f>IF(E954="","",INDEX('기사 제목 및 링크'!B:B,MATCH("https://skinnonews.com"&amp;A954,'기사 제목 및 링크'!C:C,0)))</f>
        <v/>
      </c>
    </row>
    <row r="955" spans="1:9">
      <c r="A955" t="s">
        <v>98</v>
      </c>
      <c r="B955" t="s">
        <v>40</v>
      </c>
      <c r="C955">
        <v>2</v>
      </c>
      <c r="D955" s="78" t="str">
        <f>IFERROR(MATCH(A955,'4p data'!$I$2:$I$7,0),"")</f>
        <v/>
      </c>
      <c r="E955" s="78" t="str">
        <f>IF(D955="","",D955&amp;"@"&amp;COUNTIF($D$1:D955,D955))</f>
        <v/>
      </c>
      <c r="F955" s="78" t="str">
        <f t="shared" si="14"/>
        <v>Bing</v>
      </c>
      <c r="I955" s="78" t="str">
        <f>IF(E955="","",INDEX('기사 제목 및 링크'!B:B,MATCH("https://skinnonews.com"&amp;A955,'기사 제목 및 링크'!C:C,0)))</f>
        <v/>
      </c>
    </row>
    <row r="956" spans="1:9">
      <c r="A956" t="s">
        <v>1529</v>
      </c>
      <c r="B956" t="s">
        <v>745</v>
      </c>
      <c r="C956">
        <v>2</v>
      </c>
      <c r="D956" s="78" t="str">
        <f>IFERROR(MATCH(A956,'4p data'!$I$2:$I$7,0),"")</f>
        <v/>
      </c>
      <c r="E956" s="78" t="str">
        <f>IF(D956="","",D956&amp;"@"&amp;COUNTIF($D$1:D956,D956))</f>
        <v/>
      </c>
      <c r="F956" s="78" t="str">
        <f t="shared" si="14"/>
        <v>Sktradinginternational.com</v>
      </c>
      <c r="I956" s="78" t="str">
        <f>IF(E956="","",INDEX('기사 제목 및 링크'!B:B,MATCH("https://skinnonews.com"&amp;A956,'기사 제목 및 링크'!C:C,0)))</f>
        <v/>
      </c>
    </row>
    <row r="957" spans="1:9">
      <c r="A957" t="s">
        <v>437</v>
      </c>
      <c r="B957" t="s">
        <v>37</v>
      </c>
      <c r="C957">
        <v>2</v>
      </c>
      <c r="D957" s="78" t="str">
        <f>IFERROR(MATCH(A957,'4p data'!$I$2:$I$7,0),"")</f>
        <v/>
      </c>
      <c r="E957" s="78" t="str">
        <f>IF(D957="","",D957&amp;"@"&amp;COUNTIF($D$1:D957,D957))</f>
        <v/>
      </c>
      <c r="F957" s="78" t="str">
        <f t="shared" si="14"/>
        <v>Google 검색</v>
      </c>
      <c r="I957" s="78" t="str">
        <f>IF(E957="","",INDEX('기사 제목 및 링크'!B:B,MATCH("https://skinnonews.com"&amp;A957,'기사 제목 및 링크'!C:C,0)))</f>
        <v/>
      </c>
    </row>
    <row r="958" spans="1:9">
      <c r="A958" t="s">
        <v>437</v>
      </c>
      <c r="B958" t="s">
        <v>41</v>
      </c>
      <c r="C958">
        <v>2</v>
      </c>
      <c r="D958" s="78" t="str">
        <f>IFERROR(MATCH(A958,'4p data'!$I$2:$I$7,0),"")</f>
        <v/>
      </c>
      <c r="E958" s="78" t="str">
        <f>IF(D958="","",D958&amp;"@"&amp;COUNTIF($D$1:D958,D958))</f>
        <v/>
      </c>
      <c r="F958" s="78" t="str">
        <f t="shared" si="14"/>
        <v>Naver.com</v>
      </c>
      <c r="I958" s="78" t="str">
        <f>IF(E958="","",INDEX('기사 제목 및 링크'!B:B,MATCH("https://skinnonews.com"&amp;A958,'기사 제목 및 링크'!C:C,0)))</f>
        <v/>
      </c>
    </row>
    <row r="959" spans="1:9">
      <c r="A959" t="s">
        <v>2196</v>
      </c>
      <c r="B959" t="s">
        <v>37</v>
      </c>
      <c r="C959">
        <v>2</v>
      </c>
      <c r="D959" s="78" t="str">
        <f>IFERROR(MATCH(A959,'4p data'!$I$2:$I$7,0),"")</f>
        <v/>
      </c>
      <c r="E959" s="78" t="str">
        <f>IF(D959="","",D959&amp;"@"&amp;COUNTIF($D$1:D959,D959))</f>
        <v/>
      </c>
      <c r="F959" s="78" t="str">
        <f t="shared" si="14"/>
        <v>Google 검색</v>
      </c>
      <c r="I959" s="78" t="str">
        <f>IF(E959="","",INDEX('기사 제목 및 링크'!B:B,MATCH("https://skinnonews.com"&amp;A959,'기사 제목 및 링크'!C:C,0)))</f>
        <v/>
      </c>
    </row>
    <row r="960" spans="1:9">
      <c r="A960" t="s">
        <v>1531</v>
      </c>
      <c r="B960" t="s">
        <v>37</v>
      </c>
      <c r="C960">
        <v>2</v>
      </c>
      <c r="D960" s="78" t="str">
        <f>IFERROR(MATCH(A960,'4p data'!$I$2:$I$7,0),"")</f>
        <v/>
      </c>
      <c r="E960" s="78" t="str">
        <f>IF(D960="","",D960&amp;"@"&amp;COUNTIF($D$1:D960,D960))</f>
        <v/>
      </c>
      <c r="F960" s="78" t="str">
        <f t="shared" si="14"/>
        <v>Google 검색</v>
      </c>
      <c r="I960" s="78" t="str">
        <f>IF(E960="","",INDEX('기사 제목 및 링크'!B:B,MATCH("https://skinnonews.com"&amp;A960,'기사 제목 및 링크'!C:C,0)))</f>
        <v/>
      </c>
    </row>
    <row r="961" spans="1:9">
      <c r="A961" t="s">
        <v>2116</v>
      </c>
      <c r="B961" t="s">
        <v>37</v>
      </c>
      <c r="C961">
        <v>2</v>
      </c>
      <c r="D961" s="78" t="str">
        <f>IFERROR(MATCH(A961,'4p data'!$I$2:$I$7,0),"")</f>
        <v/>
      </c>
      <c r="E961" s="78" t="str">
        <f>IF(D961="","",D961&amp;"@"&amp;COUNTIF($D$1:D961,D961))</f>
        <v/>
      </c>
      <c r="F961" s="78" t="str">
        <f t="shared" si="14"/>
        <v>Google 검색</v>
      </c>
      <c r="I961" s="78" t="str">
        <f>IF(E961="","",INDEX('기사 제목 및 링크'!B:B,MATCH("https://skinnonews.com"&amp;A961,'기사 제목 및 링크'!C:C,0)))</f>
        <v/>
      </c>
    </row>
    <row r="962" spans="1:9">
      <c r="A962" t="s">
        <v>2197</v>
      </c>
      <c r="B962" t="s">
        <v>37</v>
      </c>
      <c r="C962">
        <v>2</v>
      </c>
      <c r="D962" s="78" t="str">
        <f>IFERROR(MATCH(A962,'4p data'!$I$2:$I$7,0),"")</f>
        <v/>
      </c>
      <c r="E962" s="78" t="str">
        <f>IF(D962="","",D962&amp;"@"&amp;COUNTIF($D$1:D962,D962))</f>
        <v/>
      </c>
      <c r="F962" s="78" t="str">
        <f t="shared" ref="F962:F1025" si="15">IF(B962="naver","Naver 검색",IF(B962="google","Google 검색",IF(B962="(direct)","직접유입",UPPER(LEFT(B962,1))&amp;MID(B962,2,99))))</f>
        <v>Google 검색</v>
      </c>
      <c r="I962" s="78" t="str">
        <f>IF(E962="","",INDEX('기사 제목 및 링크'!B:B,MATCH("https://skinnonews.com"&amp;A962,'기사 제목 및 링크'!C:C,0)))</f>
        <v/>
      </c>
    </row>
    <row r="963" spans="1:9">
      <c r="A963" t="s">
        <v>1651</v>
      </c>
      <c r="B963" t="s">
        <v>37</v>
      </c>
      <c r="C963">
        <v>2</v>
      </c>
      <c r="D963" s="78" t="str">
        <f>IFERROR(MATCH(A963,'4p data'!$I$2:$I$7,0),"")</f>
        <v/>
      </c>
      <c r="E963" s="78" t="str">
        <f>IF(D963="","",D963&amp;"@"&amp;COUNTIF($D$1:D963,D963))</f>
        <v/>
      </c>
      <c r="F963" s="78" t="str">
        <f t="shared" si="15"/>
        <v>Google 검색</v>
      </c>
      <c r="I963" s="78" t="str">
        <f>IF(E963="","",INDEX('기사 제목 및 링크'!B:B,MATCH("https://skinnonews.com"&amp;A963,'기사 제목 및 링크'!C:C,0)))</f>
        <v/>
      </c>
    </row>
    <row r="964" spans="1:9">
      <c r="A964" t="s">
        <v>1163</v>
      </c>
      <c r="B964" t="s">
        <v>37</v>
      </c>
      <c r="C964">
        <v>2</v>
      </c>
      <c r="D964" s="78" t="str">
        <f>IFERROR(MATCH(A964,'4p data'!$I$2:$I$7,0),"")</f>
        <v/>
      </c>
      <c r="E964" s="78" t="str">
        <f>IF(D964="","",D964&amp;"@"&amp;COUNTIF($D$1:D964,D964))</f>
        <v/>
      </c>
      <c r="F964" s="78" t="str">
        <f t="shared" si="15"/>
        <v>Google 검색</v>
      </c>
      <c r="I964" s="78" t="str">
        <f>IF(E964="","",INDEX('기사 제목 및 링크'!B:B,MATCH("https://skinnonews.com"&amp;A964,'기사 제목 및 링크'!C:C,0)))</f>
        <v/>
      </c>
    </row>
    <row r="965" spans="1:9">
      <c r="A965" t="s">
        <v>760</v>
      </c>
      <c r="B965" t="s">
        <v>37</v>
      </c>
      <c r="C965">
        <v>2</v>
      </c>
      <c r="D965" s="78" t="str">
        <f>IFERROR(MATCH(A965,'4p data'!$I$2:$I$7,0),"")</f>
        <v/>
      </c>
      <c r="E965" s="78" t="str">
        <f>IF(D965="","",D965&amp;"@"&amp;COUNTIF($D$1:D965,D965))</f>
        <v/>
      </c>
      <c r="F965" s="78" t="str">
        <f t="shared" si="15"/>
        <v>Google 검색</v>
      </c>
      <c r="I965" s="78" t="str">
        <f>IF(E965="","",INDEX('기사 제목 및 링크'!B:B,MATCH("https://skinnonews.com"&amp;A965,'기사 제목 및 링크'!C:C,0)))</f>
        <v/>
      </c>
    </row>
    <row r="966" spans="1:9">
      <c r="A966" t="s">
        <v>1859</v>
      </c>
      <c r="B966" t="s">
        <v>37</v>
      </c>
      <c r="C966">
        <v>2</v>
      </c>
      <c r="D966" s="78" t="str">
        <f>IFERROR(MATCH(A966,'4p data'!$I$2:$I$7,0),"")</f>
        <v/>
      </c>
      <c r="E966" s="78" t="str">
        <f>IF(D966="","",D966&amp;"@"&amp;COUNTIF($D$1:D966,D966))</f>
        <v/>
      </c>
      <c r="F966" s="78" t="str">
        <f t="shared" si="15"/>
        <v>Google 검색</v>
      </c>
      <c r="I966" s="78" t="str">
        <f>IF(E966="","",INDEX('기사 제목 및 링크'!B:B,MATCH("https://skinnonews.com"&amp;A966,'기사 제목 및 링크'!C:C,0)))</f>
        <v/>
      </c>
    </row>
    <row r="967" spans="1:9">
      <c r="A967" t="s">
        <v>2117</v>
      </c>
      <c r="B967" t="s">
        <v>41</v>
      </c>
      <c r="C967">
        <v>2</v>
      </c>
      <c r="D967" s="78" t="str">
        <f>IFERROR(MATCH(A967,'4p data'!$I$2:$I$7,0),"")</f>
        <v/>
      </c>
      <c r="E967" s="78" t="str">
        <f>IF(D967="","",D967&amp;"@"&amp;COUNTIF($D$1:D967,D967))</f>
        <v/>
      </c>
      <c r="F967" s="78" t="str">
        <f t="shared" si="15"/>
        <v>Naver.com</v>
      </c>
      <c r="I967" s="78" t="str">
        <f>IF(E967="","",INDEX('기사 제목 및 링크'!B:B,MATCH("https://skinnonews.com"&amp;A967,'기사 제목 및 링크'!C:C,0)))</f>
        <v/>
      </c>
    </row>
    <row r="968" spans="1:9">
      <c r="A968" t="s">
        <v>2199</v>
      </c>
      <c r="B968" t="s">
        <v>39</v>
      </c>
      <c r="C968">
        <v>2</v>
      </c>
      <c r="D968" s="78" t="str">
        <f>IFERROR(MATCH(A968,'4p data'!$I$2:$I$7,0),"")</f>
        <v/>
      </c>
      <c r="E968" s="78" t="str">
        <f>IF(D968="","",D968&amp;"@"&amp;COUNTIF($D$1:D968,D968))</f>
        <v/>
      </c>
      <c r="F968" s="78" t="str">
        <f t="shared" si="15"/>
        <v>Naver 검색</v>
      </c>
      <c r="I968" s="78" t="str">
        <f>IF(E968="","",INDEX('기사 제목 및 링크'!B:B,MATCH("https://skinnonews.com"&amp;A968,'기사 제목 및 링크'!C:C,0)))</f>
        <v/>
      </c>
    </row>
    <row r="969" spans="1:9">
      <c r="A969" t="s">
        <v>103</v>
      </c>
      <c r="B969" t="s">
        <v>39</v>
      </c>
      <c r="C969">
        <v>2</v>
      </c>
      <c r="D969" s="78" t="str">
        <f>IFERROR(MATCH(A969,'4p data'!$I$2:$I$7,0),"")</f>
        <v/>
      </c>
      <c r="E969" s="78" t="str">
        <f>IF(D969="","",D969&amp;"@"&amp;COUNTIF($D$1:D969,D969))</f>
        <v/>
      </c>
      <c r="F969" s="78" t="str">
        <f t="shared" si="15"/>
        <v>Naver 검색</v>
      </c>
      <c r="I969" s="78" t="str">
        <f>IF(E969="","",INDEX('기사 제목 및 링크'!B:B,MATCH("https://skinnonews.com"&amp;A969,'기사 제목 및 링크'!C:C,0)))</f>
        <v/>
      </c>
    </row>
    <row r="970" spans="1:9">
      <c r="A970" t="s">
        <v>1476</v>
      </c>
      <c r="B970" t="s">
        <v>37</v>
      </c>
      <c r="C970">
        <v>2</v>
      </c>
      <c r="D970" s="78" t="str">
        <f>IFERROR(MATCH(A970,'4p data'!$I$2:$I$7,0),"")</f>
        <v/>
      </c>
      <c r="E970" s="78" t="str">
        <f>IF(D970="","",D970&amp;"@"&amp;COUNTIF($D$1:D970,D970))</f>
        <v/>
      </c>
      <c r="F970" s="78" t="str">
        <f t="shared" si="15"/>
        <v>Google 검색</v>
      </c>
      <c r="I970" s="78" t="str">
        <f>IF(E970="","",INDEX('기사 제목 및 링크'!B:B,MATCH("https://skinnonews.com"&amp;A970,'기사 제목 및 링크'!C:C,0)))</f>
        <v/>
      </c>
    </row>
    <row r="971" spans="1:9">
      <c r="A971" t="s">
        <v>1680</v>
      </c>
      <c r="B971" t="s">
        <v>37</v>
      </c>
      <c r="C971">
        <v>2</v>
      </c>
      <c r="D971" s="78" t="str">
        <f>IFERROR(MATCH(A971,'4p data'!$I$2:$I$7,0),"")</f>
        <v/>
      </c>
      <c r="E971" s="78" t="str">
        <f>IF(D971="","",D971&amp;"@"&amp;COUNTIF($D$1:D971,D971))</f>
        <v/>
      </c>
      <c r="F971" s="78" t="str">
        <f t="shared" si="15"/>
        <v>Google 검색</v>
      </c>
      <c r="I971" s="78" t="str">
        <f>IF(E971="","",INDEX('기사 제목 및 링크'!B:B,MATCH("https://skinnonews.com"&amp;A971,'기사 제목 및 링크'!C:C,0)))</f>
        <v/>
      </c>
    </row>
    <row r="972" spans="1:9">
      <c r="A972" t="s">
        <v>219</v>
      </c>
      <c r="B972" t="s">
        <v>39</v>
      </c>
      <c r="C972">
        <v>2</v>
      </c>
      <c r="D972" s="78" t="str">
        <f>IFERROR(MATCH(A972,'4p data'!$I$2:$I$7,0),"")</f>
        <v/>
      </c>
      <c r="E972" s="78" t="str">
        <f>IF(D972="","",D972&amp;"@"&amp;COUNTIF($D$1:D972,D972))</f>
        <v/>
      </c>
      <c r="F972" s="78" t="str">
        <f t="shared" si="15"/>
        <v>Naver 검색</v>
      </c>
      <c r="I972" s="78" t="str">
        <f>IF(E972="","",INDEX('기사 제목 및 링크'!B:B,MATCH("https://skinnonews.com"&amp;A972,'기사 제목 및 링크'!C:C,0)))</f>
        <v/>
      </c>
    </row>
    <row r="973" spans="1:9">
      <c r="A973" t="s">
        <v>2200</v>
      </c>
      <c r="B973" t="s">
        <v>37</v>
      </c>
      <c r="C973">
        <v>2</v>
      </c>
      <c r="D973" s="78" t="str">
        <f>IFERROR(MATCH(A973,'4p data'!$I$2:$I$7,0),"")</f>
        <v/>
      </c>
      <c r="E973" s="78" t="str">
        <f>IF(D973="","",D973&amp;"@"&amp;COUNTIF($D$1:D973,D973))</f>
        <v/>
      </c>
      <c r="F973" s="78" t="str">
        <f t="shared" si="15"/>
        <v>Google 검색</v>
      </c>
      <c r="I973" s="78" t="str">
        <f>IF(E973="","",INDEX('기사 제목 및 링크'!B:B,MATCH("https://skinnonews.com"&amp;A973,'기사 제목 및 링크'!C:C,0)))</f>
        <v/>
      </c>
    </row>
    <row r="974" spans="1:9">
      <c r="A974" t="s">
        <v>1940</v>
      </c>
      <c r="B974" t="s">
        <v>37</v>
      </c>
      <c r="C974">
        <v>2</v>
      </c>
      <c r="D974" s="78" t="str">
        <f>IFERROR(MATCH(A974,'4p data'!$I$2:$I$7,0),"")</f>
        <v/>
      </c>
      <c r="E974" s="78" t="str">
        <f>IF(D974="","",D974&amp;"@"&amp;COUNTIF($D$1:D974,D974))</f>
        <v/>
      </c>
      <c r="F974" s="78" t="str">
        <f t="shared" si="15"/>
        <v>Google 검색</v>
      </c>
      <c r="I974" s="78" t="str">
        <f>IF(E974="","",INDEX('기사 제목 및 링크'!B:B,MATCH("https://skinnonews.com"&amp;A974,'기사 제목 및 링크'!C:C,0)))</f>
        <v/>
      </c>
    </row>
    <row r="975" spans="1:9">
      <c r="A975" t="s">
        <v>1681</v>
      </c>
      <c r="B975" t="s">
        <v>40</v>
      </c>
      <c r="C975">
        <v>2</v>
      </c>
      <c r="D975" s="78" t="str">
        <f>IFERROR(MATCH(A975,'4p data'!$I$2:$I$7,0),"")</f>
        <v/>
      </c>
      <c r="E975" s="78" t="str">
        <f>IF(D975="","",D975&amp;"@"&amp;COUNTIF($D$1:D975,D975))</f>
        <v/>
      </c>
      <c r="F975" s="78" t="str">
        <f t="shared" si="15"/>
        <v>Bing</v>
      </c>
      <c r="I975" s="78" t="str">
        <f>IF(E975="","",INDEX('기사 제목 및 링크'!B:B,MATCH("https://skinnonews.com"&amp;A975,'기사 제목 및 링크'!C:C,0)))</f>
        <v/>
      </c>
    </row>
    <row r="976" spans="1:9">
      <c r="A976" t="s">
        <v>151</v>
      </c>
      <c r="B976" t="s">
        <v>41</v>
      </c>
      <c r="C976">
        <v>2</v>
      </c>
      <c r="D976" s="78" t="str">
        <f>IFERROR(MATCH(A976,'4p data'!$I$2:$I$7,0),"")</f>
        <v/>
      </c>
      <c r="E976" s="78" t="str">
        <f>IF(D976="","",D976&amp;"@"&amp;COUNTIF($D$1:D976,D976))</f>
        <v/>
      </c>
      <c r="F976" s="78" t="str">
        <f t="shared" si="15"/>
        <v>Naver.com</v>
      </c>
      <c r="I976" s="78" t="str">
        <f>IF(E976="","",INDEX('기사 제목 및 링크'!B:B,MATCH("https://skinnonews.com"&amp;A976,'기사 제목 및 링크'!C:C,0)))</f>
        <v/>
      </c>
    </row>
    <row r="977" spans="1:9">
      <c r="A977" t="s">
        <v>2201</v>
      </c>
      <c r="B977" t="s">
        <v>37</v>
      </c>
      <c r="C977">
        <v>2</v>
      </c>
      <c r="D977" s="78" t="str">
        <f>IFERROR(MATCH(A977,'4p data'!$I$2:$I$7,0),"")</f>
        <v/>
      </c>
      <c r="E977" s="78" t="str">
        <f>IF(D977="","",D977&amp;"@"&amp;COUNTIF($D$1:D977,D977))</f>
        <v/>
      </c>
      <c r="F977" s="78" t="str">
        <f t="shared" si="15"/>
        <v>Google 검색</v>
      </c>
      <c r="I977" s="78" t="str">
        <f>IF(E977="","",INDEX('기사 제목 및 링크'!B:B,MATCH("https://skinnonews.com"&amp;A977,'기사 제목 및 링크'!C:C,0)))</f>
        <v/>
      </c>
    </row>
    <row r="978" spans="1:9">
      <c r="A978" t="s">
        <v>1634</v>
      </c>
      <c r="B978" t="s">
        <v>37</v>
      </c>
      <c r="C978">
        <v>2</v>
      </c>
      <c r="D978" s="78" t="str">
        <f>IFERROR(MATCH(A978,'4p data'!$I$2:$I$7,0),"")</f>
        <v/>
      </c>
      <c r="E978" s="78" t="str">
        <f>IF(D978="","",D978&amp;"@"&amp;COUNTIF($D$1:D978,D978))</f>
        <v/>
      </c>
      <c r="F978" s="78" t="str">
        <f t="shared" si="15"/>
        <v>Google 검색</v>
      </c>
      <c r="I978" s="78" t="str">
        <f>IF(E978="","",INDEX('기사 제목 및 링크'!B:B,MATCH("https://skinnonews.com"&amp;A978,'기사 제목 및 링크'!C:C,0)))</f>
        <v/>
      </c>
    </row>
    <row r="979" spans="1:9">
      <c r="A979" t="s">
        <v>1731</v>
      </c>
      <c r="B979" t="s">
        <v>37</v>
      </c>
      <c r="C979">
        <v>2</v>
      </c>
      <c r="D979" s="78" t="str">
        <f>IFERROR(MATCH(A979,'4p data'!$I$2:$I$7,0),"")</f>
        <v/>
      </c>
      <c r="E979" s="78" t="str">
        <f>IF(D979="","",D979&amp;"@"&amp;COUNTIF($D$1:D979,D979))</f>
        <v/>
      </c>
      <c r="F979" s="78" t="str">
        <f t="shared" si="15"/>
        <v>Google 검색</v>
      </c>
      <c r="I979" s="78" t="str">
        <f>IF(E979="","",INDEX('기사 제목 및 링크'!B:B,MATCH("https://skinnonews.com"&amp;A979,'기사 제목 및 링크'!C:C,0)))</f>
        <v/>
      </c>
    </row>
    <row r="980" spans="1:9">
      <c r="A980" t="s">
        <v>2118</v>
      </c>
      <c r="B980" t="s">
        <v>37</v>
      </c>
      <c r="C980">
        <v>2</v>
      </c>
      <c r="D980" s="78" t="str">
        <f>IFERROR(MATCH(A980,'4p data'!$I$2:$I$7,0),"")</f>
        <v/>
      </c>
      <c r="E980" s="78" t="str">
        <f>IF(D980="","",D980&amp;"@"&amp;COUNTIF($D$1:D980,D980))</f>
        <v/>
      </c>
      <c r="F980" s="78" t="str">
        <f t="shared" si="15"/>
        <v>Google 검색</v>
      </c>
      <c r="I980" s="78" t="str">
        <f>IF(E980="","",INDEX('기사 제목 및 링크'!B:B,MATCH("https://skinnonews.com"&amp;A980,'기사 제목 및 링크'!C:C,0)))</f>
        <v/>
      </c>
    </row>
    <row r="981" spans="1:9">
      <c r="A981" t="s">
        <v>1621</v>
      </c>
      <c r="B981" t="s">
        <v>37</v>
      </c>
      <c r="C981">
        <v>2</v>
      </c>
      <c r="D981" s="78" t="str">
        <f>IFERROR(MATCH(A981,'4p data'!$I$2:$I$7,0),"")</f>
        <v/>
      </c>
      <c r="E981" s="78" t="str">
        <f>IF(D981="","",D981&amp;"@"&amp;COUNTIF($D$1:D981,D981))</f>
        <v/>
      </c>
      <c r="F981" s="78" t="str">
        <f t="shared" si="15"/>
        <v>Google 검색</v>
      </c>
      <c r="I981" s="78" t="str">
        <f>IF(E981="","",INDEX('기사 제목 및 링크'!B:B,MATCH("https://skinnonews.com"&amp;A981,'기사 제목 및 링크'!C:C,0)))</f>
        <v/>
      </c>
    </row>
    <row r="982" spans="1:9">
      <c r="A982" t="s">
        <v>220</v>
      </c>
      <c r="B982" t="s">
        <v>36</v>
      </c>
      <c r="C982">
        <v>2</v>
      </c>
      <c r="D982" s="78" t="str">
        <f>IFERROR(MATCH(A982,'4p data'!$I$2:$I$7,0),"")</f>
        <v/>
      </c>
      <c r="E982" s="78" t="str">
        <f>IF(D982="","",D982&amp;"@"&amp;COUNTIF($D$1:D982,D982))</f>
        <v/>
      </c>
      <c r="F982" s="78" t="str">
        <f t="shared" si="15"/>
        <v>직접유입</v>
      </c>
      <c r="I982" s="78" t="str">
        <f>IF(E982="","",INDEX('기사 제목 및 링크'!B:B,MATCH("https://skinnonews.com"&amp;A982,'기사 제목 및 링크'!C:C,0)))</f>
        <v/>
      </c>
    </row>
    <row r="983" spans="1:9">
      <c r="A983" t="s">
        <v>220</v>
      </c>
      <c r="B983" t="s">
        <v>236</v>
      </c>
      <c r="C983">
        <v>2</v>
      </c>
      <c r="D983" s="78" t="str">
        <f>IFERROR(MATCH(A983,'4p data'!$I$2:$I$7,0),"")</f>
        <v/>
      </c>
      <c r="E983" s="78" t="str">
        <f>IF(D983="","",D983&amp;"@"&amp;COUNTIF($D$1:D983,D983))</f>
        <v/>
      </c>
      <c r="F983" s="78" t="str">
        <f t="shared" si="15"/>
        <v>Youtube.com</v>
      </c>
      <c r="I983" s="78" t="str">
        <f>IF(E983="","",INDEX('기사 제목 및 링크'!B:B,MATCH("https://skinnonews.com"&amp;A983,'기사 제목 및 링크'!C:C,0)))</f>
        <v/>
      </c>
    </row>
    <row r="984" spans="1:9">
      <c r="A984" t="s">
        <v>208</v>
      </c>
      <c r="B984" t="s">
        <v>37</v>
      </c>
      <c r="C984">
        <v>2</v>
      </c>
      <c r="D984" s="78" t="str">
        <f>IFERROR(MATCH(A984,'4p data'!$I$2:$I$7,0),"")</f>
        <v/>
      </c>
      <c r="E984" s="78" t="str">
        <f>IF(D984="","",D984&amp;"@"&amp;COUNTIF($D$1:D984,D984))</f>
        <v/>
      </c>
      <c r="F984" s="78" t="str">
        <f t="shared" si="15"/>
        <v>Google 검색</v>
      </c>
      <c r="I984" s="78" t="str">
        <f>IF(E984="","",INDEX('기사 제목 및 링크'!B:B,MATCH("https://skinnonews.com"&amp;A984,'기사 제목 및 링크'!C:C,0)))</f>
        <v/>
      </c>
    </row>
    <row r="985" spans="1:9">
      <c r="A985" t="s">
        <v>1368</v>
      </c>
      <c r="B985" t="s">
        <v>37</v>
      </c>
      <c r="C985">
        <v>2</v>
      </c>
      <c r="D985" s="78" t="str">
        <f>IFERROR(MATCH(A985,'4p data'!$I$2:$I$7,0),"")</f>
        <v/>
      </c>
      <c r="E985" s="78" t="str">
        <f>IF(D985="","",D985&amp;"@"&amp;COUNTIF($D$1:D985,D985))</f>
        <v/>
      </c>
      <c r="F985" s="78" t="str">
        <f t="shared" si="15"/>
        <v>Google 검색</v>
      </c>
      <c r="I985" s="78" t="str">
        <f>IF(E985="","",INDEX('기사 제목 및 링크'!B:B,MATCH("https://skinnonews.com"&amp;A985,'기사 제목 및 링크'!C:C,0)))</f>
        <v/>
      </c>
    </row>
    <row r="986" spans="1:9">
      <c r="A986" t="s">
        <v>2202</v>
      </c>
      <c r="B986" t="s">
        <v>37</v>
      </c>
      <c r="C986">
        <v>2</v>
      </c>
      <c r="D986" s="78" t="str">
        <f>IFERROR(MATCH(A986,'4p data'!$I$2:$I$7,0),"")</f>
        <v/>
      </c>
      <c r="E986" s="78" t="str">
        <f>IF(D986="","",D986&amp;"@"&amp;COUNTIF($D$1:D986,D986))</f>
        <v/>
      </c>
      <c r="F986" s="78" t="str">
        <f t="shared" si="15"/>
        <v>Google 검색</v>
      </c>
      <c r="I986" s="78" t="str">
        <f>IF(E986="","",INDEX('기사 제목 및 링크'!B:B,MATCH("https://skinnonews.com"&amp;A986,'기사 제목 및 링크'!C:C,0)))</f>
        <v/>
      </c>
    </row>
    <row r="987" spans="1:9">
      <c r="A987" t="s">
        <v>1208</v>
      </c>
      <c r="B987" t="s">
        <v>37</v>
      </c>
      <c r="C987">
        <v>2</v>
      </c>
      <c r="D987" s="78" t="str">
        <f>IFERROR(MATCH(A987,'4p data'!$I$2:$I$7,0),"")</f>
        <v/>
      </c>
      <c r="E987" s="78" t="str">
        <f>IF(D987="","",D987&amp;"@"&amp;COUNTIF($D$1:D987,D987))</f>
        <v/>
      </c>
      <c r="F987" s="78" t="str">
        <f t="shared" si="15"/>
        <v>Google 검색</v>
      </c>
      <c r="I987" s="78" t="str">
        <f>IF(E987="","",INDEX('기사 제목 및 링크'!B:B,MATCH("https://skinnonews.com"&amp;A987,'기사 제목 및 링크'!C:C,0)))</f>
        <v/>
      </c>
    </row>
    <row r="988" spans="1:9">
      <c r="A988" t="s">
        <v>1734</v>
      </c>
      <c r="B988" t="s">
        <v>36</v>
      </c>
      <c r="C988">
        <v>2</v>
      </c>
      <c r="D988" s="78" t="str">
        <f>IFERROR(MATCH(A988,'4p data'!$I$2:$I$7,0),"")</f>
        <v/>
      </c>
      <c r="E988" s="78" t="str">
        <f>IF(D988="","",D988&amp;"@"&amp;COUNTIF($D$1:D988,D988))</f>
        <v/>
      </c>
      <c r="F988" s="78" t="str">
        <f t="shared" si="15"/>
        <v>직접유입</v>
      </c>
      <c r="I988" s="78" t="str">
        <f>IF(E988="","",INDEX('기사 제목 및 링크'!B:B,MATCH("https://skinnonews.com"&amp;A988,'기사 제목 및 링크'!C:C,0)))</f>
        <v/>
      </c>
    </row>
    <row r="989" spans="1:9">
      <c r="A989" t="s">
        <v>1735</v>
      </c>
      <c r="B989" t="s">
        <v>36</v>
      </c>
      <c r="C989">
        <v>2</v>
      </c>
      <c r="D989" s="78" t="str">
        <f>IFERROR(MATCH(A989,'4p data'!$I$2:$I$7,0),"")</f>
        <v/>
      </c>
      <c r="E989" s="78" t="str">
        <f>IF(D989="","",D989&amp;"@"&amp;COUNTIF($D$1:D989,D989))</f>
        <v/>
      </c>
      <c r="F989" s="78" t="str">
        <f t="shared" si="15"/>
        <v>직접유입</v>
      </c>
      <c r="I989" s="78" t="str">
        <f>IF(E989="","",INDEX('기사 제목 및 링크'!B:B,MATCH("https://skinnonews.com"&amp;A989,'기사 제목 및 링크'!C:C,0)))</f>
        <v/>
      </c>
    </row>
    <row r="990" spans="1:9">
      <c r="A990" t="s">
        <v>1581</v>
      </c>
      <c r="B990" t="s">
        <v>37</v>
      </c>
      <c r="C990">
        <v>2</v>
      </c>
      <c r="D990" s="78" t="str">
        <f>IFERROR(MATCH(A990,'4p data'!$I$2:$I$7,0),"")</f>
        <v/>
      </c>
      <c r="E990" s="78" t="str">
        <f>IF(D990="","",D990&amp;"@"&amp;COUNTIF($D$1:D990,D990))</f>
        <v/>
      </c>
      <c r="F990" s="78" t="str">
        <f t="shared" si="15"/>
        <v>Google 검색</v>
      </c>
      <c r="I990" s="78" t="str">
        <f>IF(E990="","",INDEX('기사 제목 및 링크'!B:B,MATCH("https://skinnonews.com"&amp;A990,'기사 제목 및 링크'!C:C,0)))</f>
        <v/>
      </c>
    </row>
    <row r="991" spans="1:9">
      <c r="A991" t="s">
        <v>743</v>
      </c>
      <c r="B991" t="s">
        <v>235</v>
      </c>
      <c r="C991">
        <v>2</v>
      </c>
      <c r="D991" s="78" t="str">
        <f>IFERROR(MATCH(A991,'4p data'!$I$2:$I$7,0),"")</f>
        <v/>
      </c>
      <c r="E991" s="78" t="str">
        <f>IF(D991="","",D991&amp;"@"&amp;COUNTIF($D$1:D991,D991))</f>
        <v/>
      </c>
      <c r="F991" s="78" t="str">
        <f t="shared" si="15"/>
        <v>M.search.naver.com</v>
      </c>
      <c r="I991" s="78" t="str">
        <f>IF(E991="","",INDEX('기사 제목 및 링크'!B:B,MATCH("https://skinnonews.com"&amp;A991,'기사 제목 및 링크'!C:C,0)))</f>
        <v/>
      </c>
    </row>
    <row r="992" spans="1:9">
      <c r="A992" t="s">
        <v>1215</v>
      </c>
      <c r="B992" t="s">
        <v>236</v>
      </c>
      <c r="C992">
        <v>2</v>
      </c>
      <c r="D992" s="78" t="str">
        <f>IFERROR(MATCH(A992,'4p data'!$I$2:$I$7,0),"")</f>
        <v/>
      </c>
      <c r="E992" s="78" t="str">
        <f>IF(D992="","",D992&amp;"@"&amp;COUNTIF($D$1:D992,D992))</f>
        <v/>
      </c>
      <c r="F992" s="78" t="str">
        <f t="shared" si="15"/>
        <v>Youtube.com</v>
      </c>
      <c r="I992" s="78" t="str">
        <f>IF(E992="","",INDEX('기사 제목 및 링크'!B:B,MATCH("https://skinnonews.com"&amp;A992,'기사 제목 및 링크'!C:C,0)))</f>
        <v/>
      </c>
    </row>
    <row r="993" spans="1:9">
      <c r="A993" t="s">
        <v>995</v>
      </c>
      <c r="B993" t="s">
        <v>36</v>
      </c>
      <c r="C993">
        <v>2</v>
      </c>
      <c r="D993" s="78" t="str">
        <f>IFERROR(MATCH(A993,'4p data'!$I$2:$I$7,0),"")</f>
        <v/>
      </c>
      <c r="E993" s="78" t="str">
        <f>IF(D993="","",D993&amp;"@"&amp;COUNTIF($D$1:D993,D993))</f>
        <v/>
      </c>
      <c r="F993" s="78" t="str">
        <f t="shared" si="15"/>
        <v>직접유입</v>
      </c>
      <c r="I993" s="78" t="str">
        <f>IF(E993="","",INDEX('기사 제목 및 링크'!B:B,MATCH("https://skinnonews.com"&amp;A993,'기사 제목 및 링크'!C:C,0)))</f>
        <v/>
      </c>
    </row>
    <row r="994" spans="1:9">
      <c r="A994" t="s">
        <v>2203</v>
      </c>
      <c r="B994" t="s">
        <v>37</v>
      </c>
      <c r="C994">
        <v>2</v>
      </c>
      <c r="D994" s="78" t="str">
        <f>IFERROR(MATCH(A994,'4p data'!$I$2:$I$7,0),"")</f>
        <v/>
      </c>
      <c r="E994" s="78" t="str">
        <f>IF(D994="","",D994&amp;"@"&amp;COUNTIF($D$1:D994,D994))</f>
        <v/>
      </c>
      <c r="F994" s="78" t="str">
        <f t="shared" si="15"/>
        <v>Google 검색</v>
      </c>
      <c r="I994" s="78" t="str">
        <f>IF(E994="","",INDEX('기사 제목 및 링크'!B:B,MATCH("https://skinnonews.com"&amp;A994,'기사 제목 및 링크'!C:C,0)))</f>
        <v/>
      </c>
    </row>
    <row r="995" spans="1:9">
      <c r="A995" t="s">
        <v>1949</v>
      </c>
      <c r="B995" t="s">
        <v>37</v>
      </c>
      <c r="C995">
        <v>2</v>
      </c>
      <c r="D995" s="78" t="str">
        <f>IFERROR(MATCH(A995,'4p data'!$I$2:$I$7,0),"")</f>
        <v/>
      </c>
      <c r="E995" s="78" t="str">
        <f>IF(D995="","",D995&amp;"@"&amp;COUNTIF($D$1:D995,D995))</f>
        <v/>
      </c>
      <c r="F995" s="78" t="str">
        <f t="shared" si="15"/>
        <v>Google 검색</v>
      </c>
      <c r="I995" s="78" t="str">
        <f>IF(E995="","",INDEX('기사 제목 및 링크'!B:B,MATCH("https://skinnonews.com"&amp;A995,'기사 제목 및 링크'!C:C,0)))</f>
        <v/>
      </c>
    </row>
    <row r="996" spans="1:9">
      <c r="A996" t="s">
        <v>1950</v>
      </c>
      <c r="B996" t="s">
        <v>37</v>
      </c>
      <c r="C996">
        <v>2</v>
      </c>
      <c r="D996" s="78" t="str">
        <f>IFERROR(MATCH(A996,'4p data'!$I$2:$I$7,0),"")</f>
        <v/>
      </c>
      <c r="E996" s="78" t="str">
        <f>IF(D996="","",D996&amp;"@"&amp;COUNTIF($D$1:D996,D996))</f>
        <v/>
      </c>
      <c r="F996" s="78" t="str">
        <f t="shared" si="15"/>
        <v>Google 검색</v>
      </c>
      <c r="I996" s="78" t="str">
        <f>IF(E996="","",INDEX('기사 제목 및 링크'!B:B,MATCH("https://skinnonews.com"&amp;A996,'기사 제목 및 링크'!C:C,0)))</f>
        <v/>
      </c>
    </row>
    <row r="997" spans="1:9">
      <c r="A997" t="s">
        <v>1587</v>
      </c>
      <c r="B997" t="s">
        <v>39</v>
      </c>
      <c r="C997">
        <v>2</v>
      </c>
      <c r="D997" s="78" t="str">
        <f>IFERROR(MATCH(A997,'4p data'!$I$2:$I$7,0),"")</f>
        <v/>
      </c>
      <c r="E997" s="78" t="str">
        <f>IF(D997="","",D997&amp;"@"&amp;COUNTIF($D$1:D997,D997))</f>
        <v/>
      </c>
      <c r="F997" s="78" t="str">
        <f t="shared" si="15"/>
        <v>Naver 검색</v>
      </c>
      <c r="I997" s="78" t="str">
        <f>IF(E997="","",INDEX('기사 제목 및 링크'!B:B,MATCH("https://skinnonews.com"&amp;A997,'기사 제목 및 링크'!C:C,0)))</f>
        <v/>
      </c>
    </row>
    <row r="998" spans="1:9">
      <c r="A998" t="s">
        <v>1622</v>
      </c>
      <c r="B998" t="s">
        <v>37</v>
      </c>
      <c r="C998">
        <v>2</v>
      </c>
      <c r="D998" s="78" t="str">
        <f>IFERROR(MATCH(A998,'4p data'!$I$2:$I$7,0),"")</f>
        <v/>
      </c>
      <c r="E998" s="78" t="str">
        <f>IF(D998="","",D998&amp;"@"&amp;COUNTIF($D$1:D998,D998))</f>
        <v/>
      </c>
      <c r="F998" s="78" t="str">
        <f t="shared" si="15"/>
        <v>Google 검색</v>
      </c>
      <c r="I998" s="78" t="str">
        <f>IF(E998="","",INDEX('기사 제목 및 링크'!B:B,MATCH("https://skinnonews.com"&amp;A998,'기사 제목 및 링크'!C:C,0)))</f>
        <v/>
      </c>
    </row>
    <row r="999" spans="1:9">
      <c r="A999" t="s">
        <v>2204</v>
      </c>
      <c r="B999" t="s">
        <v>37</v>
      </c>
      <c r="C999">
        <v>2</v>
      </c>
      <c r="D999" s="78" t="str">
        <f>IFERROR(MATCH(A999,'4p data'!$I$2:$I$7,0),"")</f>
        <v/>
      </c>
      <c r="E999" s="78" t="str">
        <f>IF(D999="","",D999&amp;"@"&amp;COUNTIF($D$1:D999,D999))</f>
        <v/>
      </c>
      <c r="F999" s="78" t="str">
        <f t="shared" si="15"/>
        <v>Google 검색</v>
      </c>
      <c r="I999" s="78" t="str">
        <f>IF(E999="","",INDEX('기사 제목 및 링크'!B:B,MATCH("https://skinnonews.com"&amp;A999,'기사 제목 및 링크'!C:C,0)))</f>
        <v/>
      </c>
    </row>
    <row r="1000" spans="1:9">
      <c r="A1000" t="s">
        <v>1623</v>
      </c>
      <c r="B1000" t="s">
        <v>37</v>
      </c>
      <c r="C1000">
        <v>2</v>
      </c>
      <c r="D1000" s="78" t="str">
        <f>IFERROR(MATCH(A1000,'4p data'!$I$2:$I$7,0),"")</f>
        <v/>
      </c>
      <c r="E1000" s="78" t="str">
        <f>IF(D1000="","",D1000&amp;"@"&amp;COUNTIF($D$1:D1000,D1000))</f>
        <v/>
      </c>
      <c r="F1000" s="78" t="str">
        <f t="shared" si="15"/>
        <v>Google 검색</v>
      </c>
      <c r="I1000" s="78" t="str">
        <f>IF(E1000="","",INDEX('기사 제목 및 링크'!B:B,MATCH("https://skinnonews.com"&amp;A1000,'기사 제목 및 링크'!C:C,0)))</f>
        <v/>
      </c>
    </row>
    <row r="1001" spans="1:9">
      <c r="A1001" t="s">
        <v>2205</v>
      </c>
      <c r="B1001" t="s">
        <v>37</v>
      </c>
      <c r="C1001">
        <v>2</v>
      </c>
      <c r="D1001" s="78" t="str">
        <f>IFERROR(MATCH(A1001,'4p data'!$I$2:$I$7,0),"")</f>
        <v/>
      </c>
      <c r="E1001" s="78" t="str">
        <f>IF(D1001="","",D1001&amp;"@"&amp;COUNTIF($D$1:D1001,D1001))</f>
        <v/>
      </c>
      <c r="F1001" s="78" t="str">
        <f t="shared" si="15"/>
        <v>Google 검색</v>
      </c>
      <c r="I1001" s="78" t="str">
        <f>IF(E1001="","",INDEX('기사 제목 및 링크'!B:B,MATCH("https://skinnonews.com"&amp;A1001,'기사 제목 및 링크'!C:C,0)))</f>
        <v/>
      </c>
    </row>
    <row r="1002" spans="1:9">
      <c r="A1002" t="s">
        <v>2206</v>
      </c>
      <c r="B1002" t="s">
        <v>37</v>
      </c>
      <c r="C1002">
        <v>2</v>
      </c>
      <c r="D1002" s="78" t="str">
        <f>IFERROR(MATCH(A1002,'4p data'!$I$2:$I$7,0),"")</f>
        <v/>
      </c>
      <c r="E1002" s="78" t="str">
        <f>IF(D1002="","",D1002&amp;"@"&amp;COUNTIF($D$1:D1002,D1002))</f>
        <v/>
      </c>
      <c r="F1002" s="78" t="str">
        <f t="shared" si="15"/>
        <v>Google 검색</v>
      </c>
      <c r="I1002" s="78" t="str">
        <f>IF(E1002="","",INDEX('기사 제목 및 링크'!B:B,MATCH("https://skinnonews.com"&amp;A1002,'기사 제목 및 링크'!C:C,0)))</f>
        <v/>
      </c>
    </row>
    <row r="1003" spans="1:9">
      <c r="A1003" t="s">
        <v>2207</v>
      </c>
      <c r="B1003" t="s">
        <v>37</v>
      </c>
      <c r="C1003">
        <v>2</v>
      </c>
      <c r="D1003" s="78" t="str">
        <f>IFERROR(MATCH(A1003,'4p data'!$I$2:$I$7,0),"")</f>
        <v/>
      </c>
      <c r="E1003" s="78" t="str">
        <f>IF(D1003="","",D1003&amp;"@"&amp;COUNTIF($D$1:D1003,D1003))</f>
        <v/>
      </c>
      <c r="F1003" s="78" t="str">
        <f t="shared" si="15"/>
        <v>Google 검색</v>
      </c>
      <c r="I1003" s="78" t="str">
        <f>IF(E1003="","",INDEX('기사 제목 및 링크'!B:B,MATCH("https://skinnonews.com"&amp;A1003,'기사 제목 및 링크'!C:C,0)))</f>
        <v/>
      </c>
    </row>
    <row r="1004" spans="1:9">
      <c r="A1004" t="s">
        <v>2208</v>
      </c>
      <c r="B1004" t="s">
        <v>37</v>
      </c>
      <c r="C1004">
        <v>2</v>
      </c>
      <c r="D1004" s="78" t="str">
        <f>IFERROR(MATCH(A1004,'4p data'!$I$2:$I$7,0),"")</f>
        <v/>
      </c>
      <c r="E1004" s="78" t="str">
        <f>IF(D1004="","",D1004&amp;"@"&amp;COUNTIF($D$1:D1004,D1004))</f>
        <v/>
      </c>
      <c r="F1004" s="78" t="str">
        <f t="shared" si="15"/>
        <v>Google 검색</v>
      </c>
      <c r="I1004" s="78" t="str">
        <f>IF(E1004="","",INDEX('기사 제목 및 링크'!B:B,MATCH("https://skinnonews.com"&amp;A1004,'기사 제목 및 링크'!C:C,0)))</f>
        <v/>
      </c>
    </row>
    <row r="1005" spans="1:9">
      <c r="A1005" t="s">
        <v>2209</v>
      </c>
      <c r="B1005" t="s">
        <v>37</v>
      </c>
      <c r="C1005">
        <v>2</v>
      </c>
      <c r="D1005" s="78" t="str">
        <f>IFERROR(MATCH(A1005,'4p data'!$I$2:$I$7,0),"")</f>
        <v/>
      </c>
      <c r="E1005" s="78" t="str">
        <f>IF(D1005="","",D1005&amp;"@"&amp;COUNTIF($D$1:D1005,D1005))</f>
        <v/>
      </c>
      <c r="F1005" s="78" t="str">
        <f t="shared" si="15"/>
        <v>Google 검색</v>
      </c>
      <c r="I1005" s="78" t="str">
        <f>IF(E1005="","",INDEX('기사 제목 및 링크'!B:B,MATCH("https://skinnonews.com"&amp;A1005,'기사 제목 및 링크'!C:C,0)))</f>
        <v/>
      </c>
    </row>
    <row r="1006" spans="1:9">
      <c r="A1006" t="s">
        <v>145</v>
      </c>
      <c r="B1006" t="s">
        <v>39</v>
      </c>
      <c r="C1006">
        <v>2</v>
      </c>
      <c r="D1006" s="78" t="str">
        <f>IFERROR(MATCH(A1006,'4p data'!$I$2:$I$7,0),"")</f>
        <v/>
      </c>
      <c r="E1006" s="78" t="str">
        <f>IF(D1006="","",D1006&amp;"@"&amp;COUNTIF($D$1:D1006,D1006))</f>
        <v/>
      </c>
      <c r="F1006" s="78" t="str">
        <f t="shared" si="15"/>
        <v>Naver 검색</v>
      </c>
      <c r="I1006" s="78" t="str">
        <f>IF(E1006="","",INDEX('기사 제목 및 링크'!B:B,MATCH("https://skinnonews.com"&amp;A1006,'기사 제목 및 링크'!C:C,0)))</f>
        <v/>
      </c>
    </row>
    <row r="1007" spans="1:9">
      <c r="A1007" t="s">
        <v>1439</v>
      </c>
      <c r="B1007" t="s">
        <v>37</v>
      </c>
      <c r="C1007">
        <v>2</v>
      </c>
      <c r="D1007" s="78" t="str">
        <f>IFERROR(MATCH(A1007,'4p data'!$I$2:$I$7,0),"")</f>
        <v/>
      </c>
      <c r="E1007" s="78" t="str">
        <f>IF(D1007="","",D1007&amp;"@"&amp;COUNTIF($D$1:D1007,D1007))</f>
        <v/>
      </c>
      <c r="F1007" s="78" t="str">
        <f t="shared" si="15"/>
        <v>Google 검색</v>
      </c>
      <c r="I1007" s="78" t="str">
        <f>IF(E1007="","",INDEX('기사 제목 및 링크'!B:B,MATCH("https://skinnonews.com"&amp;A1007,'기사 제목 및 링크'!C:C,0)))</f>
        <v/>
      </c>
    </row>
    <row r="1008" spans="1:9">
      <c r="A1008" t="s">
        <v>2085</v>
      </c>
      <c r="B1008" t="s">
        <v>37</v>
      </c>
      <c r="C1008">
        <v>2</v>
      </c>
      <c r="D1008" s="78" t="str">
        <f>IFERROR(MATCH(A1008,'4p data'!$I$2:$I$7,0),"")</f>
        <v/>
      </c>
      <c r="E1008" s="78" t="str">
        <f>IF(D1008="","",D1008&amp;"@"&amp;COUNTIF($D$1:D1008,D1008))</f>
        <v/>
      </c>
      <c r="F1008" s="78" t="str">
        <f t="shared" si="15"/>
        <v>Google 검색</v>
      </c>
      <c r="I1008" s="78" t="str">
        <f>IF(E1008="","",INDEX('기사 제목 및 링크'!B:B,MATCH("https://skinnonews.com"&amp;A1008,'기사 제목 및 링크'!C:C,0)))</f>
        <v/>
      </c>
    </row>
    <row r="1009" spans="1:9">
      <c r="A1009" t="s">
        <v>2211</v>
      </c>
      <c r="B1009" t="s">
        <v>37</v>
      </c>
      <c r="C1009">
        <v>2</v>
      </c>
      <c r="D1009" s="78" t="str">
        <f>IFERROR(MATCH(A1009,'4p data'!$I$2:$I$7,0),"")</f>
        <v/>
      </c>
      <c r="E1009" s="78" t="str">
        <f>IF(D1009="","",D1009&amp;"@"&amp;COUNTIF($D$1:D1009,D1009))</f>
        <v/>
      </c>
      <c r="F1009" s="78" t="str">
        <f t="shared" si="15"/>
        <v>Google 검색</v>
      </c>
      <c r="I1009" s="78" t="str">
        <f>IF(E1009="","",INDEX('기사 제목 및 링크'!B:B,MATCH("https://skinnonews.com"&amp;A1009,'기사 제목 및 링크'!C:C,0)))</f>
        <v/>
      </c>
    </row>
    <row r="1010" spans="1:9">
      <c r="A1010" t="s">
        <v>1214</v>
      </c>
      <c r="B1010" t="s">
        <v>37</v>
      </c>
      <c r="C1010">
        <v>2</v>
      </c>
      <c r="D1010" s="78" t="str">
        <f>IFERROR(MATCH(A1010,'4p data'!$I$2:$I$7,0),"")</f>
        <v/>
      </c>
      <c r="E1010" s="78" t="str">
        <f>IF(D1010="","",D1010&amp;"@"&amp;COUNTIF($D$1:D1010,D1010))</f>
        <v/>
      </c>
      <c r="F1010" s="78" t="str">
        <f t="shared" si="15"/>
        <v>Google 검색</v>
      </c>
      <c r="I1010" s="78" t="str">
        <f>IF(E1010="","",INDEX('기사 제목 및 링크'!B:B,MATCH("https://skinnonews.com"&amp;A1010,'기사 제목 및 링크'!C:C,0)))</f>
        <v/>
      </c>
    </row>
    <row r="1011" spans="1:9">
      <c r="A1011" t="s">
        <v>1164</v>
      </c>
      <c r="B1011" t="s">
        <v>37</v>
      </c>
      <c r="C1011">
        <v>2</v>
      </c>
      <c r="D1011" s="78" t="str">
        <f>IFERROR(MATCH(A1011,'4p data'!$I$2:$I$7,0),"")</f>
        <v/>
      </c>
      <c r="E1011" s="78" t="str">
        <f>IF(D1011="","",D1011&amp;"@"&amp;COUNTIF($D$1:D1011,D1011))</f>
        <v/>
      </c>
      <c r="F1011" s="78" t="str">
        <f t="shared" si="15"/>
        <v>Google 검색</v>
      </c>
      <c r="I1011" s="78" t="str">
        <f>IF(E1011="","",INDEX('기사 제목 및 링크'!B:B,MATCH("https://skinnonews.com"&amp;A1011,'기사 제목 및 링크'!C:C,0)))</f>
        <v/>
      </c>
    </row>
    <row r="1012" spans="1:9">
      <c r="A1012" t="s">
        <v>2212</v>
      </c>
      <c r="B1012" t="s">
        <v>39</v>
      </c>
      <c r="C1012">
        <v>2</v>
      </c>
      <c r="D1012" s="78" t="str">
        <f>IFERROR(MATCH(A1012,'4p data'!$I$2:$I$7,0),"")</f>
        <v/>
      </c>
      <c r="E1012" s="78" t="str">
        <f>IF(D1012="","",D1012&amp;"@"&amp;COUNTIF($D$1:D1012,D1012))</f>
        <v/>
      </c>
      <c r="F1012" s="78" t="str">
        <f t="shared" si="15"/>
        <v>Naver 검색</v>
      </c>
      <c r="I1012" s="78" t="str">
        <f>IF(E1012="","",INDEX('기사 제목 및 링크'!B:B,MATCH("https://skinnonews.com"&amp;A1012,'기사 제목 및 링크'!C:C,0)))</f>
        <v/>
      </c>
    </row>
    <row r="1013" spans="1:9">
      <c r="A1013" t="s">
        <v>222</v>
      </c>
      <c r="B1013" t="s">
        <v>37</v>
      </c>
      <c r="C1013">
        <v>2</v>
      </c>
      <c r="D1013" s="78" t="str">
        <f>IFERROR(MATCH(A1013,'4p data'!$I$2:$I$7,0),"")</f>
        <v/>
      </c>
      <c r="E1013" s="78" t="str">
        <f>IF(D1013="","",D1013&amp;"@"&amp;COUNTIF($D$1:D1013,D1013))</f>
        <v/>
      </c>
      <c r="F1013" s="78" t="str">
        <f t="shared" si="15"/>
        <v>Google 검색</v>
      </c>
      <c r="I1013" s="78" t="str">
        <f>IF(E1013="","",INDEX('기사 제목 및 링크'!B:B,MATCH("https://skinnonews.com"&amp;A1013,'기사 제목 및 링크'!C:C,0)))</f>
        <v/>
      </c>
    </row>
    <row r="1014" spans="1:9">
      <c r="A1014" t="s">
        <v>2213</v>
      </c>
      <c r="B1014" t="s">
        <v>37</v>
      </c>
      <c r="C1014">
        <v>2</v>
      </c>
      <c r="D1014" s="78" t="str">
        <f>IFERROR(MATCH(A1014,'4p data'!$I$2:$I$7,0),"")</f>
        <v/>
      </c>
      <c r="E1014" s="78" t="str">
        <f>IF(D1014="","",D1014&amp;"@"&amp;COUNTIF($D$1:D1014,D1014))</f>
        <v/>
      </c>
      <c r="F1014" s="78" t="str">
        <f t="shared" si="15"/>
        <v>Google 검색</v>
      </c>
      <c r="I1014" s="78" t="str">
        <f>IF(E1014="","",INDEX('기사 제목 및 링크'!B:B,MATCH("https://skinnonews.com"&amp;A1014,'기사 제목 및 링크'!C:C,0)))</f>
        <v/>
      </c>
    </row>
    <row r="1015" spans="1:9">
      <c r="A1015" t="s">
        <v>2216</v>
      </c>
      <c r="B1015" t="s">
        <v>36</v>
      </c>
      <c r="C1015">
        <v>2</v>
      </c>
      <c r="D1015" s="78" t="str">
        <f>IFERROR(MATCH(A1015,'4p data'!$I$2:$I$7,0),"")</f>
        <v/>
      </c>
      <c r="E1015" s="78" t="str">
        <f>IF(D1015="","",D1015&amp;"@"&amp;COUNTIF($D$1:D1015,D1015))</f>
        <v/>
      </c>
      <c r="F1015" s="78" t="str">
        <f t="shared" si="15"/>
        <v>직접유입</v>
      </c>
      <c r="I1015" s="78" t="str">
        <f>IF(E1015="","",INDEX('기사 제목 및 링크'!B:B,MATCH("https://skinnonews.com"&amp;A1015,'기사 제목 및 링크'!C:C,0)))</f>
        <v/>
      </c>
    </row>
    <row r="1016" spans="1:9">
      <c r="A1016" t="s">
        <v>1822</v>
      </c>
      <c r="B1016" t="s">
        <v>37</v>
      </c>
      <c r="C1016">
        <v>2</v>
      </c>
      <c r="D1016" s="78" t="str">
        <f>IFERROR(MATCH(A1016,'4p data'!$I$2:$I$7,0),"")</f>
        <v/>
      </c>
      <c r="E1016" s="78" t="str">
        <f>IF(D1016="","",D1016&amp;"@"&amp;COUNTIF($D$1:D1016,D1016))</f>
        <v/>
      </c>
      <c r="F1016" s="78" t="str">
        <f t="shared" si="15"/>
        <v>Google 검색</v>
      </c>
      <c r="I1016" s="78" t="str">
        <f>IF(E1016="","",INDEX('기사 제목 및 링크'!B:B,MATCH("https://skinnonews.com"&amp;A1016,'기사 제목 및 링크'!C:C,0)))</f>
        <v/>
      </c>
    </row>
    <row r="1017" spans="1:9">
      <c r="A1017" t="s">
        <v>104</v>
      </c>
      <c r="B1017" t="s">
        <v>36</v>
      </c>
      <c r="C1017">
        <v>2</v>
      </c>
      <c r="D1017" s="78" t="str">
        <f>IFERROR(MATCH(A1017,'4p data'!$I$2:$I$7,0),"")</f>
        <v/>
      </c>
      <c r="E1017" s="78" t="str">
        <f>IF(D1017="","",D1017&amp;"@"&amp;COUNTIF($D$1:D1017,D1017))</f>
        <v/>
      </c>
      <c r="F1017" s="78" t="str">
        <f t="shared" si="15"/>
        <v>직접유입</v>
      </c>
      <c r="I1017" s="78" t="str">
        <f>IF(E1017="","",INDEX('기사 제목 및 링크'!B:B,MATCH("https://skinnonews.com"&amp;A1017,'기사 제목 및 링크'!C:C,0)))</f>
        <v/>
      </c>
    </row>
    <row r="1018" spans="1:9">
      <c r="A1018" t="s">
        <v>1809</v>
      </c>
      <c r="B1018" t="s">
        <v>37</v>
      </c>
      <c r="C1018">
        <v>2</v>
      </c>
      <c r="D1018" s="78" t="str">
        <f>IFERROR(MATCH(A1018,'4p data'!$I$2:$I$7,0),"")</f>
        <v/>
      </c>
      <c r="E1018" s="78" t="str">
        <f>IF(D1018="","",D1018&amp;"@"&amp;COUNTIF($D$1:D1018,D1018))</f>
        <v/>
      </c>
      <c r="F1018" s="78" t="str">
        <f t="shared" si="15"/>
        <v>Google 검색</v>
      </c>
      <c r="I1018" s="78" t="str">
        <f>IF(E1018="","",INDEX('기사 제목 및 링크'!B:B,MATCH("https://skinnonews.com"&amp;A1018,'기사 제목 및 링크'!C:C,0)))</f>
        <v/>
      </c>
    </row>
    <row r="1019" spans="1:9">
      <c r="A1019" t="s">
        <v>1619</v>
      </c>
      <c r="B1019" t="s">
        <v>37</v>
      </c>
      <c r="C1019">
        <v>2</v>
      </c>
      <c r="D1019" s="78" t="str">
        <f>IFERROR(MATCH(A1019,'4p data'!$I$2:$I$7,0),"")</f>
        <v/>
      </c>
      <c r="E1019" s="78" t="str">
        <f>IF(D1019="","",D1019&amp;"@"&amp;COUNTIF($D$1:D1019,D1019))</f>
        <v/>
      </c>
      <c r="F1019" s="78" t="str">
        <f t="shared" si="15"/>
        <v>Google 검색</v>
      </c>
      <c r="I1019" s="78" t="str">
        <f>IF(E1019="","",INDEX('기사 제목 및 링크'!B:B,MATCH("https://skinnonews.com"&amp;A1019,'기사 제목 및 링크'!C:C,0)))</f>
        <v/>
      </c>
    </row>
    <row r="1020" spans="1:9">
      <c r="A1020" t="s">
        <v>1501</v>
      </c>
      <c r="B1020" t="s">
        <v>37</v>
      </c>
      <c r="C1020">
        <v>2</v>
      </c>
      <c r="D1020" s="78" t="str">
        <f>IFERROR(MATCH(A1020,'4p data'!$I$2:$I$7,0),"")</f>
        <v/>
      </c>
      <c r="E1020" s="78" t="str">
        <f>IF(D1020="","",D1020&amp;"@"&amp;COUNTIF($D$1:D1020,D1020))</f>
        <v/>
      </c>
      <c r="F1020" s="78" t="str">
        <f t="shared" si="15"/>
        <v>Google 검색</v>
      </c>
      <c r="I1020" s="78" t="str">
        <f>IF(E1020="","",INDEX('기사 제목 및 링크'!B:B,MATCH("https://skinnonews.com"&amp;A1020,'기사 제목 및 링크'!C:C,0)))</f>
        <v/>
      </c>
    </row>
    <row r="1021" spans="1:9">
      <c r="A1021" t="s">
        <v>48</v>
      </c>
      <c r="B1021" t="s">
        <v>39</v>
      </c>
      <c r="C1021">
        <v>2</v>
      </c>
      <c r="D1021" s="78">
        <f>IFERROR(MATCH(A1021,'4p data'!$I$2:$I$7,0),"")</f>
        <v>5</v>
      </c>
      <c r="E1021" s="78" t="str">
        <f>IF(D1021="","",D1021&amp;"@"&amp;COUNTIF($D$1:D1021,D1021))</f>
        <v>5@3</v>
      </c>
      <c r="F1021" s="78" t="str">
        <f t="shared" si="15"/>
        <v>Naver 검색</v>
      </c>
      <c r="I1021" s="78" t="str">
        <f>IF(E1021="","",INDEX('기사 제목 및 링크'!B:B,MATCH("https://skinnonews.com"&amp;A1021,'기사 제목 및 링크'!C:C,0)))</f>
        <v>각형, 원통형, 파우치형… 형태에 따른 전기차 배터리 특성</v>
      </c>
    </row>
    <row r="1022" spans="1:9">
      <c r="A1022" t="s">
        <v>1533</v>
      </c>
      <c r="B1022" t="s">
        <v>37</v>
      </c>
      <c r="C1022">
        <v>2</v>
      </c>
      <c r="D1022" s="78" t="str">
        <f>IFERROR(MATCH(A1022,'4p data'!$I$2:$I$7,0),"")</f>
        <v/>
      </c>
      <c r="E1022" s="78" t="str">
        <f>IF(D1022="","",D1022&amp;"@"&amp;COUNTIF($D$1:D1022,D1022))</f>
        <v/>
      </c>
      <c r="F1022" s="78" t="str">
        <f t="shared" si="15"/>
        <v>Google 검색</v>
      </c>
      <c r="I1022" s="78" t="str">
        <f>IF(E1022="","",INDEX('기사 제목 및 링크'!B:B,MATCH("https://skinnonews.com"&amp;A1022,'기사 제목 및 링크'!C:C,0)))</f>
        <v/>
      </c>
    </row>
    <row r="1023" spans="1:9">
      <c r="A1023" t="s">
        <v>2217</v>
      </c>
      <c r="B1023" t="s">
        <v>37</v>
      </c>
      <c r="C1023">
        <v>2</v>
      </c>
      <c r="D1023" s="78" t="str">
        <f>IFERROR(MATCH(A1023,'4p data'!$I$2:$I$7,0),"")</f>
        <v/>
      </c>
      <c r="E1023" s="78" t="str">
        <f>IF(D1023="","",D1023&amp;"@"&amp;COUNTIF($D$1:D1023,D1023))</f>
        <v/>
      </c>
      <c r="F1023" s="78" t="str">
        <f t="shared" si="15"/>
        <v>Google 검색</v>
      </c>
      <c r="I1023" s="78" t="str">
        <f>IF(E1023="","",INDEX('기사 제목 및 링크'!B:B,MATCH("https://skinnonews.com"&amp;A1023,'기사 제목 및 링크'!C:C,0)))</f>
        <v/>
      </c>
    </row>
    <row r="1024" spans="1:9">
      <c r="A1024" t="s">
        <v>1742</v>
      </c>
      <c r="B1024" t="s">
        <v>37</v>
      </c>
      <c r="C1024">
        <v>2</v>
      </c>
      <c r="D1024" s="78" t="str">
        <f>IFERROR(MATCH(A1024,'4p data'!$I$2:$I$7,0),"")</f>
        <v/>
      </c>
      <c r="E1024" s="78" t="str">
        <f>IF(D1024="","",D1024&amp;"@"&amp;COUNTIF($D$1:D1024,D1024))</f>
        <v/>
      </c>
      <c r="F1024" s="78" t="str">
        <f t="shared" si="15"/>
        <v>Google 검색</v>
      </c>
      <c r="I1024" s="78" t="str">
        <f>IF(E1024="","",INDEX('기사 제목 및 링크'!B:B,MATCH("https://skinnonews.com"&amp;A1024,'기사 제목 및 링크'!C:C,0)))</f>
        <v/>
      </c>
    </row>
    <row r="1025" spans="1:9">
      <c r="A1025" t="s">
        <v>2218</v>
      </c>
      <c r="B1025" t="s">
        <v>37</v>
      </c>
      <c r="C1025">
        <v>2</v>
      </c>
      <c r="D1025" s="78" t="str">
        <f>IFERROR(MATCH(A1025,'4p data'!$I$2:$I$7,0),"")</f>
        <v/>
      </c>
      <c r="E1025" s="78" t="str">
        <f>IF(D1025="","",D1025&amp;"@"&amp;COUNTIF($D$1:D1025,D1025))</f>
        <v/>
      </c>
      <c r="F1025" s="78" t="str">
        <f t="shared" si="15"/>
        <v>Google 검색</v>
      </c>
      <c r="I1025" s="78" t="str">
        <f>IF(E1025="","",INDEX('기사 제목 및 링크'!B:B,MATCH("https://skinnonews.com"&amp;A1025,'기사 제목 및 링크'!C:C,0)))</f>
        <v/>
      </c>
    </row>
    <row r="1026" spans="1:9">
      <c r="A1026" t="s">
        <v>1114</v>
      </c>
      <c r="B1026" t="s">
        <v>37</v>
      </c>
      <c r="C1026">
        <v>2</v>
      </c>
      <c r="D1026" s="78" t="str">
        <f>IFERROR(MATCH(A1026,'4p data'!$I$2:$I$7,0),"")</f>
        <v/>
      </c>
      <c r="E1026" s="78" t="str">
        <f>IF(D1026="","",D1026&amp;"@"&amp;COUNTIF($D$1:D1026,D1026))</f>
        <v/>
      </c>
      <c r="F1026" s="78" t="str">
        <f t="shared" ref="F1026:F1089" si="16">IF(B1026="naver","Naver 검색",IF(B1026="google","Google 검색",IF(B1026="(direct)","직접유입",UPPER(LEFT(B1026,1))&amp;MID(B1026,2,99))))</f>
        <v>Google 검색</v>
      </c>
      <c r="I1026" s="78" t="str">
        <f>IF(E1026="","",INDEX('기사 제목 및 링크'!B:B,MATCH("https://skinnonews.com"&amp;A1026,'기사 제목 및 링크'!C:C,0)))</f>
        <v/>
      </c>
    </row>
    <row r="1027" spans="1:9">
      <c r="A1027" t="s">
        <v>1958</v>
      </c>
      <c r="B1027" t="s">
        <v>236</v>
      </c>
      <c r="C1027">
        <v>2</v>
      </c>
      <c r="D1027" s="78" t="str">
        <f>IFERROR(MATCH(A1027,'4p data'!$I$2:$I$7,0),"")</f>
        <v/>
      </c>
      <c r="E1027" s="78" t="str">
        <f>IF(D1027="","",D1027&amp;"@"&amp;COUNTIF($D$1:D1027,D1027))</f>
        <v/>
      </c>
      <c r="F1027" s="78" t="str">
        <f t="shared" si="16"/>
        <v>Youtube.com</v>
      </c>
      <c r="I1027" s="78" t="str">
        <f>IF(E1027="","",INDEX('기사 제목 및 링크'!B:B,MATCH("https://skinnonews.com"&amp;A1027,'기사 제목 및 링크'!C:C,0)))</f>
        <v/>
      </c>
    </row>
    <row r="1028" spans="1:9">
      <c r="A1028" t="s">
        <v>1744</v>
      </c>
      <c r="B1028" t="s">
        <v>37</v>
      </c>
      <c r="C1028">
        <v>2</v>
      </c>
      <c r="D1028" s="78" t="str">
        <f>IFERROR(MATCH(A1028,'4p data'!$I$2:$I$7,0),"")</f>
        <v/>
      </c>
      <c r="E1028" s="78" t="str">
        <f>IF(D1028="","",D1028&amp;"@"&amp;COUNTIF($D$1:D1028,D1028))</f>
        <v/>
      </c>
      <c r="F1028" s="78" t="str">
        <f t="shared" si="16"/>
        <v>Google 검색</v>
      </c>
      <c r="I1028" s="78" t="str">
        <f>IF(E1028="","",INDEX('기사 제목 및 링크'!B:B,MATCH("https://skinnonews.com"&amp;A1028,'기사 제목 및 링크'!C:C,0)))</f>
        <v/>
      </c>
    </row>
    <row r="1029" spans="1:9">
      <c r="A1029" t="s">
        <v>2219</v>
      </c>
      <c r="B1029" t="s">
        <v>37</v>
      </c>
      <c r="C1029">
        <v>2</v>
      </c>
      <c r="D1029" s="78" t="str">
        <f>IFERROR(MATCH(A1029,'4p data'!$I$2:$I$7,0),"")</f>
        <v/>
      </c>
      <c r="E1029" s="78" t="str">
        <f>IF(D1029="","",D1029&amp;"@"&amp;COUNTIF($D$1:D1029,D1029))</f>
        <v/>
      </c>
      <c r="F1029" s="78" t="str">
        <f t="shared" si="16"/>
        <v>Google 검색</v>
      </c>
      <c r="I1029" s="78" t="str">
        <f>IF(E1029="","",INDEX('기사 제목 및 링크'!B:B,MATCH("https://skinnonews.com"&amp;A1029,'기사 제목 및 링크'!C:C,0)))</f>
        <v/>
      </c>
    </row>
    <row r="1030" spans="1:9">
      <c r="A1030" t="s">
        <v>1588</v>
      </c>
      <c r="B1030" t="s">
        <v>37</v>
      </c>
      <c r="C1030">
        <v>2</v>
      </c>
      <c r="D1030" s="78" t="str">
        <f>IFERROR(MATCH(A1030,'4p data'!$I$2:$I$7,0),"")</f>
        <v/>
      </c>
      <c r="E1030" s="78" t="str">
        <f>IF(D1030="","",D1030&amp;"@"&amp;COUNTIF($D$1:D1030,D1030))</f>
        <v/>
      </c>
      <c r="F1030" s="78" t="str">
        <f t="shared" si="16"/>
        <v>Google 검색</v>
      </c>
      <c r="I1030" s="78" t="str">
        <f>IF(E1030="","",INDEX('기사 제목 및 링크'!B:B,MATCH("https://skinnonews.com"&amp;A1030,'기사 제목 및 링크'!C:C,0)))</f>
        <v/>
      </c>
    </row>
    <row r="1031" spans="1:9">
      <c r="A1031" t="s">
        <v>1959</v>
      </c>
      <c r="B1031" t="s">
        <v>37</v>
      </c>
      <c r="C1031">
        <v>2</v>
      </c>
      <c r="D1031" s="78" t="str">
        <f>IFERROR(MATCH(A1031,'4p data'!$I$2:$I$7,0),"")</f>
        <v/>
      </c>
      <c r="E1031" s="78" t="str">
        <f>IF(D1031="","",D1031&amp;"@"&amp;COUNTIF($D$1:D1031,D1031))</f>
        <v/>
      </c>
      <c r="F1031" s="78" t="str">
        <f t="shared" si="16"/>
        <v>Google 검색</v>
      </c>
      <c r="I1031" s="78" t="str">
        <f>IF(E1031="","",INDEX('기사 제목 및 링크'!B:B,MATCH("https://skinnonews.com"&amp;A1031,'기사 제목 및 링크'!C:C,0)))</f>
        <v/>
      </c>
    </row>
    <row r="1032" spans="1:9">
      <c r="A1032" t="s">
        <v>2220</v>
      </c>
      <c r="B1032" t="s">
        <v>37</v>
      </c>
      <c r="C1032">
        <v>2</v>
      </c>
      <c r="D1032" s="78" t="str">
        <f>IFERROR(MATCH(A1032,'4p data'!$I$2:$I$7,0),"")</f>
        <v/>
      </c>
      <c r="E1032" s="78" t="str">
        <f>IF(D1032="","",D1032&amp;"@"&amp;COUNTIF($D$1:D1032,D1032))</f>
        <v/>
      </c>
      <c r="F1032" s="78" t="str">
        <f t="shared" si="16"/>
        <v>Google 검색</v>
      </c>
      <c r="I1032" s="78" t="str">
        <f>IF(E1032="","",INDEX('기사 제목 및 링크'!B:B,MATCH("https://skinnonews.com"&amp;A1032,'기사 제목 및 링크'!C:C,0)))</f>
        <v/>
      </c>
    </row>
    <row r="1033" spans="1:9">
      <c r="A1033" t="s">
        <v>1636</v>
      </c>
      <c r="B1033" t="s">
        <v>37</v>
      </c>
      <c r="C1033">
        <v>2</v>
      </c>
      <c r="D1033" s="78" t="str">
        <f>IFERROR(MATCH(A1033,'4p data'!$I$2:$I$7,0),"")</f>
        <v/>
      </c>
      <c r="E1033" s="78" t="str">
        <f>IF(D1033="","",D1033&amp;"@"&amp;COUNTIF($D$1:D1033,D1033))</f>
        <v/>
      </c>
      <c r="F1033" s="78" t="str">
        <f t="shared" si="16"/>
        <v>Google 검색</v>
      </c>
      <c r="I1033" s="78" t="str">
        <f>IF(E1033="","",INDEX('기사 제목 및 링크'!B:B,MATCH("https://skinnonews.com"&amp;A1033,'기사 제목 및 링크'!C:C,0)))</f>
        <v/>
      </c>
    </row>
    <row r="1034" spans="1:9">
      <c r="A1034" t="s">
        <v>2221</v>
      </c>
      <c r="B1034" t="s">
        <v>37</v>
      </c>
      <c r="C1034">
        <v>2</v>
      </c>
      <c r="D1034" s="78" t="str">
        <f>IFERROR(MATCH(A1034,'4p data'!$I$2:$I$7,0),"")</f>
        <v/>
      </c>
      <c r="E1034" s="78" t="str">
        <f>IF(D1034="","",D1034&amp;"@"&amp;COUNTIF($D$1:D1034,D1034))</f>
        <v/>
      </c>
      <c r="F1034" s="78" t="str">
        <f t="shared" si="16"/>
        <v>Google 검색</v>
      </c>
      <c r="I1034" s="78" t="str">
        <f>IF(E1034="","",INDEX('기사 제목 및 링크'!B:B,MATCH("https://skinnonews.com"&amp;A1034,'기사 제목 및 링크'!C:C,0)))</f>
        <v/>
      </c>
    </row>
    <row r="1035" spans="1:9">
      <c r="A1035" t="s">
        <v>1689</v>
      </c>
      <c r="B1035" t="s">
        <v>37</v>
      </c>
      <c r="C1035">
        <v>2</v>
      </c>
      <c r="D1035" s="78" t="str">
        <f>IFERROR(MATCH(A1035,'4p data'!$I$2:$I$7,0),"")</f>
        <v/>
      </c>
      <c r="E1035" s="78" t="str">
        <f>IF(D1035="","",D1035&amp;"@"&amp;COUNTIF($D$1:D1035,D1035))</f>
        <v/>
      </c>
      <c r="F1035" s="78" t="str">
        <f t="shared" si="16"/>
        <v>Google 검색</v>
      </c>
      <c r="I1035" s="78" t="str">
        <f>IF(E1035="","",INDEX('기사 제목 및 링크'!B:B,MATCH("https://skinnonews.com"&amp;A1035,'기사 제목 및 링크'!C:C,0)))</f>
        <v/>
      </c>
    </row>
    <row r="1036" spans="1:9">
      <c r="A1036" t="s">
        <v>1260</v>
      </c>
      <c r="B1036" t="s">
        <v>37</v>
      </c>
      <c r="C1036">
        <v>2</v>
      </c>
      <c r="D1036" s="78" t="str">
        <f>IFERROR(MATCH(A1036,'4p data'!$I$2:$I$7,0),"")</f>
        <v/>
      </c>
      <c r="E1036" s="78" t="str">
        <f>IF(D1036="","",D1036&amp;"@"&amp;COUNTIF($D$1:D1036,D1036))</f>
        <v/>
      </c>
      <c r="F1036" s="78" t="str">
        <f t="shared" si="16"/>
        <v>Google 검색</v>
      </c>
      <c r="I1036" s="78" t="str">
        <f>IF(E1036="","",INDEX('기사 제목 및 링크'!B:B,MATCH("https://skinnonews.com"&amp;A1036,'기사 제목 및 링크'!C:C,0)))</f>
        <v/>
      </c>
    </row>
    <row r="1037" spans="1:9">
      <c r="A1037" t="s">
        <v>1305</v>
      </c>
      <c r="B1037" t="s">
        <v>37</v>
      </c>
      <c r="C1037">
        <v>2</v>
      </c>
      <c r="D1037" s="78" t="str">
        <f>IFERROR(MATCH(A1037,'4p data'!$I$2:$I$7,0),"")</f>
        <v/>
      </c>
      <c r="E1037" s="78" t="str">
        <f>IF(D1037="","",D1037&amp;"@"&amp;COUNTIF($D$1:D1037,D1037))</f>
        <v/>
      </c>
      <c r="F1037" s="78" t="str">
        <f t="shared" si="16"/>
        <v>Google 검색</v>
      </c>
      <c r="I1037" s="78" t="str">
        <f>IF(E1037="","",INDEX('기사 제목 및 링크'!B:B,MATCH("https://skinnonews.com"&amp;A1037,'기사 제목 및 링크'!C:C,0)))</f>
        <v/>
      </c>
    </row>
    <row r="1038" spans="1:9">
      <c r="A1038" t="s">
        <v>2223</v>
      </c>
      <c r="B1038" t="s">
        <v>37</v>
      </c>
      <c r="C1038">
        <v>2</v>
      </c>
      <c r="D1038" s="78" t="str">
        <f>IFERROR(MATCH(A1038,'4p data'!$I$2:$I$7,0),"")</f>
        <v/>
      </c>
      <c r="E1038" s="78" t="str">
        <f>IF(D1038="","",D1038&amp;"@"&amp;COUNTIF($D$1:D1038,D1038))</f>
        <v/>
      </c>
      <c r="F1038" s="78" t="str">
        <f t="shared" si="16"/>
        <v>Google 검색</v>
      </c>
      <c r="I1038" s="78" t="str">
        <f>IF(E1038="","",INDEX('기사 제목 및 링크'!B:B,MATCH("https://skinnonews.com"&amp;A1038,'기사 제목 및 링크'!C:C,0)))</f>
        <v/>
      </c>
    </row>
    <row r="1039" spans="1:9">
      <c r="A1039" t="s">
        <v>2224</v>
      </c>
      <c r="B1039" t="s">
        <v>37</v>
      </c>
      <c r="C1039">
        <v>2</v>
      </c>
      <c r="D1039" s="78" t="str">
        <f>IFERROR(MATCH(A1039,'4p data'!$I$2:$I$7,0),"")</f>
        <v/>
      </c>
      <c r="E1039" s="78" t="str">
        <f>IF(D1039="","",D1039&amp;"@"&amp;COUNTIF($D$1:D1039,D1039))</f>
        <v/>
      </c>
      <c r="F1039" s="78" t="str">
        <f t="shared" si="16"/>
        <v>Google 검색</v>
      </c>
      <c r="I1039" s="78" t="str">
        <f>IF(E1039="","",INDEX('기사 제목 및 링크'!B:B,MATCH("https://skinnonews.com"&amp;A1039,'기사 제목 및 링크'!C:C,0)))</f>
        <v/>
      </c>
    </row>
    <row r="1040" spans="1:9">
      <c r="A1040" t="s">
        <v>2068</v>
      </c>
      <c r="B1040" t="s">
        <v>37</v>
      </c>
      <c r="C1040">
        <v>2</v>
      </c>
      <c r="D1040" s="78" t="str">
        <f>IFERROR(MATCH(A1040,'4p data'!$I$2:$I$7,0),"")</f>
        <v/>
      </c>
      <c r="E1040" s="78" t="str">
        <f>IF(D1040="","",D1040&amp;"@"&amp;COUNTIF($D$1:D1040,D1040))</f>
        <v/>
      </c>
      <c r="F1040" s="78" t="str">
        <f t="shared" si="16"/>
        <v>Google 검색</v>
      </c>
      <c r="I1040" s="78" t="str">
        <f>IF(E1040="","",INDEX('기사 제목 및 링크'!B:B,MATCH("https://skinnonews.com"&amp;A1040,'기사 제목 및 링크'!C:C,0)))</f>
        <v/>
      </c>
    </row>
    <row r="1041" spans="1:9">
      <c r="A1041" t="s">
        <v>1261</v>
      </c>
      <c r="B1041" t="s">
        <v>37</v>
      </c>
      <c r="C1041">
        <v>2</v>
      </c>
      <c r="D1041" s="78" t="str">
        <f>IFERROR(MATCH(A1041,'4p data'!$I$2:$I$7,0),"")</f>
        <v/>
      </c>
      <c r="E1041" s="78" t="str">
        <f>IF(D1041="","",D1041&amp;"@"&amp;COUNTIF($D$1:D1041,D1041))</f>
        <v/>
      </c>
      <c r="F1041" s="78" t="str">
        <f t="shared" si="16"/>
        <v>Google 검색</v>
      </c>
      <c r="I1041" s="78" t="str">
        <f>IF(E1041="","",INDEX('기사 제목 및 링크'!B:B,MATCH("https://skinnonews.com"&amp;A1041,'기사 제목 및 링크'!C:C,0)))</f>
        <v/>
      </c>
    </row>
    <row r="1042" spans="1:9">
      <c r="A1042" t="s">
        <v>167</v>
      </c>
      <c r="B1042" t="s">
        <v>229</v>
      </c>
      <c r="C1042">
        <v>2</v>
      </c>
      <c r="D1042" s="78" t="str">
        <f>IFERROR(MATCH(A1042,'4p data'!$I$2:$I$7,0),"")</f>
        <v/>
      </c>
      <c r="E1042" s="78" t="str">
        <f>IF(D1042="","",D1042&amp;"@"&amp;COUNTIF($D$1:D1042,D1042))</f>
        <v/>
      </c>
      <c r="F1042" s="78" t="str">
        <f t="shared" si="16"/>
        <v>Skenergy.com</v>
      </c>
      <c r="I1042" s="78" t="str">
        <f>IF(E1042="","",INDEX('기사 제목 및 링크'!B:B,MATCH("https://skinnonews.com"&amp;A1042,'기사 제목 및 링크'!C:C,0)))</f>
        <v/>
      </c>
    </row>
    <row r="1043" spans="1:9">
      <c r="A1043" t="s">
        <v>282</v>
      </c>
      <c r="B1043" t="s">
        <v>36</v>
      </c>
      <c r="C1043">
        <v>2</v>
      </c>
      <c r="D1043" s="78" t="str">
        <f>IFERROR(MATCH(A1043,'4p data'!$I$2:$I$7,0),"")</f>
        <v/>
      </c>
      <c r="E1043" s="78" t="str">
        <f>IF(D1043="","",D1043&amp;"@"&amp;COUNTIF($D$1:D1043,D1043))</f>
        <v/>
      </c>
      <c r="F1043" s="78" t="str">
        <f t="shared" si="16"/>
        <v>직접유입</v>
      </c>
      <c r="I1043" s="78" t="str">
        <f>IF(E1043="","",INDEX('기사 제목 및 링크'!B:B,MATCH("https://skinnonews.com"&amp;A1043,'기사 제목 및 링크'!C:C,0)))</f>
        <v/>
      </c>
    </row>
    <row r="1044" spans="1:9">
      <c r="A1044" t="s">
        <v>1866</v>
      </c>
      <c r="B1044" t="s">
        <v>231</v>
      </c>
      <c r="C1044">
        <v>2</v>
      </c>
      <c r="D1044" s="78" t="str">
        <f>IFERROR(MATCH(A1044,'4p data'!$I$2:$I$7,0),"")</f>
        <v/>
      </c>
      <c r="E1044" s="78" t="str">
        <f>IF(D1044="","",D1044&amp;"@"&amp;COUNTIF($D$1:D1044,D1044))</f>
        <v/>
      </c>
      <c r="F1044" s="78" t="str">
        <f t="shared" si="16"/>
        <v>Namu.wiki</v>
      </c>
      <c r="I1044" s="78" t="str">
        <f>IF(E1044="","",INDEX('기사 제목 및 링크'!B:B,MATCH("https://skinnonews.com"&amp;A1044,'기사 제목 및 링크'!C:C,0)))</f>
        <v/>
      </c>
    </row>
    <row r="1045" spans="1:9">
      <c r="A1045" t="s">
        <v>1497</v>
      </c>
      <c r="B1045" t="s">
        <v>37</v>
      </c>
      <c r="C1045">
        <v>2</v>
      </c>
      <c r="D1045" s="78" t="str">
        <f>IFERROR(MATCH(A1045,'4p data'!$I$2:$I$7,0),"")</f>
        <v/>
      </c>
      <c r="E1045" s="78" t="str">
        <f>IF(D1045="","",D1045&amp;"@"&amp;COUNTIF($D$1:D1045,D1045))</f>
        <v/>
      </c>
      <c r="F1045" s="78" t="str">
        <f t="shared" si="16"/>
        <v>Google 검색</v>
      </c>
      <c r="I1045" s="78" t="str">
        <f>IF(E1045="","",INDEX('기사 제목 및 링크'!B:B,MATCH("https://skinnonews.com"&amp;A1045,'기사 제목 및 링크'!C:C,0)))</f>
        <v/>
      </c>
    </row>
    <row r="1046" spans="1:9">
      <c r="A1046" t="s">
        <v>1515</v>
      </c>
      <c r="B1046" t="s">
        <v>37</v>
      </c>
      <c r="C1046">
        <v>2</v>
      </c>
      <c r="D1046" s="78" t="str">
        <f>IFERROR(MATCH(A1046,'4p data'!$I$2:$I$7,0),"")</f>
        <v/>
      </c>
      <c r="E1046" s="78" t="str">
        <f>IF(D1046="","",D1046&amp;"@"&amp;COUNTIF($D$1:D1046,D1046))</f>
        <v/>
      </c>
      <c r="F1046" s="78" t="str">
        <f t="shared" si="16"/>
        <v>Google 검색</v>
      </c>
      <c r="I1046" s="78" t="str">
        <f>IF(E1046="","",INDEX('기사 제목 및 링크'!B:B,MATCH("https://skinnonews.com"&amp;A1046,'기사 제목 및 링크'!C:C,0)))</f>
        <v/>
      </c>
    </row>
    <row r="1047" spans="1:9">
      <c r="A1047" t="s">
        <v>202</v>
      </c>
      <c r="B1047" t="s">
        <v>36</v>
      </c>
      <c r="C1047">
        <v>2</v>
      </c>
      <c r="D1047" s="78" t="str">
        <f>IFERROR(MATCH(A1047,'4p data'!$I$2:$I$7,0),"")</f>
        <v/>
      </c>
      <c r="E1047" s="78" t="str">
        <f>IF(D1047="","",D1047&amp;"@"&amp;COUNTIF($D$1:D1047,D1047))</f>
        <v/>
      </c>
      <c r="F1047" s="78" t="str">
        <f t="shared" si="16"/>
        <v>직접유입</v>
      </c>
      <c r="I1047" s="78" t="str">
        <f>IF(E1047="","",INDEX('기사 제목 및 링크'!B:B,MATCH("https://skinnonews.com"&amp;A1047,'기사 제목 및 링크'!C:C,0)))</f>
        <v/>
      </c>
    </row>
    <row r="1048" spans="1:9">
      <c r="A1048" t="s">
        <v>986</v>
      </c>
      <c r="B1048" t="s">
        <v>37</v>
      </c>
      <c r="C1048">
        <v>2</v>
      </c>
      <c r="D1048" s="78" t="str">
        <f>IFERROR(MATCH(A1048,'4p data'!$I$2:$I$7,0),"")</f>
        <v/>
      </c>
      <c r="E1048" s="78" t="str">
        <f>IF(D1048="","",D1048&amp;"@"&amp;COUNTIF($D$1:D1048,D1048))</f>
        <v/>
      </c>
      <c r="F1048" s="78" t="str">
        <f t="shared" si="16"/>
        <v>Google 검색</v>
      </c>
      <c r="I1048" s="78" t="str">
        <f>IF(E1048="","",INDEX('기사 제목 및 링크'!B:B,MATCH("https://skinnonews.com"&amp;A1048,'기사 제목 및 링크'!C:C,0)))</f>
        <v/>
      </c>
    </row>
    <row r="1049" spans="1:9">
      <c r="A1049" t="s">
        <v>1575</v>
      </c>
      <c r="B1049" t="s">
        <v>36</v>
      </c>
      <c r="C1049">
        <v>2</v>
      </c>
      <c r="D1049" s="78" t="str">
        <f>IFERROR(MATCH(A1049,'4p data'!$I$2:$I$7,0),"")</f>
        <v/>
      </c>
      <c r="E1049" s="78" t="str">
        <f>IF(D1049="","",D1049&amp;"@"&amp;COUNTIF($D$1:D1049,D1049))</f>
        <v/>
      </c>
      <c r="F1049" s="78" t="str">
        <f t="shared" si="16"/>
        <v>직접유입</v>
      </c>
      <c r="I1049" s="78" t="str">
        <f>IF(E1049="","",INDEX('기사 제목 및 링크'!B:B,MATCH("https://skinnonews.com"&amp;A1049,'기사 제목 및 링크'!C:C,0)))</f>
        <v/>
      </c>
    </row>
    <row r="1050" spans="1:9">
      <c r="A1050" t="s">
        <v>1962</v>
      </c>
      <c r="B1050" t="s">
        <v>37</v>
      </c>
      <c r="C1050">
        <v>2</v>
      </c>
      <c r="D1050" s="78" t="str">
        <f>IFERROR(MATCH(A1050,'4p data'!$I$2:$I$7,0),"")</f>
        <v/>
      </c>
      <c r="E1050" s="78" t="str">
        <f>IF(D1050="","",D1050&amp;"@"&amp;COUNTIF($D$1:D1050,D1050))</f>
        <v/>
      </c>
      <c r="F1050" s="78" t="str">
        <f t="shared" si="16"/>
        <v>Google 검색</v>
      </c>
      <c r="I1050" s="78" t="str">
        <f>IF(E1050="","",INDEX('기사 제목 및 링크'!B:B,MATCH("https://skinnonews.com"&amp;A1050,'기사 제목 및 링크'!C:C,0)))</f>
        <v/>
      </c>
    </row>
    <row r="1051" spans="1:9">
      <c r="A1051" t="s">
        <v>1694</v>
      </c>
      <c r="B1051" t="s">
        <v>37</v>
      </c>
      <c r="C1051">
        <v>2</v>
      </c>
      <c r="D1051" s="78" t="str">
        <f>IFERROR(MATCH(A1051,'4p data'!$I$2:$I$7,0),"")</f>
        <v/>
      </c>
      <c r="E1051" s="78" t="str">
        <f>IF(D1051="","",D1051&amp;"@"&amp;COUNTIF($D$1:D1051,D1051))</f>
        <v/>
      </c>
      <c r="F1051" s="78" t="str">
        <f t="shared" si="16"/>
        <v>Google 검색</v>
      </c>
      <c r="I1051" s="78" t="str">
        <f>IF(E1051="","",INDEX('기사 제목 및 링크'!B:B,MATCH("https://skinnonews.com"&amp;A1051,'기사 제목 및 링크'!C:C,0)))</f>
        <v/>
      </c>
    </row>
    <row r="1052" spans="1:9">
      <c r="A1052" t="s">
        <v>1397</v>
      </c>
      <c r="B1052" t="s">
        <v>39</v>
      </c>
      <c r="C1052">
        <v>2</v>
      </c>
      <c r="D1052" s="78" t="str">
        <f>IFERROR(MATCH(A1052,'4p data'!$I$2:$I$7,0),"")</f>
        <v/>
      </c>
      <c r="E1052" s="78" t="str">
        <f>IF(D1052="","",D1052&amp;"@"&amp;COUNTIF($D$1:D1052,D1052))</f>
        <v/>
      </c>
      <c r="F1052" s="78" t="str">
        <f t="shared" si="16"/>
        <v>Naver 검색</v>
      </c>
      <c r="I1052" s="78" t="str">
        <f>IF(E1052="","",INDEX('기사 제목 및 링크'!B:B,MATCH("https://skinnonews.com"&amp;A1052,'기사 제목 및 링크'!C:C,0)))</f>
        <v/>
      </c>
    </row>
    <row r="1053" spans="1:9">
      <c r="A1053" t="s">
        <v>2226</v>
      </c>
      <c r="B1053" t="s">
        <v>37</v>
      </c>
      <c r="C1053">
        <v>2</v>
      </c>
      <c r="D1053" s="78" t="str">
        <f>IFERROR(MATCH(A1053,'4p data'!$I$2:$I$7,0),"")</f>
        <v/>
      </c>
      <c r="E1053" s="78" t="str">
        <f>IF(D1053="","",D1053&amp;"@"&amp;COUNTIF($D$1:D1053,D1053))</f>
        <v/>
      </c>
      <c r="F1053" s="78" t="str">
        <f t="shared" si="16"/>
        <v>Google 검색</v>
      </c>
      <c r="I1053" s="78" t="str">
        <f>IF(E1053="","",INDEX('기사 제목 및 링크'!B:B,MATCH("https://skinnonews.com"&amp;A1053,'기사 제목 및 링크'!C:C,0)))</f>
        <v/>
      </c>
    </row>
    <row r="1054" spans="1:9">
      <c r="A1054" t="s">
        <v>1963</v>
      </c>
      <c r="B1054" t="s">
        <v>37</v>
      </c>
      <c r="C1054">
        <v>2</v>
      </c>
      <c r="D1054" s="78" t="str">
        <f>IFERROR(MATCH(A1054,'4p data'!$I$2:$I$7,0),"")</f>
        <v/>
      </c>
      <c r="E1054" s="78" t="str">
        <f>IF(D1054="","",D1054&amp;"@"&amp;COUNTIF($D$1:D1054,D1054))</f>
        <v/>
      </c>
      <c r="F1054" s="78" t="str">
        <f t="shared" si="16"/>
        <v>Google 검색</v>
      </c>
      <c r="I1054" s="78" t="str">
        <f>IF(E1054="","",INDEX('기사 제목 및 링크'!B:B,MATCH("https://skinnonews.com"&amp;A1054,'기사 제목 및 링크'!C:C,0)))</f>
        <v/>
      </c>
    </row>
    <row r="1055" spans="1:9">
      <c r="A1055" t="s">
        <v>1753</v>
      </c>
      <c r="B1055" t="s">
        <v>37</v>
      </c>
      <c r="C1055">
        <v>2</v>
      </c>
      <c r="D1055" s="78" t="str">
        <f>IFERROR(MATCH(A1055,'4p data'!$I$2:$I$7,0),"")</f>
        <v/>
      </c>
      <c r="E1055" s="78" t="str">
        <f>IF(D1055="","",D1055&amp;"@"&amp;COUNTIF($D$1:D1055,D1055))</f>
        <v/>
      </c>
      <c r="F1055" s="78" t="str">
        <f t="shared" si="16"/>
        <v>Google 검색</v>
      </c>
      <c r="I1055" s="78" t="str">
        <f>IF(E1055="","",INDEX('기사 제목 및 링크'!B:B,MATCH("https://skinnonews.com"&amp;A1055,'기사 제목 및 링크'!C:C,0)))</f>
        <v/>
      </c>
    </row>
    <row r="1056" spans="1:9">
      <c r="A1056" t="s">
        <v>1964</v>
      </c>
      <c r="B1056" t="s">
        <v>37</v>
      </c>
      <c r="C1056">
        <v>2</v>
      </c>
      <c r="D1056" s="78" t="str">
        <f>IFERROR(MATCH(A1056,'4p data'!$I$2:$I$7,0),"")</f>
        <v/>
      </c>
      <c r="E1056" s="78" t="str">
        <f>IF(D1056="","",D1056&amp;"@"&amp;COUNTIF($D$1:D1056,D1056))</f>
        <v/>
      </c>
      <c r="F1056" s="78" t="str">
        <f t="shared" si="16"/>
        <v>Google 검색</v>
      </c>
      <c r="I1056" s="78" t="str">
        <f>IF(E1056="","",INDEX('기사 제목 및 링크'!B:B,MATCH("https://skinnonews.com"&amp;A1056,'기사 제목 및 링크'!C:C,0)))</f>
        <v/>
      </c>
    </row>
    <row r="1057" spans="1:9">
      <c r="A1057" t="s">
        <v>1967</v>
      </c>
      <c r="B1057" t="s">
        <v>37</v>
      </c>
      <c r="C1057">
        <v>2</v>
      </c>
      <c r="D1057" s="78" t="str">
        <f>IFERROR(MATCH(A1057,'4p data'!$I$2:$I$7,0),"")</f>
        <v/>
      </c>
      <c r="E1057" s="78" t="str">
        <f>IF(D1057="","",D1057&amp;"@"&amp;COUNTIF($D$1:D1057,D1057))</f>
        <v/>
      </c>
      <c r="F1057" s="78" t="str">
        <f t="shared" si="16"/>
        <v>Google 검색</v>
      </c>
      <c r="I1057" s="78" t="str">
        <f>IF(E1057="","",INDEX('기사 제목 및 링크'!B:B,MATCH("https://skinnonews.com"&amp;A1057,'기사 제목 및 링크'!C:C,0)))</f>
        <v/>
      </c>
    </row>
    <row r="1058" spans="1:9">
      <c r="A1058" t="s">
        <v>1338</v>
      </c>
      <c r="B1058" t="s">
        <v>37</v>
      </c>
      <c r="C1058">
        <v>2</v>
      </c>
      <c r="D1058" s="78" t="str">
        <f>IFERROR(MATCH(A1058,'4p data'!$I$2:$I$7,0),"")</f>
        <v/>
      </c>
      <c r="E1058" s="78" t="str">
        <f>IF(D1058="","",D1058&amp;"@"&amp;COUNTIF($D$1:D1058,D1058))</f>
        <v/>
      </c>
      <c r="F1058" s="78" t="str">
        <f t="shared" si="16"/>
        <v>Google 검색</v>
      </c>
      <c r="I1058" s="78" t="str">
        <f>IF(E1058="","",INDEX('기사 제목 및 링크'!B:B,MATCH("https://skinnonews.com"&amp;A1058,'기사 제목 및 링크'!C:C,0)))</f>
        <v/>
      </c>
    </row>
    <row r="1059" spans="1:9">
      <c r="A1059" t="s">
        <v>1756</v>
      </c>
      <c r="B1059" t="s">
        <v>37</v>
      </c>
      <c r="C1059">
        <v>2</v>
      </c>
      <c r="D1059" s="78" t="str">
        <f>IFERROR(MATCH(A1059,'4p data'!$I$2:$I$7,0),"")</f>
        <v/>
      </c>
      <c r="E1059" s="78" t="str">
        <f>IF(D1059="","",D1059&amp;"@"&amp;COUNTIF($D$1:D1059,D1059))</f>
        <v/>
      </c>
      <c r="F1059" s="78" t="str">
        <f t="shared" si="16"/>
        <v>Google 검색</v>
      </c>
      <c r="I1059" s="78" t="str">
        <f>IF(E1059="","",INDEX('기사 제목 및 링크'!B:B,MATCH("https://skinnonews.com"&amp;A1059,'기사 제목 및 링크'!C:C,0)))</f>
        <v/>
      </c>
    </row>
    <row r="1060" spans="1:9">
      <c r="A1060" t="s">
        <v>1487</v>
      </c>
      <c r="B1060" t="s">
        <v>37</v>
      </c>
      <c r="C1060">
        <v>2</v>
      </c>
      <c r="D1060" s="78" t="str">
        <f>IFERROR(MATCH(A1060,'4p data'!$I$2:$I$7,0),"")</f>
        <v/>
      </c>
      <c r="E1060" s="78" t="str">
        <f>IF(D1060="","",D1060&amp;"@"&amp;COUNTIF($D$1:D1060,D1060))</f>
        <v/>
      </c>
      <c r="F1060" s="78" t="str">
        <f t="shared" si="16"/>
        <v>Google 검색</v>
      </c>
      <c r="I1060" s="78" t="str">
        <f>IF(E1060="","",INDEX('기사 제목 및 링크'!B:B,MATCH("https://skinnonews.com"&amp;A1060,'기사 제목 및 링크'!C:C,0)))</f>
        <v/>
      </c>
    </row>
    <row r="1061" spans="1:9">
      <c r="A1061" t="s">
        <v>1400</v>
      </c>
      <c r="B1061" t="s">
        <v>37</v>
      </c>
      <c r="C1061">
        <v>2</v>
      </c>
      <c r="D1061" s="78" t="str">
        <f>IFERROR(MATCH(A1061,'4p data'!$I$2:$I$7,0),"")</f>
        <v/>
      </c>
      <c r="E1061" s="78" t="str">
        <f>IF(D1061="","",D1061&amp;"@"&amp;COUNTIF($D$1:D1061,D1061))</f>
        <v/>
      </c>
      <c r="F1061" s="78" t="str">
        <f t="shared" si="16"/>
        <v>Google 검색</v>
      </c>
      <c r="I1061" s="78" t="str">
        <f>IF(E1061="","",INDEX('기사 제목 및 링크'!B:B,MATCH("https://skinnonews.com"&amp;A1061,'기사 제목 및 링크'!C:C,0)))</f>
        <v/>
      </c>
    </row>
    <row r="1062" spans="1:9">
      <c r="A1062" t="s">
        <v>2228</v>
      </c>
      <c r="B1062" t="s">
        <v>37</v>
      </c>
      <c r="C1062">
        <v>2</v>
      </c>
      <c r="D1062" s="78" t="str">
        <f>IFERROR(MATCH(A1062,'4p data'!$I$2:$I$7,0),"")</f>
        <v/>
      </c>
      <c r="E1062" s="78" t="str">
        <f>IF(D1062="","",D1062&amp;"@"&amp;COUNTIF($D$1:D1062,D1062))</f>
        <v/>
      </c>
      <c r="F1062" s="78" t="str">
        <f t="shared" si="16"/>
        <v>Google 검색</v>
      </c>
      <c r="I1062" s="78" t="str">
        <f>IF(E1062="","",INDEX('기사 제목 및 링크'!B:B,MATCH("https://skinnonews.com"&amp;A1062,'기사 제목 및 링크'!C:C,0)))</f>
        <v/>
      </c>
    </row>
    <row r="1063" spans="1:9">
      <c r="A1063" t="s">
        <v>709</v>
      </c>
      <c r="B1063" t="s">
        <v>36</v>
      </c>
      <c r="C1063">
        <v>2</v>
      </c>
      <c r="D1063" s="78" t="str">
        <f>IFERROR(MATCH(A1063,'4p data'!$I$2:$I$7,0),"")</f>
        <v/>
      </c>
      <c r="E1063" s="78" t="str">
        <f>IF(D1063="","",D1063&amp;"@"&amp;COUNTIF($D$1:D1063,D1063))</f>
        <v/>
      </c>
      <c r="F1063" s="78" t="str">
        <f t="shared" si="16"/>
        <v>직접유입</v>
      </c>
      <c r="I1063" s="78" t="str">
        <f>IF(E1063="","",INDEX('기사 제목 및 링크'!B:B,MATCH("https://skinnonews.com"&amp;A1063,'기사 제목 및 링크'!C:C,0)))</f>
        <v/>
      </c>
    </row>
    <row r="1064" spans="1:9">
      <c r="A1064" t="s">
        <v>1516</v>
      </c>
      <c r="B1064" t="s">
        <v>37</v>
      </c>
      <c r="C1064">
        <v>2</v>
      </c>
      <c r="D1064" s="78" t="str">
        <f>IFERROR(MATCH(A1064,'4p data'!$I$2:$I$7,0),"")</f>
        <v/>
      </c>
      <c r="E1064" s="78" t="str">
        <f>IF(D1064="","",D1064&amp;"@"&amp;COUNTIF($D$1:D1064,D1064))</f>
        <v/>
      </c>
      <c r="F1064" s="78" t="str">
        <f t="shared" si="16"/>
        <v>Google 검색</v>
      </c>
      <c r="I1064" s="78" t="str">
        <f>IF(E1064="","",INDEX('기사 제목 및 링크'!B:B,MATCH("https://skinnonews.com"&amp;A1064,'기사 제목 및 링크'!C:C,0)))</f>
        <v/>
      </c>
    </row>
    <row r="1065" spans="1:9">
      <c r="A1065" t="s">
        <v>1534</v>
      </c>
      <c r="B1065" t="s">
        <v>37</v>
      </c>
      <c r="C1065">
        <v>2</v>
      </c>
      <c r="D1065" s="78" t="str">
        <f>IFERROR(MATCH(A1065,'4p data'!$I$2:$I$7,0),"")</f>
        <v/>
      </c>
      <c r="E1065" s="78" t="str">
        <f>IF(D1065="","",D1065&amp;"@"&amp;COUNTIF($D$1:D1065,D1065))</f>
        <v/>
      </c>
      <c r="F1065" s="78" t="str">
        <f t="shared" si="16"/>
        <v>Google 검색</v>
      </c>
      <c r="I1065" s="78" t="str">
        <f>IF(E1065="","",INDEX('기사 제목 및 링크'!B:B,MATCH("https://skinnonews.com"&amp;A1065,'기사 제목 및 링크'!C:C,0)))</f>
        <v/>
      </c>
    </row>
    <row r="1066" spans="1:9">
      <c r="A1066" t="s">
        <v>1517</v>
      </c>
      <c r="B1066" t="s">
        <v>39</v>
      </c>
      <c r="C1066">
        <v>2</v>
      </c>
      <c r="D1066" s="78" t="str">
        <f>IFERROR(MATCH(A1066,'4p data'!$I$2:$I$7,0),"")</f>
        <v/>
      </c>
      <c r="E1066" s="78" t="str">
        <f>IF(D1066="","",D1066&amp;"@"&amp;COUNTIF($D$1:D1066,D1066))</f>
        <v/>
      </c>
      <c r="F1066" s="78" t="str">
        <f t="shared" si="16"/>
        <v>Naver 검색</v>
      </c>
      <c r="I1066" s="78" t="str">
        <f>IF(E1066="","",INDEX('기사 제목 및 링크'!B:B,MATCH("https://skinnonews.com"&amp;A1066,'기사 제목 및 링크'!C:C,0)))</f>
        <v/>
      </c>
    </row>
    <row r="1067" spans="1:9">
      <c r="A1067" t="s">
        <v>1698</v>
      </c>
      <c r="B1067" t="s">
        <v>39</v>
      </c>
      <c r="C1067">
        <v>2</v>
      </c>
      <c r="D1067" s="78" t="str">
        <f>IFERROR(MATCH(A1067,'4p data'!$I$2:$I$7,0),"")</f>
        <v/>
      </c>
      <c r="E1067" s="78" t="str">
        <f>IF(D1067="","",D1067&amp;"@"&amp;COUNTIF($D$1:D1067,D1067))</f>
        <v/>
      </c>
      <c r="F1067" s="78" t="str">
        <f t="shared" si="16"/>
        <v>Naver 검색</v>
      </c>
      <c r="I1067" s="78" t="str">
        <f>IF(E1067="","",INDEX('기사 제목 및 링크'!B:B,MATCH("https://skinnonews.com"&amp;A1067,'기사 제목 및 링크'!C:C,0)))</f>
        <v/>
      </c>
    </row>
    <row r="1068" spans="1:9">
      <c r="A1068" t="s">
        <v>66</v>
      </c>
      <c r="B1068" t="s">
        <v>235</v>
      </c>
      <c r="C1068">
        <v>2</v>
      </c>
      <c r="D1068" s="78" t="str">
        <f>IFERROR(MATCH(A1068,'4p data'!$I$2:$I$7,0),"")</f>
        <v/>
      </c>
      <c r="E1068" s="78" t="str">
        <f>IF(D1068="","",D1068&amp;"@"&amp;COUNTIF($D$1:D1068,D1068))</f>
        <v/>
      </c>
      <c r="F1068" s="78" t="str">
        <f t="shared" si="16"/>
        <v>M.search.naver.com</v>
      </c>
      <c r="I1068" s="78" t="str">
        <f>IF(E1068="","",INDEX('기사 제목 및 링크'!B:B,MATCH("https://skinnonews.com"&amp;A1068,'기사 제목 및 링크'!C:C,0)))</f>
        <v/>
      </c>
    </row>
    <row r="1069" spans="1:9">
      <c r="A1069" t="s">
        <v>165</v>
      </c>
      <c r="B1069" t="s">
        <v>37</v>
      </c>
      <c r="C1069">
        <v>2</v>
      </c>
      <c r="D1069" s="78" t="str">
        <f>IFERROR(MATCH(A1069,'4p data'!$I$2:$I$7,0),"")</f>
        <v/>
      </c>
      <c r="E1069" s="78" t="str">
        <f>IF(D1069="","",D1069&amp;"@"&amp;COUNTIF($D$1:D1069,D1069))</f>
        <v/>
      </c>
      <c r="F1069" s="78" t="str">
        <f t="shared" si="16"/>
        <v>Google 검색</v>
      </c>
      <c r="I1069" s="78" t="str">
        <f>IF(E1069="","",INDEX('기사 제목 및 링크'!B:B,MATCH("https://skinnonews.com"&amp;A1069,'기사 제목 및 링크'!C:C,0)))</f>
        <v/>
      </c>
    </row>
    <row r="1070" spans="1:9">
      <c r="A1070" t="s">
        <v>1440</v>
      </c>
      <c r="B1070" t="s">
        <v>745</v>
      </c>
      <c r="C1070">
        <v>2</v>
      </c>
      <c r="D1070" s="78" t="str">
        <f>IFERROR(MATCH(A1070,'4p data'!$I$2:$I$7,0),"")</f>
        <v/>
      </c>
      <c r="E1070" s="78" t="str">
        <f>IF(D1070="","",D1070&amp;"@"&amp;COUNTIF($D$1:D1070,D1070))</f>
        <v/>
      </c>
      <c r="F1070" s="78" t="str">
        <f t="shared" si="16"/>
        <v>Sktradinginternational.com</v>
      </c>
      <c r="I1070" s="78" t="str">
        <f>IF(E1070="","",INDEX('기사 제목 및 링크'!B:B,MATCH("https://skinnonews.com"&amp;A1070,'기사 제목 및 링크'!C:C,0)))</f>
        <v/>
      </c>
    </row>
    <row r="1071" spans="1:9">
      <c r="A1071" t="s">
        <v>1343</v>
      </c>
      <c r="B1071" t="s">
        <v>36</v>
      </c>
      <c r="C1071">
        <v>2</v>
      </c>
      <c r="D1071" s="78" t="str">
        <f>IFERROR(MATCH(A1071,'4p data'!$I$2:$I$7,0),"")</f>
        <v/>
      </c>
      <c r="E1071" s="78" t="str">
        <f>IF(D1071="","",D1071&amp;"@"&amp;COUNTIF($D$1:D1071,D1071))</f>
        <v/>
      </c>
      <c r="F1071" s="78" t="str">
        <f t="shared" si="16"/>
        <v>직접유입</v>
      </c>
      <c r="I1071" s="78" t="str">
        <f>IF(E1071="","",INDEX('기사 제목 및 링크'!B:B,MATCH("https://skinnonews.com"&amp;A1071,'기사 제목 및 링크'!C:C,0)))</f>
        <v/>
      </c>
    </row>
    <row r="1072" spans="1:9">
      <c r="A1072" t="s">
        <v>1656</v>
      </c>
      <c r="B1072" t="s">
        <v>37</v>
      </c>
      <c r="C1072">
        <v>2</v>
      </c>
      <c r="D1072" s="78" t="str">
        <f>IFERROR(MATCH(A1072,'4p data'!$I$2:$I$7,0),"")</f>
        <v/>
      </c>
      <c r="E1072" s="78" t="str">
        <f>IF(D1072="","",D1072&amp;"@"&amp;COUNTIF($D$1:D1072,D1072))</f>
        <v/>
      </c>
      <c r="F1072" s="78" t="str">
        <f t="shared" si="16"/>
        <v>Google 검색</v>
      </c>
      <c r="I1072" s="78" t="str">
        <f>IF(E1072="","",INDEX('기사 제목 및 링크'!B:B,MATCH("https://skinnonews.com"&amp;A1072,'기사 제목 및 링크'!C:C,0)))</f>
        <v/>
      </c>
    </row>
    <row r="1073" spans="1:9">
      <c r="A1073" t="s">
        <v>1699</v>
      </c>
      <c r="B1073" t="s">
        <v>37</v>
      </c>
      <c r="C1073">
        <v>2</v>
      </c>
      <c r="D1073" s="78" t="str">
        <f>IFERROR(MATCH(A1073,'4p data'!$I$2:$I$7,0),"")</f>
        <v/>
      </c>
      <c r="E1073" s="78" t="str">
        <f>IF(D1073="","",D1073&amp;"@"&amp;COUNTIF($D$1:D1073,D1073))</f>
        <v/>
      </c>
      <c r="F1073" s="78" t="str">
        <f t="shared" si="16"/>
        <v>Google 검색</v>
      </c>
      <c r="I1073" s="78" t="str">
        <f>IF(E1073="","",INDEX('기사 제목 및 링크'!B:B,MATCH("https://skinnonews.com"&amp;A1073,'기사 제목 및 링크'!C:C,0)))</f>
        <v/>
      </c>
    </row>
    <row r="1074" spans="1:9">
      <c r="A1074" t="s">
        <v>2229</v>
      </c>
      <c r="B1074" t="s">
        <v>36</v>
      </c>
      <c r="C1074">
        <v>2</v>
      </c>
      <c r="D1074" s="78" t="str">
        <f>IFERROR(MATCH(A1074,'4p data'!$I$2:$I$7,0),"")</f>
        <v/>
      </c>
      <c r="E1074" s="78" t="str">
        <f>IF(D1074="","",D1074&amp;"@"&amp;COUNTIF($D$1:D1074,D1074))</f>
        <v/>
      </c>
      <c r="F1074" s="78" t="str">
        <f t="shared" si="16"/>
        <v>직접유입</v>
      </c>
      <c r="I1074" s="78" t="str">
        <f>IF(E1074="","",INDEX('기사 제목 및 링크'!B:B,MATCH("https://skinnonews.com"&amp;A1074,'기사 제목 및 링크'!C:C,0)))</f>
        <v/>
      </c>
    </row>
    <row r="1075" spans="1:9">
      <c r="A1075" t="s">
        <v>1441</v>
      </c>
      <c r="B1075" t="s">
        <v>37</v>
      </c>
      <c r="C1075">
        <v>2</v>
      </c>
      <c r="D1075" s="78" t="str">
        <f>IFERROR(MATCH(A1075,'4p data'!$I$2:$I$7,0),"")</f>
        <v/>
      </c>
      <c r="E1075" s="78" t="str">
        <f>IF(D1075="","",D1075&amp;"@"&amp;COUNTIF($D$1:D1075,D1075))</f>
        <v/>
      </c>
      <c r="F1075" s="78" t="str">
        <f t="shared" si="16"/>
        <v>Google 검색</v>
      </c>
      <c r="I1075" s="78" t="str">
        <f>IF(E1075="","",INDEX('기사 제목 및 링크'!B:B,MATCH("https://skinnonews.com"&amp;A1075,'기사 제목 및 링크'!C:C,0)))</f>
        <v/>
      </c>
    </row>
    <row r="1076" spans="1:9">
      <c r="A1076" t="s">
        <v>2230</v>
      </c>
      <c r="B1076" t="s">
        <v>36</v>
      </c>
      <c r="C1076">
        <v>2</v>
      </c>
      <c r="D1076" s="78" t="str">
        <f>IFERROR(MATCH(A1076,'4p data'!$I$2:$I$7,0),"")</f>
        <v/>
      </c>
      <c r="E1076" s="78" t="str">
        <f>IF(D1076="","",D1076&amp;"@"&amp;COUNTIF($D$1:D1076,D1076))</f>
        <v/>
      </c>
      <c r="F1076" s="78" t="str">
        <f t="shared" si="16"/>
        <v>직접유입</v>
      </c>
      <c r="I1076" s="78" t="str">
        <f>IF(E1076="","",INDEX('기사 제목 및 링크'!B:B,MATCH("https://skinnonews.com"&amp;A1076,'기사 제목 및 링크'!C:C,0)))</f>
        <v/>
      </c>
    </row>
    <row r="1077" spans="1:9">
      <c r="A1077" t="s">
        <v>2127</v>
      </c>
      <c r="B1077" t="s">
        <v>36</v>
      </c>
      <c r="C1077">
        <v>2</v>
      </c>
      <c r="D1077" s="78" t="str">
        <f>IFERROR(MATCH(A1077,'4p data'!$I$2:$I$7,0),"")</f>
        <v/>
      </c>
      <c r="E1077" s="78" t="str">
        <f>IF(D1077="","",D1077&amp;"@"&amp;COUNTIF($D$1:D1077,D1077))</f>
        <v/>
      </c>
      <c r="F1077" s="78" t="str">
        <f t="shared" si="16"/>
        <v>직접유입</v>
      </c>
      <c r="I1077" s="78" t="str">
        <f>IF(E1077="","",INDEX('기사 제목 및 링크'!B:B,MATCH("https://skinnonews.com"&amp;A1077,'기사 제목 및 링크'!C:C,0)))</f>
        <v/>
      </c>
    </row>
    <row r="1078" spans="1:9">
      <c r="A1078" t="s">
        <v>2231</v>
      </c>
      <c r="B1078" t="s">
        <v>37</v>
      </c>
      <c r="C1078">
        <v>2</v>
      </c>
      <c r="D1078" s="78" t="str">
        <f>IFERROR(MATCH(A1078,'4p data'!$I$2:$I$7,0),"")</f>
        <v/>
      </c>
      <c r="E1078" s="78" t="str">
        <f>IF(D1078="","",D1078&amp;"@"&amp;COUNTIF($D$1:D1078,D1078))</f>
        <v/>
      </c>
      <c r="F1078" s="78" t="str">
        <f t="shared" si="16"/>
        <v>Google 검색</v>
      </c>
      <c r="I1078" s="78" t="str">
        <f>IF(E1078="","",INDEX('기사 제목 및 링크'!B:B,MATCH("https://skinnonews.com"&amp;A1078,'기사 제목 및 링크'!C:C,0)))</f>
        <v/>
      </c>
    </row>
    <row r="1079" spans="1:9">
      <c r="A1079" t="s">
        <v>2060</v>
      </c>
      <c r="B1079" t="s">
        <v>236</v>
      </c>
      <c r="C1079">
        <v>2</v>
      </c>
      <c r="D1079" s="78" t="str">
        <f>IFERROR(MATCH(A1079,'4p data'!$I$2:$I$7,0),"")</f>
        <v/>
      </c>
      <c r="E1079" s="78" t="str">
        <f>IF(D1079="","",D1079&amp;"@"&amp;COUNTIF($D$1:D1079,D1079))</f>
        <v/>
      </c>
      <c r="F1079" s="78" t="str">
        <f t="shared" si="16"/>
        <v>Youtube.com</v>
      </c>
      <c r="I1079" s="78" t="str">
        <f>IF(E1079="","",INDEX('기사 제목 및 링크'!B:B,MATCH("https://skinnonews.com"&amp;A1079,'기사 제목 및 링크'!C:C,0)))</f>
        <v/>
      </c>
    </row>
    <row r="1080" spans="1:9">
      <c r="A1080" t="s">
        <v>924</v>
      </c>
      <c r="B1080" t="s">
        <v>36</v>
      </c>
      <c r="C1080">
        <v>2</v>
      </c>
      <c r="D1080" s="78" t="str">
        <f>IFERROR(MATCH(A1080,'4p data'!$I$2:$I$7,0),"")</f>
        <v/>
      </c>
      <c r="E1080" s="78" t="str">
        <f>IF(D1080="","",D1080&amp;"@"&amp;COUNTIF($D$1:D1080,D1080))</f>
        <v/>
      </c>
      <c r="F1080" s="78" t="str">
        <f t="shared" si="16"/>
        <v>직접유입</v>
      </c>
      <c r="I1080" s="78" t="str">
        <f>IF(E1080="","",INDEX('기사 제목 및 링크'!B:B,MATCH("https://skinnonews.com"&amp;A1080,'기사 제목 및 링크'!C:C,0)))</f>
        <v/>
      </c>
    </row>
    <row r="1081" spans="1:9">
      <c r="A1081" t="s">
        <v>1030</v>
      </c>
      <c r="B1081" t="s">
        <v>37</v>
      </c>
      <c r="C1081">
        <v>2</v>
      </c>
      <c r="D1081" s="78" t="str">
        <f>IFERROR(MATCH(A1081,'4p data'!$I$2:$I$7,0),"")</f>
        <v/>
      </c>
      <c r="E1081" s="78" t="str">
        <f>IF(D1081="","",D1081&amp;"@"&amp;COUNTIF($D$1:D1081,D1081))</f>
        <v/>
      </c>
      <c r="F1081" s="78" t="str">
        <f t="shared" si="16"/>
        <v>Google 검색</v>
      </c>
      <c r="I1081" s="78" t="str">
        <f>IF(E1081="","",INDEX('기사 제목 및 링크'!B:B,MATCH("https://skinnonews.com"&amp;A1081,'기사 제목 및 링크'!C:C,0)))</f>
        <v/>
      </c>
    </row>
    <row r="1082" spans="1:9">
      <c r="A1082" t="s">
        <v>1435</v>
      </c>
      <c r="B1082" t="s">
        <v>37</v>
      </c>
      <c r="C1082">
        <v>2</v>
      </c>
      <c r="D1082" s="78" t="str">
        <f>IFERROR(MATCH(A1082,'4p data'!$I$2:$I$7,0),"")</f>
        <v/>
      </c>
      <c r="E1082" s="78" t="str">
        <f>IF(D1082="","",D1082&amp;"@"&amp;COUNTIF($D$1:D1082,D1082))</f>
        <v/>
      </c>
      <c r="F1082" s="78" t="str">
        <f t="shared" si="16"/>
        <v>Google 검색</v>
      </c>
      <c r="I1082" s="78" t="str">
        <f>IF(E1082="","",INDEX('기사 제목 및 링크'!B:B,MATCH("https://skinnonews.com"&amp;A1082,'기사 제목 및 링크'!C:C,0)))</f>
        <v/>
      </c>
    </row>
    <row r="1083" spans="1:9">
      <c r="A1083" t="s">
        <v>1810</v>
      </c>
      <c r="B1083" t="s">
        <v>37</v>
      </c>
      <c r="C1083">
        <v>2</v>
      </c>
      <c r="D1083" s="78" t="str">
        <f>IFERROR(MATCH(A1083,'4p data'!$I$2:$I$7,0),"")</f>
        <v/>
      </c>
      <c r="E1083" s="78" t="str">
        <f>IF(D1083="","",D1083&amp;"@"&amp;COUNTIF($D$1:D1083,D1083))</f>
        <v/>
      </c>
      <c r="F1083" s="78" t="str">
        <f t="shared" si="16"/>
        <v>Google 검색</v>
      </c>
      <c r="I1083" s="78" t="str">
        <f>IF(E1083="","",INDEX('기사 제목 및 링크'!B:B,MATCH("https://skinnonews.com"&amp;A1083,'기사 제목 및 링크'!C:C,0)))</f>
        <v/>
      </c>
    </row>
    <row r="1084" spans="1:9">
      <c r="A1084" t="s">
        <v>123</v>
      </c>
      <c r="B1084" t="s">
        <v>39</v>
      </c>
      <c r="C1084">
        <v>2</v>
      </c>
      <c r="D1084" s="78" t="str">
        <f>IFERROR(MATCH(A1084,'4p data'!$I$2:$I$7,0),"")</f>
        <v/>
      </c>
      <c r="E1084" s="78" t="str">
        <f>IF(D1084="","",D1084&amp;"@"&amp;COUNTIF($D$1:D1084,D1084))</f>
        <v/>
      </c>
      <c r="F1084" s="78" t="str">
        <f t="shared" si="16"/>
        <v>Naver 검색</v>
      </c>
      <c r="I1084" s="78" t="str">
        <f>IF(E1084="","",INDEX('기사 제목 및 링크'!B:B,MATCH("https://skinnonews.com"&amp;A1084,'기사 제목 및 링크'!C:C,0)))</f>
        <v/>
      </c>
    </row>
    <row r="1085" spans="1:9">
      <c r="A1085" t="s">
        <v>2087</v>
      </c>
      <c r="B1085" t="s">
        <v>36</v>
      </c>
      <c r="C1085">
        <v>2</v>
      </c>
      <c r="D1085" s="78" t="str">
        <f>IFERROR(MATCH(A1085,'4p data'!$I$2:$I$7,0),"")</f>
        <v/>
      </c>
      <c r="E1085" s="78" t="str">
        <f>IF(D1085="","",D1085&amp;"@"&amp;COUNTIF($D$1:D1085,D1085))</f>
        <v/>
      </c>
      <c r="F1085" s="78" t="str">
        <f t="shared" si="16"/>
        <v>직접유입</v>
      </c>
      <c r="I1085" s="78" t="str">
        <f>IF(E1085="","",INDEX('기사 제목 및 링크'!B:B,MATCH("https://skinnonews.com"&amp;A1085,'기사 제목 및 링크'!C:C,0)))</f>
        <v/>
      </c>
    </row>
    <row r="1086" spans="1:9">
      <c r="A1086" t="s">
        <v>2087</v>
      </c>
      <c r="B1086" t="s">
        <v>37</v>
      </c>
      <c r="C1086">
        <v>2</v>
      </c>
      <c r="D1086" s="78" t="str">
        <f>IFERROR(MATCH(A1086,'4p data'!$I$2:$I$7,0),"")</f>
        <v/>
      </c>
      <c r="E1086" s="78" t="str">
        <f>IF(D1086="","",D1086&amp;"@"&amp;COUNTIF($D$1:D1086,D1086))</f>
        <v/>
      </c>
      <c r="F1086" s="78" t="str">
        <f t="shared" si="16"/>
        <v>Google 검색</v>
      </c>
      <c r="I1086" s="78" t="str">
        <f>IF(E1086="","",INDEX('기사 제목 및 링크'!B:B,MATCH("https://skinnonews.com"&amp;A1086,'기사 제목 및 링크'!C:C,0)))</f>
        <v/>
      </c>
    </row>
    <row r="1087" spans="1:9">
      <c r="A1087" t="s">
        <v>678</v>
      </c>
      <c r="B1087" t="s">
        <v>37</v>
      </c>
      <c r="C1087">
        <v>2</v>
      </c>
      <c r="D1087" s="78" t="str">
        <f>IFERROR(MATCH(A1087,'4p data'!$I$2:$I$7,0),"")</f>
        <v/>
      </c>
      <c r="E1087" s="78" t="str">
        <f>IF(D1087="","",D1087&amp;"@"&amp;COUNTIF($D$1:D1087,D1087))</f>
        <v/>
      </c>
      <c r="F1087" s="78" t="str">
        <f t="shared" si="16"/>
        <v>Google 검색</v>
      </c>
      <c r="I1087" s="78" t="str">
        <f>IF(E1087="","",INDEX('기사 제목 및 링크'!B:B,MATCH("https://skinnonews.com"&amp;A1087,'기사 제목 및 링크'!C:C,0)))</f>
        <v/>
      </c>
    </row>
    <row r="1088" spans="1:9">
      <c r="A1088" t="s">
        <v>2232</v>
      </c>
      <c r="B1088" t="s">
        <v>37</v>
      </c>
      <c r="C1088">
        <v>2</v>
      </c>
      <c r="D1088" s="78" t="str">
        <f>IFERROR(MATCH(A1088,'4p data'!$I$2:$I$7,0),"")</f>
        <v/>
      </c>
      <c r="E1088" s="78" t="str">
        <f>IF(D1088="","",D1088&amp;"@"&amp;COUNTIF($D$1:D1088,D1088))</f>
        <v/>
      </c>
      <c r="F1088" s="78" t="str">
        <f t="shared" si="16"/>
        <v>Google 검색</v>
      </c>
      <c r="I1088" s="78" t="str">
        <f>IF(E1088="","",INDEX('기사 제목 및 링크'!B:B,MATCH("https://skinnonews.com"&amp;A1088,'기사 제목 및 링크'!C:C,0)))</f>
        <v/>
      </c>
    </row>
    <row r="1089" spans="1:9">
      <c r="A1089" t="s">
        <v>2233</v>
      </c>
      <c r="B1089" t="s">
        <v>37</v>
      </c>
      <c r="C1089">
        <v>2</v>
      </c>
      <c r="D1089" s="78" t="str">
        <f>IFERROR(MATCH(A1089,'4p data'!$I$2:$I$7,0),"")</f>
        <v/>
      </c>
      <c r="E1089" s="78" t="str">
        <f>IF(D1089="","",D1089&amp;"@"&amp;COUNTIF($D$1:D1089,D1089))</f>
        <v/>
      </c>
      <c r="F1089" s="78" t="str">
        <f t="shared" si="16"/>
        <v>Google 검색</v>
      </c>
      <c r="I1089" s="78" t="str">
        <f>IF(E1089="","",INDEX('기사 제목 및 링크'!B:B,MATCH("https://skinnonews.com"&amp;A1089,'기사 제목 및 링크'!C:C,0)))</f>
        <v/>
      </c>
    </row>
    <row r="1090" spans="1:9">
      <c r="A1090" t="s">
        <v>2128</v>
      </c>
      <c r="B1090" t="s">
        <v>36</v>
      </c>
      <c r="C1090">
        <v>2</v>
      </c>
      <c r="D1090" s="78" t="str">
        <f>IFERROR(MATCH(A1090,'4p data'!$I$2:$I$7,0),"")</f>
        <v/>
      </c>
      <c r="E1090" s="78" t="str">
        <f>IF(D1090="","",D1090&amp;"@"&amp;COUNTIF($D$1:D1090,D1090))</f>
        <v/>
      </c>
      <c r="F1090" s="78" t="str">
        <f t="shared" ref="F1090:F1153" si="17">IF(B1090="naver","Naver 검색",IF(B1090="google","Google 검색",IF(B1090="(direct)","직접유입",UPPER(LEFT(B1090,1))&amp;MID(B1090,2,99))))</f>
        <v>직접유입</v>
      </c>
      <c r="I1090" s="78" t="str">
        <f>IF(E1090="","",INDEX('기사 제목 및 링크'!B:B,MATCH("https://skinnonews.com"&amp;A1090,'기사 제목 및 링크'!C:C,0)))</f>
        <v/>
      </c>
    </row>
    <row r="1091" spans="1:9">
      <c r="A1091" t="s">
        <v>712</v>
      </c>
      <c r="B1091" t="s">
        <v>39</v>
      </c>
      <c r="C1091">
        <v>2</v>
      </c>
      <c r="D1091" s="78" t="str">
        <f>IFERROR(MATCH(A1091,'4p data'!$I$2:$I$7,0),"")</f>
        <v/>
      </c>
      <c r="E1091" s="78" t="str">
        <f>IF(D1091="","",D1091&amp;"@"&amp;COUNTIF($D$1:D1091,D1091))</f>
        <v/>
      </c>
      <c r="F1091" s="78" t="str">
        <f t="shared" si="17"/>
        <v>Naver 검색</v>
      </c>
      <c r="I1091" s="78" t="str">
        <f>IF(E1091="","",INDEX('기사 제목 및 링크'!B:B,MATCH("https://skinnonews.com"&amp;A1091,'기사 제목 및 링크'!C:C,0)))</f>
        <v/>
      </c>
    </row>
    <row r="1092" spans="1:9">
      <c r="A1092" t="s">
        <v>179</v>
      </c>
      <c r="B1092" t="s">
        <v>40</v>
      </c>
      <c r="C1092">
        <v>2</v>
      </c>
      <c r="D1092" s="78" t="str">
        <f>IFERROR(MATCH(A1092,'4p data'!$I$2:$I$7,0),"")</f>
        <v/>
      </c>
      <c r="E1092" s="78" t="str">
        <f>IF(D1092="","",D1092&amp;"@"&amp;COUNTIF($D$1:D1092,D1092))</f>
        <v/>
      </c>
      <c r="F1092" s="78" t="str">
        <f t="shared" si="17"/>
        <v>Bing</v>
      </c>
      <c r="I1092" s="78" t="str">
        <f>IF(E1092="","",INDEX('기사 제목 및 링크'!B:B,MATCH("https://skinnonews.com"&amp;A1092,'기사 제목 및 링크'!C:C,0)))</f>
        <v/>
      </c>
    </row>
    <row r="1093" spans="1:9">
      <c r="A1093" t="s">
        <v>1870</v>
      </c>
      <c r="B1093" t="s">
        <v>37</v>
      </c>
      <c r="C1093">
        <v>2</v>
      </c>
      <c r="D1093" s="78" t="str">
        <f>IFERROR(MATCH(A1093,'4p data'!$I$2:$I$7,0),"")</f>
        <v/>
      </c>
      <c r="E1093" s="78" t="str">
        <f>IF(D1093="","",D1093&amp;"@"&amp;COUNTIF($D$1:D1093,D1093))</f>
        <v/>
      </c>
      <c r="F1093" s="78" t="str">
        <f t="shared" si="17"/>
        <v>Google 검색</v>
      </c>
      <c r="I1093" s="78" t="str">
        <f>IF(E1093="","",INDEX('기사 제목 및 링크'!B:B,MATCH("https://skinnonews.com"&amp;A1093,'기사 제목 및 링크'!C:C,0)))</f>
        <v/>
      </c>
    </row>
    <row r="1094" spans="1:9">
      <c r="A1094" t="s">
        <v>1871</v>
      </c>
      <c r="B1094" t="s">
        <v>37</v>
      </c>
      <c r="C1094">
        <v>2</v>
      </c>
      <c r="D1094" s="78" t="str">
        <f>IFERROR(MATCH(A1094,'4p data'!$I$2:$I$7,0),"")</f>
        <v/>
      </c>
      <c r="E1094" s="78" t="str">
        <f>IF(D1094="","",D1094&amp;"@"&amp;COUNTIF($D$1:D1094,D1094))</f>
        <v/>
      </c>
      <c r="F1094" s="78" t="str">
        <f t="shared" si="17"/>
        <v>Google 검색</v>
      </c>
      <c r="I1094" s="78" t="str">
        <f>IF(E1094="","",INDEX('기사 제목 및 링크'!B:B,MATCH("https://skinnonews.com"&amp;A1094,'기사 제목 및 링크'!C:C,0)))</f>
        <v/>
      </c>
    </row>
    <row r="1095" spans="1:9">
      <c r="A1095" t="s">
        <v>1976</v>
      </c>
      <c r="B1095" t="s">
        <v>37</v>
      </c>
      <c r="C1095">
        <v>2</v>
      </c>
      <c r="D1095" s="78" t="str">
        <f>IFERROR(MATCH(A1095,'4p data'!$I$2:$I$7,0),"")</f>
        <v/>
      </c>
      <c r="E1095" s="78" t="str">
        <f>IF(D1095="","",D1095&amp;"@"&amp;COUNTIF($D$1:D1095,D1095))</f>
        <v/>
      </c>
      <c r="F1095" s="78" t="str">
        <f t="shared" si="17"/>
        <v>Google 검색</v>
      </c>
      <c r="I1095" s="78" t="str">
        <f>IF(E1095="","",INDEX('기사 제목 및 링크'!B:B,MATCH("https://skinnonews.com"&amp;A1095,'기사 제목 및 링크'!C:C,0)))</f>
        <v/>
      </c>
    </row>
    <row r="1096" spans="1:9">
      <c r="A1096" t="s">
        <v>55</v>
      </c>
      <c r="B1096" t="s">
        <v>88</v>
      </c>
      <c r="C1096">
        <v>2</v>
      </c>
      <c r="D1096" s="78" t="str">
        <f>IFERROR(MATCH(A1096,'4p data'!$I$2:$I$7,0),"")</f>
        <v/>
      </c>
      <c r="E1096" s="78" t="str">
        <f>IF(D1096="","",D1096&amp;"@"&amp;COUNTIF($D$1:D1096,D1096))</f>
        <v/>
      </c>
      <c r="F1096" s="78" t="str">
        <f t="shared" si="17"/>
        <v>Sk-on.com</v>
      </c>
      <c r="I1096" s="78" t="str">
        <f>IF(E1096="","",INDEX('기사 제목 및 링크'!B:B,MATCH("https://skinnonews.com"&amp;A1096,'기사 제목 및 링크'!C:C,0)))</f>
        <v/>
      </c>
    </row>
    <row r="1097" spans="1:9">
      <c r="A1097" t="s">
        <v>221</v>
      </c>
      <c r="B1097" t="s">
        <v>39</v>
      </c>
      <c r="C1097">
        <v>2</v>
      </c>
      <c r="D1097" s="78" t="str">
        <f>IFERROR(MATCH(A1097,'4p data'!$I$2:$I$7,0),"")</f>
        <v/>
      </c>
      <c r="E1097" s="78" t="str">
        <f>IF(D1097="","",D1097&amp;"@"&amp;COUNTIF($D$1:D1097,D1097))</f>
        <v/>
      </c>
      <c r="F1097" s="78" t="str">
        <f t="shared" si="17"/>
        <v>Naver 검색</v>
      </c>
      <c r="I1097" s="78" t="str">
        <f>IF(E1097="","",INDEX('기사 제목 및 링크'!B:B,MATCH("https://skinnonews.com"&amp;A1097,'기사 제목 및 링크'!C:C,0)))</f>
        <v/>
      </c>
    </row>
    <row r="1098" spans="1:9">
      <c r="A1098" t="s">
        <v>60</v>
      </c>
      <c r="B1098" t="s">
        <v>230</v>
      </c>
      <c r="C1098">
        <v>2</v>
      </c>
      <c r="D1098" s="78" t="str">
        <f>IFERROR(MATCH(A1098,'4p data'!$I$2:$I$7,0),"")</f>
        <v/>
      </c>
      <c r="E1098" s="78" t="str">
        <f>IF(D1098="","",D1098&amp;"@"&amp;COUNTIF($D$1:D1098,D1098))</f>
        <v/>
      </c>
      <c r="F1098" s="78" t="str">
        <f t="shared" si="17"/>
        <v>Skgeocentric.com</v>
      </c>
      <c r="I1098" s="78" t="str">
        <f>IF(E1098="","",INDEX('기사 제목 및 링크'!B:B,MATCH("https://skinnonews.com"&amp;A1098,'기사 제목 및 링크'!C:C,0)))</f>
        <v/>
      </c>
    </row>
    <row r="1099" spans="1:9">
      <c r="A1099" t="s">
        <v>56</v>
      </c>
      <c r="B1099" t="s">
        <v>41</v>
      </c>
      <c r="C1099">
        <v>2</v>
      </c>
      <c r="D1099" s="78" t="str">
        <f>IFERROR(MATCH(A1099,'4p data'!$I$2:$I$7,0),"")</f>
        <v/>
      </c>
      <c r="E1099" s="78" t="str">
        <f>IF(D1099="","",D1099&amp;"@"&amp;COUNTIF($D$1:D1099,D1099))</f>
        <v/>
      </c>
      <c r="F1099" s="78" t="str">
        <f t="shared" si="17"/>
        <v>Naver.com</v>
      </c>
      <c r="I1099" s="78" t="str">
        <f>IF(E1099="","",INDEX('기사 제목 및 링크'!B:B,MATCH("https://skinnonews.com"&amp;A1099,'기사 제목 및 링크'!C:C,0)))</f>
        <v/>
      </c>
    </row>
    <row r="1100" spans="1:9">
      <c r="A1100" t="s">
        <v>56</v>
      </c>
      <c r="B1100" t="s">
        <v>229</v>
      </c>
      <c r="C1100">
        <v>2</v>
      </c>
      <c r="D1100" s="78" t="str">
        <f>IFERROR(MATCH(A1100,'4p data'!$I$2:$I$7,0),"")</f>
        <v/>
      </c>
      <c r="E1100" s="78" t="str">
        <f>IF(D1100="","",D1100&amp;"@"&amp;COUNTIF($D$1:D1100,D1100))</f>
        <v/>
      </c>
      <c r="F1100" s="78" t="str">
        <f t="shared" si="17"/>
        <v>Skenergy.com</v>
      </c>
      <c r="I1100" s="78" t="str">
        <f>IF(E1100="","",INDEX('기사 제목 및 링크'!B:B,MATCH("https://skinnonews.com"&amp;A1100,'기사 제목 및 링크'!C:C,0)))</f>
        <v/>
      </c>
    </row>
    <row r="1101" spans="1:9">
      <c r="A1101" t="s">
        <v>1037</v>
      </c>
      <c r="B1101" t="s">
        <v>36</v>
      </c>
      <c r="C1101">
        <v>2</v>
      </c>
      <c r="D1101" s="78" t="str">
        <f>IFERROR(MATCH(A1101,'4p data'!$I$2:$I$7,0),"")</f>
        <v/>
      </c>
      <c r="E1101" s="78" t="str">
        <f>IF(D1101="","",D1101&amp;"@"&amp;COUNTIF($D$1:D1101,D1101))</f>
        <v/>
      </c>
      <c r="F1101" s="78" t="str">
        <f t="shared" si="17"/>
        <v>직접유입</v>
      </c>
      <c r="I1101" s="78" t="str">
        <f>IF(E1101="","",INDEX('기사 제목 및 링크'!B:B,MATCH("https://skinnonews.com"&amp;A1101,'기사 제목 및 링크'!C:C,0)))</f>
        <v/>
      </c>
    </row>
    <row r="1102" spans="1:9">
      <c r="A1102" t="s">
        <v>1037</v>
      </c>
      <c r="B1102" t="s">
        <v>235</v>
      </c>
      <c r="C1102">
        <v>2</v>
      </c>
      <c r="D1102" s="78" t="str">
        <f>IFERROR(MATCH(A1102,'4p data'!$I$2:$I$7,0),"")</f>
        <v/>
      </c>
      <c r="E1102" s="78" t="str">
        <f>IF(D1102="","",D1102&amp;"@"&amp;COUNTIF($D$1:D1102,D1102))</f>
        <v/>
      </c>
      <c r="F1102" s="78" t="str">
        <f t="shared" si="17"/>
        <v>M.search.naver.com</v>
      </c>
      <c r="I1102" s="78" t="str">
        <f>IF(E1102="","",INDEX('기사 제목 및 링크'!B:B,MATCH("https://skinnonews.com"&amp;A1102,'기사 제목 및 링크'!C:C,0)))</f>
        <v/>
      </c>
    </row>
    <row r="1103" spans="1:9">
      <c r="A1103" t="s">
        <v>105</v>
      </c>
      <c r="B1103" t="s">
        <v>36</v>
      </c>
      <c r="C1103">
        <v>2</v>
      </c>
      <c r="D1103" s="78" t="str">
        <f>IFERROR(MATCH(A1103,'4p data'!$I$2:$I$7,0),"")</f>
        <v/>
      </c>
      <c r="E1103" s="78" t="str">
        <f>IF(D1103="","",D1103&amp;"@"&amp;COUNTIF($D$1:D1103,D1103))</f>
        <v/>
      </c>
      <c r="F1103" s="78" t="str">
        <f t="shared" si="17"/>
        <v>직접유입</v>
      </c>
      <c r="I1103" s="78" t="str">
        <f>IF(E1103="","",INDEX('기사 제목 및 링크'!B:B,MATCH("https://skinnonews.com"&amp;A1103,'기사 제목 및 링크'!C:C,0)))</f>
        <v/>
      </c>
    </row>
    <row r="1104" spans="1:9">
      <c r="A1104" t="s">
        <v>105</v>
      </c>
      <c r="B1104" t="s">
        <v>39</v>
      </c>
      <c r="C1104">
        <v>2</v>
      </c>
      <c r="D1104" s="78" t="str">
        <f>IFERROR(MATCH(A1104,'4p data'!$I$2:$I$7,0),"")</f>
        <v/>
      </c>
      <c r="E1104" s="78" t="str">
        <f>IF(D1104="","",D1104&amp;"@"&amp;COUNTIF($D$1:D1104,D1104))</f>
        <v/>
      </c>
      <c r="F1104" s="78" t="str">
        <f t="shared" si="17"/>
        <v>Naver 검색</v>
      </c>
      <c r="I1104" s="78" t="str">
        <f>IF(E1104="","",INDEX('기사 제목 및 링크'!B:B,MATCH("https://skinnonews.com"&amp;A1104,'기사 제목 및 링크'!C:C,0)))</f>
        <v/>
      </c>
    </row>
    <row r="1105" spans="1:9">
      <c r="A1105" t="s">
        <v>46</v>
      </c>
      <c r="B1105" t="s">
        <v>2010</v>
      </c>
      <c r="C1105">
        <v>2</v>
      </c>
      <c r="D1105" s="78" t="str">
        <f>IFERROR(MATCH(A1105,'4p data'!$I$2:$I$7,0),"")</f>
        <v/>
      </c>
      <c r="E1105" s="78" t="str">
        <f>IF(D1105="","",D1105&amp;"@"&amp;COUNTIF($D$1:D1105,D1105))</f>
        <v/>
      </c>
      <c r="F1105" s="78" t="str">
        <f t="shared" si="17"/>
        <v>Linkedin.com</v>
      </c>
      <c r="I1105" s="78" t="str">
        <f>IF(E1105="","",INDEX('기사 제목 및 링크'!B:B,MATCH("https://skinnonews.com"&amp;A1105,'기사 제목 및 링크'!C:C,0)))</f>
        <v/>
      </c>
    </row>
    <row r="1106" spans="1:9">
      <c r="A1106" t="s">
        <v>2132</v>
      </c>
      <c r="B1106" t="s">
        <v>39</v>
      </c>
      <c r="C1106">
        <v>2</v>
      </c>
      <c r="D1106" s="78" t="str">
        <f>IFERROR(MATCH(A1106,'4p data'!$I$2:$I$7,0),"")</f>
        <v/>
      </c>
      <c r="E1106" s="78" t="str">
        <f>IF(D1106="","",D1106&amp;"@"&amp;COUNTIF($D$1:D1106,D1106))</f>
        <v/>
      </c>
      <c r="F1106" s="78" t="str">
        <f t="shared" si="17"/>
        <v>Naver 검색</v>
      </c>
      <c r="I1106" s="78" t="str">
        <f>IF(E1106="","",INDEX('기사 제목 및 링크'!B:B,MATCH("https://skinnonews.com"&amp;A1106,'기사 제목 및 링크'!C:C,0)))</f>
        <v/>
      </c>
    </row>
    <row r="1107" spans="1:9">
      <c r="A1107" t="s">
        <v>91</v>
      </c>
      <c r="B1107" t="s">
        <v>88</v>
      </c>
      <c r="C1107">
        <v>2</v>
      </c>
      <c r="D1107" s="78" t="str">
        <f>IFERROR(MATCH(A1107,'4p data'!$I$2:$I$7,0),"")</f>
        <v/>
      </c>
      <c r="E1107" s="78" t="str">
        <f>IF(D1107="","",D1107&amp;"@"&amp;COUNTIF($D$1:D1107,D1107))</f>
        <v/>
      </c>
      <c r="F1107" s="78" t="str">
        <f t="shared" si="17"/>
        <v>Sk-on.com</v>
      </c>
      <c r="I1107" s="78" t="str">
        <f>IF(E1107="","",INDEX('기사 제목 및 링크'!B:B,MATCH("https://skinnonews.com"&amp;A1107,'기사 제목 및 링크'!C:C,0)))</f>
        <v/>
      </c>
    </row>
    <row r="1108" spans="1:9">
      <c r="A1108" t="s">
        <v>91</v>
      </c>
      <c r="B1108" t="s">
        <v>230</v>
      </c>
      <c r="C1108">
        <v>2</v>
      </c>
      <c r="D1108" s="78" t="str">
        <f>IFERROR(MATCH(A1108,'4p data'!$I$2:$I$7,0),"")</f>
        <v/>
      </c>
      <c r="E1108" s="78" t="str">
        <f>IF(D1108="","",D1108&amp;"@"&amp;COUNTIF($D$1:D1108,D1108))</f>
        <v/>
      </c>
      <c r="F1108" s="78" t="str">
        <f t="shared" si="17"/>
        <v>Skgeocentric.com</v>
      </c>
      <c r="I1108" s="78" t="str">
        <f>IF(E1108="","",INDEX('기사 제목 및 링크'!B:B,MATCH("https://skinnonews.com"&amp;A1108,'기사 제목 및 링크'!C:C,0)))</f>
        <v/>
      </c>
    </row>
    <row r="1109" spans="1:9">
      <c r="A1109" t="s">
        <v>1052</v>
      </c>
      <c r="B1109" t="s">
        <v>36</v>
      </c>
      <c r="C1109">
        <v>2</v>
      </c>
      <c r="D1109" s="78" t="str">
        <f>IFERROR(MATCH(A1109,'4p data'!$I$2:$I$7,0),"")</f>
        <v/>
      </c>
      <c r="E1109" s="78" t="str">
        <f>IF(D1109="","",D1109&amp;"@"&amp;COUNTIF($D$1:D1109,D1109))</f>
        <v/>
      </c>
      <c r="F1109" s="78" t="str">
        <f t="shared" si="17"/>
        <v>직접유입</v>
      </c>
      <c r="I1109" s="78" t="str">
        <f>IF(E1109="","",INDEX('기사 제목 및 링크'!B:B,MATCH("https://skinnonews.com"&amp;A1109,'기사 제목 및 링크'!C:C,0)))</f>
        <v/>
      </c>
    </row>
    <row r="1110" spans="1:9">
      <c r="A1110" t="s">
        <v>1052</v>
      </c>
      <c r="B1110" t="s">
        <v>38</v>
      </c>
      <c r="C1110">
        <v>2</v>
      </c>
      <c r="D1110" s="78" t="str">
        <f>IFERROR(MATCH(A1110,'4p data'!$I$2:$I$7,0),"")</f>
        <v/>
      </c>
      <c r="E1110" s="78" t="str">
        <f>IF(D1110="","",D1110&amp;"@"&amp;COUNTIF($D$1:D1110,D1110))</f>
        <v/>
      </c>
      <c r="F1110" s="78" t="str">
        <f t="shared" si="17"/>
        <v>Ozmailer.com</v>
      </c>
      <c r="I1110" s="78" t="str">
        <f>IF(E1110="","",INDEX('기사 제목 및 링크'!B:B,MATCH("https://skinnonews.com"&amp;A1110,'기사 제목 및 링크'!C:C,0)))</f>
        <v/>
      </c>
    </row>
    <row r="1111" spans="1:9">
      <c r="A1111" t="s">
        <v>90</v>
      </c>
      <c r="B1111" t="s">
        <v>229</v>
      </c>
      <c r="C1111">
        <v>2</v>
      </c>
      <c r="D1111" s="78" t="str">
        <f>IFERROR(MATCH(A1111,'4p data'!$I$2:$I$7,0),"")</f>
        <v/>
      </c>
      <c r="E1111" s="78" t="str">
        <f>IF(D1111="","",D1111&amp;"@"&amp;COUNTIF($D$1:D1111,D1111))</f>
        <v/>
      </c>
      <c r="F1111" s="78" t="str">
        <f t="shared" si="17"/>
        <v>Skenergy.com</v>
      </c>
      <c r="I1111" s="78" t="str">
        <f>IF(E1111="","",INDEX('기사 제목 및 링크'!B:B,MATCH("https://skinnonews.com"&amp;A1111,'기사 제목 및 링크'!C:C,0)))</f>
        <v/>
      </c>
    </row>
    <row r="1112" spans="1:9">
      <c r="A1112" t="s">
        <v>107</v>
      </c>
      <c r="B1112" t="s">
        <v>39</v>
      </c>
      <c r="C1112">
        <v>2</v>
      </c>
      <c r="D1112" s="78" t="str">
        <f>IFERROR(MATCH(A1112,'4p data'!$I$2:$I$7,0),"")</f>
        <v/>
      </c>
      <c r="E1112" s="78" t="str">
        <f>IF(D1112="","",D1112&amp;"@"&amp;COUNTIF($D$1:D1112,D1112))</f>
        <v/>
      </c>
      <c r="F1112" s="78" t="str">
        <f t="shared" si="17"/>
        <v>Naver 검색</v>
      </c>
      <c r="I1112" s="78" t="str">
        <f>IF(E1112="","",INDEX('기사 제목 및 링크'!B:B,MATCH("https://skinnonews.com"&amp;A1112,'기사 제목 및 링크'!C:C,0)))</f>
        <v/>
      </c>
    </row>
    <row r="1113" spans="1:9">
      <c r="A1113" t="s">
        <v>141</v>
      </c>
      <c r="B1113" t="s">
        <v>36</v>
      </c>
      <c r="C1113">
        <v>2</v>
      </c>
      <c r="D1113" s="78" t="str">
        <f>IFERROR(MATCH(A1113,'4p data'!$I$2:$I$7,0),"")</f>
        <v/>
      </c>
      <c r="E1113" s="78" t="str">
        <f>IF(D1113="","",D1113&amp;"@"&amp;COUNTIF($D$1:D1113,D1113))</f>
        <v/>
      </c>
      <c r="F1113" s="78" t="str">
        <f t="shared" si="17"/>
        <v>직접유입</v>
      </c>
      <c r="I1113" s="78" t="str">
        <f>IF(E1113="","",INDEX('기사 제목 및 링크'!B:B,MATCH("https://skinnonews.com"&amp;A1113,'기사 제목 및 링크'!C:C,0)))</f>
        <v/>
      </c>
    </row>
    <row r="1114" spans="1:9">
      <c r="A1114" t="s">
        <v>52</v>
      </c>
      <c r="B1114" t="s">
        <v>38</v>
      </c>
      <c r="C1114">
        <v>2</v>
      </c>
      <c r="D1114" s="78" t="str">
        <f>IFERROR(MATCH(A1114,'4p data'!$I$2:$I$7,0),"")</f>
        <v/>
      </c>
      <c r="E1114" s="78" t="str">
        <f>IF(D1114="","",D1114&amp;"@"&amp;COUNTIF($D$1:D1114,D1114))</f>
        <v/>
      </c>
      <c r="F1114" s="78" t="str">
        <f t="shared" si="17"/>
        <v>Ozmailer.com</v>
      </c>
      <c r="I1114" s="78" t="str">
        <f>IF(E1114="","",INDEX('기사 제목 및 링크'!B:B,MATCH("https://skinnonews.com"&amp;A1114,'기사 제목 및 링크'!C:C,0)))</f>
        <v/>
      </c>
    </row>
    <row r="1115" spans="1:9">
      <c r="A1115" t="s">
        <v>52</v>
      </c>
      <c r="B1115" t="s">
        <v>1781</v>
      </c>
      <c r="C1115">
        <v>2</v>
      </c>
      <c r="D1115" s="78" t="str">
        <f>IFERROR(MATCH(A1115,'4p data'!$I$2:$I$7,0),"")</f>
        <v/>
      </c>
      <c r="E1115" s="78" t="str">
        <f>IF(D1115="","",D1115&amp;"@"&amp;COUNTIF($D$1:D1115,D1115))</f>
        <v/>
      </c>
      <c r="F1115" s="78" t="str">
        <f t="shared" si="17"/>
        <v>Sk.co.kr</v>
      </c>
      <c r="I1115" s="78" t="str">
        <f>IF(E1115="","",INDEX('기사 제목 및 링크'!B:B,MATCH("https://skinnonews.com"&amp;A1115,'기사 제목 및 링크'!C:C,0)))</f>
        <v/>
      </c>
    </row>
    <row r="1116" spans="1:9">
      <c r="A1116" t="s">
        <v>52</v>
      </c>
      <c r="B1116" t="s">
        <v>232</v>
      </c>
      <c r="C1116">
        <v>2</v>
      </c>
      <c r="D1116" s="78" t="str">
        <f>IFERROR(MATCH(A1116,'4p data'!$I$2:$I$7,0),"")</f>
        <v/>
      </c>
      <c r="E1116" s="78" t="str">
        <f>IF(D1116="","",D1116&amp;"@"&amp;COUNTIF($D$1:D1116,D1116))</f>
        <v/>
      </c>
      <c r="F1116" s="78" t="str">
        <f t="shared" si="17"/>
        <v>Skietechnology.com</v>
      </c>
      <c r="I1116" s="78" t="str">
        <f>IF(E1116="","",INDEX('기사 제목 및 링크'!B:B,MATCH("https://skinnonews.com"&amp;A1116,'기사 제목 및 링크'!C:C,0)))</f>
        <v/>
      </c>
    </row>
    <row r="1117" spans="1:9">
      <c r="A1117" t="s">
        <v>1518</v>
      </c>
      <c r="B1117" t="s">
        <v>39</v>
      </c>
      <c r="C1117">
        <v>2</v>
      </c>
      <c r="D1117" s="78" t="str">
        <f>IFERROR(MATCH(A1117,'4p data'!$I$2:$I$7,0),"")</f>
        <v/>
      </c>
      <c r="E1117" s="78" t="str">
        <f>IF(D1117="","",D1117&amp;"@"&amp;COUNTIF($D$1:D1117,D1117))</f>
        <v/>
      </c>
      <c r="F1117" s="78" t="str">
        <f t="shared" si="17"/>
        <v>Naver 검색</v>
      </c>
      <c r="I1117" s="78" t="str">
        <f>IF(E1117="","",INDEX('기사 제목 및 링크'!B:B,MATCH("https://skinnonews.com"&amp;A1117,'기사 제목 및 링크'!C:C,0)))</f>
        <v/>
      </c>
    </row>
    <row r="1118" spans="1:9">
      <c r="A1118" t="s">
        <v>2235</v>
      </c>
      <c r="B1118" t="s">
        <v>37</v>
      </c>
      <c r="C1118">
        <v>2</v>
      </c>
      <c r="D1118" s="78" t="str">
        <f>IFERROR(MATCH(A1118,'4p data'!$I$2:$I$7,0),"")</f>
        <v/>
      </c>
      <c r="E1118" s="78" t="str">
        <f>IF(D1118="","",D1118&amp;"@"&amp;COUNTIF($D$1:D1118,D1118))</f>
        <v/>
      </c>
      <c r="F1118" s="78" t="str">
        <f t="shared" si="17"/>
        <v>Google 검색</v>
      </c>
      <c r="I1118" s="78" t="str">
        <f>IF(E1118="","",INDEX('기사 제목 및 링크'!B:B,MATCH("https://skinnonews.com"&amp;A1118,'기사 제목 및 링크'!C:C,0)))</f>
        <v/>
      </c>
    </row>
    <row r="1119" spans="1:9">
      <c r="A1119" t="s">
        <v>2236</v>
      </c>
      <c r="B1119" t="s">
        <v>39</v>
      </c>
      <c r="C1119">
        <v>2</v>
      </c>
      <c r="D1119" s="78" t="str">
        <f>IFERROR(MATCH(A1119,'4p data'!$I$2:$I$7,0),"")</f>
        <v/>
      </c>
      <c r="E1119" s="78" t="str">
        <f>IF(D1119="","",D1119&amp;"@"&amp;COUNTIF($D$1:D1119,D1119))</f>
        <v/>
      </c>
      <c r="F1119" s="78" t="str">
        <f t="shared" si="17"/>
        <v>Naver 검색</v>
      </c>
      <c r="I1119" s="78" t="str">
        <f>IF(E1119="","",INDEX('기사 제목 및 링크'!B:B,MATCH("https://skinnonews.com"&amp;A1119,'기사 제목 및 링크'!C:C,0)))</f>
        <v/>
      </c>
    </row>
    <row r="1120" spans="1:9">
      <c r="A1120" t="s">
        <v>1829</v>
      </c>
      <c r="B1120" t="s">
        <v>39</v>
      </c>
      <c r="C1120">
        <v>2</v>
      </c>
      <c r="D1120" s="78" t="str">
        <f>IFERROR(MATCH(A1120,'4p data'!$I$2:$I$7,0),"")</f>
        <v/>
      </c>
      <c r="E1120" s="78" t="str">
        <f>IF(D1120="","",D1120&amp;"@"&amp;COUNTIF($D$1:D1120,D1120))</f>
        <v/>
      </c>
      <c r="F1120" s="78" t="str">
        <f t="shared" si="17"/>
        <v>Naver 검색</v>
      </c>
      <c r="I1120" s="78" t="str">
        <f>IF(E1120="","",INDEX('기사 제목 및 링크'!B:B,MATCH("https://skinnonews.com"&amp;A1120,'기사 제목 및 링크'!C:C,0)))</f>
        <v/>
      </c>
    </row>
    <row r="1121" spans="1:9">
      <c r="A1121" t="s">
        <v>2237</v>
      </c>
      <c r="B1121" t="s">
        <v>36</v>
      </c>
      <c r="C1121">
        <v>2</v>
      </c>
      <c r="D1121" s="78" t="str">
        <f>IFERROR(MATCH(A1121,'4p data'!$I$2:$I$7,0),"")</f>
        <v/>
      </c>
      <c r="E1121" s="78" t="str">
        <f>IF(D1121="","",D1121&amp;"@"&amp;COUNTIF($D$1:D1121,D1121))</f>
        <v/>
      </c>
      <c r="F1121" s="78" t="str">
        <f t="shared" si="17"/>
        <v>직접유입</v>
      </c>
      <c r="I1121" s="78" t="str">
        <f>IF(E1121="","",INDEX('기사 제목 및 링크'!B:B,MATCH("https://skinnonews.com"&amp;A1121,'기사 제목 및 링크'!C:C,0)))</f>
        <v/>
      </c>
    </row>
    <row r="1122" spans="1:9">
      <c r="A1122" t="s">
        <v>1874</v>
      </c>
      <c r="B1122" t="s">
        <v>39</v>
      </c>
      <c r="C1122">
        <v>2</v>
      </c>
      <c r="D1122" s="78" t="str">
        <f>IFERROR(MATCH(A1122,'4p data'!$I$2:$I$7,0),"")</f>
        <v/>
      </c>
      <c r="E1122" s="78" t="str">
        <f>IF(D1122="","",D1122&amp;"@"&amp;COUNTIF($D$1:D1122,D1122))</f>
        <v/>
      </c>
      <c r="F1122" s="78" t="str">
        <f t="shared" si="17"/>
        <v>Naver 검색</v>
      </c>
      <c r="I1122" s="78" t="str">
        <f>IF(E1122="","",INDEX('기사 제목 및 링크'!B:B,MATCH("https://skinnonews.com"&amp;A1122,'기사 제목 및 링크'!C:C,0)))</f>
        <v/>
      </c>
    </row>
    <row r="1123" spans="1:9">
      <c r="A1123" t="s">
        <v>2238</v>
      </c>
      <c r="B1123" t="s">
        <v>37</v>
      </c>
      <c r="C1123">
        <v>2</v>
      </c>
      <c r="D1123" s="78" t="str">
        <f>IFERROR(MATCH(A1123,'4p data'!$I$2:$I$7,0),"")</f>
        <v/>
      </c>
      <c r="E1123" s="78" t="str">
        <f>IF(D1123="","",D1123&amp;"@"&amp;COUNTIF($D$1:D1123,D1123))</f>
        <v/>
      </c>
      <c r="F1123" s="78" t="str">
        <f t="shared" si="17"/>
        <v>Google 검색</v>
      </c>
      <c r="I1123" s="78" t="str">
        <f>IF(E1123="","",INDEX('기사 제목 및 링크'!B:B,MATCH("https://skinnonews.com"&amp;A1123,'기사 제목 및 링크'!C:C,0)))</f>
        <v/>
      </c>
    </row>
    <row r="1124" spans="1:9">
      <c r="A1124" t="s">
        <v>2239</v>
      </c>
      <c r="B1124" t="s">
        <v>37</v>
      </c>
      <c r="C1124">
        <v>2</v>
      </c>
      <c r="D1124" s="78" t="str">
        <f>IFERROR(MATCH(A1124,'4p data'!$I$2:$I$7,0),"")</f>
        <v/>
      </c>
      <c r="E1124" s="78" t="str">
        <f>IF(D1124="","",D1124&amp;"@"&amp;COUNTIF($D$1:D1124,D1124))</f>
        <v/>
      </c>
      <c r="F1124" s="78" t="str">
        <f t="shared" si="17"/>
        <v>Google 검색</v>
      </c>
      <c r="I1124" s="78" t="str">
        <f>IF(E1124="","",INDEX('기사 제목 및 링크'!B:B,MATCH("https://skinnonews.com"&amp;A1124,'기사 제목 및 링크'!C:C,0)))</f>
        <v/>
      </c>
    </row>
    <row r="1125" spans="1:9">
      <c r="A1125" t="s">
        <v>2240</v>
      </c>
      <c r="B1125" t="s">
        <v>37</v>
      </c>
      <c r="C1125">
        <v>2</v>
      </c>
      <c r="D1125" s="78" t="str">
        <f>IFERROR(MATCH(A1125,'4p data'!$I$2:$I$7,0),"")</f>
        <v/>
      </c>
      <c r="E1125" s="78" t="str">
        <f>IF(D1125="","",D1125&amp;"@"&amp;COUNTIF($D$1:D1125,D1125))</f>
        <v/>
      </c>
      <c r="F1125" s="78" t="str">
        <f t="shared" si="17"/>
        <v>Google 검색</v>
      </c>
      <c r="I1125" s="78" t="str">
        <f>IF(E1125="","",INDEX('기사 제목 및 링크'!B:B,MATCH("https://skinnonews.com"&amp;A1125,'기사 제목 및 링크'!C:C,0)))</f>
        <v/>
      </c>
    </row>
    <row r="1126" spans="1:9">
      <c r="A1126" t="s">
        <v>2089</v>
      </c>
      <c r="B1126" t="s">
        <v>2009</v>
      </c>
      <c r="C1126">
        <v>2</v>
      </c>
      <c r="D1126" s="78" t="str">
        <f>IFERROR(MATCH(A1126,'4p data'!$I$2:$I$7,0),"")</f>
        <v/>
      </c>
      <c r="E1126" s="78" t="str">
        <f>IF(D1126="","",D1126&amp;"@"&amp;COUNTIF($D$1:D1126,D1126))</f>
        <v/>
      </c>
      <c r="F1126" s="78" t="str">
        <f t="shared" si="17"/>
        <v>L.facebook.com</v>
      </c>
      <c r="I1126" s="78" t="str">
        <f>IF(E1126="","",INDEX('기사 제목 및 링크'!B:B,MATCH("https://skinnonews.com"&amp;A1126,'기사 제목 및 링크'!C:C,0)))</f>
        <v/>
      </c>
    </row>
    <row r="1127" spans="1:9">
      <c r="A1127" t="s">
        <v>2726</v>
      </c>
      <c r="B1127">
        <v>2</v>
      </c>
      <c r="C1127">
        <v>1</v>
      </c>
      <c r="D1127" s="78" t="str">
        <f>IFERROR(MATCH(A1127,'4p data'!$I$2:$I$7,0),"")</f>
        <v/>
      </c>
      <c r="E1127" s="78" t="str">
        <f>IF(D1127="","",D1127&amp;"@"&amp;COUNTIF($D$1:D1127,D1127))</f>
        <v/>
      </c>
      <c r="F1127" s="78" t="str">
        <f t="shared" si="17"/>
        <v>2</v>
      </c>
      <c r="I1127" s="78" t="str">
        <f>IF(E1127="","",INDEX('기사 제목 및 링크'!B:B,MATCH("https://skinnonews.com"&amp;A1127,'기사 제목 및 링크'!C:C,0)))</f>
        <v/>
      </c>
    </row>
    <row r="1128" spans="1:9">
      <c r="A1128" t="s">
        <v>2134</v>
      </c>
      <c r="B1128" t="s">
        <v>41</v>
      </c>
      <c r="C1128">
        <v>2</v>
      </c>
      <c r="D1128" s="78" t="str">
        <f>IFERROR(MATCH(A1128,'4p data'!$I$2:$I$7,0),"")</f>
        <v/>
      </c>
      <c r="E1128" s="78" t="str">
        <f>IF(D1128="","",D1128&amp;"@"&amp;COUNTIF($D$1:D1128,D1128))</f>
        <v/>
      </c>
      <c r="F1128" s="78" t="str">
        <f t="shared" si="17"/>
        <v>Naver.com</v>
      </c>
      <c r="I1128" s="78" t="str">
        <f>IF(E1128="","",INDEX('기사 제목 및 링크'!B:B,MATCH("https://skinnonews.com"&amp;A1128,'기사 제목 및 링크'!C:C,0)))</f>
        <v/>
      </c>
    </row>
    <row r="1129" spans="1:9">
      <c r="A1129" t="s">
        <v>2727</v>
      </c>
      <c r="B1129">
        <v>2</v>
      </c>
      <c r="C1129">
        <v>1</v>
      </c>
      <c r="D1129" s="78" t="str">
        <f>IFERROR(MATCH(A1129,'4p data'!$I$2:$I$7,0),"")</f>
        <v/>
      </c>
      <c r="E1129" s="78" t="str">
        <f>IF(D1129="","",D1129&amp;"@"&amp;COUNTIF($D$1:D1129,D1129))</f>
        <v/>
      </c>
      <c r="F1129" s="78" t="str">
        <f t="shared" si="17"/>
        <v>2</v>
      </c>
      <c r="I1129" s="78" t="str">
        <f>IF(E1129="","",INDEX('기사 제목 및 링크'!B:B,MATCH("https://skinnonews.com"&amp;A1129,'기사 제목 및 링크'!C:C,0)))</f>
        <v/>
      </c>
    </row>
    <row r="1130" spans="1:9">
      <c r="A1130" t="s">
        <v>2728</v>
      </c>
      <c r="B1130">
        <v>2</v>
      </c>
      <c r="C1130">
        <v>1</v>
      </c>
      <c r="D1130" s="78" t="str">
        <f>IFERROR(MATCH(A1130,'4p data'!$I$2:$I$7,0),"")</f>
        <v/>
      </c>
      <c r="E1130" s="78" t="str">
        <f>IF(D1130="","",D1130&amp;"@"&amp;COUNTIF($D$1:D1130,D1130))</f>
        <v/>
      </c>
      <c r="F1130" s="78" t="str">
        <f t="shared" si="17"/>
        <v>2</v>
      </c>
      <c r="I1130" s="78" t="str">
        <f>IF(E1130="","",INDEX('기사 제목 및 링크'!B:B,MATCH("https://skinnonews.com"&amp;A1130,'기사 제목 및 링크'!C:C,0)))</f>
        <v/>
      </c>
    </row>
    <row r="1131" spans="1:9">
      <c r="A1131" t="s">
        <v>2243</v>
      </c>
      <c r="B1131" t="s">
        <v>37</v>
      </c>
      <c r="C1131">
        <v>2</v>
      </c>
      <c r="D1131" s="78" t="str">
        <f>IFERROR(MATCH(A1131,'4p data'!$I$2:$I$7,0),"")</f>
        <v/>
      </c>
      <c r="E1131" s="78" t="str">
        <f>IF(D1131="","",D1131&amp;"@"&amp;COUNTIF($D$1:D1131,D1131))</f>
        <v/>
      </c>
      <c r="F1131" s="78" t="str">
        <f t="shared" si="17"/>
        <v>Google 검색</v>
      </c>
      <c r="I1131" s="78" t="str">
        <f>IF(E1131="","",INDEX('기사 제목 및 링크'!B:B,MATCH("https://skinnonews.com"&amp;A1131,'기사 제목 및 링크'!C:C,0)))</f>
        <v/>
      </c>
    </row>
    <row r="1132" spans="1:9">
      <c r="A1132" t="s">
        <v>2244</v>
      </c>
      <c r="B1132" t="s">
        <v>39</v>
      </c>
      <c r="C1132">
        <v>2</v>
      </c>
      <c r="D1132" s="78" t="str">
        <f>IFERROR(MATCH(A1132,'4p data'!$I$2:$I$7,0),"")</f>
        <v/>
      </c>
      <c r="E1132" s="78" t="str">
        <f>IF(D1132="","",D1132&amp;"@"&amp;COUNTIF($D$1:D1132,D1132))</f>
        <v/>
      </c>
      <c r="F1132" s="78" t="str">
        <f t="shared" si="17"/>
        <v>Naver 검색</v>
      </c>
      <c r="I1132" s="78" t="str">
        <f>IF(E1132="","",INDEX('기사 제목 및 링크'!B:B,MATCH("https://skinnonews.com"&amp;A1132,'기사 제목 및 링크'!C:C,0)))</f>
        <v/>
      </c>
    </row>
    <row r="1133" spans="1:9">
      <c r="A1133" t="s">
        <v>2245</v>
      </c>
      <c r="B1133" t="s">
        <v>41</v>
      </c>
      <c r="C1133">
        <v>2</v>
      </c>
      <c r="D1133" s="78" t="str">
        <f>IFERROR(MATCH(A1133,'4p data'!$I$2:$I$7,0),"")</f>
        <v/>
      </c>
      <c r="E1133" s="78" t="str">
        <f>IF(D1133="","",D1133&amp;"@"&amp;COUNTIF($D$1:D1133,D1133))</f>
        <v/>
      </c>
      <c r="F1133" s="78" t="str">
        <f t="shared" si="17"/>
        <v>Naver.com</v>
      </c>
      <c r="I1133" s="78" t="str">
        <f>IF(E1133="","",INDEX('기사 제목 및 링크'!B:B,MATCH("https://skinnonews.com"&amp;A1133,'기사 제목 및 링크'!C:C,0)))</f>
        <v/>
      </c>
    </row>
    <row r="1134" spans="1:9">
      <c r="A1134" t="s">
        <v>2729</v>
      </c>
      <c r="B1134">
        <v>2</v>
      </c>
      <c r="C1134">
        <v>1</v>
      </c>
      <c r="D1134" s="78" t="str">
        <f>IFERROR(MATCH(A1134,'4p data'!$I$2:$I$7,0),"")</f>
        <v/>
      </c>
      <c r="E1134" s="78" t="str">
        <f>IF(D1134="","",D1134&amp;"@"&amp;COUNTIF($D$1:D1134,D1134))</f>
        <v/>
      </c>
      <c r="F1134" s="78" t="str">
        <f t="shared" si="17"/>
        <v>2</v>
      </c>
      <c r="I1134" s="78" t="str">
        <f>IF(E1134="","",INDEX('기사 제목 및 링크'!B:B,MATCH("https://skinnonews.com"&amp;A1134,'기사 제목 및 링크'!C:C,0)))</f>
        <v/>
      </c>
    </row>
    <row r="1135" spans="1:9">
      <c r="A1135" t="s">
        <v>1625</v>
      </c>
      <c r="B1135" t="s">
        <v>37</v>
      </c>
      <c r="C1135">
        <v>2</v>
      </c>
      <c r="D1135" s="78" t="str">
        <f>IFERROR(MATCH(A1135,'4p data'!$I$2:$I$7,0),"")</f>
        <v/>
      </c>
      <c r="E1135" s="78" t="str">
        <f>IF(D1135="","",D1135&amp;"@"&amp;COUNTIF($D$1:D1135,D1135))</f>
        <v/>
      </c>
      <c r="F1135" s="78" t="str">
        <f t="shared" si="17"/>
        <v>Google 검색</v>
      </c>
      <c r="I1135" s="78" t="str">
        <f>IF(E1135="","",INDEX('기사 제목 및 링크'!B:B,MATCH("https://skinnonews.com"&amp;A1135,'기사 제목 및 링크'!C:C,0)))</f>
        <v/>
      </c>
    </row>
    <row r="1136" spans="1:9">
      <c r="A1136" t="s">
        <v>2246</v>
      </c>
      <c r="B1136" t="s">
        <v>39</v>
      </c>
      <c r="C1136">
        <v>2</v>
      </c>
      <c r="D1136" s="78" t="str">
        <f>IFERROR(MATCH(A1136,'4p data'!$I$2:$I$7,0),"")</f>
        <v/>
      </c>
      <c r="E1136" s="78" t="str">
        <f>IF(D1136="","",D1136&amp;"@"&amp;COUNTIF($D$1:D1136,D1136))</f>
        <v/>
      </c>
      <c r="F1136" s="78" t="str">
        <f t="shared" si="17"/>
        <v>Naver 검색</v>
      </c>
      <c r="I1136" s="78" t="str">
        <f>IF(E1136="","",INDEX('기사 제목 및 링크'!B:B,MATCH("https://skinnonews.com"&amp;A1136,'기사 제목 및 링크'!C:C,0)))</f>
        <v/>
      </c>
    </row>
    <row r="1137" spans="1:9">
      <c r="A1137" t="s">
        <v>2247</v>
      </c>
      <c r="B1137" t="s">
        <v>37</v>
      </c>
      <c r="C1137">
        <v>2</v>
      </c>
      <c r="D1137" s="78" t="str">
        <f>IFERROR(MATCH(A1137,'4p data'!$I$2:$I$7,0),"")</f>
        <v/>
      </c>
      <c r="E1137" s="78" t="str">
        <f>IF(D1137="","",D1137&amp;"@"&amp;COUNTIF($D$1:D1137,D1137))</f>
        <v/>
      </c>
      <c r="F1137" s="78" t="str">
        <f t="shared" si="17"/>
        <v>Google 검색</v>
      </c>
      <c r="I1137" s="78" t="str">
        <f>IF(E1137="","",INDEX('기사 제목 및 링크'!B:B,MATCH("https://skinnonews.com"&amp;A1137,'기사 제목 및 링크'!C:C,0)))</f>
        <v/>
      </c>
    </row>
    <row r="1138" spans="1:9">
      <c r="A1138" t="s">
        <v>2248</v>
      </c>
      <c r="B1138" t="s">
        <v>37</v>
      </c>
      <c r="C1138">
        <v>2</v>
      </c>
      <c r="D1138" s="78" t="str">
        <f>IFERROR(MATCH(A1138,'4p data'!$I$2:$I$7,0),"")</f>
        <v/>
      </c>
      <c r="E1138" s="78" t="str">
        <f>IF(D1138="","",D1138&amp;"@"&amp;COUNTIF($D$1:D1138,D1138))</f>
        <v/>
      </c>
      <c r="F1138" s="78" t="str">
        <f t="shared" si="17"/>
        <v>Google 검색</v>
      </c>
      <c r="I1138" s="78" t="str">
        <f>IF(E1138="","",INDEX('기사 제목 및 링크'!B:B,MATCH("https://skinnonews.com"&amp;A1138,'기사 제목 및 링크'!C:C,0)))</f>
        <v/>
      </c>
    </row>
    <row r="1139" spans="1:9">
      <c r="A1139" t="s">
        <v>2007</v>
      </c>
      <c r="B1139">
        <v>2</v>
      </c>
      <c r="C1139">
        <v>1</v>
      </c>
      <c r="D1139" s="78" t="str">
        <f>IFERROR(MATCH(A1139,'4p data'!$I$2:$I$7,0),"")</f>
        <v/>
      </c>
      <c r="E1139" s="78" t="str">
        <f>IF(D1139="","",D1139&amp;"@"&amp;COUNTIF($D$1:D1139,D1139))</f>
        <v/>
      </c>
      <c r="F1139" s="78" t="str">
        <f t="shared" si="17"/>
        <v>2</v>
      </c>
      <c r="I1139" s="78" t="str">
        <f>IF(E1139="","",INDEX('기사 제목 및 링크'!B:B,MATCH("https://skinnonews.com"&amp;A1139,'기사 제목 및 링크'!C:C,0)))</f>
        <v/>
      </c>
    </row>
    <row r="1140" spans="1:9">
      <c r="A1140" t="s">
        <v>2249</v>
      </c>
      <c r="B1140" t="s">
        <v>37</v>
      </c>
      <c r="C1140">
        <v>2</v>
      </c>
      <c r="D1140" s="78" t="str">
        <f>IFERROR(MATCH(A1140,'4p data'!$I$2:$I$7,0),"")</f>
        <v/>
      </c>
      <c r="E1140" s="78" t="str">
        <f>IF(D1140="","",D1140&amp;"@"&amp;COUNTIF($D$1:D1140,D1140))</f>
        <v/>
      </c>
      <c r="F1140" s="78" t="str">
        <f t="shared" si="17"/>
        <v>Google 검색</v>
      </c>
      <c r="I1140" s="78" t="str">
        <f>IF(E1140="","",INDEX('기사 제목 및 링크'!B:B,MATCH("https://skinnonews.com"&amp;A1140,'기사 제목 및 링크'!C:C,0)))</f>
        <v/>
      </c>
    </row>
    <row r="1141" spans="1:9">
      <c r="A1141" t="s">
        <v>2250</v>
      </c>
      <c r="B1141" t="s">
        <v>37</v>
      </c>
      <c r="C1141">
        <v>2</v>
      </c>
      <c r="D1141" s="78" t="str">
        <f>IFERROR(MATCH(A1141,'4p data'!$I$2:$I$7,0),"")</f>
        <v/>
      </c>
      <c r="E1141" s="78" t="str">
        <f>IF(D1141="","",D1141&amp;"@"&amp;COUNTIF($D$1:D1141,D1141))</f>
        <v/>
      </c>
      <c r="F1141" s="78" t="str">
        <f t="shared" si="17"/>
        <v>Google 검색</v>
      </c>
      <c r="I1141" s="78" t="str">
        <f>IF(E1141="","",INDEX('기사 제목 및 링크'!B:B,MATCH("https://skinnonews.com"&amp;A1141,'기사 제목 및 링크'!C:C,0)))</f>
        <v/>
      </c>
    </row>
    <row r="1142" spans="1:9">
      <c r="A1142" t="s">
        <v>2251</v>
      </c>
      <c r="B1142" t="s">
        <v>37</v>
      </c>
      <c r="C1142">
        <v>2</v>
      </c>
      <c r="D1142" s="78" t="str">
        <f>IFERROR(MATCH(A1142,'4p data'!$I$2:$I$7,0),"")</f>
        <v/>
      </c>
      <c r="E1142" s="78" t="str">
        <f>IF(D1142="","",D1142&amp;"@"&amp;COUNTIF($D$1:D1142,D1142))</f>
        <v/>
      </c>
      <c r="F1142" s="78" t="str">
        <f t="shared" si="17"/>
        <v>Google 검색</v>
      </c>
      <c r="I1142" s="78" t="str">
        <f>IF(E1142="","",INDEX('기사 제목 및 링크'!B:B,MATCH("https://skinnonews.com"&amp;A1142,'기사 제목 및 링크'!C:C,0)))</f>
        <v/>
      </c>
    </row>
    <row r="1143" spans="1:9">
      <c r="A1143" t="s">
        <v>2730</v>
      </c>
      <c r="B1143">
        <v>2</v>
      </c>
      <c r="C1143">
        <v>1</v>
      </c>
      <c r="D1143" s="78" t="str">
        <f>IFERROR(MATCH(A1143,'4p data'!$I$2:$I$7,0),"")</f>
        <v/>
      </c>
      <c r="E1143" s="78" t="str">
        <f>IF(D1143="","",D1143&amp;"@"&amp;COUNTIF($D$1:D1143,D1143))</f>
        <v/>
      </c>
      <c r="F1143" s="78" t="str">
        <f t="shared" si="17"/>
        <v>2</v>
      </c>
      <c r="I1143" s="78" t="str">
        <f>IF(E1143="","",INDEX('기사 제목 및 링크'!B:B,MATCH("https://skinnonews.com"&amp;A1143,'기사 제목 및 링크'!C:C,0)))</f>
        <v/>
      </c>
    </row>
    <row r="1144" spans="1:9">
      <c r="A1144" t="s">
        <v>2253</v>
      </c>
      <c r="B1144" t="s">
        <v>37</v>
      </c>
      <c r="C1144">
        <v>2</v>
      </c>
      <c r="D1144" s="78" t="str">
        <f>IFERROR(MATCH(A1144,'4p data'!$I$2:$I$7,0),"")</f>
        <v/>
      </c>
      <c r="E1144" s="78" t="str">
        <f>IF(D1144="","",D1144&amp;"@"&amp;COUNTIF($D$1:D1144,D1144))</f>
        <v/>
      </c>
      <c r="F1144" s="78" t="str">
        <f t="shared" si="17"/>
        <v>Google 검색</v>
      </c>
      <c r="I1144" s="78" t="str">
        <f>IF(E1144="","",INDEX('기사 제목 및 링크'!B:B,MATCH("https://skinnonews.com"&amp;A1144,'기사 제목 및 링크'!C:C,0)))</f>
        <v/>
      </c>
    </row>
    <row r="1145" spans="1:9">
      <c r="A1145" t="s">
        <v>1785</v>
      </c>
      <c r="B1145">
        <v>2</v>
      </c>
      <c r="C1145">
        <v>1</v>
      </c>
      <c r="D1145" s="78" t="str">
        <f>IFERROR(MATCH(A1145,'4p data'!$I$2:$I$7,0),"")</f>
        <v/>
      </c>
      <c r="E1145" s="78" t="str">
        <f>IF(D1145="","",D1145&amp;"@"&amp;COUNTIF($D$1:D1145,D1145))</f>
        <v/>
      </c>
      <c r="F1145" s="78" t="str">
        <f t="shared" si="17"/>
        <v>2</v>
      </c>
      <c r="I1145" s="78" t="str">
        <f>IF(E1145="","",INDEX('기사 제목 및 링크'!B:B,MATCH("https://skinnonews.com"&amp;A1145,'기사 제목 및 링크'!C:C,0)))</f>
        <v/>
      </c>
    </row>
    <row r="1146" spans="1:9">
      <c r="A1146" t="s">
        <v>2731</v>
      </c>
      <c r="B1146">
        <v>2</v>
      </c>
      <c r="C1146">
        <v>1</v>
      </c>
      <c r="D1146" s="78" t="str">
        <f>IFERROR(MATCH(A1146,'4p data'!$I$2:$I$7,0),"")</f>
        <v/>
      </c>
      <c r="E1146" s="78" t="str">
        <f>IF(D1146="","",D1146&amp;"@"&amp;COUNTIF($D$1:D1146,D1146))</f>
        <v/>
      </c>
      <c r="F1146" s="78" t="str">
        <f t="shared" si="17"/>
        <v>2</v>
      </c>
      <c r="I1146" s="78" t="str">
        <f>IF(E1146="","",INDEX('기사 제목 및 링크'!B:B,MATCH("https://skinnonews.com"&amp;A1146,'기사 제목 및 링크'!C:C,0)))</f>
        <v/>
      </c>
    </row>
    <row r="1147" spans="1:9">
      <c r="A1147" t="s">
        <v>2256</v>
      </c>
      <c r="B1147" t="s">
        <v>39</v>
      </c>
      <c r="C1147">
        <v>2</v>
      </c>
      <c r="D1147" s="78" t="str">
        <f>IFERROR(MATCH(A1147,'4p data'!$I$2:$I$7,0),"")</f>
        <v/>
      </c>
      <c r="E1147" s="78" t="str">
        <f>IF(D1147="","",D1147&amp;"@"&amp;COUNTIF($D$1:D1147,D1147))</f>
        <v/>
      </c>
      <c r="F1147" s="78" t="str">
        <f t="shared" si="17"/>
        <v>Naver 검색</v>
      </c>
      <c r="I1147" s="78" t="str">
        <f>IF(E1147="","",INDEX('기사 제목 및 링크'!B:B,MATCH("https://skinnonews.com"&amp;A1147,'기사 제목 및 링크'!C:C,0)))</f>
        <v/>
      </c>
    </row>
    <row r="1148" spans="1:9">
      <c r="A1148" t="s">
        <v>1704</v>
      </c>
      <c r="B1148" t="s">
        <v>39</v>
      </c>
      <c r="C1148">
        <v>2</v>
      </c>
      <c r="D1148" s="78" t="str">
        <f>IFERROR(MATCH(A1148,'4p data'!$I$2:$I$7,0),"")</f>
        <v/>
      </c>
      <c r="E1148" s="78" t="str">
        <f>IF(D1148="","",D1148&amp;"@"&amp;COUNTIF($D$1:D1148,D1148))</f>
        <v/>
      </c>
      <c r="F1148" s="78" t="str">
        <f t="shared" si="17"/>
        <v>Naver 검색</v>
      </c>
      <c r="I1148" s="78" t="str">
        <f>IF(E1148="","",INDEX('기사 제목 및 링크'!B:B,MATCH("https://skinnonews.com"&amp;A1148,'기사 제목 및 링크'!C:C,0)))</f>
        <v/>
      </c>
    </row>
    <row r="1149" spans="1:9">
      <c r="A1149" t="s">
        <v>1414</v>
      </c>
      <c r="B1149">
        <v>2</v>
      </c>
      <c r="C1149">
        <v>1</v>
      </c>
      <c r="D1149" s="78" t="str">
        <f>IFERROR(MATCH(A1149,'4p data'!$I$2:$I$7,0),"")</f>
        <v/>
      </c>
      <c r="E1149" s="78" t="str">
        <f>IF(D1149="","",D1149&amp;"@"&amp;COUNTIF($D$1:D1149,D1149))</f>
        <v/>
      </c>
      <c r="F1149" s="78" t="str">
        <f t="shared" si="17"/>
        <v>2</v>
      </c>
      <c r="I1149" s="78" t="str">
        <f>IF(E1149="","",INDEX('기사 제목 및 링크'!B:B,MATCH("https://skinnonews.com"&amp;A1149,'기사 제목 및 링크'!C:C,0)))</f>
        <v/>
      </c>
    </row>
    <row r="1150" spans="1:9">
      <c r="A1150" t="s">
        <v>759</v>
      </c>
      <c r="B1150" t="s">
        <v>37</v>
      </c>
      <c r="C1150">
        <v>2</v>
      </c>
      <c r="D1150" s="78" t="str">
        <f>IFERROR(MATCH(A1150,'4p data'!$I$2:$I$7,0),"")</f>
        <v/>
      </c>
      <c r="E1150" s="78" t="str">
        <f>IF(D1150="","",D1150&amp;"@"&amp;COUNTIF($D$1:D1150,D1150))</f>
        <v/>
      </c>
      <c r="F1150" s="78" t="str">
        <f t="shared" si="17"/>
        <v>Google 검색</v>
      </c>
      <c r="I1150" s="78" t="str">
        <f>IF(E1150="","",INDEX('기사 제목 및 링크'!B:B,MATCH("https://skinnonews.com"&amp;A1150,'기사 제목 및 링크'!C:C,0)))</f>
        <v/>
      </c>
    </row>
    <row r="1151" spans="1:9">
      <c r="A1151" t="s">
        <v>2258</v>
      </c>
      <c r="B1151" t="s">
        <v>37</v>
      </c>
      <c r="C1151">
        <v>2</v>
      </c>
      <c r="D1151" s="78" t="str">
        <f>IFERROR(MATCH(A1151,'4p data'!$I$2:$I$7,0),"")</f>
        <v/>
      </c>
      <c r="E1151" s="78" t="str">
        <f>IF(D1151="","",D1151&amp;"@"&amp;COUNTIF($D$1:D1151,D1151))</f>
        <v/>
      </c>
      <c r="F1151" s="78" t="str">
        <f t="shared" si="17"/>
        <v>Google 검색</v>
      </c>
      <c r="I1151" s="78" t="str">
        <f>IF(E1151="","",INDEX('기사 제목 및 링크'!B:B,MATCH("https://skinnonews.com"&amp;A1151,'기사 제목 및 링크'!C:C,0)))</f>
        <v/>
      </c>
    </row>
    <row r="1152" spans="1:9">
      <c r="A1152" t="s">
        <v>1985</v>
      </c>
      <c r="B1152" t="s">
        <v>37</v>
      </c>
      <c r="C1152">
        <v>2</v>
      </c>
      <c r="D1152" s="78" t="str">
        <f>IFERROR(MATCH(A1152,'4p data'!$I$2:$I$7,0),"")</f>
        <v/>
      </c>
      <c r="E1152" s="78" t="str">
        <f>IF(D1152="","",D1152&amp;"@"&amp;COUNTIF($D$1:D1152,D1152))</f>
        <v/>
      </c>
      <c r="F1152" s="78" t="str">
        <f t="shared" si="17"/>
        <v>Google 검색</v>
      </c>
      <c r="I1152" s="78" t="str">
        <f>IF(E1152="","",INDEX('기사 제목 및 링크'!B:B,MATCH("https://skinnonews.com"&amp;A1152,'기사 제목 및 링크'!C:C,0)))</f>
        <v/>
      </c>
    </row>
    <row r="1153" spans="1:9">
      <c r="A1153" t="s">
        <v>2732</v>
      </c>
      <c r="B1153">
        <v>2</v>
      </c>
      <c r="C1153">
        <v>1</v>
      </c>
      <c r="D1153" s="78" t="str">
        <f>IFERROR(MATCH(A1153,'4p data'!$I$2:$I$7,0),"")</f>
        <v/>
      </c>
      <c r="E1153" s="78" t="str">
        <f>IF(D1153="","",D1153&amp;"@"&amp;COUNTIF($D$1:D1153,D1153))</f>
        <v/>
      </c>
      <c r="F1153" s="78" t="str">
        <f t="shared" si="17"/>
        <v>2</v>
      </c>
      <c r="I1153" s="78" t="str">
        <f>IF(E1153="","",INDEX('기사 제목 및 링크'!B:B,MATCH("https://skinnonews.com"&amp;A1153,'기사 제목 및 링크'!C:C,0)))</f>
        <v/>
      </c>
    </row>
    <row r="1154" spans="1:9">
      <c r="A1154" t="s">
        <v>2733</v>
      </c>
      <c r="B1154">
        <v>2</v>
      </c>
      <c r="C1154">
        <v>2</v>
      </c>
      <c r="D1154" s="78" t="str">
        <f>IFERROR(MATCH(A1154,'4p data'!$I$2:$I$7,0),"")</f>
        <v/>
      </c>
      <c r="E1154" s="78" t="str">
        <f>IF(D1154="","",D1154&amp;"@"&amp;COUNTIF($D$1:D1154,D1154))</f>
        <v/>
      </c>
      <c r="F1154" s="78" t="str">
        <f t="shared" ref="F1154:F1217" si="18">IF(B1154="naver","Naver 검색",IF(B1154="google","Google 검색",IF(B1154="(direct)","직접유입",UPPER(LEFT(B1154,1))&amp;MID(B1154,2,99))))</f>
        <v>2</v>
      </c>
      <c r="I1154" s="78" t="str">
        <f>IF(E1154="","",INDEX('기사 제목 및 링크'!B:B,MATCH("https://skinnonews.com"&amp;A1154,'기사 제목 및 링크'!C:C,0)))</f>
        <v/>
      </c>
    </row>
    <row r="1155" spans="1:9">
      <c r="A1155" t="s">
        <v>741</v>
      </c>
      <c r="B1155" t="s">
        <v>231</v>
      </c>
      <c r="C1155">
        <v>2</v>
      </c>
      <c r="D1155" s="78" t="str">
        <f>IFERROR(MATCH(A1155,'4p data'!$I$2:$I$7,0),"")</f>
        <v/>
      </c>
      <c r="E1155" s="78" t="str">
        <f>IF(D1155="","",D1155&amp;"@"&amp;COUNTIF($D$1:D1155,D1155))</f>
        <v/>
      </c>
      <c r="F1155" s="78" t="str">
        <f t="shared" si="18"/>
        <v>Namu.wiki</v>
      </c>
      <c r="I1155" s="78" t="str">
        <f>IF(E1155="","",INDEX('기사 제목 및 링크'!B:B,MATCH("https://skinnonews.com"&amp;A1155,'기사 제목 및 링크'!C:C,0)))</f>
        <v/>
      </c>
    </row>
    <row r="1156" spans="1:9">
      <c r="A1156" t="s">
        <v>1391</v>
      </c>
      <c r="B1156" t="s">
        <v>37</v>
      </c>
      <c r="C1156">
        <v>2</v>
      </c>
      <c r="D1156" s="78" t="str">
        <f>IFERROR(MATCH(A1156,'4p data'!$I$2:$I$7,0),"")</f>
        <v/>
      </c>
      <c r="E1156" s="78" t="str">
        <f>IF(D1156="","",D1156&amp;"@"&amp;COUNTIF($D$1:D1156,D1156))</f>
        <v/>
      </c>
      <c r="F1156" s="78" t="str">
        <f t="shared" si="18"/>
        <v>Google 검색</v>
      </c>
      <c r="I1156" s="78" t="str">
        <f>IF(E1156="","",INDEX('기사 제목 및 링크'!B:B,MATCH("https://skinnonews.com"&amp;A1156,'기사 제목 및 링크'!C:C,0)))</f>
        <v/>
      </c>
    </row>
    <row r="1157" spans="1:9">
      <c r="A1157" t="s">
        <v>2734</v>
      </c>
      <c r="B1157">
        <v>2</v>
      </c>
      <c r="C1157">
        <v>1</v>
      </c>
      <c r="D1157" s="78" t="str">
        <f>IFERROR(MATCH(A1157,'4p data'!$I$2:$I$7,0),"")</f>
        <v/>
      </c>
      <c r="E1157" s="78" t="str">
        <f>IF(D1157="","",D1157&amp;"@"&amp;COUNTIF($D$1:D1157,D1157))</f>
        <v/>
      </c>
      <c r="F1157" s="78" t="str">
        <f t="shared" si="18"/>
        <v>2</v>
      </c>
      <c r="I1157" s="78" t="str">
        <f>IF(E1157="","",INDEX('기사 제목 및 링크'!B:B,MATCH("https://skinnonews.com"&amp;A1157,'기사 제목 및 링크'!C:C,0)))</f>
        <v/>
      </c>
    </row>
    <row r="1158" spans="1:9">
      <c r="A1158" t="s">
        <v>2735</v>
      </c>
      <c r="B1158">
        <v>2</v>
      </c>
      <c r="C1158">
        <v>1</v>
      </c>
      <c r="D1158" s="78" t="str">
        <f>IFERROR(MATCH(A1158,'4p data'!$I$2:$I$7,0),"")</f>
        <v/>
      </c>
      <c r="E1158" s="78" t="str">
        <f>IF(D1158="","",D1158&amp;"@"&amp;COUNTIF($D$1:D1158,D1158))</f>
        <v/>
      </c>
      <c r="F1158" s="78" t="str">
        <f t="shared" si="18"/>
        <v>2</v>
      </c>
      <c r="I1158" s="78" t="str">
        <f>IF(E1158="","",INDEX('기사 제목 및 링크'!B:B,MATCH("https://skinnonews.com"&amp;A1158,'기사 제목 및 링크'!C:C,0)))</f>
        <v/>
      </c>
    </row>
    <row r="1159" spans="1:9">
      <c r="A1159" t="s">
        <v>2263</v>
      </c>
      <c r="B1159" t="s">
        <v>37</v>
      </c>
      <c r="C1159">
        <v>2</v>
      </c>
      <c r="D1159" s="78" t="str">
        <f>IFERROR(MATCH(A1159,'4p data'!$I$2:$I$7,0),"")</f>
        <v/>
      </c>
      <c r="E1159" s="78" t="str">
        <f>IF(D1159="","",D1159&amp;"@"&amp;COUNTIF($D$1:D1159,D1159))</f>
        <v/>
      </c>
      <c r="F1159" s="78" t="str">
        <f t="shared" si="18"/>
        <v>Google 검색</v>
      </c>
      <c r="I1159" s="78" t="str">
        <f>IF(E1159="","",INDEX('기사 제목 및 링크'!B:B,MATCH("https://skinnonews.com"&amp;A1159,'기사 제목 및 링크'!C:C,0)))</f>
        <v/>
      </c>
    </row>
    <row r="1160" spans="1:9">
      <c r="A1160" t="s">
        <v>2264</v>
      </c>
      <c r="B1160" t="s">
        <v>37</v>
      </c>
      <c r="C1160">
        <v>2</v>
      </c>
      <c r="D1160" s="78" t="str">
        <f>IFERROR(MATCH(A1160,'4p data'!$I$2:$I$7,0),"")</f>
        <v/>
      </c>
      <c r="E1160" s="78" t="str">
        <f>IF(D1160="","",D1160&amp;"@"&amp;COUNTIF($D$1:D1160,D1160))</f>
        <v/>
      </c>
      <c r="F1160" s="78" t="str">
        <f t="shared" si="18"/>
        <v>Google 검색</v>
      </c>
      <c r="I1160" s="78" t="str">
        <f>IF(E1160="","",INDEX('기사 제목 및 링크'!B:B,MATCH("https://skinnonews.com"&amp;A1160,'기사 제목 및 링크'!C:C,0)))</f>
        <v/>
      </c>
    </row>
    <row r="1161" spans="1:9">
      <c r="A1161" t="s">
        <v>1643</v>
      </c>
      <c r="B1161" t="s">
        <v>39</v>
      </c>
      <c r="C1161">
        <v>2</v>
      </c>
      <c r="D1161" s="78" t="str">
        <f>IFERROR(MATCH(A1161,'4p data'!$I$2:$I$7,0),"")</f>
        <v/>
      </c>
      <c r="E1161" s="78" t="str">
        <f>IF(D1161="","",D1161&amp;"@"&amp;COUNTIF($D$1:D1161,D1161))</f>
        <v/>
      </c>
      <c r="F1161" s="78" t="str">
        <f t="shared" si="18"/>
        <v>Naver 검색</v>
      </c>
      <c r="I1161" s="78" t="str">
        <f>IF(E1161="","",INDEX('기사 제목 및 링크'!B:B,MATCH("https://skinnonews.com"&amp;A1161,'기사 제목 및 링크'!C:C,0)))</f>
        <v/>
      </c>
    </row>
    <row r="1162" spans="1:9">
      <c r="A1162" t="s">
        <v>2265</v>
      </c>
      <c r="B1162" t="s">
        <v>37</v>
      </c>
      <c r="C1162">
        <v>2</v>
      </c>
      <c r="D1162" s="78" t="str">
        <f>IFERROR(MATCH(A1162,'4p data'!$I$2:$I$7,0),"")</f>
        <v/>
      </c>
      <c r="E1162" s="78" t="str">
        <f>IF(D1162="","",D1162&amp;"@"&amp;COUNTIF($D$1:D1162,D1162))</f>
        <v/>
      </c>
      <c r="F1162" s="78" t="str">
        <f t="shared" si="18"/>
        <v>Google 검색</v>
      </c>
      <c r="I1162" s="78" t="str">
        <f>IF(E1162="","",INDEX('기사 제목 및 링크'!B:B,MATCH("https://skinnonews.com"&amp;A1162,'기사 제목 및 링크'!C:C,0)))</f>
        <v/>
      </c>
    </row>
    <row r="1163" spans="1:9">
      <c r="A1163" t="s">
        <v>2736</v>
      </c>
      <c r="B1163">
        <v>2</v>
      </c>
      <c r="C1163">
        <v>1</v>
      </c>
      <c r="D1163" s="78" t="str">
        <f>IFERROR(MATCH(A1163,'4p data'!$I$2:$I$7,0),"")</f>
        <v/>
      </c>
      <c r="E1163" s="78" t="str">
        <f>IF(D1163="","",D1163&amp;"@"&amp;COUNTIF($D$1:D1163,D1163))</f>
        <v/>
      </c>
      <c r="F1163" s="78" t="str">
        <f t="shared" si="18"/>
        <v>2</v>
      </c>
      <c r="I1163" s="78" t="str">
        <f>IF(E1163="","",INDEX('기사 제목 및 링크'!B:B,MATCH("https://skinnonews.com"&amp;A1163,'기사 제목 및 링크'!C:C,0)))</f>
        <v/>
      </c>
    </row>
    <row r="1164" spans="1:9">
      <c r="A1164" t="s">
        <v>1494</v>
      </c>
      <c r="B1164" t="s">
        <v>39</v>
      </c>
      <c r="C1164">
        <v>2</v>
      </c>
      <c r="D1164" s="78" t="str">
        <f>IFERROR(MATCH(A1164,'4p data'!$I$2:$I$7,0),"")</f>
        <v/>
      </c>
      <c r="E1164" s="78" t="str">
        <f>IF(D1164="","",D1164&amp;"@"&amp;COUNTIF($D$1:D1164,D1164))</f>
        <v/>
      </c>
      <c r="F1164" s="78" t="str">
        <f t="shared" si="18"/>
        <v>Naver 검색</v>
      </c>
      <c r="I1164" s="78" t="str">
        <f>IF(E1164="","",INDEX('기사 제목 및 링크'!B:B,MATCH("https://skinnonews.com"&amp;A1164,'기사 제목 및 링크'!C:C,0)))</f>
        <v/>
      </c>
    </row>
    <row r="1165" spans="1:9">
      <c r="A1165" t="s">
        <v>2267</v>
      </c>
      <c r="B1165" t="s">
        <v>39</v>
      </c>
      <c r="C1165">
        <v>2</v>
      </c>
      <c r="D1165" s="78" t="str">
        <f>IFERROR(MATCH(A1165,'4p data'!$I$2:$I$7,0),"")</f>
        <v/>
      </c>
      <c r="E1165" s="78" t="str">
        <f>IF(D1165="","",D1165&amp;"@"&amp;COUNTIF($D$1:D1165,D1165))</f>
        <v/>
      </c>
      <c r="F1165" s="78" t="str">
        <f t="shared" si="18"/>
        <v>Naver 검색</v>
      </c>
      <c r="I1165" s="78" t="str">
        <f>IF(E1165="","",INDEX('기사 제목 및 링크'!B:B,MATCH("https://skinnonews.com"&amp;A1165,'기사 제목 및 링크'!C:C,0)))</f>
        <v/>
      </c>
    </row>
    <row r="1166" spans="1:9">
      <c r="A1166" t="s">
        <v>746</v>
      </c>
      <c r="B1166">
        <v>2</v>
      </c>
      <c r="C1166">
        <v>2</v>
      </c>
      <c r="D1166" s="78" t="str">
        <f>IFERROR(MATCH(A1166,'4p data'!$I$2:$I$7,0),"")</f>
        <v/>
      </c>
      <c r="E1166" s="78" t="str">
        <f>IF(D1166="","",D1166&amp;"@"&amp;COUNTIF($D$1:D1166,D1166))</f>
        <v/>
      </c>
      <c r="F1166" s="78" t="str">
        <f t="shared" si="18"/>
        <v>2</v>
      </c>
      <c r="I1166" s="78" t="str">
        <f>IF(E1166="","",INDEX('기사 제목 및 링크'!B:B,MATCH("https://skinnonews.com"&amp;A1166,'기사 제목 및 링크'!C:C,0)))</f>
        <v/>
      </c>
    </row>
    <row r="1167" spans="1:9">
      <c r="A1167" t="s">
        <v>45</v>
      </c>
      <c r="B1167" t="s">
        <v>2716</v>
      </c>
      <c r="C1167">
        <v>2</v>
      </c>
      <c r="D1167" s="78" t="str">
        <f>IFERROR(MATCH(A1167,'4p data'!$I$2:$I$7,0),"")</f>
        <v/>
      </c>
      <c r="E1167" s="78" t="str">
        <f>IF(D1167="","",D1167&amp;"@"&amp;COUNTIF($D$1:D1167,D1167))</f>
        <v/>
      </c>
      <c r="F1167" s="78" t="str">
        <f t="shared" si="18"/>
        <v>Link.inpock.co.kr</v>
      </c>
      <c r="I1167" s="78" t="str">
        <f>IF(E1167="","",INDEX('기사 제목 및 링크'!B:B,MATCH("https://skinnonews.com"&amp;A1167,'기사 제목 및 링크'!C:C,0)))</f>
        <v/>
      </c>
    </row>
    <row r="1168" spans="1:9">
      <c r="A1168" t="s">
        <v>45</v>
      </c>
      <c r="B1168" t="s">
        <v>41</v>
      </c>
      <c r="C1168">
        <v>2</v>
      </c>
      <c r="D1168" s="78" t="str">
        <f>IFERROR(MATCH(A1168,'4p data'!$I$2:$I$7,0),"")</f>
        <v/>
      </c>
      <c r="E1168" s="78" t="str">
        <f>IF(D1168="","",D1168&amp;"@"&amp;COUNTIF($D$1:D1168,D1168))</f>
        <v/>
      </c>
      <c r="F1168" s="78" t="str">
        <f t="shared" si="18"/>
        <v>Naver.com</v>
      </c>
      <c r="I1168" s="78" t="str">
        <f>IF(E1168="","",INDEX('기사 제목 및 링크'!B:B,MATCH("https://skinnonews.com"&amp;A1168,'기사 제목 및 링크'!C:C,0)))</f>
        <v/>
      </c>
    </row>
    <row r="1169" spans="1:9">
      <c r="A1169" t="s">
        <v>45</v>
      </c>
      <c r="B1169" t="s">
        <v>230</v>
      </c>
      <c r="C1169">
        <v>2</v>
      </c>
      <c r="D1169" s="78" t="str">
        <f>IFERROR(MATCH(A1169,'4p data'!$I$2:$I$7,0),"")</f>
        <v/>
      </c>
      <c r="E1169" s="78" t="str">
        <f>IF(D1169="","",D1169&amp;"@"&amp;COUNTIF($D$1:D1169,D1169))</f>
        <v/>
      </c>
      <c r="F1169" s="78" t="str">
        <f t="shared" si="18"/>
        <v>Skgeocentric.com</v>
      </c>
      <c r="I1169" s="78" t="str">
        <f>IF(E1169="","",INDEX('기사 제목 및 링크'!B:B,MATCH("https://skinnonews.com"&amp;A1169,'기사 제목 및 링크'!C:C,0)))</f>
        <v/>
      </c>
    </row>
    <row r="1170" spans="1:9">
      <c r="A1170" t="s">
        <v>45</v>
      </c>
      <c r="B1170" t="s">
        <v>238</v>
      </c>
      <c r="C1170">
        <v>2</v>
      </c>
      <c r="D1170" s="78" t="str">
        <f>IFERROR(MATCH(A1170,'4p data'!$I$2:$I$7,0),"")</f>
        <v/>
      </c>
      <c r="E1170" s="78" t="str">
        <f>IF(D1170="","",D1170&amp;"@"&amp;COUNTIF($D$1:D1170,D1170))</f>
        <v/>
      </c>
      <c r="F1170" s="78" t="str">
        <f t="shared" si="18"/>
        <v>Skincheonpetrochem.com</v>
      </c>
      <c r="I1170" s="78" t="str">
        <f>IF(E1170="","",INDEX('기사 제목 및 링크'!B:B,MATCH("https://skinnonews.com"&amp;A1170,'기사 제목 및 링크'!C:C,0)))</f>
        <v/>
      </c>
    </row>
    <row r="1171" spans="1:9">
      <c r="A1171" t="s">
        <v>1771</v>
      </c>
      <c r="B1171" t="s">
        <v>37</v>
      </c>
      <c r="C1171">
        <v>2</v>
      </c>
      <c r="D1171" s="78" t="str">
        <f>IFERROR(MATCH(A1171,'4p data'!$I$2:$I$7,0),"")</f>
        <v/>
      </c>
      <c r="E1171" s="78" t="str">
        <f>IF(D1171="","",D1171&amp;"@"&amp;COUNTIF($D$1:D1171,D1171))</f>
        <v/>
      </c>
      <c r="F1171" s="78" t="str">
        <f t="shared" si="18"/>
        <v>Google 검색</v>
      </c>
      <c r="I1171" s="78" t="str">
        <f>IF(E1171="","",INDEX('기사 제목 및 링크'!B:B,MATCH("https://skinnonews.com"&amp;A1171,'기사 제목 및 링크'!C:C,0)))</f>
        <v/>
      </c>
    </row>
    <row r="1172" spans="1:9">
      <c r="A1172" t="s">
        <v>44</v>
      </c>
      <c r="B1172" t="s">
        <v>1188</v>
      </c>
      <c r="C1172">
        <v>1</v>
      </c>
      <c r="D1172" s="78" t="str">
        <f>IFERROR(MATCH(A1172,'4p data'!$I$2:$I$7,0),"")</f>
        <v/>
      </c>
      <c r="E1172" s="78" t="str">
        <f>IF(D1172="","",D1172&amp;"@"&amp;COUNTIF($D$1:D1172,D1172))</f>
        <v/>
      </c>
      <c r="F1172" s="78" t="str">
        <f t="shared" si="18"/>
        <v>Facebook.com</v>
      </c>
      <c r="I1172" s="78" t="str">
        <f>IF(E1172="","",INDEX('기사 제목 및 링크'!B:B,MATCH("https://skinnonews.com"&amp;A1172,'기사 제목 및 링크'!C:C,0)))</f>
        <v/>
      </c>
    </row>
    <row r="1173" spans="1:9">
      <c r="A1173" t="s">
        <v>44</v>
      </c>
      <c r="B1173" t="s">
        <v>1781</v>
      </c>
      <c r="C1173">
        <v>1</v>
      </c>
      <c r="D1173" s="78" t="str">
        <f>IFERROR(MATCH(A1173,'4p data'!$I$2:$I$7,0),"")</f>
        <v/>
      </c>
      <c r="E1173" s="78" t="str">
        <f>IF(D1173="","",D1173&amp;"@"&amp;COUNTIF($D$1:D1173,D1173))</f>
        <v/>
      </c>
      <c r="F1173" s="78" t="str">
        <f t="shared" si="18"/>
        <v>Sk.co.kr</v>
      </c>
      <c r="I1173" s="78" t="str">
        <f>IF(E1173="","",INDEX('기사 제목 및 링크'!B:B,MATCH("https://skinnonews.com"&amp;A1173,'기사 제목 및 링크'!C:C,0)))</f>
        <v/>
      </c>
    </row>
    <row r="1174" spans="1:9">
      <c r="A1174" t="s">
        <v>44</v>
      </c>
      <c r="B1174" t="s">
        <v>1539</v>
      </c>
      <c r="C1174">
        <v>1</v>
      </c>
      <c r="D1174" s="78" t="str">
        <f>IFERROR(MATCH(A1174,'4p data'!$I$2:$I$7,0),"")</f>
        <v/>
      </c>
      <c r="E1174" s="78" t="str">
        <f>IF(D1174="","",D1174&amp;"@"&amp;COUNTIF($D$1:D1174,D1174))</f>
        <v/>
      </c>
      <c r="F1174" s="78" t="str">
        <f t="shared" si="18"/>
        <v>Skearthon.com</v>
      </c>
      <c r="I1174" s="78" t="str">
        <f>IF(E1174="","",INDEX('기사 제목 및 링크'!B:B,MATCH("https://skinnonews.com"&amp;A1174,'기사 제목 및 링크'!C:C,0)))</f>
        <v/>
      </c>
    </row>
    <row r="1175" spans="1:9">
      <c r="A1175" t="s">
        <v>44</v>
      </c>
      <c r="B1175" t="s">
        <v>229</v>
      </c>
      <c r="C1175">
        <v>1</v>
      </c>
      <c r="D1175" s="78" t="str">
        <f>IFERROR(MATCH(A1175,'4p data'!$I$2:$I$7,0),"")</f>
        <v/>
      </c>
      <c r="E1175" s="78" t="str">
        <f>IF(D1175="","",D1175&amp;"@"&amp;COUNTIF($D$1:D1175,D1175))</f>
        <v/>
      </c>
      <c r="F1175" s="78" t="str">
        <f t="shared" si="18"/>
        <v>Skenergy.com</v>
      </c>
      <c r="I1175" s="78" t="str">
        <f>IF(E1175="","",INDEX('기사 제목 및 링크'!B:B,MATCH("https://skinnonews.com"&amp;A1175,'기사 제목 및 링크'!C:C,0)))</f>
        <v/>
      </c>
    </row>
    <row r="1176" spans="1:9">
      <c r="A1176" t="s">
        <v>44</v>
      </c>
      <c r="B1176" t="s">
        <v>2737</v>
      </c>
      <c r="C1176">
        <v>1</v>
      </c>
      <c r="D1176" s="78" t="str">
        <f>IFERROR(MATCH(A1176,'4p data'!$I$2:$I$7,0),"")</f>
        <v/>
      </c>
      <c r="E1176" s="78" t="str">
        <f>IF(D1176="","",D1176&amp;"@"&amp;COUNTIF($D$1:D1176,D1176))</f>
        <v/>
      </c>
      <c r="F1176" s="78" t="str">
        <f t="shared" si="18"/>
        <v>Skinnovation.recruiter.co.kr</v>
      </c>
      <c r="I1176" s="78" t="str">
        <f>IF(E1176="","",INDEX('기사 제목 및 링크'!B:B,MATCH("https://skinnonews.com"&amp;A1176,'기사 제목 및 링크'!C:C,0)))</f>
        <v/>
      </c>
    </row>
    <row r="1177" spans="1:9">
      <c r="A1177" t="s">
        <v>44</v>
      </c>
      <c r="B1177" t="s">
        <v>2738</v>
      </c>
      <c r="C1177">
        <v>1</v>
      </c>
      <c r="D1177" s="78" t="str">
        <f>IFERROR(MATCH(A1177,'4p data'!$I$2:$I$7,0),"")</f>
        <v/>
      </c>
      <c r="E1177" s="78" t="str">
        <f>IF(D1177="","",D1177&amp;"@"&amp;COUNTIF($D$1:D1177,D1177))</f>
        <v/>
      </c>
      <c r="F1177" s="78" t="str">
        <f t="shared" si="18"/>
        <v>Xtrafficplus.xyz</v>
      </c>
      <c r="I1177" s="78" t="str">
        <f>IF(E1177="","",INDEX('기사 제목 및 링크'!B:B,MATCH("https://skinnonews.com"&amp;A1177,'기사 제목 및 링크'!C:C,0)))</f>
        <v/>
      </c>
    </row>
    <row r="1178" spans="1:9">
      <c r="A1178" t="s">
        <v>1110</v>
      </c>
      <c r="B1178" t="s">
        <v>37</v>
      </c>
      <c r="C1178">
        <v>1</v>
      </c>
      <c r="D1178" s="78" t="str">
        <f>IFERROR(MATCH(A1178,'4p data'!$I$2:$I$7,0),"")</f>
        <v/>
      </c>
      <c r="E1178" s="78" t="str">
        <f>IF(D1178="","",D1178&amp;"@"&amp;COUNTIF($D$1:D1178,D1178))</f>
        <v/>
      </c>
      <c r="F1178" s="78" t="str">
        <f t="shared" si="18"/>
        <v>Google 검색</v>
      </c>
      <c r="I1178" s="78" t="str">
        <f>IF(E1178="","",INDEX('기사 제목 및 링크'!B:B,MATCH("https://skinnonews.com"&amp;A1178,'기사 제목 및 링크'!C:C,0)))</f>
        <v/>
      </c>
    </row>
    <row r="1179" spans="1:9">
      <c r="A1179" t="s">
        <v>1110</v>
      </c>
      <c r="B1179" t="s">
        <v>39</v>
      </c>
      <c r="C1179">
        <v>1</v>
      </c>
      <c r="D1179" s="78" t="str">
        <f>IFERROR(MATCH(A1179,'4p data'!$I$2:$I$7,0),"")</f>
        <v/>
      </c>
      <c r="E1179" s="78" t="str">
        <f>IF(D1179="","",D1179&amp;"@"&amp;COUNTIF($D$1:D1179,D1179))</f>
        <v/>
      </c>
      <c r="F1179" s="78" t="str">
        <f t="shared" si="18"/>
        <v>Naver 검색</v>
      </c>
      <c r="I1179" s="78" t="str">
        <f>IF(E1179="","",INDEX('기사 제목 및 링크'!B:B,MATCH("https://skinnonews.com"&amp;A1179,'기사 제목 및 링크'!C:C,0)))</f>
        <v/>
      </c>
    </row>
    <row r="1180" spans="1:9">
      <c r="A1180" t="s">
        <v>713</v>
      </c>
      <c r="B1180" t="s">
        <v>40</v>
      </c>
      <c r="C1180">
        <v>1</v>
      </c>
      <c r="D1180" s="78" t="str">
        <f>IFERROR(MATCH(A1180,'4p data'!$I$2:$I$7,0),"")</f>
        <v/>
      </c>
      <c r="E1180" s="78" t="str">
        <f>IF(D1180="","",D1180&amp;"@"&amp;COUNTIF($D$1:D1180,D1180))</f>
        <v/>
      </c>
      <c r="F1180" s="78" t="str">
        <f t="shared" si="18"/>
        <v>Bing</v>
      </c>
      <c r="I1180" s="78" t="str">
        <f>IF(E1180="","",INDEX('기사 제목 및 링크'!B:B,MATCH("https://skinnonews.com"&amp;A1180,'기사 제목 및 링크'!C:C,0)))</f>
        <v/>
      </c>
    </row>
    <row r="1181" spans="1:9">
      <c r="A1181" t="s">
        <v>1832</v>
      </c>
      <c r="B1181" t="s">
        <v>40</v>
      </c>
      <c r="C1181">
        <v>1</v>
      </c>
      <c r="D1181" s="78" t="str">
        <f>IFERROR(MATCH(A1181,'4p data'!$I$2:$I$7,0),"")</f>
        <v/>
      </c>
      <c r="E1181" s="78" t="str">
        <f>IF(D1181="","",D1181&amp;"@"&amp;COUNTIF($D$1:D1181,D1181))</f>
        <v/>
      </c>
      <c r="F1181" s="78" t="str">
        <f t="shared" si="18"/>
        <v>Bing</v>
      </c>
      <c r="I1181" s="78" t="str">
        <f>IF(E1181="","",INDEX('기사 제목 및 링크'!B:B,MATCH("https://skinnonews.com"&amp;A1181,'기사 제목 및 링크'!C:C,0)))</f>
        <v/>
      </c>
    </row>
    <row r="1182" spans="1:9">
      <c r="A1182" t="s">
        <v>1832</v>
      </c>
      <c r="B1182" t="s">
        <v>37</v>
      </c>
      <c r="C1182">
        <v>1</v>
      </c>
      <c r="D1182" s="78" t="str">
        <f>IFERROR(MATCH(A1182,'4p data'!$I$2:$I$7,0),"")</f>
        <v/>
      </c>
      <c r="E1182" s="78" t="str">
        <f>IF(D1182="","",D1182&amp;"@"&amp;COUNTIF($D$1:D1182,D1182))</f>
        <v/>
      </c>
      <c r="F1182" s="78" t="str">
        <f t="shared" si="18"/>
        <v>Google 검색</v>
      </c>
      <c r="I1182" s="78" t="str">
        <f>IF(E1182="","",INDEX('기사 제목 및 링크'!B:B,MATCH("https://skinnonews.com"&amp;A1182,'기사 제목 및 링크'!C:C,0)))</f>
        <v/>
      </c>
    </row>
    <row r="1183" spans="1:9">
      <c r="A1183" t="s">
        <v>990</v>
      </c>
      <c r="B1183" t="s">
        <v>37</v>
      </c>
      <c r="C1183">
        <v>1</v>
      </c>
      <c r="D1183" s="78" t="str">
        <f>IFERROR(MATCH(A1183,'4p data'!$I$2:$I$7,0),"")</f>
        <v/>
      </c>
      <c r="E1183" s="78" t="str">
        <f>IF(D1183="","",D1183&amp;"@"&amp;COUNTIF($D$1:D1183,D1183))</f>
        <v/>
      </c>
      <c r="F1183" s="78" t="str">
        <f t="shared" si="18"/>
        <v>Google 검색</v>
      </c>
      <c r="I1183" s="78" t="str">
        <f>IF(E1183="","",INDEX('기사 제목 및 링크'!B:B,MATCH("https://skinnonews.com"&amp;A1183,'기사 제목 및 링크'!C:C,0)))</f>
        <v/>
      </c>
    </row>
    <row r="1184" spans="1:9">
      <c r="A1184" t="s">
        <v>1278</v>
      </c>
      <c r="B1184" t="s">
        <v>88</v>
      </c>
      <c r="C1184">
        <v>1</v>
      </c>
      <c r="D1184" s="78" t="str">
        <f>IFERROR(MATCH(A1184,'4p data'!$I$2:$I$7,0),"")</f>
        <v/>
      </c>
      <c r="E1184" s="78" t="str">
        <f>IF(D1184="","",D1184&amp;"@"&amp;COUNTIF($D$1:D1184,D1184))</f>
        <v/>
      </c>
      <c r="F1184" s="78" t="str">
        <f t="shared" si="18"/>
        <v>Sk-on.com</v>
      </c>
      <c r="I1184" s="78" t="str">
        <f>IF(E1184="","",INDEX('기사 제목 및 링크'!B:B,MATCH("https://skinnonews.com"&amp;A1184,'기사 제목 및 링크'!C:C,0)))</f>
        <v/>
      </c>
    </row>
    <row r="1185" spans="1:9">
      <c r="A1185" t="s">
        <v>2268</v>
      </c>
      <c r="B1185" t="s">
        <v>37</v>
      </c>
      <c r="C1185">
        <v>1</v>
      </c>
      <c r="D1185" s="78" t="str">
        <f>IFERROR(MATCH(A1185,'4p data'!$I$2:$I$7,0),"")</f>
        <v/>
      </c>
      <c r="E1185" s="78" t="str">
        <f>IF(D1185="","",D1185&amp;"@"&amp;COUNTIF($D$1:D1185,D1185))</f>
        <v/>
      </c>
      <c r="F1185" s="78" t="str">
        <f t="shared" si="18"/>
        <v>Google 검색</v>
      </c>
      <c r="I1185" s="78" t="str">
        <f>IF(E1185="","",INDEX('기사 제목 및 링크'!B:B,MATCH("https://skinnonews.com"&amp;A1185,'기사 제목 및 링크'!C:C,0)))</f>
        <v/>
      </c>
    </row>
    <row r="1186" spans="1:9">
      <c r="A1186" t="s">
        <v>1882</v>
      </c>
      <c r="B1186" t="s">
        <v>37</v>
      </c>
      <c r="C1186">
        <v>1</v>
      </c>
      <c r="D1186" s="78" t="str">
        <f>IFERROR(MATCH(A1186,'4p data'!$I$2:$I$7,0),"")</f>
        <v/>
      </c>
      <c r="E1186" s="78" t="str">
        <f>IF(D1186="","",D1186&amp;"@"&amp;COUNTIF($D$1:D1186,D1186))</f>
        <v/>
      </c>
      <c r="F1186" s="78" t="str">
        <f t="shared" si="18"/>
        <v>Google 검색</v>
      </c>
      <c r="I1186" s="78" t="str">
        <f>IF(E1186="","",INDEX('기사 제목 및 링크'!B:B,MATCH("https://skinnonews.com"&amp;A1186,'기사 제목 및 링크'!C:C,0)))</f>
        <v/>
      </c>
    </row>
    <row r="1187" spans="1:9">
      <c r="A1187" t="s">
        <v>2269</v>
      </c>
      <c r="B1187" t="s">
        <v>37</v>
      </c>
      <c r="C1187">
        <v>1</v>
      </c>
      <c r="D1187" s="78" t="str">
        <f>IFERROR(MATCH(A1187,'4p data'!$I$2:$I$7,0),"")</f>
        <v/>
      </c>
      <c r="E1187" s="78" t="str">
        <f>IF(D1187="","",D1187&amp;"@"&amp;COUNTIF($D$1:D1187,D1187))</f>
        <v/>
      </c>
      <c r="F1187" s="78" t="str">
        <f t="shared" si="18"/>
        <v>Google 검색</v>
      </c>
      <c r="I1187" s="78" t="str">
        <f>IF(E1187="","",INDEX('기사 제목 및 링크'!B:B,MATCH("https://skinnonews.com"&amp;A1187,'기사 제목 및 링크'!C:C,0)))</f>
        <v/>
      </c>
    </row>
    <row r="1188" spans="1:9">
      <c r="A1188" t="s">
        <v>120</v>
      </c>
      <c r="B1188" t="s">
        <v>2011</v>
      </c>
      <c r="C1188">
        <v>1</v>
      </c>
      <c r="D1188" s="78" t="str">
        <f>IFERROR(MATCH(A1188,'4p data'!$I$2:$I$7,0),"")</f>
        <v/>
      </c>
      <c r="E1188" s="78" t="str">
        <f>IF(D1188="","",D1188&amp;"@"&amp;COUNTIF($D$1:D1188,D1188))</f>
        <v/>
      </c>
      <c r="F1188" s="78" t="str">
        <f t="shared" si="18"/>
        <v>M.search.daum.net</v>
      </c>
      <c r="I1188" s="78" t="str">
        <f>IF(E1188="","",INDEX('기사 제목 및 링크'!B:B,MATCH("https://skinnonews.com"&amp;A1188,'기사 제목 및 링크'!C:C,0)))</f>
        <v/>
      </c>
    </row>
    <row r="1189" spans="1:9">
      <c r="A1189" t="s">
        <v>182</v>
      </c>
      <c r="B1189" t="s">
        <v>39</v>
      </c>
      <c r="C1189">
        <v>1</v>
      </c>
      <c r="D1189" s="78" t="str">
        <f>IFERROR(MATCH(A1189,'4p data'!$I$2:$I$7,0),"")</f>
        <v/>
      </c>
      <c r="E1189" s="78" t="str">
        <f>IF(D1189="","",D1189&amp;"@"&amp;COUNTIF($D$1:D1189,D1189))</f>
        <v/>
      </c>
      <c r="F1189" s="78" t="str">
        <f t="shared" si="18"/>
        <v>Naver 검색</v>
      </c>
      <c r="I1189" s="78" t="str">
        <f>IF(E1189="","",INDEX('기사 제목 및 링크'!B:B,MATCH("https://skinnonews.com"&amp;A1189,'기사 제목 및 링크'!C:C,0)))</f>
        <v/>
      </c>
    </row>
    <row r="1190" spans="1:9">
      <c r="A1190" t="s">
        <v>58</v>
      </c>
      <c r="B1190" t="s">
        <v>40</v>
      </c>
      <c r="C1190">
        <v>1</v>
      </c>
      <c r="D1190" s="78" t="str">
        <f>IFERROR(MATCH(A1190,'4p data'!$I$2:$I$7,0),"")</f>
        <v/>
      </c>
      <c r="E1190" s="78" t="str">
        <f>IF(D1190="","",D1190&amp;"@"&amp;COUNTIF($D$1:D1190,D1190))</f>
        <v/>
      </c>
      <c r="F1190" s="78" t="str">
        <f t="shared" si="18"/>
        <v>Bing</v>
      </c>
      <c r="I1190" s="78" t="str">
        <f>IF(E1190="","",INDEX('기사 제목 및 링크'!B:B,MATCH("https://skinnonews.com"&amp;A1190,'기사 제목 및 링크'!C:C,0)))</f>
        <v/>
      </c>
    </row>
    <row r="1191" spans="1:9">
      <c r="A1191" t="s">
        <v>58</v>
      </c>
      <c r="B1191" t="s">
        <v>39</v>
      </c>
      <c r="C1191">
        <v>1</v>
      </c>
      <c r="D1191" s="78" t="str">
        <f>IFERROR(MATCH(A1191,'4p data'!$I$2:$I$7,0),"")</f>
        <v/>
      </c>
      <c r="E1191" s="78" t="str">
        <f>IF(D1191="","",D1191&amp;"@"&amp;COUNTIF($D$1:D1191,D1191))</f>
        <v/>
      </c>
      <c r="F1191" s="78" t="str">
        <f t="shared" si="18"/>
        <v>Naver 검색</v>
      </c>
      <c r="I1191" s="78" t="str">
        <f>IF(E1191="","",INDEX('기사 제목 및 링크'!B:B,MATCH("https://skinnonews.com"&amp;A1191,'기사 제목 및 링크'!C:C,0)))</f>
        <v/>
      </c>
    </row>
    <row r="1192" spans="1:9">
      <c r="A1192" t="s">
        <v>58</v>
      </c>
      <c r="B1192" t="s">
        <v>41</v>
      </c>
      <c r="C1192">
        <v>1</v>
      </c>
      <c r="D1192" s="78" t="str">
        <f>IFERROR(MATCH(A1192,'4p data'!$I$2:$I$7,0),"")</f>
        <v/>
      </c>
      <c r="E1192" s="78" t="str">
        <f>IF(D1192="","",D1192&amp;"@"&amp;COUNTIF($D$1:D1192,D1192))</f>
        <v/>
      </c>
      <c r="F1192" s="78" t="str">
        <f t="shared" si="18"/>
        <v>Naver.com</v>
      </c>
      <c r="I1192" s="78" t="str">
        <f>IF(E1192="","",INDEX('기사 제목 및 링크'!B:B,MATCH("https://skinnonews.com"&amp;A1192,'기사 제목 및 링크'!C:C,0)))</f>
        <v/>
      </c>
    </row>
    <row r="1193" spans="1:9">
      <c r="A1193" t="s">
        <v>2270</v>
      </c>
      <c r="B1193" t="s">
        <v>37</v>
      </c>
      <c r="C1193">
        <v>1</v>
      </c>
      <c r="D1193" s="78" t="str">
        <f>IFERROR(MATCH(A1193,'4p data'!$I$2:$I$7,0),"")</f>
        <v/>
      </c>
      <c r="E1193" s="78" t="str">
        <f>IF(D1193="","",D1193&amp;"@"&amp;COUNTIF($D$1:D1193,D1193))</f>
        <v/>
      </c>
      <c r="F1193" s="78" t="str">
        <f t="shared" si="18"/>
        <v>Google 검색</v>
      </c>
      <c r="I1193" s="78" t="str">
        <f>IF(E1193="","",INDEX('기사 제목 및 링크'!B:B,MATCH("https://skinnonews.com"&amp;A1193,'기사 제목 및 링크'!C:C,0)))</f>
        <v/>
      </c>
    </row>
    <row r="1194" spans="1:9">
      <c r="A1194" t="s">
        <v>183</v>
      </c>
      <c r="B1194" t="s">
        <v>2011</v>
      </c>
      <c r="C1194">
        <v>1</v>
      </c>
      <c r="D1194" s="78" t="str">
        <f>IFERROR(MATCH(A1194,'4p data'!$I$2:$I$7,0),"")</f>
        <v/>
      </c>
      <c r="E1194" s="78" t="str">
        <f>IF(D1194="","",D1194&amp;"@"&amp;COUNTIF($D$1:D1194,D1194))</f>
        <v/>
      </c>
      <c r="F1194" s="78" t="str">
        <f t="shared" si="18"/>
        <v>M.search.daum.net</v>
      </c>
      <c r="I1194" s="78" t="str">
        <f>IF(E1194="","",INDEX('기사 제목 및 링크'!B:B,MATCH("https://skinnonews.com"&amp;A1194,'기사 제목 및 링크'!C:C,0)))</f>
        <v/>
      </c>
    </row>
    <row r="1195" spans="1:9">
      <c r="A1195" t="s">
        <v>183</v>
      </c>
      <c r="B1195" t="s">
        <v>39</v>
      </c>
      <c r="C1195">
        <v>1</v>
      </c>
      <c r="D1195" s="78" t="str">
        <f>IFERROR(MATCH(A1195,'4p data'!$I$2:$I$7,0),"")</f>
        <v/>
      </c>
      <c r="E1195" s="78" t="str">
        <f>IF(D1195="","",D1195&amp;"@"&amp;COUNTIF($D$1:D1195,D1195))</f>
        <v/>
      </c>
      <c r="F1195" s="78" t="str">
        <f t="shared" si="18"/>
        <v>Naver 검색</v>
      </c>
      <c r="I1195" s="78" t="str">
        <f>IF(E1195="","",INDEX('기사 제목 및 링크'!B:B,MATCH("https://skinnonews.com"&amp;A1195,'기사 제목 및 링크'!C:C,0)))</f>
        <v/>
      </c>
    </row>
    <row r="1196" spans="1:9">
      <c r="A1196" t="s">
        <v>183</v>
      </c>
      <c r="B1196" t="s">
        <v>41</v>
      </c>
      <c r="C1196">
        <v>1</v>
      </c>
      <c r="D1196" s="78" t="str">
        <f>IFERROR(MATCH(A1196,'4p data'!$I$2:$I$7,0),"")</f>
        <v/>
      </c>
      <c r="E1196" s="78" t="str">
        <f>IF(D1196="","",D1196&amp;"@"&amp;COUNTIF($D$1:D1196,D1196))</f>
        <v/>
      </c>
      <c r="F1196" s="78" t="str">
        <f t="shared" si="18"/>
        <v>Naver.com</v>
      </c>
      <c r="I1196" s="78" t="str">
        <f>IF(E1196="","",INDEX('기사 제목 및 링크'!B:B,MATCH("https://skinnonews.com"&amp;A1196,'기사 제목 및 링크'!C:C,0)))</f>
        <v/>
      </c>
    </row>
    <row r="1197" spans="1:9">
      <c r="A1197" t="s">
        <v>677</v>
      </c>
      <c r="B1197" t="s">
        <v>37</v>
      </c>
      <c r="C1197">
        <v>1</v>
      </c>
      <c r="D1197" s="78" t="str">
        <f>IFERROR(MATCH(A1197,'4p data'!$I$2:$I$7,0),"")</f>
        <v/>
      </c>
      <c r="E1197" s="78" t="str">
        <f>IF(D1197="","",D1197&amp;"@"&amp;COUNTIF($D$1:D1197,D1197))</f>
        <v/>
      </c>
      <c r="F1197" s="78" t="str">
        <f t="shared" si="18"/>
        <v>Google 검색</v>
      </c>
      <c r="I1197" s="78" t="str">
        <f>IF(E1197="","",INDEX('기사 제목 및 링크'!B:B,MATCH("https://skinnonews.com"&amp;A1197,'기사 제목 및 링크'!C:C,0)))</f>
        <v/>
      </c>
    </row>
    <row r="1198" spans="1:9">
      <c r="A1198" t="s">
        <v>677</v>
      </c>
      <c r="B1198" t="s">
        <v>39</v>
      </c>
      <c r="C1198">
        <v>1</v>
      </c>
      <c r="D1198" s="78" t="str">
        <f>IFERROR(MATCH(A1198,'4p data'!$I$2:$I$7,0),"")</f>
        <v/>
      </c>
      <c r="E1198" s="78" t="str">
        <f>IF(D1198="","",D1198&amp;"@"&amp;COUNTIF($D$1:D1198,D1198))</f>
        <v/>
      </c>
      <c r="F1198" s="78" t="str">
        <f t="shared" si="18"/>
        <v>Naver 검색</v>
      </c>
      <c r="I1198" s="78" t="str">
        <f>IF(E1198="","",INDEX('기사 제목 및 링크'!B:B,MATCH("https://skinnonews.com"&amp;A1198,'기사 제목 및 링크'!C:C,0)))</f>
        <v/>
      </c>
    </row>
    <row r="1199" spans="1:9">
      <c r="A1199" t="s">
        <v>147</v>
      </c>
      <c r="B1199" t="s">
        <v>36</v>
      </c>
      <c r="C1199">
        <v>1</v>
      </c>
      <c r="D1199" s="78" t="str">
        <f>IFERROR(MATCH(A1199,'4p data'!$I$2:$I$7,0),"")</f>
        <v/>
      </c>
      <c r="E1199" s="78" t="str">
        <f>IF(D1199="","",D1199&amp;"@"&amp;COUNTIF($D$1:D1199,D1199))</f>
        <v/>
      </c>
      <c r="F1199" s="78" t="str">
        <f t="shared" si="18"/>
        <v>직접유입</v>
      </c>
      <c r="I1199" s="78" t="str">
        <f>IF(E1199="","",INDEX('기사 제목 및 링크'!B:B,MATCH("https://skinnonews.com"&amp;A1199,'기사 제목 및 링크'!C:C,0)))</f>
        <v/>
      </c>
    </row>
    <row r="1200" spans="1:9">
      <c r="A1200" t="s">
        <v>147</v>
      </c>
      <c r="B1200" t="s">
        <v>41</v>
      </c>
      <c r="C1200">
        <v>1</v>
      </c>
      <c r="D1200" s="78" t="str">
        <f>IFERROR(MATCH(A1200,'4p data'!$I$2:$I$7,0),"")</f>
        <v/>
      </c>
      <c r="E1200" s="78" t="str">
        <f>IF(D1200="","",D1200&amp;"@"&amp;COUNTIF($D$1:D1200,D1200))</f>
        <v/>
      </c>
      <c r="F1200" s="78" t="str">
        <f t="shared" si="18"/>
        <v>Naver.com</v>
      </c>
      <c r="I1200" s="78" t="str">
        <f>IF(E1200="","",INDEX('기사 제목 및 링크'!B:B,MATCH("https://skinnonews.com"&amp;A1200,'기사 제목 및 링크'!C:C,0)))</f>
        <v/>
      </c>
    </row>
    <row r="1201" spans="1:9">
      <c r="A1201" t="s">
        <v>1401</v>
      </c>
      <c r="B1201" t="s">
        <v>37</v>
      </c>
      <c r="C1201">
        <v>1</v>
      </c>
      <c r="D1201" s="78" t="str">
        <f>IFERROR(MATCH(A1201,'4p data'!$I$2:$I$7,0),"")</f>
        <v/>
      </c>
      <c r="E1201" s="78" t="str">
        <f>IF(D1201="","",D1201&amp;"@"&amp;COUNTIF($D$1:D1201,D1201))</f>
        <v/>
      </c>
      <c r="F1201" s="78" t="str">
        <f t="shared" si="18"/>
        <v>Google 검색</v>
      </c>
      <c r="I1201" s="78" t="str">
        <f>IF(E1201="","",INDEX('기사 제목 및 링크'!B:B,MATCH("https://skinnonews.com"&amp;A1201,'기사 제목 및 링크'!C:C,0)))</f>
        <v/>
      </c>
    </row>
    <row r="1202" spans="1:9">
      <c r="A1202" t="s">
        <v>1833</v>
      </c>
      <c r="B1202" t="s">
        <v>37</v>
      </c>
      <c r="C1202">
        <v>1</v>
      </c>
      <c r="D1202" s="78" t="str">
        <f>IFERROR(MATCH(A1202,'4p data'!$I$2:$I$7,0),"")</f>
        <v/>
      </c>
      <c r="E1202" s="78" t="str">
        <f>IF(D1202="","",D1202&amp;"@"&amp;COUNTIF($D$1:D1202,D1202))</f>
        <v/>
      </c>
      <c r="F1202" s="78" t="str">
        <f t="shared" si="18"/>
        <v>Google 검색</v>
      </c>
      <c r="I1202" s="78" t="str">
        <f>IF(E1202="","",INDEX('기사 제목 및 링크'!B:B,MATCH("https://skinnonews.com"&amp;A1202,'기사 제목 및 링크'!C:C,0)))</f>
        <v/>
      </c>
    </row>
    <row r="1203" spans="1:9">
      <c r="A1203" t="s">
        <v>1279</v>
      </c>
      <c r="B1203" t="s">
        <v>39</v>
      </c>
      <c r="C1203">
        <v>1</v>
      </c>
      <c r="D1203" s="78" t="str">
        <f>IFERROR(MATCH(A1203,'4p data'!$I$2:$I$7,0),"")</f>
        <v/>
      </c>
      <c r="E1203" s="78" t="str">
        <f>IF(D1203="","",D1203&amp;"@"&amp;COUNTIF($D$1:D1203,D1203))</f>
        <v/>
      </c>
      <c r="F1203" s="78" t="str">
        <f t="shared" si="18"/>
        <v>Naver 검색</v>
      </c>
      <c r="I1203" s="78" t="str">
        <f>IF(E1203="","",INDEX('기사 제목 및 링크'!B:B,MATCH("https://skinnonews.com"&amp;A1203,'기사 제목 및 링크'!C:C,0)))</f>
        <v/>
      </c>
    </row>
    <row r="1204" spans="1:9">
      <c r="A1204" t="s">
        <v>2271</v>
      </c>
      <c r="B1204" t="s">
        <v>37</v>
      </c>
      <c r="C1204">
        <v>1</v>
      </c>
      <c r="D1204" s="78" t="str">
        <f>IFERROR(MATCH(A1204,'4p data'!$I$2:$I$7,0),"")</f>
        <v/>
      </c>
      <c r="E1204" s="78" t="str">
        <f>IF(D1204="","",D1204&amp;"@"&amp;COUNTIF($D$1:D1204,D1204))</f>
        <v/>
      </c>
      <c r="F1204" s="78" t="str">
        <f t="shared" si="18"/>
        <v>Google 검색</v>
      </c>
      <c r="I1204" s="78" t="str">
        <f>IF(E1204="","",INDEX('기사 제목 및 링크'!B:B,MATCH("https://skinnonews.com"&amp;A1204,'기사 제목 및 링크'!C:C,0)))</f>
        <v/>
      </c>
    </row>
    <row r="1205" spans="1:9">
      <c r="A1205" t="s">
        <v>964</v>
      </c>
      <c r="B1205" t="s">
        <v>37</v>
      </c>
      <c r="C1205">
        <v>1</v>
      </c>
      <c r="D1205" s="78" t="str">
        <f>IFERROR(MATCH(A1205,'4p data'!$I$2:$I$7,0),"")</f>
        <v/>
      </c>
      <c r="E1205" s="78" t="str">
        <f>IF(D1205="","",D1205&amp;"@"&amp;COUNTIF($D$1:D1205,D1205))</f>
        <v/>
      </c>
      <c r="F1205" s="78" t="str">
        <f t="shared" si="18"/>
        <v>Google 검색</v>
      </c>
      <c r="I1205" s="78" t="str">
        <f>IF(E1205="","",INDEX('기사 제목 및 링크'!B:B,MATCH("https://skinnonews.com"&amp;A1205,'기사 제목 및 링크'!C:C,0)))</f>
        <v/>
      </c>
    </row>
    <row r="1206" spans="1:9">
      <c r="A1206" t="s">
        <v>2144</v>
      </c>
      <c r="B1206" t="s">
        <v>37</v>
      </c>
      <c r="C1206">
        <v>1</v>
      </c>
      <c r="D1206" s="78" t="str">
        <f>IFERROR(MATCH(A1206,'4p data'!$I$2:$I$7,0),"")</f>
        <v/>
      </c>
      <c r="E1206" s="78" t="str">
        <f>IF(D1206="","",D1206&amp;"@"&amp;COUNTIF($D$1:D1206,D1206))</f>
        <v/>
      </c>
      <c r="F1206" s="78" t="str">
        <f t="shared" si="18"/>
        <v>Google 검색</v>
      </c>
      <c r="I1206" s="78" t="str">
        <f>IF(E1206="","",INDEX('기사 제목 및 링크'!B:B,MATCH("https://skinnonews.com"&amp;A1206,'기사 제목 및 링크'!C:C,0)))</f>
        <v/>
      </c>
    </row>
    <row r="1207" spans="1:9">
      <c r="A1207" t="s">
        <v>2144</v>
      </c>
      <c r="B1207" t="s">
        <v>39</v>
      </c>
      <c r="C1207">
        <v>1</v>
      </c>
      <c r="D1207" s="78" t="str">
        <f>IFERROR(MATCH(A1207,'4p data'!$I$2:$I$7,0),"")</f>
        <v/>
      </c>
      <c r="E1207" s="78" t="str">
        <f>IF(D1207="","",D1207&amp;"@"&amp;COUNTIF($D$1:D1207,D1207))</f>
        <v/>
      </c>
      <c r="F1207" s="78" t="str">
        <f t="shared" si="18"/>
        <v>Naver 검색</v>
      </c>
      <c r="I1207" s="78" t="str">
        <f>IF(E1207="","",INDEX('기사 제목 및 링크'!B:B,MATCH("https://skinnonews.com"&amp;A1207,'기사 제목 및 링크'!C:C,0)))</f>
        <v/>
      </c>
    </row>
    <row r="1208" spans="1:9">
      <c r="A1208" t="s">
        <v>1398</v>
      </c>
      <c r="B1208" t="s">
        <v>36</v>
      </c>
      <c r="C1208">
        <v>1</v>
      </c>
      <c r="D1208" s="78" t="str">
        <f>IFERROR(MATCH(A1208,'4p data'!$I$2:$I$7,0),"")</f>
        <v/>
      </c>
      <c r="E1208" s="78" t="str">
        <f>IF(D1208="","",D1208&amp;"@"&amp;COUNTIF($D$1:D1208,D1208))</f>
        <v/>
      </c>
      <c r="F1208" s="78" t="str">
        <f t="shared" si="18"/>
        <v>직접유입</v>
      </c>
      <c r="I1208" s="78" t="str">
        <f>IF(E1208="","",INDEX('기사 제목 및 링크'!B:B,MATCH("https://skinnonews.com"&amp;A1208,'기사 제목 및 링크'!C:C,0)))</f>
        <v/>
      </c>
    </row>
    <row r="1209" spans="1:9">
      <c r="A1209" t="s">
        <v>1398</v>
      </c>
      <c r="B1209" t="s">
        <v>37</v>
      </c>
      <c r="C1209">
        <v>1</v>
      </c>
      <c r="D1209" s="78" t="str">
        <f>IFERROR(MATCH(A1209,'4p data'!$I$2:$I$7,0),"")</f>
        <v/>
      </c>
      <c r="E1209" s="78" t="str">
        <f>IF(D1209="","",D1209&amp;"@"&amp;COUNTIF($D$1:D1209,D1209))</f>
        <v/>
      </c>
      <c r="F1209" s="78" t="str">
        <f t="shared" si="18"/>
        <v>Google 검색</v>
      </c>
      <c r="I1209" s="78" t="str">
        <f>IF(E1209="","",INDEX('기사 제목 및 링크'!B:B,MATCH("https://skinnonews.com"&amp;A1209,'기사 제목 및 링크'!C:C,0)))</f>
        <v/>
      </c>
    </row>
    <row r="1210" spans="1:9">
      <c r="A1210" t="s">
        <v>2272</v>
      </c>
      <c r="B1210" t="s">
        <v>37</v>
      </c>
      <c r="C1210">
        <v>1</v>
      </c>
      <c r="D1210" s="78" t="str">
        <f>IFERROR(MATCH(A1210,'4p data'!$I$2:$I$7,0),"")</f>
        <v/>
      </c>
      <c r="E1210" s="78" t="str">
        <f>IF(D1210="","",D1210&amp;"@"&amp;COUNTIF($D$1:D1210,D1210))</f>
        <v/>
      </c>
      <c r="F1210" s="78" t="str">
        <f t="shared" si="18"/>
        <v>Google 검색</v>
      </c>
      <c r="I1210" s="78" t="str">
        <f>IF(E1210="","",INDEX('기사 제목 및 링크'!B:B,MATCH("https://skinnonews.com"&amp;A1210,'기사 제목 및 링크'!C:C,0)))</f>
        <v/>
      </c>
    </row>
    <row r="1211" spans="1:9">
      <c r="A1211" t="s">
        <v>1885</v>
      </c>
      <c r="B1211" t="s">
        <v>37</v>
      </c>
      <c r="C1211">
        <v>1</v>
      </c>
      <c r="D1211" s="78" t="str">
        <f>IFERROR(MATCH(A1211,'4p data'!$I$2:$I$7,0),"")</f>
        <v/>
      </c>
      <c r="E1211" s="78" t="str">
        <f>IF(D1211="","",D1211&amp;"@"&amp;COUNTIF($D$1:D1211,D1211))</f>
        <v/>
      </c>
      <c r="F1211" s="78" t="str">
        <f t="shared" si="18"/>
        <v>Google 검색</v>
      </c>
      <c r="I1211" s="78" t="str">
        <f>IF(E1211="","",INDEX('기사 제목 및 링크'!B:B,MATCH("https://skinnonews.com"&amp;A1211,'기사 제목 및 링크'!C:C,0)))</f>
        <v/>
      </c>
    </row>
    <row r="1212" spans="1:9">
      <c r="A1212" t="s">
        <v>2273</v>
      </c>
      <c r="B1212" t="s">
        <v>37</v>
      </c>
      <c r="C1212">
        <v>1</v>
      </c>
      <c r="D1212" s="78" t="str">
        <f>IFERROR(MATCH(A1212,'4p data'!$I$2:$I$7,0),"")</f>
        <v/>
      </c>
      <c r="E1212" s="78" t="str">
        <f>IF(D1212="","",D1212&amp;"@"&amp;COUNTIF($D$1:D1212,D1212))</f>
        <v/>
      </c>
      <c r="F1212" s="78" t="str">
        <f t="shared" si="18"/>
        <v>Google 검색</v>
      </c>
      <c r="I1212" s="78" t="str">
        <f>IF(E1212="","",INDEX('기사 제목 및 링크'!B:B,MATCH("https://skinnonews.com"&amp;A1212,'기사 제목 및 링크'!C:C,0)))</f>
        <v/>
      </c>
    </row>
    <row r="1213" spans="1:9">
      <c r="A1213" t="s">
        <v>2274</v>
      </c>
      <c r="B1213" t="s">
        <v>236</v>
      </c>
      <c r="C1213">
        <v>1</v>
      </c>
      <c r="D1213" s="78" t="str">
        <f>IFERROR(MATCH(A1213,'4p data'!$I$2:$I$7,0),"")</f>
        <v/>
      </c>
      <c r="E1213" s="78" t="str">
        <f>IF(D1213="","",D1213&amp;"@"&amp;COUNTIF($D$1:D1213,D1213))</f>
        <v/>
      </c>
      <c r="F1213" s="78" t="str">
        <f t="shared" si="18"/>
        <v>Youtube.com</v>
      </c>
      <c r="I1213" s="78" t="str">
        <f>IF(E1213="","",INDEX('기사 제목 및 링크'!B:B,MATCH("https://skinnonews.com"&amp;A1213,'기사 제목 및 링크'!C:C,0)))</f>
        <v/>
      </c>
    </row>
    <row r="1214" spans="1:9">
      <c r="A1214" t="s">
        <v>1591</v>
      </c>
      <c r="B1214" t="s">
        <v>37</v>
      </c>
      <c r="C1214">
        <v>1</v>
      </c>
      <c r="D1214" s="78" t="str">
        <f>IFERROR(MATCH(A1214,'4p data'!$I$2:$I$7,0),"")</f>
        <v/>
      </c>
      <c r="E1214" s="78" t="str">
        <f>IF(D1214="","",D1214&amp;"@"&amp;COUNTIF($D$1:D1214,D1214))</f>
        <v/>
      </c>
      <c r="F1214" s="78" t="str">
        <f t="shared" si="18"/>
        <v>Google 검색</v>
      </c>
      <c r="I1214" s="78" t="str">
        <f>IF(E1214="","",INDEX('기사 제목 및 링크'!B:B,MATCH("https://skinnonews.com"&amp;A1214,'기사 제목 및 링크'!C:C,0)))</f>
        <v/>
      </c>
    </row>
    <row r="1215" spans="1:9">
      <c r="A1215" t="s">
        <v>1834</v>
      </c>
      <c r="B1215" t="s">
        <v>37</v>
      </c>
      <c r="C1215">
        <v>1</v>
      </c>
      <c r="D1215" s="78" t="str">
        <f>IFERROR(MATCH(A1215,'4p data'!$I$2:$I$7,0),"")</f>
        <v/>
      </c>
      <c r="E1215" s="78" t="str">
        <f>IF(D1215="","",D1215&amp;"@"&amp;COUNTIF($D$1:D1215,D1215))</f>
        <v/>
      </c>
      <c r="F1215" s="78" t="str">
        <f t="shared" si="18"/>
        <v>Google 검색</v>
      </c>
      <c r="I1215" s="78" t="str">
        <f>IF(E1215="","",INDEX('기사 제목 및 링크'!B:B,MATCH("https://skinnonews.com"&amp;A1215,'기사 제목 및 링크'!C:C,0)))</f>
        <v/>
      </c>
    </row>
    <row r="1216" spans="1:9">
      <c r="A1216" t="s">
        <v>2275</v>
      </c>
      <c r="B1216" t="s">
        <v>36</v>
      </c>
      <c r="C1216">
        <v>1</v>
      </c>
      <c r="D1216" s="78" t="str">
        <f>IFERROR(MATCH(A1216,'4p data'!$I$2:$I$7,0),"")</f>
        <v/>
      </c>
      <c r="E1216" s="78" t="str">
        <f>IF(D1216="","",D1216&amp;"@"&amp;COUNTIF($D$1:D1216,D1216))</f>
        <v/>
      </c>
      <c r="F1216" s="78" t="str">
        <f t="shared" si="18"/>
        <v>직접유입</v>
      </c>
      <c r="I1216" s="78" t="str">
        <f>IF(E1216="","",INDEX('기사 제목 및 링크'!B:B,MATCH("https://skinnonews.com"&amp;A1216,'기사 제목 및 링크'!C:C,0)))</f>
        <v/>
      </c>
    </row>
    <row r="1217" spans="1:9">
      <c r="A1217" t="s">
        <v>2276</v>
      </c>
      <c r="B1217" t="s">
        <v>37</v>
      </c>
      <c r="C1217">
        <v>1</v>
      </c>
      <c r="D1217" s="78" t="str">
        <f>IFERROR(MATCH(A1217,'4p data'!$I$2:$I$7,0),"")</f>
        <v/>
      </c>
      <c r="E1217" s="78" t="str">
        <f>IF(D1217="","",D1217&amp;"@"&amp;COUNTIF($D$1:D1217,D1217))</f>
        <v/>
      </c>
      <c r="F1217" s="78" t="str">
        <f t="shared" si="18"/>
        <v>Google 검색</v>
      </c>
      <c r="I1217" s="78" t="str">
        <f>IF(E1217="","",INDEX('기사 제목 및 링크'!B:B,MATCH("https://skinnonews.com"&amp;A1217,'기사 제목 및 링크'!C:C,0)))</f>
        <v/>
      </c>
    </row>
    <row r="1218" spans="1:9">
      <c r="A1218" t="s">
        <v>209</v>
      </c>
      <c r="B1218" t="s">
        <v>36</v>
      </c>
      <c r="C1218">
        <v>1</v>
      </c>
      <c r="D1218" s="78" t="str">
        <f>IFERROR(MATCH(A1218,'4p data'!$I$2:$I$7,0),"")</f>
        <v/>
      </c>
      <c r="E1218" s="78" t="str">
        <f>IF(D1218="","",D1218&amp;"@"&amp;COUNTIF($D$1:D1218,D1218))</f>
        <v/>
      </c>
      <c r="F1218" s="78" t="str">
        <f t="shared" ref="F1218:F1281" si="19">IF(B1218="naver","Naver 검색",IF(B1218="google","Google 검색",IF(B1218="(direct)","직접유입",UPPER(LEFT(B1218,1))&amp;MID(B1218,2,99))))</f>
        <v>직접유입</v>
      </c>
      <c r="I1218" s="78" t="str">
        <f>IF(E1218="","",INDEX('기사 제목 및 링크'!B:B,MATCH("https://skinnonews.com"&amp;A1218,'기사 제목 및 링크'!C:C,0)))</f>
        <v/>
      </c>
    </row>
    <row r="1219" spans="1:9">
      <c r="A1219" t="s">
        <v>1473</v>
      </c>
      <c r="B1219" t="s">
        <v>36</v>
      </c>
      <c r="C1219">
        <v>1</v>
      </c>
      <c r="D1219" s="78" t="str">
        <f>IFERROR(MATCH(A1219,'4p data'!$I$2:$I$7,0),"")</f>
        <v/>
      </c>
      <c r="E1219" s="78" t="str">
        <f>IF(D1219="","",D1219&amp;"@"&amp;COUNTIF($D$1:D1219,D1219))</f>
        <v/>
      </c>
      <c r="F1219" s="78" t="str">
        <f t="shared" si="19"/>
        <v>직접유입</v>
      </c>
      <c r="I1219" s="78" t="str">
        <f>IF(E1219="","",INDEX('기사 제목 및 링크'!B:B,MATCH("https://skinnonews.com"&amp;A1219,'기사 제목 및 링크'!C:C,0)))</f>
        <v/>
      </c>
    </row>
    <row r="1220" spans="1:9">
      <c r="A1220" t="s">
        <v>2277</v>
      </c>
      <c r="B1220" t="s">
        <v>39</v>
      </c>
      <c r="C1220">
        <v>1</v>
      </c>
      <c r="D1220" s="78" t="str">
        <f>IFERROR(MATCH(A1220,'4p data'!$I$2:$I$7,0),"")</f>
        <v/>
      </c>
      <c r="E1220" s="78" t="str">
        <f>IF(D1220="","",D1220&amp;"@"&amp;COUNTIF($D$1:D1220,D1220))</f>
        <v/>
      </c>
      <c r="F1220" s="78" t="str">
        <f t="shared" si="19"/>
        <v>Naver 검색</v>
      </c>
      <c r="I1220" s="78" t="str">
        <f>IF(E1220="","",INDEX('기사 제목 및 링크'!B:B,MATCH("https://skinnonews.com"&amp;A1220,'기사 제목 및 링크'!C:C,0)))</f>
        <v/>
      </c>
    </row>
    <row r="1221" spans="1:9">
      <c r="A1221" t="s">
        <v>2278</v>
      </c>
      <c r="B1221" t="s">
        <v>43</v>
      </c>
      <c r="C1221">
        <v>1</v>
      </c>
      <c r="D1221" s="78" t="str">
        <f>IFERROR(MATCH(A1221,'4p data'!$I$2:$I$7,0),"")</f>
        <v/>
      </c>
      <c r="E1221" s="78" t="str">
        <f>IF(D1221="","",D1221&amp;"@"&amp;COUNTIF($D$1:D1221,D1221))</f>
        <v/>
      </c>
      <c r="F1221" s="78" t="str">
        <f t="shared" si="19"/>
        <v>Lens.google.com</v>
      </c>
      <c r="I1221" s="78" t="str">
        <f>IF(E1221="","",INDEX('기사 제목 및 링크'!B:B,MATCH("https://skinnonews.com"&amp;A1221,'기사 제목 및 링크'!C:C,0)))</f>
        <v/>
      </c>
    </row>
    <row r="1222" spans="1:9">
      <c r="A1222" t="s">
        <v>1835</v>
      </c>
      <c r="B1222" t="s">
        <v>36</v>
      </c>
      <c r="C1222">
        <v>1</v>
      </c>
      <c r="D1222" s="78" t="str">
        <f>IFERROR(MATCH(A1222,'4p data'!$I$2:$I$7,0),"")</f>
        <v/>
      </c>
      <c r="E1222" s="78" t="str">
        <f>IF(D1222="","",D1222&amp;"@"&amp;COUNTIF($D$1:D1222,D1222))</f>
        <v/>
      </c>
      <c r="F1222" s="78" t="str">
        <f t="shared" si="19"/>
        <v>직접유입</v>
      </c>
      <c r="I1222" s="78" t="str">
        <f>IF(E1222="","",INDEX('기사 제목 및 링크'!B:B,MATCH("https://skinnonews.com"&amp;A1222,'기사 제목 및 링크'!C:C,0)))</f>
        <v/>
      </c>
    </row>
    <row r="1223" spans="1:9">
      <c r="A1223" t="s">
        <v>2279</v>
      </c>
      <c r="B1223" t="s">
        <v>36</v>
      </c>
      <c r="C1223">
        <v>1</v>
      </c>
      <c r="D1223" s="78" t="str">
        <f>IFERROR(MATCH(A1223,'4p data'!$I$2:$I$7,0),"")</f>
        <v/>
      </c>
      <c r="E1223" s="78" t="str">
        <f>IF(D1223="","",D1223&amp;"@"&amp;COUNTIF($D$1:D1223,D1223))</f>
        <v/>
      </c>
      <c r="F1223" s="78" t="str">
        <f t="shared" si="19"/>
        <v>직접유입</v>
      </c>
      <c r="I1223" s="78" t="str">
        <f>IF(E1223="","",INDEX('기사 제목 및 링크'!B:B,MATCH("https://skinnonews.com"&amp;A1223,'기사 제목 및 링크'!C:C,0)))</f>
        <v/>
      </c>
    </row>
    <row r="1224" spans="1:9">
      <c r="A1224" t="s">
        <v>2280</v>
      </c>
      <c r="B1224" t="s">
        <v>37</v>
      </c>
      <c r="C1224">
        <v>1</v>
      </c>
      <c r="D1224" s="78" t="str">
        <f>IFERROR(MATCH(A1224,'4p data'!$I$2:$I$7,0),"")</f>
        <v/>
      </c>
      <c r="E1224" s="78" t="str">
        <f>IF(D1224="","",D1224&amp;"@"&amp;COUNTIF($D$1:D1224,D1224))</f>
        <v/>
      </c>
      <c r="F1224" s="78" t="str">
        <f t="shared" si="19"/>
        <v>Google 검색</v>
      </c>
      <c r="I1224" s="78" t="str">
        <f>IF(E1224="","",INDEX('기사 제목 및 링크'!B:B,MATCH("https://skinnonews.com"&amp;A1224,'기사 제목 및 링크'!C:C,0)))</f>
        <v/>
      </c>
    </row>
    <row r="1225" spans="1:9">
      <c r="A1225" t="s">
        <v>517</v>
      </c>
      <c r="B1225" t="s">
        <v>229</v>
      </c>
      <c r="C1225">
        <v>1</v>
      </c>
      <c r="D1225" s="78" t="str">
        <f>IFERROR(MATCH(A1225,'4p data'!$I$2:$I$7,0),"")</f>
        <v/>
      </c>
      <c r="E1225" s="78" t="str">
        <f>IF(D1225="","",D1225&amp;"@"&amp;COUNTIF($D$1:D1225,D1225))</f>
        <v/>
      </c>
      <c r="F1225" s="78" t="str">
        <f t="shared" si="19"/>
        <v>Skenergy.com</v>
      </c>
      <c r="I1225" s="78" t="str">
        <f>IF(E1225="","",INDEX('기사 제목 및 링크'!B:B,MATCH("https://skinnonews.com"&amp;A1225,'기사 제목 및 링크'!C:C,0)))</f>
        <v/>
      </c>
    </row>
    <row r="1226" spans="1:9">
      <c r="A1226" t="s">
        <v>2281</v>
      </c>
      <c r="B1226" t="s">
        <v>37</v>
      </c>
      <c r="C1226">
        <v>1</v>
      </c>
      <c r="D1226" s="78" t="str">
        <f>IFERROR(MATCH(A1226,'4p data'!$I$2:$I$7,0),"")</f>
        <v/>
      </c>
      <c r="E1226" s="78" t="str">
        <f>IF(D1226="","",D1226&amp;"@"&amp;COUNTIF($D$1:D1226,D1226))</f>
        <v/>
      </c>
      <c r="F1226" s="78" t="str">
        <f t="shared" si="19"/>
        <v>Google 검색</v>
      </c>
      <c r="I1226" s="78" t="str">
        <f>IF(E1226="","",INDEX('기사 제목 및 링크'!B:B,MATCH("https://skinnonews.com"&amp;A1226,'기사 제목 및 링크'!C:C,0)))</f>
        <v/>
      </c>
    </row>
    <row r="1227" spans="1:9">
      <c r="A1227" t="s">
        <v>1102</v>
      </c>
      <c r="B1227" t="s">
        <v>37</v>
      </c>
      <c r="C1227">
        <v>1</v>
      </c>
      <c r="D1227" s="78" t="str">
        <f>IFERROR(MATCH(A1227,'4p data'!$I$2:$I$7,0),"")</f>
        <v/>
      </c>
      <c r="E1227" s="78" t="str">
        <f>IF(D1227="","",D1227&amp;"@"&amp;COUNTIF($D$1:D1227,D1227))</f>
        <v/>
      </c>
      <c r="F1227" s="78" t="str">
        <f t="shared" si="19"/>
        <v>Google 검색</v>
      </c>
      <c r="I1227" s="78" t="str">
        <f>IF(E1227="","",INDEX('기사 제목 및 링크'!B:B,MATCH("https://skinnonews.com"&amp;A1227,'기사 제목 및 링크'!C:C,0)))</f>
        <v/>
      </c>
    </row>
    <row r="1228" spans="1:9">
      <c r="A1228" t="s">
        <v>2282</v>
      </c>
      <c r="B1228" t="s">
        <v>37</v>
      </c>
      <c r="C1228">
        <v>1</v>
      </c>
      <c r="D1228" s="78" t="str">
        <f>IFERROR(MATCH(A1228,'4p data'!$I$2:$I$7,0),"")</f>
        <v/>
      </c>
      <c r="E1228" s="78" t="str">
        <f>IF(D1228="","",D1228&amp;"@"&amp;COUNTIF($D$1:D1228,D1228))</f>
        <v/>
      </c>
      <c r="F1228" s="78" t="str">
        <f t="shared" si="19"/>
        <v>Google 검색</v>
      </c>
      <c r="I1228" s="78" t="str">
        <f>IF(E1228="","",INDEX('기사 제목 및 링크'!B:B,MATCH("https://skinnonews.com"&amp;A1228,'기사 제목 및 링크'!C:C,0)))</f>
        <v/>
      </c>
    </row>
    <row r="1229" spans="1:9">
      <c r="A1229" t="s">
        <v>2283</v>
      </c>
      <c r="B1229" t="s">
        <v>36</v>
      </c>
      <c r="C1229">
        <v>1</v>
      </c>
      <c r="D1229" s="78" t="str">
        <f>IFERROR(MATCH(A1229,'4p data'!$I$2:$I$7,0),"")</f>
        <v/>
      </c>
      <c r="E1229" s="78" t="str">
        <f>IF(D1229="","",D1229&amp;"@"&amp;COUNTIF($D$1:D1229,D1229))</f>
        <v/>
      </c>
      <c r="F1229" s="78" t="str">
        <f t="shared" si="19"/>
        <v>직접유입</v>
      </c>
      <c r="I1229" s="78" t="str">
        <f>IF(E1229="","",INDEX('기사 제목 및 링크'!B:B,MATCH("https://skinnonews.com"&amp;A1229,'기사 제목 및 링크'!C:C,0)))</f>
        <v/>
      </c>
    </row>
    <row r="1230" spans="1:9">
      <c r="A1230" t="s">
        <v>2094</v>
      </c>
      <c r="B1230" t="s">
        <v>237</v>
      </c>
      <c r="C1230">
        <v>1</v>
      </c>
      <c r="D1230" s="78" t="str">
        <f>IFERROR(MATCH(A1230,'4p data'!$I$2:$I$7,0),"")</f>
        <v/>
      </c>
      <c r="E1230" s="78" t="str">
        <f>IF(D1230="","",D1230&amp;"@"&amp;COUNTIF($D$1:D1230,D1230))</f>
        <v/>
      </c>
      <c r="F1230" s="78" t="str">
        <f t="shared" si="19"/>
        <v>Daum</v>
      </c>
      <c r="I1230" s="78" t="str">
        <f>IF(E1230="","",INDEX('기사 제목 및 링크'!B:B,MATCH("https://skinnonews.com"&amp;A1230,'기사 제목 및 링크'!C:C,0)))</f>
        <v/>
      </c>
    </row>
    <row r="1231" spans="1:9">
      <c r="A1231" t="s">
        <v>2284</v>
      </c>
      <c r="B1231" t="s">
        <v>36</v>
      </c>
      <c r="C1231">
        <v>1</v>
      </c>
      <c r="D1231" s="78" t="str">
        <f>IFERROR(MATCH(A1231,'4p data'!$I$2:$I$7,0),"")</f>
        <v/>
      </c>
      <c r="E1231" s="78" t="str">
        <f>IF(D1231="","",D1231&amp;"@"&amp;COUNTIF($D$1:D1231,D1231))</f>
        <v/>
      </c>
      <c r="F1231" s="78" t="str">
        <f t="shared" si="19"/>
        <v>직접유입</v>
      </c>
      <c r="I1231" s="78" t="str">
        <f>IF(E1231="","",INDEX('기사 제목 및 링크'!B:B,MATCH("https://skinnonews.com"&amp;A1231,'기사 제목 및 링크'!C:C,0)))</f>
        <v/>
      </c>
    </row>
    <row r="1232" spans="1:9">
      <c r="A1232" t="s">
        <v>2285</v>
      </c>
      <c r="B1232" t="s">
        <v>40</v>
      </c>
      <c r="C1232">
        <v>1</v>
      </c>
      <c r="D1232" s="78" t="str">
        <f>IFERROR(MATCH(A1232,'4p data'!$I$2:$I$7,0),"")</f>
        <v/>
      </c>
      <c r="E1232" s="78" t="str">
        <f>IF(D1232="","",D1232&amp;"@"&amp;COUNTIF($D$1:D1232,D1232))</f>
        <v/>
      </c>
      <c r="F1232" s="78" t="str">
        <f t="shared" si="19"/>
        <v>Bing</v>
      </c>
      <c r="I1232" s="78" t="str">
        <f>IF(E1232="","",INDEX('기사 제목 및 링크'!B:B,MATCH("https://skinnonews.com"&amp;A1232,'기사 제목 및 링크'!C:C,0)))</f>
        <v/>
      </c>
    </row>
    <row r="1233" spans="1:9">
      <c r="A1233" t="s">
        <v>2286</v>
      </c>
      <c r="B1233" t="s">
        <v>229</v>
      </c>
      <c r="C1233">
        <v>1</v>
      </c>
      <c r="D1233" s="78" t="str">
        <f>IFERROR(MATCH(A1233,'4p data'!$I$2:$I$7,0),"")</f>
        <v/>
      </c>
      <c r="E1233" s="78" t="str">
        <f>IF(D1233="","",D1233&amp;"@"&amp;COUNTIF($D$1:D1233,D1233))</f>
        <v/>
      </c>
      <c r="F1233" s="78" t="str">
        <f t="shared" si="19"/>
        <v>Skenergy.com</v>
      </c>
      <c r="I1233" s="78" t="str">
        <f>IF(E1233="","",INDEX('기사 제목 및 링크'!B:B,MATCH("https://skinnonews.com"&amp;A1233,'기사 제목 및 링크'!C:C,0)))</f>
        <v/>
      </c>
    </row>
    <row r="1234" spans="1:9">
      <c r="A1234" t="s">
        <v>195</v>
      </c>
      <c r="B1234" t="s">
        <v>37</v>
      </c>
      <c r="C1234">
        <v>1</v>
      </c>
      <c r="D1234" s="78" t="str">
        <f>IFERROR(MATCH(A1234,'4p data'!$I$2:$I$7,0),"")</f>
        <v/>
      </c>
      <c r="E1234" s="78" t="str">
        <f>IF(D1234="","",D1234&amp;"@"&amp;COUNTIF($D$1:D1234,D1234))</f>
        <v/>
      </c>
      <c r="F1234" s="78" t="str">
        <f t="shared" si="19"/>
        <v>Google 검색</v>
      </c>
      <c r="I1234" s="78" t="str">
        <f>IF(E1234="","",INDEX('기사 제목 및 링크'!B:B,MATCH("https://skinnonews.com"&amp;A1234,'기사 제목 및 링크'!C:C,0)))</f>
        <v/>
      </c>
    </row>
    <row r="1235" spans="1:9">
      <c r="A1235" t="s">
        <v>2287</v>
      </c>
      <c r="B1235" t="s">
        <v>38</v>
      </c>
      <c r="C1235">
        <v>1</v>
      </c>
      <c r="D1235" s="78" t="str">
        <f>IFERROR(MATCH(A1235,'4p data'!$I$2:$I$7,0),"")</f>
        <v/>
      </c>
      <c r="E1235" s="78" t="str">
        <f>IF(D1235="","",D1235&amp;"@"&amp;COUNTIF($D$1:D1235,D1235))</f>
        <v/>
      </c>
      <c r="F1235" s="78" t="str">
        <f t="shared" si="19"/>
        <v>Ozmailer.com</v>
      </c>
      <c r="I1235" s="78" t="str">
        <f>IF(E1235="","",INDEX('기사 제목 및 링크'!B:B,MATCH("https://skinnonews.com"&amp;A1235,'기사 제목 및 링크'!C:C,0)))</f>
        <v/>
      </c>
    </row>
    <row r="1236" spans="1:9">
      <c r="A1236" t="s">
        <v>1886</v>
      </c>
      <c r="B1236" t="s">
        <v>229</v>
      </c>
      <c r="C1236">
        <v>1</v>
      </c>
      <c r="D1236" s="78" t="str">
        <f>IFERROR(MATCH(A1236,'4p data'!$I$2:$I$7,0),"")</f>
        <v/>
      </c>
      <c r="E1236" s="78" t="str">
        <f>IF(D1236="","",D1236&amp;"@"&amp;COUNTIF($D$1:D1236,D1236))</f>
        <v/>
      </c>
      <c r="F1236" s="78" t="str">
        <f t="shared" si="19"/>
        <v>Skenergy.com</v>
      </c>
      <c r="I1236" s="78" t="str">
        <f>IF(E1236="","",INDEX('기사 제목 및 링크'!B:B,MATCH("https://skinnonews.com"&amp;A1236,'기사 제목 및 링크'!C:C,0)))</f>
        <v/>
      </c>
    </row>
    <row r="1237" spans="1:9">
      <c r="A1237" t="s">
        <v>2145</v>
      </c>
      <c r="B1237" t="s">
        <v>37</v>
      </c>
      <c r="C1237">
        <v>1</v>
      </c>
      <c r="D1237" s="78" t="str">
        <f>IFERROR(MATCH(A1237,'4p data'!$I$2:$I$7,0),"")</f>
        <v/>
      </c>
      <c r="E1237" s="78" t="str">
        <f>IF(D1237="","",D1237&amp;"@"&amp;COUNTIF($D$1:D1237,D1237))</f>
        <v/>
      </c>
      <c r="F1237" s="78" t="str">
        <f t="shared" si="19"/>
        <v>Google 검색</v>
      </c>
      <c r="I1237" s="78" t="str">
        <f>IF(E1237="","",INDEX('기사 제목 및 링크'!B:B,MATCH("https://skinnonews.com"&amp;A1237,'기사 제목 및 링크'!C:C,0)))</f>
        <v/>
      </c>
    </row>
    <row r="1238" spans="1:9">
      <c r="A1238" t="s">
        <v>2145</v>
      </c>
      <c r="B1238" t="s">
        <v>229</v>
      </c>
      <c r="C1238">
        <v>1</v>
      </c>
      <c r="D1238" s="78" t="str">
        <f>IFERROR(MATCH(A1238,'4p data'!$I$2:$I$7,0),"")</f>
        <v/>
      </c>
      <c r="E1238" s="78" t="str">
        <f>IF(D1238="","",D1238&amp;"@"&amp;COUNTIF($D$1:D1238,D1238))</f>
        <v/>
      </c>
      <c r="F1238" s="78" t="str">
        <f t="shared" si="19"/>
        <v>Skenergy.com</v>
      </c>
      <c r="I1238" s="78" t="str">
        <f>IF(E1238="","",INDEX('기사 제목 및 링크'!B:B,MATCH("https://skinnonews.com"&amp;A1238,'기사 제목 및 링크'!C:C,0)))</f>
        <v/>
      </c>
    </row>
    <row r="1239" spans="1:9">
      <c r="A1239" t="s">
        <v>1836</v>
      </c>
      <c r="B1239" t="s">
        <v>37</v>
      </c>
      <c r="C1239">
        <v>1</v>
      </c>
      <c r="D1239" s="78" t="str">
        <f>IFERROR(MATCH(A1239,'4p data'!$I$2:$I$7,0),"")</f>
        <v/>
      </c>
      <c r="E1239" s="78" t="str">
        <f>IF(D1239="","",D1239&amp;"@"&amp;COUNTIF($D$1:D1239,D1239))</f>
        <v/>
      </c>
      <c r="F1239" s="78" t="str">
        <f t="shared" si="19"/>
        <v>Google 검색</v>
      </c>
      <c r="I1239" s="78" t="str">
        <f>IF(E1239="","",INDEX('기사 제목 및 링크'!B:B,MATCH("https://skinnonews.com"&amp;A1239,'기사 제목 및 링크'!C:C,0)))</f>
        <v/>
      </c>
    </row>
    <row r="1240" spans="1:9">
      <c r="A1240" t="s">
        <v>1105</v>
      </c>
      <c r="B1240" t="s">
        <v>40</v>
      </c>
      <c r="C1240">
        <v>1</v>
      </c>
      <c r="D1240" s="78" t="str">
        <f>IFERROR(MATCH(A1240,'4p data'!$I$2:$I$7,0),"")</f>
        <v/>
      </c>
      <c r="E1240" s="78" t="str">
        <f>IF(D1240="","",D1240&amp;"@"&amp;COUNTIF($D$1:D1240,D1240))</f>
        <v/>
      </c>
      <c r="F1240" s="78" t="str">
        <f t="shared" si="19"/>
        <v>Bing</v>
      </c>
      <c r="I1240" s="78" t="str">
        <f>IF(E1240="","",INDEX('기사 제목 및 링크'!B:B,MATCH("https://skinnonews.com"&amp;A1240,'기사 제목 및 링크'!C:C,0)))</f>
        <v/>
      </c>
    </row>
    <row r="1241" spans="1:9">
      <c r="A1241" t="s">
        <v>1105</v>
      </c>
      <c r="B1241" t="s">
        <v>39</v>
      </c>
      <c r="C1241">
        <v>1</v>
      </c>
      <c r="D1241" s="78" t="str">
        <f>IFERROR(MATCH(A1241,'4p data'!$I$2:$I$7,0),"")</f>
        <v/>
      </c>
      <c r="E1241" s="78" t="str">
        <f>IF(D1241="","",D1241&amp;"@"&amp;COUNTIF($D$1:D1241,D1241))</f>
        <v/>
      </c>
      <c r="F1241" s="78" t="str">
        <f t="shared" si="19"/>
        <v>Naver 검색</v>
      </c>
      <c r="I1241" s="78" t="str">
        <f>IF(E1241="","",INDEX('기사 제목 및 링크'!B:B,MATCH("https://skinnonews.com"&amp;A1241,'기사 제목 및 링크'!C:C,0)))</f>
        <v/>
      </c>
    </row>
    <row r="1242" spans="1:9">
      <c r="A1242" t="s">
        <v>1592</v>
      </c>
      <c r="B1242" t="s">
        <v>37</v>
      </c>
      <c r="C1242">
        <v>1</v>
      </c>
      <c r="D1242" s="78" t="str">
        <f>IFERROR(MATCH(A1242,'4p data'!$I$2:$I$7,0),"")</f>
        <v/>
      </c>
      <c r="E1242" s="78" t="str">
        <f>IF(D1242="","",D1242&amp;"@"&amp;COUNTIF($D$1:D1242,D1242))</f>
        <v/>
      </c>
      <c r="F1242" s="78" t="str">
        <f t="shared" si="19"/>
        <v>Google 검색</v>
      </c>
      <c r="I1242" s="78" t="str">
        <f>IF(E1242="","",INDEX('기사 제목 및 링크'!B:B,MATCH("https://skinnonews.com"&amp;A1242,'기사 제목 및 링크'!C:C,0)))</f>
        <v/>
      </c>
    </row>
    <row r="1243" spans="1:9">
      <c r="A1243" t="s">
        <v>742</v>
      </c>
      <c r="B1243" t="s">
        <v>36</v>
      </c>
      <c r="C1243">
        <v>1</v>
      </c>
      <c r="D1243" s="78" t="str">
        <f>IFERROR(MATCH(A1243,'4p data'!$I$2:$I$7,0),"")</f>
        <v/>
      </c>
      <c r="E1243" s="78" t="str">
        <f>IF(D1243="","",D1243&amp;"@"&amp;COUNTIF($D$1:D1243,D1243))</f>
        <v/>
      </c>
      <c r="F1243" s="78" t="str">
        <f t="shared" si="19"/>
        <v>직접유입</v>
      </c>
      <c r="I1243" s="78" t="str">
        <f>IF(E1243="","",INDEX('기사 제목 및 링크'!B:B,MATCH("https://skinnonews.com"&amp;A1243,'기사 제목 및 링크'!C:C,0)))</f>
        <v/>
      </c>
    </row>
    <row r="1244" spans="1:9">
      <c r="A1244" t="s">
        <v>742</v>
      </c>
      <c r="B1244" t="s">
        <v>39</v>
      </c>
      <c r="C1244">
        <v>1</v>
      </c>
      <c r="D1244" s="78" t="str">
        <f>IFERROR(MATCH(A1244,'4p data'!$I$2:$I$7,0),"")</f>
        <v/>
      </c>
      <c r="E1244" s="78" t="str">
        <f>IF(D1244="","",D1244&amp;"@"&amp;COUNTIF($D$1:D1244,D1244))</f>
        <v/>
      </c>
      <c r="F1244" s="78" t="str">
        <f t="shared" si="19"/>
        <v>Naver 검색</v>
      </c>
      <c r="I1244" s="78" t="str">
        <f>IF(E1244="","",INDEX('기사 제목 및 링크'!B:B,MATCH("https://skinnonews.com"&amp;A1244,'기사 제목 및 링크'!C:C,0)))</f>
        <v/>
      </c>
    </row>
    <row r="1245" spans="1:9">
      <c r="A1245" t="s">
        <v>1237</v>
      </c>
      <c r="B1245" t="s">
        <v>37</v>
      </c>
      <c r="C1245">
        <v>1</v>
      </c>
      <c r="D1245" s="78" t="str">
        <f>IFERROR(MATCH(A1245,'4p data'!$I$2:$I$7,0),"")</f>
        <v/>
      </c>
      <c r="E1245" s="78" t="str">
        <f>IF(D1245="","",D1245&amp;"@"&amp;COUNTIF($D$1:D1245,D1245))</f>
        <v/>
      </c>
      <c r="F1245" s="78" t="str">
        <f t="shared" si="19"/>
        <v>Google 검색</v>
      </c>
      <c r="I1245" s="78" t="str">
        <f>IF(E1245="","",INDEX('기사 제목 및 링크'!B:B,MATCH("https://skinnonews.com"&amp;A1245,'기사 제목 및 링크'!C:C,0)))</f>
        <v/>
      </c>
    </row>
    <row r="1246" spans="1:9">
      <c r="A1246" t="s">
        <v>132</v>
      </c>
      <c r="B1246" t="s">
        <v>36</v>
      </c>
      <c r="C1246">
        <v>1</v>
      </c>
      <c r="D1246" s="78" t="str">
        <f>IFERROR(MATCH(A1246,'4p data'!$I$2:$I$7,0),"")</f>
        <v/>
      </c>
      <c r="E1246" s="78" t="str">
        <f>IF(D1246="","",D1246&amp;"@"&amp;COUNTIF($D$1:D1246,D1246))</f>
        <v/>
      </c>
      <c r="F1246" s="78" t="str">
        <f t="shared" si="19"/>
        <v>직접유입</v>
      </c>
      <c r="I1246" s="78" t="str">
        <f>IF(E1246="","",INDEX('기사 제목 및 링크'!B:B,MATCH("https://skinnonews.com"&amp;A1246,'기사 제목 및 링크'!C:C,0)))</f>
        <v/>
      </c>
    </row>
    <row r="1247" spans="1:9">
      <c r="A1247" t="s">
        <v>132</v>
      </c>
      <c r="B1247" t="s">
        <v>39</v>
      </c>
      <c r="C1247">
        <v>1</v>
      </c>
      <c r="D1247" s="78" t="str">
        <f>IFERROR(MATCH(A1247,'4p data'!$I$2:$I$7,0),"")</f>
        <v/>
      </c>
      <c r="E1247" s="78" t="str">
        <f>IF(D1247="","",D1247&amp;"@"&amp;COUNTIF($D$1:D1247,D1247))</f>
        <v/>
      </c>
      <c r="F1247" s="78" t="str">
        <f t="shared" si="19"/>
        <v>Naver 검색</v>
      </c>
      <c r="I1247" s="78" t="str">
        <f>IF(E1247="","",INDEX('기사 제목 및 링크'!B:B,MATCH("https://skinnonews.com"&amp;A1247,'기사 제목 및 링크'!C:C,0)))</f>
        <v/>
      </c>
    </row>
    <row r="1248" spans="1:9">
      <c r="A1248" t="s">
        <v>1443</v>
      </c>
      <c r="B1248" t="s">
        <v>36</v>
      </c>
      <c r="C1248">
        <v>1</v>
      </c>
      <c r="D1248" s="78" t="str">
        <f>IFERROR(MATCH(A1248,'4p data'!$I$2:$I$7,0),"")</f>
        <v/>
      </c>
      <c r="E1248" s="78" t="str">
        <f>IF(D1248="","",D1248&amp;"@"&amp;COUNTIF($D$1:D1248,D1248))</f>
        <v/>
      </c>
      <c r="F1248" s="78" t="str">
        <f t="shared" si="19"/>
        <v>직접유입</v>
      </c>
      <c r="I1248" s="78" t="str">
        <f>IF(E1248="","",INDEX('기사 제목 및 링크'!B:B,MATCH("https://skinnonews.com"&amp;A1248,'기사 제목 및 링크'!C:C,0)))</f>
        <v/>
      </c>
    </row>
    <row r="1249" spans="1:9">
      <c r="A1249" t="s">
        <v>1443</v>
      </c>
      <c r="B1249" t="s">
        <v>37</v>
      </c>
      <c r="C1249">
        <v>1</v>
      </c>
      <c r="D1249" s="78" t="str">
        <f>IFERROR(MATCH(A1249,'4p data'!$I$2:$I$7,0),"")</f>
        <v/>
      </c>
      <c r="E1249" s="78" t="str">
        <f>IF(D1249="","",D1249&amp;"@"&amp;COUNTIF($D$1:D1249,D1249))</f>
        <v/>
      </c>
      <c r="F1249" s="78" t="str">
        <f t="shared" si="19"/>
        <v>Google 검색</v>
      </c>
      <c r="I1249" s="78" t="str">
        <f>IF(E1249="","",INDEX('기사 제목 및 링크'!B:B,MATCH("https://skinnonews.com"&amp;A1249,'기사 제목 및 링크'!C:C,0)))</f>
        <v/>
      </c>
    </row>
    <row r="1250" spans="1:9">
      <c r="A1250" t="s">
        <v>1887</v>
      </c>
      <c r="B1250" t="s">
        <v>39</v>
      </c>
      <c r="C1250">
        <v>1</v>
      </c>
      <c r="D1250" s="78" t="str">
        <f>IFERROR(MATCH(A1250,'4p data'!$I$2:$I$7,0),"")</f>
        <v/>
      </c>
      <c r="E1250" s="78" t="str">
        <f>IF(D1250="","",D1250&amp;"@"&amp;COUNTIF($D$1:D1250,D1250))</f>
        <v/>
      </c>
      <c r="F1250" s="78" t="str">
        <f t="shared" si="19"/>
        <v>Naver 검색</v>
      </c>
      <c r="I1250" s="78" t="str">
        <f>IF(E1250="","",INDEX('기사 제목 및 링크'!B:B,MATCH("https://skinnonews.com"&amp;A1250,'기사 제목 및 링크'!C:C,0)))</f>
        <v/>
      </c>
    </row>
    <row r="1251" spans="1:9">
      <c r="A1251" t="s">
        <v>1403</v>
      </c>
      <c r="B1251" t="s">
        <v>36</v>
      </c>
      <c r="C1251">
        <v>1</v>
      </c>
      <c r="D1251" s="78" t="str">
        <f>IFERROR(MATCH(A1251,'4p data'!$I$2:$I$7,0),"")</f>
        <v/>
      </c>
      <c r="E1251" s="78" t="str">
        <f>IF(D1251="","",D1251&amp;"@"&amp;COUNTIF($D$1:D1251,D1251))</f>
        <v/>
      </c>
      <c r="F1251" s="78" t="str">
        <f t="shared" si="19"/>
        <v>직접유입</v>
      </c>
      <c r="I1251" s="78" t="str">
        <f>IF(E1251="","",INDEX('기사 제목 및 링크'!B:B,MATCH("https://skinnonews.com"&amp;A1251,'기사 제목 및 링크'!C:C,0)))</f>
        <v/>
      </c>
    </row>
    <row r="1252" spans="1:9">
      <c r="A1252" t="s">
        <v>1837</v>
      </c>
      <c r="B1252" t="s">
        <v>37</v>
      </c>
      <c r="C1252">
        <v>1</v>
      </c>
      <c r="D1252" s="78" t="str">
        <f>IFERROR(MATCH(A1252,'4p data'!$I$2:$I$7,0),"")</f>
        <v/>
      </c>
      <c r="E1252" s="78" t="str">
        <f>IF(D1252="","",D1252&amp;"@"&amp;COUNTIF($D$1:D1252,D1252))</f>
        <v/>
      </c>
      <c r="F1252" s="78" t="str">
        <f t="shared" si="19"/>
        <v>Google 검색</v>
      </c>
      <c r="I1252" s="78" t="str">
        <f>IF(E1252="","",INDEX('기사 제목 및 링크'!B:B,MATCH("https://skinnonews.com"&amp;A1252,'기사 제목 및 링크'!C:C,0)))</f>
        <v/>
      </c>
    </row>
    <row r="1253" spans="1:9">
      <c r="A1253" t="s">
        <v>1341</v>
      </c>
      <c r="B1253" t="s">
        <v>229</v>
      </c>
      <c r="C1253">
        <v>1</v>
      </c>
      <c r="D1253" s="78" t="str">
        <f>IFERROR(MATCH(A1253,'4p data'!$I$2:$I$7,0),"")</f>
        <v/>
      </c>
      <c r="E1253" s="78" t="str">
        <f>IF(D1253="","",D1253&amp;"@"&amp;COUNTIF($D$1:D1253,D1253))</f>
        <v/>
      </c>
      <c r="F1253" s="78" t="str">
        <f t="shared" si="19"/>
        <v>Skenergy.com</v>
      </c>
      <c r="I1253" s="78" t="str">
        <f>IF(E1253="","",INDEX('기사 제목 및 링크'!B:B,MATCH("https://skinnonews.com"&amp;A1253,'기사 제목 및 링크'!C:C,0)))</f>
        <v/>
      </c>
    </row>
    <row r="1254" spans="1:9">
      <c r="A1254" t="s">
        <v>2288</v>
      </c>
      <c r="B1254" t="s">
        <v>39</v>
      </c>
      <c r="C1254">
        <v>1</v>
      </c>
      <c r="D1254" s="78" t="str">
        <f>IFERROR(MATCH(A1254,'4p data'!$I$2:$I$7,0),"")</f>
        <v/>
      </c>
      <c r="E1254" s="78" t="str">
        <f>IF(D1254="","",D1254&amp;"@"&amp;COUNTIF($D$1:D1254,D1254))</f>
        <v/>
      </c>
      <c r="F1254" s="78" t="str">
        <f t="shared" si="19"/>
        <v>Naver 검색</v>
      </c>
      <c r="I1254" s="78" t="str">
        <f>IF(E1254="","",INDEX('기사 제목 및 링크'!B:B,MATCH("https://skinnonews.com"&amp;A1254,'기사 제목 및 링크'!C:C,0)))</f>
        <v/>
      </c>
    </row>
    <row r="1255" spans="1:9">
      <c r="A1255" t="s">
        <v>173</v>
      </c>
      <c r="B1255" t="s">
        <v>41</v>
      </c>
      <c r="C1255">
        <v>1</v>
      </c>
      <c r="D1255" s="78" t="str">
        <f>IFERROR(MATCH(A1255,'4p data'!$I$2:$I$7,0),"")</f>
        <v/>
      </c>
      <c r="E1255" s="78" t="str">
        <f>IF(D1255="","",D1255&amp;"@"&amp;COUNTIF($D$1:D1255,D1255))</f>
        <v/>
      </c>
      <c r="F1255" s="78" t="str">
        <f t="shared" si="19"/>
        <v>Naver.com</v>
      </c>
      <c r="I1255" s="78" t="str">
        <f>IF(E1255="","",INDEX('기사 제목 및 링크'!B:B,MATCH("https://skinnonews.com"&amp;A1255,'기사 제목 및 링크'!C:C,0)))</f>
        <v/>
      </c>
    </row>
    <row r="1256" spans="1:9">
      <c r="A1256" t="s">
        <v>1445</v>
      </c>
      <c r="B1256" t="s">
        <v>37</v>
      </c>
      <c r="C1256">
        <v>1</v>
      </c>
      <c r="D1256" s="78" t="str">
        <f>IFERROR(MATCH(A1256,'4p data'!$I$2:$I$7,0),"")</f>
        <v/>
      </c>
      <c r="E1256" s="78" t="str">
        <f>IF(D1256="","",D1256&amp;"@"&amp;COUNTIF($D$1:D1256,D1256))</f>
        <v/>
      </c>
      <c r="F1256" s="78" t="str">
        <f t="shared" si="19"/>
        <v>Google 검색</v>
      </c>
      <c r="I1256" s="78" t="str">
        <f>IF(E1256="","",INDEX('기사 제목 및 링크'!B:B,MATCH("https://skinnonews.com"&amp;A1256,'기사 제목 및 링크'!C:C,0)))</f>
        <v/>
      </c>
    </row>
    <row r="1257" spans="1:9">
      <c r="A1257" t="s">
        <v>1306</v>
      </c>
      <c r="B1257" t="s">
        <v>37</v>
      </c>
      <c r="C1257">
        <v>1</v>
      </c>
      <c r="D1257" s="78" t="str">
        <f>IFERROR(MATCH(A1257,'4p data'!$I$2:$I$7,0),"")</f>
        <v/>
      </c>
      <c r="E1257" s="78" t="str">
        <f>IF(D1257="","",D1257&amp;"@"&amp;COUNTIF($D$1:D1257,D1257))</f>
        <v/>
      </c>
      <c r="F1257" s="78" t="str">
        <f t="shared" si="19"/>
        <v>Google 검색</v>
      </c>
      <c r="I1257" s="78" t="str">
        <f>IF(E1257="","",INDEX('기사 제목 및 링크'!B:B,MATCH("https://skinnonews.com"&amp;A1257,'기사 제목 및 링크'!C:C,0)))</f>
        <v/>
      </c>
    </row>
    <row r="1258" spans="1:9">
      <c r="A1258" t="s">
        <v>63</v>
      </c>
      <c r="B1258" t="s">
        <v>40</v>
      </c>
      <c r="C1258">
        <v>1</v>
      </c>
      <c r="D1258" s="78" t="str">
        <f>IFERROR(MATCH(A1258,'4p data'!$I$2:$I$7,0),"")</f>
        <v/>
      </c>
      <c r="E1258" s="78" t="str">
        <f>IF(D1258="","",D1258&amp;"@"&amp;COUNTIF($D$1:D1258,D1258))</f>
        <v/>
      </c>
      <c r="F1258" s="78" t="str">
        <f t="shared" si="19"/>
        <v>Bing</v>
      </c>
      <c r="I1258" s="78" t="str">
        <f>IF(E1258="","",INDEX('기사 제목 및 링크'!B:B,MATCH("https://skinnonews.com"&amp;A1258,'기사 제목 및 링크'!C:C,0)))</f>
        <v/>
      </c>
    </row>
    <row r="1259" spans="1:9">
      <c r="A1259" t="s">
        <v>2289</v>
      </c>
      <c r="B1259" t="s">
        <v>37</v>
      </c>
      <c r="C1259">
        <v>1</v>
      </c>
      <c r="D1259" s="78" t="str">
        <f>IFERROR(MATCH(A1259,'4p data'!$I$2:$I$7,0),"")</f>
        <v/>
      </c>
      <c r="E1259" s="78" t="str">
        <f>IF(D1259="","",D1259&amp;"@"&amp;COUNTIF($D$1:D1259,D1259))</f>
        <v/>
      </c>
      <c r="F1259" s="78" t="str">
        <f t="shared" si="19"/>
        <v>Google 검색</v>
      </c>
      <c r="I1259" s="78" t="str">
        <f>IF(E1259="","",INDEX('기사 제목 및 링크'!B:B,MATCH("https://skinnonews.com"&amp;A1259,'기사 제목 및 링크'!C:C,0)))</f>
        <v/>
      </c>
    </row>
    <row r="1260" spans="1:9">
      <c r="A1260" t="s">
        <v>74</v>
      </c>
      <c r="B1260" t="s">
        <v>40</v>
      </c>
      <c r="C1260">
        <v>1</v>
      </c>
      <c r="D1260" s="78" t="str">
        <f>IFERROR(MATCH(A1260,'4p data'!$I$2:$I$7,0),"")</f>
        <v/>
      </c>
      <c r="E1260" s="78" t="str">
        <f>IF(D1260="","",D1260&amp;"@"&amp;COUNTIF($D$1:D1260,D1260))</f>
        <v/>
      </c>
      <c r="F1260" s="78" t="str">
        <f t="shared" si="19"/>
        <v>Bing</v>
      </c>
      <c r="I1260" s="78" t="str">
        <f>IF(E1260="","",INDEX('기사 제목 및 링크'!B:B,MATCH("https://skinnonews.com"&amp;A1260,'기사 제목 및 링크'!C:C,0)))</f>
        <v/>
      </c>
    </row>
    <row r="1261" spans="1:9">
      <c r="A1261" t="s">
        <v>49</v>
      </c>
      <c r="B1261" t="s">
        <v>40</v>
      </c>
      <c r="C1261">
        <v>1</v>
      </c>
      <c r="D1261" s="78" t="str">
        <f>IFERROR(MATCH(A1261,'4p data'!$I$2:$I$7,0),"")</f>
        <v/>
      </c>
      <c r="E1261" s="78" t="str">
        <f>IF(D1261="","",D1261&amp;"@"&amp;COUNTIF($D$1:D1261,D1261))</f>
        <v/>
      </c>
      <c r="F1261" s="78" t="str">
        <f t="shared" si="19"/>
        <v>Bing</v>
      </c>
      <c r="I1261" s="78" t="str">
        <f>IF(E1261="","",INDEX('기사 제목 및 링크'!B:B,MATCH("https://skinnonews.com"&amp;A1261,'기사 제목 및 링크'!C:C,0)))</f>
        <v/>
      </c>
    </row>
    <row r="1262" spans="1:9">
      <c r="A1262" t="s">
        <v>49</v>
      </c>
      <c r="B1262" t="s">
        <v>38</v>
      </c>
      <c r="C1262">
        <v>1</v>
      </c>
      <c r="D1262" s="78" t="str">
        <f>IFERROR(MATCH(A1262,'4p data'!$I$2:$I$7,0),"")</f>
        <v/>
      </c>
      <c r="E1262" s="78" t="str">
        <f>IF(D1262="","",D1262&amp;"@"&amp;COUNTIF($D$1:D1262,D1262))</f>
        <v/>
      </c>
      <c r="F1262" s="78" t="str">
        <f t="shared" si="19"/>
        <v>Ozmailer.com</v>
      </c>
      <c r="I1262" s="78" t="str">
        <f>IF(E1262="","",INDEX('기사 제목 및 링크'!B:B,MATCH("https://skinnonews.com"&amp;A1262,'기사 제목 및 링크'!C:C,0)))</f>
        <v/>
      </c>
    </row>
    <row r="1263" spans="1:9">
      <c r="A1263" t="s">
        <v>49</v>
      </c>
      <c r="B1263" t="s">
        <v>1540</v>
      </c>
      <c r="C1263">
        <v>1</v>
      </c>
      <c r="D1263" s="78" t="str">
        <f>IFERROR(MATCH(A1263,'4p data'!$I$2:$I$7,0),"")</f>
        <v/>
      </c>
      <c r="E1263" s="78" t="str">
        <f>IF(D1263="","",D1263&amp;"@"&amp;COUNTIF($D$1:D1263,D1263))</f>
        <v/>
      </c>
      <c r="F1263" s="78" t="str">
        <f t="shared" si="19"/>
        <v>Yahoo</v>
      </c>
      <c r="I1263" s="78" t="str">
        <f>IF(E1263="","",INDEX('기사 제목 및 링크'!B:B,MATCH("https://skinnonews.com"&amp;A1263,'기사 제목 및 링크'!C:C,0)))</f>
        <v/>
      </c>
    </row>
    <row r="1264" spans="1:9">
      <c r="A1264" t="s">
        <v>2290</v>
      </c>
      <c r="B1264" t="s">
        <v>37</v>
      </c>
      <c r="C1264">
        <v>1</v>
      </c>
      <c r="D1264" s="78" t="str">
        <f>IFERROR(MATCH(A1264,'4p data'!$I$2:$I$7,0),"")</f>
        <v/>
      </c>
      <c r="E1264" s="78" t="str">
        <f>IF(D1264="","",D1264&amp;"@"&amp;COUNTIF($D$1:D1264,D1264))</f>
        <v/>
      </c>
      <c r="F1264" s="78" t="str">
        <f t="shared" si="19"/>
        <v>Google 검색</v>
      </c>
      <c r="I1264" s="78" t="str">
        <f>IF(E1264="","",INDEX('기사 제목 및 링크'!B:B,MATCH("https://skinnonews.com"&amp;A1264,'기사 제목 및 링크'!C:C,0)))</f>
        <v/>
      </c>
    </row>
    <row r="1265" spans="1:9">
      <c r="A1265" t="s">
        <v>225</v>
      </c>
      <c r="B1265" t="s">
        <v>39</v>
      </c>
      <c r="C1265">
        <v>1</v>
      </c>
      <c r="D1265" s="78" t="str">
        <f>IFERROR(MATCH(A1265,'4p data'!$I$2:$I$7,0),"")</f>
        <v/>
      </c>
      <c r="E1265" s="78" t="str">
        <f>IF(D1265="","",D1265&amp;"@"&amp;COUNTIF($D$1:D1265,D1265))</f>
        <v/>
      </c>
      <c r="F1265" s="78" t="str">
        <f t="shared" si="19"/>
        <v>Naver 검색</v>
      </c>
      <c r="I1265" s="78" t="str">
        <f>IF(E1265="","",INDEX('기사 제목 및 링크'!B:B,MATCH("https://skinnonews.com"&amp;A1265,'기사 제목 및 링크'!C:C,0)))</f>
        <v/>
      </c>
    </row>
    <row r="1266" spans="1:9">
      <c r="A1266" t="s">
        <v>1706</v>
      </c>
      <c r="B1266" t="s">
        <v>2010</v>
      </c>
      <c r="C1266">
        <v>1</v>
      </c>
      <c r="D1266" s="78" t="str">
        <f>IFERROR(MATCH(A1266,'4p data'!$I$2:$I$7,0),"")</f>
        <v/>
      </c>
      <c r="E1266" s="78" t="str">
        <f>IF(D1266="","",D1266&amp;"@"&amp;COUNTIF($D$1:D1266,D1266))</f>
        <v/>
      </c>
      <c r="F1266" s="78" t="str">
        <f t="shared" si="19"/>
        <v>Linkedin.com</v>
      </c>
      <c r="I1266" s="78" t="str">
        <f>IF(E1266="","",INDEX('기사 제목 및 링크'!B:B,MATCH("https://skinnonews.com"&amp;A1266,'기사 제목 및 링크'!C:C,0)))</f>
        <v/>
      </c>
    </row>
    <row r="1267" spans="1:9">
      <c r="A1267" t="s">
        <v>64</v>
      </c>
      <c r="B1267" t="s">
        <v>39</v>
      </c>
      <c r="C1267">
        <v>1</v>
      </c>
      <c r="D1267" s="78" t="str">
        <f>IFERROR(MATCH(A1267,'4p data'!$I$2:$I$7,0),"")</f>
        <v/>
      </c>
      <c r="E1267" s="78" t="str">
        <f>IF(D1267="","",D1267&amp;"@"&amp;COUNTIF($D$1:D1267,D1267))</f>
        <v/>
      </c>
      <c r="F1267" s="78" t="str">
        <f t="shared" si="19"/>
        <v>Naver 검색</v>
      </c>
      <c r="I1267" s="78" t="str">
        <f>IF(E1267="","",INDEX('기사 제목 및 링크'!B:B,MATCH("https://skinnonews.com"&amp;A1267,'기사 제목 및 링크'!C:C,0)))</f>
        <v/>
      </c>
    </row>
    <row r="1268" spans="1:9">
      <c r="A1268" t="s">
        <v>1183</v>
      </c>
      <c r="B1268" t="s">
        <v>37</v>
      </c>
      <c r="C1268">
        <v>1</v>
      </c>
      <c r="D1268" s="78" t="str">
        <f>IFERROR(MATCH(A1268,'4p data'!$I$2:$I$7,0),"")</f>
        <v/>
      </c>
      <c r="E1268" s="78" t="str">
        <f>IF(D1268="","",D1268&amp;"@"&amp;COUNTIF($D$1:D1268,D1268))</f>
        <v/>
      </c>
      <c r="F1268" s="78" t="str">
        <f t="shared" si="19"/>
        <v>Google 검색</v>
      </c>
      <c r="I1268" s="78" t="str">
        <f>IF(E1268="","",INDEX('기사 제목 및 링크'!B:B,MATCH("https://skinnonews.com"&amp;A1268,'기사 제목 및 링크'!C:C,0)))</f>
        <v/>
      </c>
    </row>
    <row r="1269" spans="1:9">
      <c r="A1269" t="s">
        <v>1662</v>
      </c>
      <c r="B1269" t="s">
        <v>41</v>
      </c>
      <c r="C1269">
        <v>1</v>
      </c>
      <c r="D1269" s="78" t="str">
        <f>IFERROR(MATCH(A1269,'4p data'!$I$2:$I$7,0),"")</f>
        <v/>
      </c>
      <c r="E1269" s="78" t="str">
        <f>IF(D1269="","",D1269&amp;"@"&amp;COUNTIF($D$1:D1269,D1269))</f>
        <v/>
      </c>
      <c r="F1269" s="78" t="str">
        <f t="shared" si="19"/>
        <v>Naver.com</v>
      </c>
      <c r="I1269" s="78" t="str">
        <f>IF(E1269="","",INDEX('기사 제목 및 링크'!B:B,MATCH("https://skinnonews.com"&amp;A1269,'기사 제목 및 링크'!C:C,0)))</f>
        <v/>
      </c>
    </row>
    <row r="1270" spans="1:9">
      <c r="A1270" t="s">
        <v>1436</v>
      </c>
      <c r="B1270" t="s">
        <v>37</v>
      </c>
      <c r="C1270">
        <v>1</v>
      </c>
      <c r="D1270" s="78" t="str">
        <f>IFERROR(MATCH(A1270,'4p data'!$I$2:$I$7,0),"")</f>
        <v/>
      </c>
      <c r="E1270" s="78" t="str">
        <f>IF(D1270="","",D1270&amp;"@"&amp;COUNTIF($D$1:D1270,D1270))</f>
        <v/>
      </c>
      <c r="F1270" s="78" t="str">
        <f t="shared" si="19"/>
        <v>Google 검색</v>
      </c>
      <c r="I1270" s="78" t="str">
        <f>IF(E1270="","",INDEX('기사 제목 및 링크'!B:B,MATCH("https://skinnonews.com"&amp;A1270,'기사 제목 및 링크'!C:C,0)))</f>
        <v/>
      </c>
    </row>
    <row r="1271" spans="1:9">
      <c r="A1271" t="s">
        <v>1436</v>
      </c>
      <c r="B1271" t="s">
        <v>39</v>
      </c>
      <c r="C1271">
        <v>1</v>
      </c>
      <c r="D1271" s="78" t="str">
        <f>IFERROR(MATCH(A1271,'4p data'!$I$2:$I$7,0),"")</f>
        <v/>
      </c>
      <c r="E1271" s="78" t="str">
        <f>IF(D1271="","",D1271&amp;"@"&amp;COUNTIF($D$1:D1271,D1271))</f>
        <v/>
      </c>
      <c r="F1271" s="78" t="str">
        <f t="shared" si="19"/>
        <v>Naver 검색</v>
      </c>
      <c r="I1271" s="78" t="str">
        <f>IF(E1271="","",INDEX('기사 제목 및 링크'!B:B,MATCH("https://skinnonews.com"&amp;A1271,'기사 제목 및 링크'!C:C,0)))</f>
        <v/>
      </c>
    </row>
    <row r="1272" spans="1:9">
      <c r="A1272" t="s">
        <v>184</v>
      </c>
      <c r="B1272" t="s">
        <v>36</v>
      </c>
      <c r="C1272">
        <v>1</v>
      </c>
      <c r="D1272" s="78" t="str">
        <f>IFERROR(MATCH(A1272,'4p data'!$I$2:$I$7,0),"")</f>
        <v/>
      </c>
      <c r="E1272" s="78" t="str">
        <f>IF(D1272="","",D1272&amp;"@"&amp;COUNTIF($D$1:D1272,D1272))</f>
        <v/>
      </c>
      <c r="F1272" s="78" t="str">
        <f t="shared" si="19"/>
        <v>직접유입</v>
      </c>
      <c r="I1272" s="78" t="str">
        <f>IF(E1272="","",INDEX('기사 제목 및 링크'!B:B,MATCH("https://skinnonews.com"&amp;A1272,'기사 제목 및 링크'!C:C,0)))</f>
        <v/>
      </c>
    </row>
    <row r="1273" spans="1:9">
      <c r="A1273" t="s">
        <v>1404</v>
      </c>
      <c r="B1273" t="s">
        <v>37</v>
      </c>
      <c r="C1273">
        <v>1</v>
      </c>
      <c r="D1273" s="78" t="str">
        <f>IFERROR(MATCH(A1273,'4p data'!$I$2:$I$7,0),"")</f>
        <v/>
      </c>
      <c r="E1273" s="78" t="str">
        <f>IF(D1273="","",D1273&amp;"@"&amp;COUNTIF($D$1:D1273,D1273))</f>
        <v/>
      </c>
      <c r="F1273" s="78" t="str">
        <f t="shared" si="19"/>
        <v>Google 검색</v>
      </c>
      <c r="I1273" s="78" t="str">
        <f>IF(E1273="","",INDEX('기사 제목 및 링크'!B:B,MATCH("https://skinnonews.com"&amp;A1273,'기사 제목 및 링크'!C:C,0)))</f>
        <v/>
      </c>
    </row>
    <row r="1274" spans="1:9">
      <c r="A1274" t="s">
        <v>1404</v>
      </c>
      <c r="B1274" t="s">
        <v>39</v>
      </c>
      <c r="C1274">
        <v>1</v>
      </c>
      <c r="D1274" s="78" t="str">
        <f>IFERROR(MATCH(A1274,'4p data'!$I$2:$I$7,0),"")</f>
        <v/>
      </c>
      <c r="E1274" s="78" t="str">
        <f>IF(D1274="","",D1274&amp;"@"&amp;COUNTIF($D$1:D1274,D1274))</f>
        <v/>
      </c>
      <c r="F1274" s="78" t="str">
        <f t="shared" si="19"/>
        <v>Naver 검색</v>
      </c>
      <c r="I1274" s="78" t="str">
        <f>IF(E1274="","",INDEX('기사 제목 및 링크'!B:B,MATCH("https://skinnonews.com"&amp;A1274,'기사 제목 및 링크'!C:C,0)))</f>
        <v/>
      </c>
    </row>
    <row r="1275" spans="1:9">
      <c r="A1275" t="s">
        <v>121</v>
      </c>
      <c r="B1275" t="s">
        <v>36</v>
      </c>
      <c r="C1275">
        <v>1</v>
      </c>
      <c r="D1275" s="78" t="str">
        <f>IFERROR(MATCH(A1275,'4p data'!$I$2:$I$7,0),"")</f>
        <v/>
      </c>
      <c r="E1275" s="78" t="str">
        <f>IF(D1275="","",D1275&amp;"@"&amp;COUNTIF($D$1:D1275,D1275))</f>
        <v/>
      </c>
      <c r="F1275" s="78" t="str">
        <f t="shared" si="19"/>
        <v>직접유입</v>
      </c>
      <c r="I1275" s="78" t="str">
        <f>IF(E1275="","",INDEX('기사 제목 및 링크'!B:B,MATCH("https://skinnonews.com"&amp;A1275,'기사 제목 및 링크'!C:C,0)))</f>
        <v/>
      </c>
    </row>
    <row r="1276" spans="1:9">
      <c r="A1276" t="s">
        <v>217</v>
      </c>
      <c r="B1276" t="s">
        <v>36</v>
      </c>
      <c r="C1276">
        <v>1</v>
      </c>
      <c r="D1276" s="78" t="str">
        <f>IFERROR(MATCH(A1276,'4p data'!$I$2:$I$7,0),"")</f>
        <v/>
      </c>
      <c r="E1276" s="78" t="str">
        <f>IF(D1276="","",D1276&amp;"@"&amp;COUNTIF($D$1:D1276,D1276))</f>
        <v/>
      </c>
      <c r="F1276" s="78" t="str">
        <f t="shared" si="19"/>
        <v>직접유입</v>
      </c>
      <c r="I1276" s="78" t="str">
        <f>IF(E1276="","",INDEX('기사 제목 및 링크'!B:B,MATCH("https://skinnonews.com"&amp;A1276,'기사 제목 및 링크'!C:C,0)))</f>
        <v/>
      </c>
    </row>
    <row r="1277" spans="1:9">
      <c r="A1277" t="s">
        <v>217</v>
      </c>
      <c r="B1277" t="s">
        <v>40</v>
      </c>
      <c r="C1277">
        <v>1</v>
      </c>
      <c r="D1277" s="78" t="str">
        <f>IFERROR(MATCH(A1277,'4p data'!$I$2:$I$7,0),"")</f>
        <v/>
      </c>
      <c r="E1277" s="78" t="str">
        <f>IF(D1277="","",D1277&amp;"@"&amp;COUNTIF($D$1:D1277,D1277))</f>
        <v/>
      </c>
      <c r="F1277" s="78" t="str">
        <f t="shared" si="19"/>
        <v>Bing</v>
      </c>
      <c r="I1277" s="78" t="str">
        <f>IF(E1277="","",INDEX('기사 제목 및 링크'!B:B,MATCH("https://skinnonews.com"&amp;A1277,'기사 제목 및 링크'!C:C,0)))</f>
        <v/>
      </c>
    </row>
    <row r="1278" spans="1:9">
      <c r="A1278" t="s">
        <v>1431</v>
      </c>
      <c r="B1278" t="s">
        <v>37</v>
      </c>
      <c r="C1278">
        <v>1</v>
      </c>
      <c r="D1278" s="78" t="str">
        <f>IFERROR(MATCH(A1278,'4p data'!$I$2:$I$7,0),"")</f>
        <v/>
      </c>
      <c r="E1278" s="78" t="str">
        <f>IF(D1278="","",D1278&amp;"@"&amp;COUNTIF($D$1:D1278,D1278))</f>
        <v/>
      </c>
      <c r="F1278" s="78" t="str">
        <f t="shared" si="19"/>
        <v>Google 검색</v>
      </c>
      <c r="I1278" s="78" t="str">
        <f>IF(E1278="","",INDEX('기사 제목 및 링크'!B:B,MATCH("https://skinnonews.com"&amp;A1278,'기사 제목 및 링크'!C:C,0)))</f>
        <v/>
      </c>
    </row>
    <row r="1279" spans="1:9">
      <c r="A1279" t="s">
        <v>930</v>
      </c>
      <c r="B1279" t="s">
        <v>37</v>
      </c>
      <c r="C1279">
        <v>1</v>
      </c>
      <c r="D1279" s="78" t="str">
        <f>IFERROR(MATCH(A1279,'4p data'!$I$2:$I$7,0),"")</f>
        <v/>
      </c>
      <c r="E1279" s="78" t="str">
        <f>IF(D1279="","",D1279&amp;"@"&amp;COUNTIF($D$1:D1279,D1279))</f>
        <v/>
      </c>
      <c r="F1279" s="78" t="str">
        <f t="shared" si="19"/>
        <v>Google 검색</v>
      </c>
      <c r="I1279" s="78" t="str">
        <f>IF(E1279="","",INDEX('기사 제목 및 링크'!B:B,MATCH("https://skinnonews.com"&amp;A1279,'기사 제목 및 링크'!C:C,0)))</f>
        <v/>
      </c>
    </row>
    <row r="1280" spans="1:9">
      <c r="A1280" t="s">
        <v>930</v>
      </c>
      <c r="B1280" t="s">
        <v>39</v>
      </c>
      <c r="C1280">
        <v>1</v>
      </c>
      <c r="D1280" s="78" t="str">
        <f>IFERROR(MATCH(A1280,'4p data'!$I$2:$I$7,0),"")</f>
        <v/>
      </c>
      <c r="E1280" s="78" t="str">
        <f>IF(D1280="","",D1280&amp;"@"&amp;COUNTIF($D$1:D1280,D1280))</f>
        <v/>
      </c>
      <c r="F1280" s="78" t="str">
        <f t="shared" si="19"/>
        <v>Naver 검색</v>
      </c>
      <c r="I1280" s="78" t="str">
        <f>IF(E1280="","",INDEX('기사 제목 및 링크'!B:B,MATCH("https://skinnonews.com"&amp;A1280,'기사 제목 및 링크'!C:C,0)))</f>
        <v/>
      </c>
    </row>
    <row r="1281" spans="1:9">
      <c r="A1281" t="s">
        <v>930</v>
      </c>
      <c r="B1281" t="s">
        <v>88</v>
      </c>
      <c r="C1281">
        <v>1</v>
      </c>
      <c r="D1281" s="78" t="str">
        <f>IFERROR(MATCH(A1281,'4p data'!$I$2:$I$7,0),"")</f>
        <v/>
      </c>
      <c r="E1281" s="78" t="str">
        <f>IF(D1281="","",D1281&amp;"@"&amp;COUNTIF($D$1:D1281,D1281))</f>
        <v/>
      </c>
      <c r="F1281" s="78" t="str">
        <f t="shared" si="19"/>
        <v>Sk-on.com</v>
      </c>
      <c r="I1281" s="78" t="str">
        <f>IF(E1281="","",INDEX('기사 제목 및 링크'!B:B,MATCH("https://skinnonews.com"&amp;A1281,'기사 제목 및 링크'!C:C,0)))</f>
        <v/>
      </c>
    </row>
    <row r="1282" spans="1:9">
      <c r="A1282" t="s">
        <v>2291</v>
      </c>
      <c r="B1282" t="s">
        <v>37</v>
      </c>
      <c r="C1282">
        <v>1</v>
      </c>
      <c r="D1282" s="78" t="str">
        <f>IFERROR(MATCH(A1282,'4p data'!$I$2:$I$7,0),"")</f>
        <v/>
      </c>
      <c r="E1282" s="78" t="str">
        <f>IF(D1282="","",D1282&amp;"@"&amp;COUNTIF($D$1:D1282,D1282))</f>
        <v/>
      </c>
      <c r="F1282" s="78" t="str">
        <f t="shared" ref="F1282:F1345" si="20">IF(B1282="naver","Naver 검색",IF(B1282="google","Google 검색",IF(B1282="(direct)","직접유입",UPPER(LEFT(B1282,1))&amp;MID(B1282,2,99))))</f>
        <v>Google 검색</v>
      </c>
      <c r="I1282" s="78" t="str">
        <f>IF(E1282="","",INDEX('기사 제목 및 링크'!B:B,MATCH("https://skinnonews.com"&amp;A1282,'기사 제목 및 링크'!C:C,0)))</f>
        <v/>
      </c>
    </row>
    <row r="1283" spans="1:9">
      <c r="A1283" t="s">
        <v>2292</v>
      </c>
      <c r="B1283" t="s">
        <v>39</v>
      </c>
      <c r="C1283">
        <v>1</v>
      </c>
      <c r="D1283" s="78" t="str">
        <f>IFERROR(MATCH(A1283,'4p data'!$I$2:$I$7,0),"")</f>
        <v/>
      </c>
      <c r="E1283" s="78" t="str">
        <f>IF(D1283="","",D1283&amp;"@"&amp;COUNTIF($D$1:D1283,D1283))</f>
        <v/>
      </c>
      <c r="F1283" s="78" t="str">
        <f t="shared" si="20"/>
        <v>Naver 검색</v>
      </c>
      <c r="I1283" s="78" t="str">
        <f>IF(E1283="","",INDEX('기사 제목 및 링크'!B:B,MATCH("https://skinnonews.com"&amp;A1283,'기사 제목 및 링크'!C:C,0)))</f>
        <v/>
      </c>
    </row>
    <row r="1284" spans="1:9">
      <c r="A1284" t="s">
        <v>1814</v>
      </c>
      <c r="B1284" t="s">
        <v>37</v>
      </c>
      <c r="C1284">
        <v>1</v>
      </c>
      <c r="D1284" s="78" t="str">
        <f>IFERROR(MATCH(A1284,'4p data'!$I$2:$I$7,0),"")</f>
        <v/>
      </c>
      <c r="E1284" s="78" t="str">
        <f>IF(D1284="","",D1284&amp;"@"&amp;COUNTIF($D$1:D1284,D1284))</f>
        <v/>
      </c>
      <c r="F1284" s="78" t="str">
        <f t="shared" si="20"/>
        <v>Google 검색</v>
      </c>
      <c r="I1284" s="78" t="str">
        <f>IF(E1284="","",INDEX('기사 제목 및 링크'!B:B,MATCH("https://skinnonews.com"&amp;A1284,'기사 제목 및 링크'!C:C,0)))</f>
        <v/>
      </c>
    </row>
    <row r="1285" spans="1:9">
      <c r="A1285" t="s">
        <v>1814</v>
      </c>
      <c r="B1285" t="s">
        <v>39</v>
      </c>
      <c r="C1285">
        <v>1</v>
      </c>
      <c r="D1285" s="78" t="str">
        <f>IFERROR(MATCH(A1285,'4p data'!$I$2:$I$7,0),"")</f>
        <v/>
      </c>
      <c r="E1285" s="78" t="str">
        <f>IF(D1285="","",D1285&amp;"@"&amp;COUNTIF($D$1:D1285,D1285))</f>
        <v/>
      </c>
      <c r="F1285" s="78" t="str">
        <f t="shared" si="20"/>
        <v>Naver 검색</v>
      </c>
      <c r="I1285" s="78" t="str">
        <f>IF(E1285="","",INDEX('기사 제목 및 링크'!B:B,MATCH("https://skinnonews.com"&amp;A1285,'기사 제목 및 링크'!C:C,0)))</f>
        <v/>
      </c>
    </row>
    <row r="1286" spans="1:9">
      <c r="A1286" t="s">
        <v>190</v>
      </c>
      <c r="B1286" t="s">
        <v>234</v>
      </c>
      <c r="C1286">
        <v>1</v>
      </c>
      <c r="D1286" s="78" t="str">
        <f>IFERROR(MATCH(A1286,'4p data'!$I$2:$I$7,0),"")</f>
        <v/>
      </c>
      <c r="E1286" s="78" t="str">
        <f>IF(D1286="","",D1286&amp;"@"&amp;COUNTIF($D$1:D1286,D1286))</f>
        <v/>
      </c>
      <c r="F1286" s="78" t="str">
        <f t="shared" si="20"/>
        <v>Skenmove.com</v>
      </c>
      <c r="I1286" s="78" t="str">
        <f>IF(E1286="","",INDEX('기사 제목 및 링크'!B:B,MATCH("https://skinnonews.com"&amp;A1286,'기사 제목 및 링크'!C:C,0)))</f>
        <v/>
      </c>
    </row>
    <row r="1287" spans="1:9">
      <c r="A1287" t="s">
        <v>2076</v>
      </c>
      <c r="B1287" t="s">
        <v>235</v>
      </c>
      <c r="C1287">
        <v>1</v>
      </c>
      <c r="D1287" s="78" t="str">
        <f>IFERROR(MATCH(A1287,'4p data'!$I$2:$I$7,0),"")</f>
        <v/>
      </c>
      <c r="E1287" s="78" t="str">
        <f>IF(D1287="","",D1287&amp;"@"&amp;COUNTIF($D$1:D1287,D1287))</f>
        <v/>
      </c>
      <c r="F1287" s="78" t="str">
        <f t="shared" si="20"/>
        <v>M.search.naver.com</v>
      </c>
      <c r="I1287" s="78" t="str">
        <f>IF(E1287="","",INDEX('기사 제목 및 링크'!B:B,MATCH("https://skinnonews.com"&amp;A1287,'기사 제목 및 링크'!C:C,0)))</f>
        <v/>
      </c>
    </row>
    <row r="1288" spans="1:9">
      <c r="A1288" t="s">
        <v>2076</v>
      </c>
      <c r="B1288" t="s">
        <v>39</v>
      </c>
      <c r="C1288">
        <v>1</v>
      </c>
      <c r="D1288" s="78" t="str">
        <f>IFERROR(MATCH(A1288,'4p data'!$I$2:$I$7,0),"")</f>
        <v/>
      </c>
      <c r="E1288" s="78" t="str">
        <f>IF(D1288="","",D1288&amp;"@"&amp;COUNTIF($D$1:D1288,D1288))</f>
        <v/>
      </c>
      <c r="F1288" s="78" t="str">
        <f t="shared" si="20"/>
        <v>Naver 검색</v>
      </c>
      <c r="I1288" s="78" t="str">
        <f>IF(E1288="","",INDEX('기사 제목 및 링크'!B:B,MATCH("https://skinnonews.com"&amp;A1288,'기사 제목 및 링크'!C:C,0)))</f>
        <v/>
      </c>
    </row>
    <row r="1289" spans="1:9">
      <c r="A1289" t="s">
        <v>2096</v>
      </c>
      <c r="B1289" t="s">
        <v>41</v>
      </c>
      <c r="C1289">
        <v>1</v>
      </c>
      <c r="D1289" s="78" t="str">
        <f>IFERROR(MATCH(A1289,'4p data'!$I$2:$I$7,0),"")</f>
        <v/>
      </c>
      <c r="E1289" s="78" t="str">
        <f>IF(D1289="","",D1289&amp;"@"&amp;COUNTIF($D$1:D1289,D1289))</f>
        <v/>
      </c>
      <c r="F1289" s="78" t="str">
        <f t="shared" si="20"/>
        <v>Naver.com</v>
      </c>
      <c r="I1289" s="78" t="str">
        <f>IF(E1289="","",INDEX('기사 제목 및 링크'!B:B,MATCH("https://skinnonews.com"&amp;A1289,'기사 제목 및 링크'!C:C,0)))</f>
        <v/>
      </c>
    </row>
    <row r="1290" spans="1:9">
      <c r="A1290" t="s">
        <v>711</v>
      </c>
      <c r="B1290" t="s">
        <v>229</v>
      </c>
      <c r="C1290">
        <v>1</v>
      </c>
      <c r="D1290" s="78" t="str">
        <f>IFERROR(MATCH(A1290,'4p data'!$I$2:$I$7,0),"")</f>
        <v/>
      </c>
      <c r="E1290" s="78" t="str">
        <f>IF(D1290="","",D1290&amp;"@"&amp;COUNTIF($D$1:D1290,D1290))</f>
        <v/>
      </c>
      <c r="F1290" s="78" t="str">
        <f t="shared" si="20"/>
        <v>Skenergy.com</v>
      </c>
      <c r="I1290" s="78" t="str">
        <f>IF(E1290="","",INDEX('기사 제목 및 링크'!B:B,MATCH("https://skinnonews.com"&amp;A1290,'기사 제목 및 링크'!C:C,0)))</f>
        <v/>
      </c>
    </row>
    <row r="1291" spans="1:9">
      <c r="A1291" t="s">
        <v>1888</v>
      </c>
      <c r="B1291" t="s">
        <v>36</v>
      </c>
      <c r="C1291">
        <v>1</v>
      </c>
      <c r="D1291" s="78" t="str">
        <f>IFERROR(MATCH(A1291,'4p data'!$I$2:$I$7,0),"")</f>
        <v/>
      </c>
      <c r="E1291" s="78" t="str">
        <f>IF(D1291="","",D1291&amp;"@"&amp;COUNTIF($D$1:D1291,D1291))</f>
        <v/>
      </c>
      <c r="F1291" s="78" t="str">
        <f t="shared" si="20"/>
        <v>직접유입</v>
      </c>
      <c r="I1291" s="78" t="str">
        <f>IF(E1291="","",INDEX('기사 제목 및 링크'!B:B,MATCH("https://skinnonews.com"&amp;A1291,'기사 제목 및 링크'!C:C,0)))</f>
        <v/>
      </c>
    </row>
    <row r="1292" spans="1:9">
      <c r="A1292" t="s">
        <v>1889</v>
      </c>
      <c r="B1292" t="s">
        <v>37</v>
      </c>
      <c r="C1292">
        <v>1</v>
      </c>
      <c r="D1292" s="78" t="str">
        <f>IFERROR(MATCH(A1292,'4p data'!$I$2:$I$7,0),"")</f>
        <v/>
      </c>
      <c r="E1292" s="78" t="str">
        <f>IF(D1292="","",D1292&amp;"@"&amp;COUNTIF($D$1:D1292,D1292))</f>
        <v/>
      </c>
      <c r="F1292" s="78" t="str">
        <f t="shared" si="20"/>
        <v>Google 검색</v>
      </c>
      <c r="I1292" s="78" t="str">
        <f>IF(E1292="","",INDEX('기사 제목 및 링크'!B:B,MATCH("https://skinnonews.com"&amp;A1292,'기사 제목 및 링크'!C:C,0)))</f>
        <v/>
      </c>
    </row>
    <row r="1293" spans="1:9">
      <c r="A1293" t="s">
        <v>1889</v>
      </c>
      <c r="B1293" t="s">
        <v>41</v>
      </c>
      <c r="C1293">
        <v>1</v>
      </c>
      <c r="D1293" s="78" t="str">
        <f>IFERROR(MATCH(A1293,'4p data'!$I$2:$I$7,0),"")</f>
        <v/>
      </c>
      <c r="E1293" s="78" t="str">
        <f>IF(D1293="","",D1293&amp;"@"&amp;COUNTIF($D$1:D1293,D1293))</f>
        <v/>
      </c>
      <c r="F1293" s="78" t="str">
        <f t="shared" si="20"/>
        <v>Naver.com</v>
      </c>
      <c r="I1293" s="78" t="str">
        <f>IF(E1293="","",INDEX('기사 제목 및 링크'!B:B,MATCH("https://skinnonews.com"&amp;A1293,'기사 제목 및 링크'!C:C,0)))</f>
        <v/>
      </c>
    </row>
    <row r="1294" spans="1:9">
      <c r="A1294" t="s">
        <v>1594</v>
      </c>
      <c r="B1294" t="s">
        <v>37</v>
      </c>
      <c r="C1294">
        <v>1</v>
      </c>
      <c r="D1294" s="78" t="str">
        <f>IFERROR(MATCH(A1294,'4p data'!$I$2:$I$7,0),"")</f>
        <v/>
      </c>
      <c r="E1294" s="78" t="str">
        <f>IF(D1294="","",D1294&amp;"@"&amp;COUNTIF($D$1:D1294,D1294))</f>
        <v/>
      </c>
      <c r="F1294" s="78" t="str">
        <f t="shared" si="20"/>
        <v>Google 검색</v>
      </c>
      <c r="I1294" s="78" t="str">
        <f>IF(E1294="","",INDEX('기사 제목 및 링크'!B:B,MATCH("https://skinnonews.com"&amp;A1294,'기사 제목 및 링크'!C:C,0)))</f>
        <v/>
      </c>
    </row>
    <row r="1295" spans="1:9">
      <c r="A1295" t="s">
        <v>191</v>
      </c>
      <c r="B1295" t="s">
        <v>36</v>
      </c>
      <c r="C1295">
        <v>1</v>
      </c>
      <c r="D1295" s="78" t="str">
        <f>IFERROR(MATCH(A1295,'4p data'!$I$2:$I$7,0),"")</f>
        <v/>
      </c>
      <c r="E1295" s="78" t="str">
        <f>IF(D1295="","",D1295&amp;"@"&amp;COUNTIF($D$1:D1295,D1295))</f>
        <v/>
      </c>
      <c r="F1295" s="78" t="str">
        <f t="shared" si="20"/>
        <v>직접유입</v>
      </c>
      <c r="I1295" s="78" t="str">
        <f>IF(E1295="","",INDEX('기사 제목 및 링크'!B:B,MATCH("https://skinnonews.com"&amp;A1295,'기사 제목 및 링크'!C:C,0)))</f>
        <v/>
      </c>
    </row>
    <row r="1296" spans="1:9">
      <c r="A1296" t="s">
        <v>2293</v>
      </c>
      <c r="B1296" t="s">
        <v>37</v>
      </c>
      <c r="C1296">
        <v>1</v>
      </c>
      <c r="D1296" s="78" t="str">
        <f>IFERROR(MATCH(A1296,'4p data'!$I$2:$I$7,0),"")</f>
        <v/>
      </c>
      <c r="E1296" s="78" t="str">
        <f>IF(D1296="","",D1296&amp;"@"&amp;COUNTIF($D$1:D1296,D1296))</f>
        <v/>
      </c>
      <c r="F1296" s="78" t="str">
        <f t="shared" si="20"/>
        <v>Google 검색</v>
      </c>
      <c r="I1296" s="78" t="str">
        <f>IF(E1296="","",INDEX('기사 제목 및 링크'!B:B,MATCH("https://skinnonews.com"&amp;A1296,'기사 제목 및 링크'!C:C,0)))</f>
        <v/>
      </c>
    </row>
    <row r="1297" spans="1:9">
      <c r="A1297" t="s">
        <v>2294</v>
      </c>
      <c r="B1297" t="s">
        <v>88</v>
      </c>
      <c r="C1297">
        <v>1</v>
      </c>
      <c r="D1297" s="78" t="str">
        <f>IFERROR(MATCH(A1297,'4p data'!$I$2:$I$7,0),"")</f>
        <v/>
      </c>
      <c r="E1297" s="78" t="str">
        <f>IF(D1297="","",D1297&amp;"@"&amp;COUNTIF($D$1:D1297,D1297))</f>
        <v/>
      </c>
      <c r="F1297" s="78" t="str">
        <f t="shared" si="20"/>
        <v>Sk-on.com</v>
      </c>
      <c r="I1297" s="78" t="str">
        <f>IF(E1297="","",INDEX('기사 제목 및 링크'!B:B,MATCH("https://skinnonews.com"&amp;A1297,'기사 제목 및 링크'!C:C,0)))</f>
        <v/>
      </c>
    </row>
    <row r="1298" spans="1:9">
      <c r="A1298" t="s">
        <v>192</v>
      </c>
      <c r="B1298" t="s">
        <v>41</v>
      </c>
      <c r="C1298">
        <v>1</v>
      </c>
      <c r="D1298" s="78" t="str">
        <f>IFERROR(MATCH(A1298,'4p data'!$I$2:$I$7,0),"")</f>
        <v/>
      </c>
      <c r="E1298" s="78" t="str">
        <f>IF(D1298="","",D1298&amp;"@"&amp;COUNTIF($D$1:D1298,D1298))</f>
        <v/>
      </c>
      <c r="F1298" s="78" t="str">
        <f t="shared" si="20"/>
        <v>Naver.com</v>
      </c>
      <c r="I1298" s="78" t="str">
        <f>IF(E1298="","",INDEX('기사 제목 및 링크'!B:B,MATCH("https://skinnonews.com"&amp;A1298,'기사 제목 및 링크'!C:C,0)))</f>
        <v/>
      </c>
    </row>
    <row r="1299" spans="1:9">
      <c r="A1299" t="s">
        <v>1372</v>
      </c>
      <c r="B1299" t="s">
        <v>39</v>
      </c>
      <c r="C1299">
        <v>1</v>
      </c>
      <c r="D1299" s="78" t="str">
        <f>IFERROR(MATCH(A1299,'4p data'!$I$2:$I$7,0),"")</f>
        <v/>
      </c>
      <c r="E1299" s="78" t="str">
        <f>IF(D1299="","",D1299&amp;"@"&amp;COUNTIF($D$1:D1299,D1299))</f>
        <v/>
      </c>
      <c r="F1299" s="78" t="str">
        <f t="shared" si="20"/>
        <v>Naver 검색</v>
      </c>
      <c r="I1299" s="78" t="str">
        <f>IF(E1299="","",INDEX('기사 제목 및 링크'!B:B,MATCH("https://skinnonews.com"&amp;A1299,'기사 제목 및 링크'!C:C,0)))</f>
        <v/>
      </c>
    </row>
    <row r="1300" spans="1:9">
      <c r="A1300" t="s">
        <v>1663</v>
      </c>
      <c r="B1300" t="s">
        <v>37</v>
      </c>
      <c r="C1300">
        <v>1</v>
      </c>
      <c r="D1300" s="78" t="str">
        <f>IFERROR(MATCH(A1300,'4p data'!$I$2:$I$7,0),"")</f>
        <v/>
      </c>
      <c r="E1300" s="78" t="str">
        <f>IF(D1300="","",D1300&amp;"@"&amp;COUNTIF($D$1:D1300,D1300))</f>
        <v/>
      </c>
      <c r="F1300" s="78" t="str">
        <f t="shared" si="20"/>
        <v>Google 검색</v>
      </c>
      <c r="I1300" s="78" t="str">
        <f>IF(E1300="","",INDEX('기사 제목 및 링크'!B:B,MATCH("https://skinnonews.com"&amp;A1300,'기사 제목 및 링크'!C:C,0)))</f>
        <v/>
      </c>
    </row>
    <row r="1301" spans="1:9">
      <c r="A1301" t="s">
        <v>985</v>
      </c>
      <c r="B1301" t="s">
        <v>39</v>
      </c>
      <c r="C1301">
        <v>1</v>
      </c>
      <c r="D1301" s="78" t="str">
        <f>IFERROR(MATCH(A1301,'4p data'!$I$2:$I$7,0),"")</f>
        <v/>
      </c>
      <c r="E1301" s="78" t="str">
        <f>IF(D1301="","",D1301&amp;"@"&amp;COUNTIF($D$1:D1301,D1301))</f>
        <v/>
      </c>
      <c r="F1301" s="78" t="str">
        <f t="shared" si="20"/>
        <v>Naver 검색</v>
      </c>
      <c r="I1301" s="78" t="str">
        <f>IF(E1301="","",INDEX('기사 제목 및 링크'!B:B,MATCH("https://skinnonews.com"&amp;A1301,'기사 제목 및 링크'!C:C,0)))</f>
        <v/>
      </c>
    </row>
    <row r="1302" spans="1:9">
      <c r="A1302" t="s">
        <v>2152</v>
      </c>
      <c r="B1302" t="s">
        <v>37</v>
      </c>
      <c r="C1302">
        <v>1</v>
      </c>
      <c r="D1302" s="78" t="str">
        <f>IFERROR(MATCH(A1302,'4p data'!$I$2:$I$7,0),"")</f>
        <v/>
      </c>
      <c r="E1302" s="78" t="str">
        <f>IF(D1302="","",D1302&amp;"@"&amp;COUNTIF($D$1:D1302,D1302))</f>
        <v/>
      </c>
      <c r="F1302" s="78" t="str">
        <f t="shared" si="20"/>
        <v>Google 검색</v>
      </c>
      <c r="I1302" s="78" t="str">
        <f>IF(E1302="","",INDEX('기사 제목 및 링크'!B:B,MATCH("https://skinnonews.com"&amp;A1302,'기사 제목 및 링크'!C:C,0)))</f>
        <v/>
      </c>
    </row>
    <row r="1303" spans="1:9">
      <c r="A1303" t="s">
        <v>2152</v>
      </c>
      <c r="B1303" t="s">
        <v>229</v>
      </c>
      <c r="C1303">
        <v>1</v>
      </c>
      <c r="D1303" s="78" t="str">
        <f>IFERROR(MATCH(A1303,'4p data'!$I$2:$I$7,0),"")</f>
        <v/>
      </c>
      <c r="E1303" s="78" t="str">
        <f>IF(D1303="","",D1303&amp;"@"&amp;COUNTIF($D$1:D1303,D1303))</f>
        <v/>
      </c>
      <c r="F1303" s="78" t="str">
        <f t="shared" si="20"/>
        <v>Skenergy.com</v>
      </c>
      <c r="I1303" s="78" t="str">
        <f>IF(E1303="","",INDEX('기사 제목 및 링크'!B:B,MATCH("https://skinnonews.com"&amp;A1303,'기사 제목 및 링크'!C:C,0)))</f>
        <v/>
      </c>
    </row>
    <row r="1304" spans="1:9">
      <c r="A1304" t="s">
        <v>1890</v>
      </c>
      <c r="B1304" t="s">
        <v>39</v>
      </c>
      <c r="C1304">
        <v>1</v>
      </c>
      <c r="D1304" s="78" t="str">
        <f>IFERROR(MATCH(A1304,'4p data'!$I$2:$I$7,0),"")</f>
        <v/>
      </c>
      <c r="E1304" s="78" t="str">
        <f>IF(D1304="","",D1304&amp;"@"&amp;COUNTIF($D$1:D1304,D1304))</f>
        <v/>
      </c>
      <c r="F1304" s="78" t="str">
        <f t="shared" si="20"/>
        <v>Naver 검색</v>
      </c>
      <c r="I1304" s="78" t="str">
        <f>IF(E1304="","",INDEX('기사 제목 및 링크'!B:B,MATCH("https://skinnonews.com"&amp;A1304,'기사 제목 및 링크'!C:C,0)))</f>
        <v/>
      </c>
    </row>
    <row r="1305" spans="1:9">
      <c r="A1305" t="s">
        <v>71</v>
      </c>
      <c r="B1305" t="s">
        <v>36</v>
      </c>
      <c r="C1305">
        <v>1</v>
      </c>
      <c r="D1305" s="78" t="str">
        <f>IFERROR(MATCH(A1305,'4p data'!$I$2:$I$7,0),"")</f>
        <v/>
      </c>
      <c r="E1305" s="78" t="str">
        <f>IF(D1305="","",D1305&amp;"@"&amp;COUNTIF($D$1:D1305,D1305))</f>
        <v/>
      </c>
      <c r="F1305" s="78" t="str">
        <f t="shared" si="20"/>
        <v>직접유입</v>
      </c>
      <c r="I1305" s="78" t="str">
        <f>IF(E1305="","",INDEX('기사 제목 및 링크'!B:B,MATCH("https://skinnonews.com"&amp;A1305,'기사 제목 및 링크'!C:C,0)))</f>
        <v/>
      </c>
    </row>
    <row r="1306" spans="1:9">
      <c r="A1306" t="s">
        <v>2295</v>
      </c>
      <c r="B1306" t="s">
        <v>37</v>
      </c>
      <c r="C1306">
        <v>1</v>
      </c>
      <c r="D1306" s="78" t="str">
        <f>IFERROR(MATCH(A1306,'4p data'!$I$2:$I$7,0),"")</f>
        <v/>
      </c>
      <c r="E1306" s="78" t="str">
        <f>IF(D1306="","",D1306&amp;"@"&amp;COUNTIF($D$1:D1306,D1306))</f>
        <v/>
      </c>
      <c r="F1306" s="78" t="str">
        <f t="shared" si="20"/>
        <v>Google 검색</v>
      </c>
      <c r="I1306" s="78" t="str">
        <f>IF(E1306="","",INDEX('기사 제목 및 링크'!B:B,MATCH("https://skinnonews.com"&amp;A1306,'기사 제목 및 링크'!C:C,0)))</f>
        <v/>
      </c>
    </row>
    <row r="1307" spans="1:9">
      <c r="A1307" t="s">
        <v>2296</v>
      </c>
      <c r="B1307" t="s">
        <v>37</v>
      </c>
      <c r="C1307">
        <v>1</v>
      </c>
      <c r="D1307" s="78" t="str">
        <f>IFERROR(MATCH(A1307,'4p data'!$I$2:$I$7,0),"")</f>
        <v/>
      </c>
      <c r="E1307" s="78" t="str">
        <f>IF(D1307="","",D1307&amp;"@"&amp;COUNTIF($D$1:D1307,D1307))</f>
        <v/>
      </c>
      <c r="F1307" s="78" t="str">
        <f t="shared" si="20"/>
        <v>Google 검색</v>
      </c>
      <c r="I1307" s="78" t="str">
        <f>IF(E1307="","",INDEX('기사 제목 및 링크'!B:B,MATCH("https://skinnonews.com"&amp;A1307,'기사 제목 및 링크'!C:C,0)))</f>
        <v/>
      </c>
    </row>
    <row r="1308" spans="1:9">
      <c r="A1308" t="s">
        <v>124</v>
      </c>
      <c r="B1308" t="s">
        <v>37</v>
      </c>
      <c r="C1308">
        <v>1</v>
      </c>
      <c r="D1308" s="78" t="str">
        <f>IFERROR(MATCH(A1308,'4p data'!$I$2:$I$7,0),"")</f>
        <v/>
      </c>
      <c r="E1308" s="78" t="str">
        <f>IF(D1308="","",D1308&amp;"@"&amp;COUNTIF($D$1:D1308,D1308))</f>
        <v/>
      </c>
      <c r="F1308" s="78" t="str">
        <f t="shared" si="20"/>
        <v>Google 검색</v>
      </c>
      <c r="I1308" s="78" t="str">
        <f>IF(E1308="","",INDEX('기사 제목 및 링크'!B:B,MATCH("https://skinnonews.com"&amp;A1308,'기사 제목 및 링크'!C:C,0)))</f>
        <v/>
      </c>
    </row>
    <row r="1309" spans="1:9">
      <c r="A1309" t="s">
        <v>124</v>
      </c>
      <c r="B1309" t="s">
        <v>235</v>
      </c>
      <c r="C1309">
        <v>1</v>
      </c>
      <c r="D1309" s="78" t="str">
        <f>IFERROR(MATCH(A1309,'4p data'!$I$2:$I$7,0),"")</f>
        <v/>
      </c>
      <c r="E1309" s="78" t="str">
        <f>IF(D1309="","",D1309&amp;"@"&amp;COUNTIF($D$1:D1309,D1309))</f>
        <v/>
      </c>
      <c r="F1309" s="78" t="str">
        <f t="shared" si="20"/>
        <v>M.search.naver.com</v>
      </c>
      <c r="I1309" s="78" t="str">
        <f>IF(E1309="","",INDEX('기사 제목 및 링크'!B:B,MATCH("https://skinnonews.com"&amp;A1309,'기사 제목 및 링크'!C:C,0)))</f>
        <v/>
      </c>
    </row>
    <row r="1310" spans="1:9">
      <c r="A1310" t="s">
        <v>1520</v>
      </c>
      <c r="B1310" t="s">
        <v>2739</v>
      </c>
      <c r="C1310">
        <v>1</v>
      </c>
      <c r="D1310" s="78" t="str">
        <f>IFERROR(MATCH(A1310,'4p data'!$I$2:$I$7,0),"")</f>
        <v/>
      </c>
      <c r="E1310" s="78" t="str">
        <f>IF(D1310="","",D1310&amp;"@"&amp;COUNTIF($D$1:D1310,D1310))</f>
        <v/>
      </c>
      <c r="F1310" s="78" t="str">
        <f t="shared" si="20"/>
        <v>M.socialvalueconnect.com</v>
      </c>
      <c r="I1310" s="78" t="str">
        <f>IF(E1310="","",INDEX('기사 제목 및 링크'!B:B,MATCH("https://skinnonews.com"&amp;A1310,'기사 제목 및 링크'!C:C,0)))</f>
        <v/>
      </c>
    </row>
    <row r="1311" spans="1:9">
      <c r="A1311" t="s">
        <v>1520</v>
      </c>
      <c r="B1311" t="s">
        <v>39</v>
      </c>
      <c r="C1311">
        <v>1</v>
      </c>
      <c r="D1311" s="78" t="str">
        <f>IFERROR(MATCH(A1311,'4p data'!$I$2:$I$7,0),"")</f>
        <v/>
      </c>
      <c r="E1311" s="78" t="str">
        <f>IF(D1311="","",D1311&amp;"@"&amp;COUNTIF($D$1:D1311,D1311))</f>
        <v/>
      </c>
      <c r="F1311" s="78" t="str">
        <f t="shared" si="20"/>
        <v>Naver 검색</v>
      </c>
      <c r="I1311" s="78" t="str">
        <f>IF(E1311="","",INDEX('기사 제목 및 링크'!B:B,MATCH("https://skinnonews.com"&amp;A1311,'기사 제목 및 링크'!C:C,0)))</f>
        <v/>
      </c>
    </row>
    <row r="1312" spans="1:9">
      <c r="A1312" t="s">
        <v>1644</v>
      </c>
      <c r="B1312" t="s">
        <v>37</v>
      </c>
      <c r="C1312">
        <v>1</v>
      </c>
      <c r="D1312" s="78" t="str">
        <f>IFERROR(MATCH(A1312,'4p data'!$I$2:$I$7,0),"")</f>
        <v/>
      </c>
      <c r="E1312" s="78" t="str">
        <f>IF(D1312="","",D1312&amp;"@"&amp;COUNTIF($D$1:D1312,D1312))</f>
        <v/>
      </c>
      <c r="F1312" s="78" t="str">
        <f t="shared" si="20"/>
        <v>Google 검색</v>
      </c>
      <c r="I1312" s="78" t="str">
        <f>IF(E1312="","",INDEX('기사 제목 및 링크'!B:B,MATCH("https://skinnonews.com"&amp;A1312,'기사 제목 및 링크'!C:C,0)))</f>
        <v/>
      </c>
    </row>
    <row r="1313" spans="1:9">
      <c r="A1313" t="s">
        <v>1255</v>
      </c>
      <c r="B1313" t="s">
        <v>37</v>
      </c>
      <c r="C1313">
        <v>1</v>
      </c>
      <c r="D1313" s="78" t="str">
        <f>IFERROR(MATCH(A1313,'4p data'!$I$2:$I$7,0),"")</f>
        <v/>
      </c>
      <c r="E1313" s="78" t="str">
        <f>IF(D1313="","",D1313&amp;"@"&amp;COUNTIF($D$1:D1313,D1313))</f>
        <v/>
      </c>
      <c r="F1313" s="78" t="str">
        <f t="shared" si="20"/>
        <v>Google 검색</v>
      </c>
      <c r="I1313" s="78" t="str">
        <f>IF(E1313="","",INDEX('기사 제목 및 링크'!B:B,MATCH("https://skinnonews.com"&amp;A1313,'기사 제목 및 링크'!C:C,0)))</f>
        <v/>
      </c>
    </row>
    <row r="1314" spans="1:9">
      <c r="A1314" t="s">
        <v>2297</v>
      </c>
      <c r="B1314" t="s">
        <v>37</v>
      </c>
      <c r="C1314">
        <v>1</v>
      </c>
      <c r="D1314" s="78" t="str">
        <f>IFERROR(MATCH(A1314,'4p data'!$I$2:$I$7,0),"")</f>
        <v/>
      </c>
      <c r="E1314" s="78" t="str">
        <f>IF(D1314="","",D1314&amp;"@"&amp;COUNTIF($D$1:D1314,D1314))</f>
        <v/>
      </c>
      <c r="F1314" s="78" t="str">
        <f t="shared" si="20"/>
        <v>Google 검색</v>
      </c>
      <c r="I1314" s="78" t="str">
        <f>IF(E1314="","",INDEX('기사 제목 및 링크'!B:B,MATCH("https://skinnonews.com"&amp;A1314,'기사 제목 및 링크'!C:C,0)))</f>
        <v/>
      </c>
    </row>
    <row r="1315" spans="1:9">
      <c r="A1315" t="s">
        <v>1838</v>
      </c>
      <c r="B1315" t="s">
        <v>37</v>
      </c>
      <c r="C1315">
        <v>1</v>
      </c>
      <c r="D1315" s="78" t="str">
        <f>IFERROR(MATCH(A1315,'4p data'!$I$2:$I$7,0),"")</f>
        <v/>
      </c>
      <c r="E1315" s="78" t="str">
        <f>IF(D1315="","",D1315&amp;"@"&amp;COUNTIF($D$1:D1315,D1315))</f>
        <v/>
      </c>
      <c r="F1315" s="78" t="str">
        <f t="shared" si="20"/>
        <v>Google 검색</v>
      </c>
      <c r="I1315" s="78" t="str">
        <f>IF(E1315="","",INDEX('기사 제목 및 링크'!B:B,MATCH("https://skinnonews.com"&amp;A1315,'기사 제목 및 링크'!C:C,0)))</f>
        <v/>
      </c>
    </row>
    <row r="1316" spans="1:9">
      <c r="A1316" t="s">
        <v>2298</v>
      </c>
      <c r="B1316" t="s">
        <v>39</v>
      </c>
      <c r="C1316">
        <v>1</v>
      </c>
      <c r="D1316" s="78" t="str">
        <f>IFERROR(MATCH(A1316,'4p data'!$I$2:$I$7,0),"")</f>
        <v/>
      </c>
      <c r="E1316" s="78" t="str">
        <f>IF(D1316="","",D1316&amp;"@"&amp;COUNTIF($D$1:D1316,D1316))</f>
        <v/>
      </c>
      <c r="F1316" s="78" t="str">
        <f t="shared" si="20"/>
        <v>Naver 검색</v>
      </c>
      <c r="I1316" s="78" t="str">
        <f>IF(E1316="","",INDEX('기사 제목 및 링크'!B:B,MATCH("https://skinnonews.com"&amp;A1316,'기사 제목 및 링크'!C:C,0)))</f>
        <v/>
      </c>
    </row>
    <row r="1317" spans="1:9">
      <c r="A1317" t="s">
        <v>2299</v>
      </c>
      <c r="B1317" t="s">
        <v>37</v>
      </c>
      <c r="C1317">
        <v>1</v>
      </c>
      <c r="D1317" s="78" t="str">
        <f>IFERROR(MATCH(A1317,'4p data'!$I$2:$I$7,0),"")</f>
        <v/>
      </c>
      <c r="E1317" s="78" t="str">
        <f>IF(D1317="","",D1317&amp;"@"&amp;COUNTIF($D$1:D1317,D1317))</f>
        <v/>
      </c>
      <c r="F1317" s="78" t="str">
        <f t="shared" si="20"/>
        <v>Google 검색</v>
      </c>
      <c r="I1317" s="78" t="str">
        <f>IF(E1317="","",INDEX('기사 제목 및 링크'!B:B,MATCH("https://skinnonews.com"&amp;A1317,'기사 제목 및 링크'!C:C,0)))</f>
        <v/>
      </c>
    </row>
    <row r="1318" spans="1:9">
      <c r="A1318" t="s">
        <v>1282</v>
      </c>
      <c r="B1318" t="s">
        <v>36</v>
      </c>
      <c r="C1318">
        <v>1</v>
      </c>
      <c r="D1318" s="78" t="str">
        <f>IFERROR(MATCH(A1318,'4p data'!$I$2:$I$7,0),"")</f>
        <v/>
      </c>
      <c r="E1318" s="78" t="str">
        <f>IF(D1318="","",D1318&amp;"@"&amp;COUNTIF($D$1:D1318,D1318))</f>
        <v/>
      </c>
      <c r="F1318" s="78" t="str">
        <f t="shared" si="20"/>
        <v>직접유입</v>
      </c>
      <c r="I1318" s="78" t="str">
        <f>IF(E1318="","",INDEX('기사 제목 및 링크'!B:B,MATCH("https://skinnonews.com"&amp;A1318,'기사 제목 및 링크'!C:C,0)))</f>
        <v/>
      </c>
    </row>
    <row r="1319" spans="1:9">
      <c r="A1319" t="s">
        <v>1799</v>
      </c>
      <c r="B1319" t="s">
        <v>36</v>
      </c>
      <c r="C1319">
        <v>1</v>
      </c>
      <c r="D1319" s="78" t="str">
        <f>IFERROR(MATCH(A1319,'4p data'!$I$2:$I$7,0),"")</f>
        <v/>
      </c>
      <c r="E1319" s="78" t="str">
        <f>IF(D1319="","",D1319&amp;"@"&amp;COUNTIF($D$1:D1319,D1319))</f>
        <v/>
      </c>
      <c r="F1319" s="78" t="str">
        <f t="shared" si="20"/>
        <v>직접유입</v>
      </c>
      <c r="I1319" s="78" t="str">
        <f>IF(E1319="","",INDEX('기사 제목 및 링크'!B:B,MATCH("https://skinnonews.com"&amp;A1319,'기사 제목 및 링크'!C:C,0)))</f>
        <v/>
      </c>
    </row>
    <row r="1320" spans="1:9">
      <c r="A1320" t="s">
        <v>1369</v>
      </c>
      <c r="B1320" t="s">
        <v>36</v>
      </c>
      <c r="C1320">
        <v>1</v>
      </c>
      <c r="D1320" s="78" t="str">
        <f>IFERROR(MATCH(A1320,'4p data'!$I$2:$I$7,0),"")</f>
        <v/>
      </c>
      <c r="E1320" s="78" t="str">
        <f>IF(D1320="","",D1320&amp;"@"&amp;COUNTIF($D$1:D1320,D1320))</f>
        <v/>
      </c>
      <c r="F1320" s="78" t="str">
        <f t="shared" si="20"/>
        <v>직접유입</v>
      </c>
      <c r="I1320" s="78" t="str">
        <f>IF(E1320="","",INDEX('기사 제목 및 링크'!B:B,MATCH("https://skinnonews.com"&amp;A1320,'기사 제목 및 링크'!C:C,0)))</f>
        <v/>
      </c>
    </row>
    <row r="1321" spans="1:9">
      <c r="A1321" t="s">
        <v>1369</v>
      </c>
      <c r="B1321" t="s">
        <v>37</v>
      </c>
      <c r="C1321">
        <v>1</v>
      </c>
      <c r="D1321" s="78" t="str">
        <f>IFERROR(MATCH(A1321,'4p data'!$I$2:$I$7,0),"")</f>
        <v/>
      </c>
      <c r="E1321" s="78" t="str">
        <f>IF(D1321="","",D1321&amp;"@"&amp;COUNTIF($D$1:D1321,D1321))</f>
        <v/>
      </c>
      <c r="F1321" s="78" t="str">
        <f t="shared" si="20"/>
        <v>Google 검색</v>
      </c>
      <c r="I1321" s="78" t="str">
        <f>IF(E1321="","",INDEX('기사 제목 및 링크'!B:B,MATCH("https://skinnonews.com"&amp;A1321,'기사 제목 및 링크'!C:C,0)))</f>
        <v/>
      </c>
    </row>
    <row r="1322" spans="1:9">
      <c r="A1322" t="s">
        <v>2153</v>
      </c>
      <c r="B1322" t="s">
        <v>37</v>
      </c>
      <c r="C1322">
        <v>1</v>
      </c>
      <c r="D1322" s="78" t="str">
        <f>IFERROR(MATCH(A1322,'4p data'!$I$2:$I$7,0),"")</f>
        <v/>
      </c>
      <c r="E1322" s="78" t="str">
        <f>IF(D1322="","",D1322&amp;"@"&amp;COUNTIF($D$1:D1322,D1322))</f>
        <v/>
      </c>
      <c r="F1322" s="78" t="str">
        <f t="shared" si="20"/>
        <v>Google 검색</v>
      </c>
      <c r="I1322" s="78" t="str">
        <f>IF(E1322="","",INDEX('기사 제목 및 링크'!B:B,MATCH("https://skinnonews.com"&amp;A1322,'기사 제목 및 링크'!C:C,0)))</f>
        <v/>
      </c>
    </row>
    <row r="1323" spans="1:9">
      <c r="A1323" t="s">
        <v>2153</v>
      </c>
      <c r="B1323" t="s">
        <v>41</v>
      </c>
      <c r="C1323">
        <v>1</v>
      </c>
      <c r="D1323" s="78" t="str">
        <f>IFERROR(MATCH(A1323,'4p data'!$I$2:$I$7,0),"")</f>
        <v/>
      </c>
      <c r="E1323" s="78" t="str">
        <f>IF(D1323="","",D1323&amp;"@"&amp;COUNTIF($D$1:D1323,D1323))</f>
        <v/>
      </c>
      <c r="F1323" s="78" t="str">
        <f t="shared" si="20"/>
        <v>Naver.com</v>
      </c>
      <c r="I1323" s="78" t="str">
        <f>IF(E1323="","",INDEX('기사 제목 및 링크'!B:B,MATCH("https://skinnonews.com"&amp;A1323,'기사 제목 및 링크'!C:C,0)))</f>
        <v/>
      </c>
    </row>
    <row r="1324" spans="1:9">
      <c r="A1324" t="s">
        <v>281</v>
      </c>
      <c r="B1324" t="s">
        <v>36</v>
      </c>
      <c r="C1324">
        <v>1</v>
      </c>
      <c r="D1324" s="78" t="str">
        <f>IFERROR(MATCH(A1324,'4p data'!$I$2:$I$7,0),"")</f>
        <v/>
      </c>
      <c r="E1324" s="78" t="str">
        <f>IF(D1324="","",D1324&amp;"@"&amp;COUNTIF($D$1:D1324,D1324))</f>
        <v/>
      </c>
      <c r="F1324" s="78" t="str">
        <f t="shared" si="20"/>
        <v>직접유입</v>
      </c>
      <c r="I1324" s="78" t="str">
        <f>IF(E1324="","",INDEX('기사 제목 및 링크'!B:B,MATCH("https://skinnonews.com"&amp;A1324,'기사 제목 및 링크'!C:C,0)))</f>
        <v/>
      </c>
    </row>
    <row r="1325" spans="1:9">
      <c r="A1325" t="s">
        <v>1174</v>
      </c>
      <c r="B1325" t="s">
        <v>39</v>
      </c>
      <c r="C1325">
        <v>1</v>
      </c>
      <c r="D1325" s="78" t="str">
        <f>IFERROR(MATCH(A1325,'4p data'!$I$2:$I$7,0),"")</f>
        <v/>
      </c>
      <c r="E1325" s="78" t="str">
        <f>IF(D1325="","",D1325&amp;"@"&amp;COUNTIF($D$1:D1325,D1325))</f>
        <v/>
      </c>
      <c r="F1325" s="78" t="str">
        <f t="shared" si="20"/>
        <v>Naver 검색</v>
      </c>
      <c r="I1325" s="78" t="str">
        <f>IF(E1325="","",INDEX('기사 제목 및 링크'!B:B,MATCH("https://skinnonews.com"&amp;A1325,'기사 제목 및 링크'!C:C,0)))</f>
        <v/>
      </c>
    </row>
    <row r="1326" spans="1:9">
      <c r="A1326" t="s">
        <v>102</v>
      </c>
      <c r="B1326" t="s">
        <v>926</v>
      </c>
      <c r="C1326">
        <v>1</v>
      </c>
      <c r="D1326" s="78" t="str">
        <f>IFERROR(MATCH(A1326,'4p data'!$I$2:$I$7,0),"")</f>
        <v/>
      </c>
      <c r="E1326" s="78" t="str">
        <f>IF(D1326="","",D1326&amp;"@"&amp;COUNTIF($D$1:D1326,D1326))</f>
        <v/>
      </c>
      <c r="F1326" s="78" t="str">
        <f t="shared" si="20"/>
        <v>Facebook</v>
      </c>
      <c r="I1326" s="78" t="str">
        <f>IF(E1326="","",INDEX('기사 제목 및 링크'!B:B,MATCH("https://skinnonews.com"&amp;A1326,'기사 제목 및 링크'!C:C,0)))</f>
        <v/>
      </c>
    </row>
    <row r="1327" spans="1:9">
      <c r="A1327" t="s">
        <v>2300</v>
      </c>
      <c r="B1327" t="s">
        <v>37</v>
      </c>
      <c r="C1327">
        <v>1</v>
      </c>
      <c r="D1327" s="78" t="str">
        <f>IFERROR(MATCH(A1327,'4p data'!$I$2:$I$7,0),"")</f>
        <v/>
      </c>
      <c r="E1327" s="78" t="str">
        <f>IF(D1327="","",D1327&amp;"@"&amp;COUNTIF($D$1:D1327,D1327))</f>
        <v/>
      </c>
      <c r="F1327" s="78" t="str">
        <f t="shared" si="20"/>
        <v>Google 검색</v>
      </c>
      <c r="I1327" s="78" t="str">
        <f>IF(E1327="","",INDEX('기사 제목 및 링크'!B:B,MATCH("https://skinnonews.com"&amp;A1327,'기사 제목 및 링크'!C:C,0)))</f>
        <v/>
      </c>
    </row>
    <row r="1328" spans="1:9">
      <c r="A1328" t="s">
        <v>2098</v>
      </c>
      <c r="B1328" t="s">
        <v>36</v>
      </c>
      <c r="C1328">
        <v>1</v>
      </c>
      <c r="D1328" s="78" t="str">
        <f>IFERROR(MATCH(A1328,'4p data'!$I$2:$I$7,0),"")</f>
        <v/>
      </c>
      <c r="E1328" s="78" t="str">
        <f>IF(D1328="","",D1328&amp;"@"&amp;COUNTIF($D$1:D1328,D1328))</f>
        <v/>
      </c>
      <c r="F1328" s="78" t="str">
        <f t="shared" si="20"/>
        <v>직접유입</v>
      </c>
      <c r="I1328" s="78" t="str">
        <f>IF(E1328="","",INDEX('기사 제목 및 링크'!B:B,MATCH("https://skinnonews.com"&amp;A1328,'기사 제목 및 링크'!C:C,0)))</f>
        <v/>
      </c>
    </row>
    <row r="1329" spans="1:9">
      <c r="A1329" t="s">
        <v>185</v>
      </c>
      <c r="B1329" t="s">
        <v>36</v>
      </c>
      <c r="C1329">
        <v>1</v>
      </c>
      <c r="D1329" s="78" t="str">
        <f>IFERROR(MATCH(A1329,'4p data'!$I$2:$I$7,0),"")</f>
        <v/>
      </c>
      <c r="E1329" s="78" t="str">
        <f>IF(D1329="","",D1329&amp;"@"&amp;COUNTIF($D$1:D1329,D1329))</f>
        <v/>
      </c>
      <c r="F1329" s="78" t="str">
        <f t="shared" si="20"/>
        <v>직접유입</v>
      </c>
      <c r="I1329" s="78" t="str">
        <f>IF(E1329="","",INDEX('기사 제목 및 링크'!B:B,MATCH("https://skinnonews.com"&amp;A1329,'기사 제목 및 링크'!C:C,0)))</f>
        <v/>
      </c>
    </row>
    <row r="1330" spans="1:9">
      <c r="A1330" t="s">
        <v>1474</v>
      </c>
      <c r="B1330" t="s">
        <v>41</v>
      </c>
      <c r="C1330">
        <v>1</v>
      </c>
      <c r="D1330" s="78" t="str">
        <f>IFERROR(MATCH(A1330,'4p data'!$I$2:$I$7,0),"")</f>
        <v/>
      </c>
      <c r="E1330" s="78" t="str">
        <f>IF(D1330="","",D1330&amp;"@"&amp;COUNTIF($D$1:D1330,D1330))</f>
        <v/>
      </c>
      <c r="F1330" s="78" t="str">
        <f t="shared" si="20"/>
        <v>Naver.com</v>
      </c>
      <c r="I1330" s="78" t="str">
        <f>IF(E1330="","",INDEX('기사 제목 및 링크'!B:B,MATCH("https://skinnonews.com"&amp;A1330,'기사 제목 및 링크'!C:C,0)))</f>
        <v/>
      </c>
    </row>
    <row r="1331" spans="1:9">
      <c r="A1331" t="s">
        <v>2301</v>
      </c>
      <c r="B1331" t="s">
        <v>40</v>
      </c>
      <c r="C1331">
        <v>1</v>
      </c>
      <c r="D1331" s="78" t="str">
        <f>IFERROR(MATCH(A1331,'4p data'!$I$2:$I$7,0),"")</f>
        <v/>
      </c>
      <c r="E1331" s="78" t="str">
        <f>IF(D1331="","",D1331&amp;"@"&amp;COUNTIF($D$1:D1331,D1331))</f>
        <v/>
      </c>
      <c r="F1331" s="78" t="str">
        <f t="shared" si="20"/>
        <v>Bing</v>
      </c>
      <c r="I1331" s="78" t="str">
        <f>IF(E1331="","",INDEX('기사 제목 및 링크'!B:B,MATCH("https://skinnonews.com"&amp;A1331,'기사 제목 및 링크'!C:C,0)))</f>
        <v/>
      </c>
    </row>
    <row r="1332" spans="1:9">
      <c r="A1332" t="s">
        <v>2302</v>
      </c>
      <c r="B1332" t="s">
        <v>39</v>
      </c>
      <c r="C1332">
        <v>1</v>
      </c>
      <c r="D1332" s="78" t="str">
        <f>IFERROR(MATCH(A1332,'4p data'!$I$2:$I$7,0),"")</f>
        <v/>
      </c>
      <c r="E1332" s="78" t="str">
        <f>IF(D1332="","",D1332&amp;"@"&amp;COUNTIF($D$1:D1332,D1332))</f>
        <v/>
      </c>
      <c r="F1332" s="78" t="str">
        <f t="shared" si="20"/>
        <v>Naver 검색</v>
      </c>
      <c r="I1332" s="78" t="str">
        <f>IF(E1332="","",INDEX('기사 제목 및 링크'!B:B,MATCH("https://skinnonews.com"&amp;A1332,'기사 제목 및 링크'!C:C,0)))</f>
        <v/>
      </c>
    </row>
    <row r="1333" spans="1:9">
      <c r="A1333" t="s">
        <v>1891</v>
      </c>
      <c r="B1333" t="s">
        <v>37</v>
      </c>
      <c r="C1333">
        <v>1</v>
      </c>
      <c r="D1333" s="78" t="str">
        <f>IFERROR(MATCH(A1333,'4p data'!$I$2:$I$7,0),"")</f>
        <v/>
      </c>
      <c r="E1333" s="78" t="str">
        <f>IF(D1333="","",D1333&amp;"@"&amp;COUNTIF($D$1:D1333,D1333))</f>
        <v/>
      </c>
      <c r="F1333" s="78" t="str">
        <f t="shared" si="20"/>
        <v>Google 검색</v>
      </c>
      <c r="I1333" s="78" t="str">
        <f>IF(E1333="","",INDEX('기사 제목 및 링크'!B:B,MATCH("https://skinnonews.com"&amp;A1333,'기사 제목 및 링크'!C:C,0)))</f>
        <v/>
      </c>
    </row>
    <row r="1334" spans="1:9">
      <c r="A1334" t="s">
        <v>89</v>
      </c>
      <c r="B1334" t="s">
        <v>1242</v>
      </c>
      <c r="C1334">
        <v>1</v>
      </c>
      <c r="D1334" s="78" t="str">
        <f>IFERROR(MATCH(A1334,'4p data'!$I$2:$I$7,0),"")</f>
        <v/>
      </c>
      <c r="E1334" s="78" t="str">
        <f>IF(D1334="","",D1334&amp;"@"&amp;COUNTIF($D$1:D1334,D1334))</f>
        <v/>
      </c>
      <c r="F1334" s="78" t="str">
        <f t="shared" si="20"/>
        <v>Instagramstory</v>
      </c>
      <c r="I1334" s="78" t="str">
        <f>IF(E1334="","",INDEX('기사 제목 및 링크'!B:B,MATCH("https://skinnonews.com"&amp;A1334,'기사 제목 및 링크'!C:C,0)))</f>
        <v/>
      </c>
    </row>
    <row r="1335" spans="1:9">
      <c r="A1335" t="s">
        <v>89</v>
      </c>
      <c r="B1335" t="s">
        <v>745</v>
      </c>
      <c r="C1335">
        <v>1</v>
      </c>
      <c r="D1335" s="78" t="str">
        <f>IFERROR(MATCH(A1335,'4p data'!$I$2:$I$7,0),"")</f>
        <v/>
      </c>
      <c r="E1335" s="78" t="str">
        <f>IF(D1335="","",D1335&amp;"@"&amp;COUNTIF($D$1:D1335,D1335))</f>
        <v/>
      </c>
      <c r="F1335" s="78" t="str">
        <f t="shared" si="20"/>
        <v>Sktradinginternational.com</v>
      </c>
      <c r="I1335" s="78" t="str">
        <f>IF(E1335="","",INDEX('기사 제목 및 링크'!B:B,MATCH("https://skinnonews.com"&amp;A1335,'기사 제목 및 링크'!C:C,0)))</f>
        <v/>
      </c>
    </row>
    <row r="1336" spans="1:9">
      <c r="A1336" t="s">
        <v>1467</v>
      </c>
      <c r="B1336" t="s">
        <v>37</v>
      </c>
      <c r="C1336">
        <v>1</v>
      </c>
      <c r="D1336" s="78" t="str">
        <f>IFERROR(MATCH(A1336,'4p data'!$I$2:$I$7,0),"")</f>
        <v/>
      </c>
      <c r="E1336" s="78" t="str">
        <f>IF(D1336="","",D1336&amp;"@"&amp;COUNTIF($D$1:D1336,D1336))</f>
        <v/>
      </c>
      <c r="F1336" s="78" t="str">
        <f t="shared" si="20"/>
        <v>Google 검색</v>
      </c>
      <c r="I1336" s="78" t="str">
        <f>IF(E1336="","",INDEX('기사 제목 및 링크'!B:B,MATCH("https://skinnonews.com"&amp;A1336,'기사 제목 및 링크'!C:C,0)))</f>
        <v/>
      </c>
    </row>
    <row r="1337" spans="1:9">
      <c r="A1337" t="s">
        <v>1393</v>
      </c>
      <c r="B1337" t="s">
        <v>37</v>
      </c>
      <c r="C1337">
        <v>1</v>
      </c>
      <c r="D1337" s="78" t="str">
        <f>IFERROR(MATCH(A1337,'4p data'!$I$2:$I$7,0),"")</f>
        <v/>
      </c>
      <c r="E1337" s="78" t="str">
        <f>IF(D1337="","",D1337&amp;"@"&amp;COUNTIF($D$1:D1337,D1337))</f>
        <v/>
      </c>
      <c r="F1337" s="78" t="str">
        <f t="shared" si="20"/>
        <v>Google 검색</v>
      </c>
      <c r="I1337" s="78" t="str">
        <f>IF(E1337="","",INDEX('기사 제목 및 링크'!B:B,MATCH("https://skinnonews.com"&amp;A1337,'기사 제목 및 링크'!C:C,0)))</f>
        <v/>
      </c>
    </row>
    <row r="1338" spans="1:9">
      <c r="A1338" t="s">
        <v>1283</v>
      </c>
      <c r="B1338" t="s">
        <v>39</v>
      </c>
      <c r="C1338">
        <v>1</v>
      </c>
      <c r="D1338" s="78" t="str">
        <f>IFERROR(MATCH(A1338,'4p data'!$I$2:$I$7,0),"")</f>
        <v/>
      </c>
      <c r="E1338" s="78" t="str">
        <f>IF(D1338="","",D1338&amp;"@"&amp;COUNTIF($D$1:D1338,D1338))</f>
        <v/>
      </c>
      <c r="F1338" s="78" t="str">
        <f t="shared" si="20"/>
        <v>Naver 검색</v>
      </c>
      <c r="I1338" s="78" t="str">
        <f>IF(E1338="","",INDEX('기사 제목 및 링크'!B:B,MATCH("https://skinnonews.com"&amp;A1338,'기사 제목 및 링크'!C:C,0)))</f>
        <v/>
      </c>
    </row>
    <row r="1339" spans="1:9">
      <c r="A1339" t="s">
        <v>1071</v>
      </c>
      <c r="B1339" t="s">
        <v>36</v>
      </c>
      <c r="C1339">
        <v>1</v>
      </c>
      <c r="D1339" s="78" t="str">
        <f>IFERROR(MATCH(A1339,'4p data'!$I$2:$I$7,0),"")</f>
        <v/>
      </c>
      <c r="E1339" s="78" t="str">
        <f>IF(D1339="","",D1339&amp;"@"&amp;COUNTIF($D$1:D1339,D1339))</f>
        <v/>
      </c>
      <c r="F1339" s="78" t="str">
        <f t="shared" si="20"/>
        <v>직접유입</v>
      </c>
      <c r="I1339" s="78" t="str">
        <f>IF(E1339="","",INDEX('기사 제목 및 링크'!B:B,MATCH("https://skinnonews.com"&amp;A1339,'기사 제목 및 링크'!C:C,0)))</f>
        <v/>
      </c>
    </row>
    <row r="1340" spans="1:9">
      <c r="A1340" t="s">
        <v>1071</v>
      </c>
      <c r="B1340" t="s">
        <v>37</v>
      </c>
      <c r="C1340">
        <v>1</v>
      </c>
      <c r="D1340" s="78" t="str">
        <f>IFERROR(MATCH(A1340,'4p data'!$I$2:$I$7,0),"")</f>
        <v/>
      </c>
      <c r="E1340" s="78" t="str">
        <f>IF(D1340="","",D1340&amp;"@"&amp;COUNTIF($D$1:D1340,D1340))</f>
        <v/>
      </c>
      <c r="F1340" s="78" t="str">
        <f t="shared" si="20"/>
        <v>Google 검색</v>
      </c>
      <c r="I1340" s="78" t="str">
        <f>IF(E1340="","",INDEX('기사 제목 및 링크'!B:B,MATCH("https://skinnonews.com"&amp;A1340,'기사 제목 및 링크'!C:C,0)))</f>
        <v/>
      </c>
    </row>
    <row r="1341" spans="1:9">
      <c r="A1341" t="s">
        <v>1475</v>
      </c>
      <c r="B1341" t="s">
        <v>40</v>
      </c>
      <c r="C1341">
        <v>1</v>
      </c>
      <c r="D1341" s="78" t="str">
        <f>IFERROR(MATCH(A1341,'4p data'!$I$2:$I$7,0),"")</f>
        <v/>
      </c>
      <c r="E1341" s="78" t="str">
        <f>IF(D1341="","",D1341&amp;"@"&amp;COUNTIF($D$1:D1341,D1341))</f>
        <v/>
      </c>
      <c r="F1341" s="78" t="str">
        <f t="shared" si="20"/>
        <v>Bing</v>
      </c>
      <c r="I1341" s="78" t="str">
        <f>IF(E1341="","",INDEX('기사 제목 및 링크'!B:B,MATCH("https://skinnonews.com"&amp;A1341,'기사 제목 및 링크'!C:C,0)))</f>
        <v/>
      </c>
    </row>
    <row r="1342" spans="1:9">
      <c r="A1342" t="s">
        <v>2303</v>
      </c>
      <c r="B1342" t="s">
        <v>37</v>
      </c>
      <c r="C1342">
        <v>1</v>
      </c>
      <c r="D1342" s="78" t="str">
        <f>IFERROR(MATCH(A1342,'4p data'!$I$2:$I$7,0),"")</f>
        <v/>
      </c>
      <c r="E1342" s="78" t="str">
        <f>IF(D1342="","",D1342&amp;"@"&amp;COUNTIF($D$1:D1342,D1342))</f>
        <v/>
      </c>
      <c r="F1342" s="78" t="str">
        <f t="shared" si="20"/>
        <v>Google 검색</v>
      </c>
      <c r="I1342" s="78" t="str">
        <f>IF(E1342="","",INDEX('기사 제목 및 링크'!B:B,MATCH("https://skinnonews.com"&amp;A1342,'기사 제목 및 링크'!C:C,0)))</f>
        <v/>
      </c>
    </row>
    <row r="1343" spans="1:9">
      <c r="A1343" t="s">
        <v>2304</v>
      </c>
      <c r="B1343" t="s">
        <v>36</v>
      </c>
      <c r="C1343">
        <v>1</v>
      </c>
      <c r="D1343" s="78" t="str">
        <f>IFERROR(MATCH(A1343,'4p data'!$I$2:$I$7,0),"")</f>
        <v/>
      </c>
      <c r="E1343" s="78" t="str">
        <f>IF(D1343="","",D1343&amp;"@"&amp;COUNTIF($D$1:D1343,D1343))</f>
        <v/>
      </c>
      <c r="F1343" s="78" t="str">
        <f t="shared" si="20"/>
        <v>직접유입</v>
      </c>
      <c r="I1343" s="78" t="str">
        <f>IF(E1343="","",INDEX('기사 제목 및 링크'!B:B,MATCH("https://skinnonews.com"&amp;A1343,'기사 제목 및 링크'!C:C,0)))</f>
        <v/>
      </c>
    </row>
    <row r="1344" spans="1:9">
      <c r="A1344" t="s">
        <v>1892</v>
      </c>
      <c r="B1344" t="s">
        <v>39</v>
      </c>
      <c r="C1344">
        <v>1</v>
      </c>
      <c r="D1344" s="78" t="str">
        <f>IFERROR(MATCH(A1344,'4p data'!$I$2:$I$7,0),"")</f>
        <v/>
      </c>
      <c r="E1344" s="78" t="str">
        <f>IF(D1344="","",D1344&amp;"@"&amp;COUNTIF($D$1:D1344,D1344))</f>
        <v/>
      </c>
      <c r="F1344" s="78" t="str">
        <f t="shared" si="20"/>
        <v>Naver 검색</v>
      </c>
      <c r="I1344" s="78" t="str">
        <f>IF(E1344="","",INDEX('기사 제목 및 링크'!B:B,MATCH("https://skinnonews.com"&amp;A1344,'기사 제목 및 링크'!C:C,0)))</f>
        <v/>
      </c>
    </row>
    <row r="1345" spans="1:9">
      <c r="A1345" t="s">
        <v>2305</v>
      </c>
      <c r="B1345" t="s">
        <v>36</v>
      </c>
      <c r="C1345">
        <v>1</v>
      </c>
      <c r="D1345" s="78" t="str">
        <f>IFERROR(MATCH(A1345,'4p data'!$I$2:$I$7,0),"")</f>
        <v/>
      </c>
      <c r="E1345" s="78" t="str">
        <f>IF(D1345="","",D1345&amp;"@"&amp;COUNTIF($D$1:D1345,D1345))</f>
        <v/>
      </c>
      <c r="F1345" s="78" t="str">
        <f t="shared" si="20"/>
        <v>직접유입</v>
      </c>
      <c r="I1345" s="78" t="str">
        <f>IF(E1345="","",INDEX('기사 제목 및 링크'!B:B,MATCH("https://skinnonews.com"&amp;A1345,'기사 제목 및 링크'!C:C,0)))</f>
        <v/>
      </c>
    </row>
    <row r="1346" spans="1:9">
      <c r="A1346" t="s">
        <v>2306</v>
      </c>
      <c r="B1346" t="s">
        <v>37</v>
      </c>
      <c r="C1346">
        <v>1</v>
      </c>
      <c r="D1346" s="78" t="str">
        <f>IFERROR(MATCH(A1346,'4p data'!$I$2:$I$7,0),"")</f>
        <v/>
      </c>
      <c r="E1346" s="78" t="str">
        <f>IF(D1346="","",D1346&amp;"@"&amp;COUNTIF($D$1:D1346,D1346))</f>
        <v/>
      </c>
      <c r="F1346" s="78" t="str">
        <f t="shared" ref="F1346:F1409" si="21">IF(B1346="naver","Naver 검색",IF(B1346="google","Google 검색",IF(B1346="(direct)","직접유입",UPPER(LEFT(B1346,1))&amp;MID(B1346,2,99))))</f>
        <v>Google 검색</v>
      </c>
      <c r="I1346" s="78" t="str">
        <f>IF(E1346="","",INDEX('기사 제목 및 링크'!B:B,MATCH("https://skinnonews.com"&amp;A1346,'기사 제목 및 링크'!C:C,0)))</f>
        <v/>
      </c>
    </row>
    <row r="1347" spans="1:9">
      <c r="A1347" t="s">
        <v>1708</v>
      </c>
      <c r="B1347" t="s">
        <v>37</v>
      </c>
      <c r="C1347">
        <v>1</v>
      </c>
      <c r="D1347" s="78" t="str">
        <f>IFERROR(MATCH(A1347,'4p data'!$I$2:$I$7,0),"")</f>
        <v/>
      </c>
      <c r="E1347" s="78" t="str">
        <f>IF(D1347="","",D1347&amp;"@"&amp;COUNTIF($D$1:D1347,D1347))</f>
        <v/>
      </c>
      <c r="F1347" s="78" t="str">
        <f t="shared" si="21"/>
        <v>Google 검색</v>
      </c>
      <c r="I1347" s="78" t="str">
        <f>IF(E1347="","",INDEX('기사 제목 및 링크'!B:B,MATCH("https://skinnonews.com"&amp;A1347,'기사 제목 및 링크'!C:C,0)))</f>
        <v/>
      </c>
    </row>
    <row r="1348" spans="1:9">
      <c r="A1348" t="s">
        <v>73</v>
      </c>
      <c r="B1348" t="s">
        <v>39</v>
      </c>
      <c r="C1348">
        <v>1</v>
      </c>
      <c r="D1348" s="78" t="str">
        <f>IFERROR(MATCH(A1348,'4p data'!$I$2:$I$7,0),"")</f>
        <v/>
      </c>
      <c r="E1348" s="78" t="str">
        <f>IF(D1348="","",D1348&amp;"@"&amp;COUNTIF($D$1:D1348,D1348))</f>
        <v/>
      </c>
      <c r="F1348" s="78" t="str">
        <f t="shared" si="21"/>
        <v>Naver 검색</v>
      </c>
      <c r="I1348" s="78" t="str">
        <f>IF(E1348="","",INDEX('기사 제목 및 링크'!B:B,MATCH("https://skinnonews.com"&amp;A1348,'기사 제목 및 링크'!C:C,0)))</f>
        <v/>
      </c>
    </row>
    <row r="1349" spans="1:9">
      <c r="A1349" t="s">
        <v>2307</v>
      </c>
      <c r="B1349" t="s">
        <v>37</v>
      </c>
      <c r="C1349">
        <v>1</v>
      </c>
      <c r="D1349" s="78" t="str">
        <f>IFERROR(MATCH(A1349,'4p data'!$I$2:$I$7,0),"")</f>
        <v/>
      </c>
      <c r="E1349" s="78" t="str">
        <f>IF(D1349="","",D1349&amp;"@"&amp;COUNTIF($D$1:D1349,D1349))</f>
        <v/>
      </c>
      <c r="F1349" s="78" t="str">
        <f t="shared" si="21"/>
        <v>Google 검색</v>
      </c>
      <c r="I1349" s="78" t="str">
        <f>IF(E1349="","",INDEX('기사 제목 및 링크'!B:B,MATCH("https://skinnonews.com"&amp;A1349,'기사 제목 및 링크'!C:C,0)))</f>
        <v/>
      </c>
    </row>
    <row r="1350" spans="1:9">
      <c r="A1350" t="s">
        <v>280</v>
      </c>
      <c r="B1350" t="s">
        <v>36</v>
      </c>
      <c r="C1350">
        <v>1</v>
      </c>
      <c r="D1350" s="78" t="str">
        <f>IFERROR(MATCH(A1350,'4p data'!$I$2:$I$7,0),"")</f>
        <v/>
      </c>
      <c r="E1350" s="78" t="str">
        <f>IF(D1350="","",D1350&amp;"@"&amp;COUNTIF($D$1:D1350,D1350))</f>
        <v/>
      </c>
      <c r="F1350" s="78" t="str">
        <f t="shared" si="21"/>
        <v>직접유입</v>
      </c>
      <c r="I1350" s="78" t="str">
        <f>IF(E1350="","",INDEX('기사 제목 및 링크'!B:B,MATCH("https://skinnonews.com"&amp;A1350,'기사 제목 및 링크'!C:C,0)))</f>
        <v/>
      </c>
    </row>
    <row r="1351" spans="1:9">
      <c r="A1351" t="s">
        <v>280</v>
      </c>
      <c r="B1351" t="s">
        <v>37</v>
      </c>
      <c r="C1351">
        <v>1</v>
      </c>
      <c r="D1351" s="78" t="str">
        <f>IFERROR(MATCH(A1351,'4p data'!$I$2:$I$7,0),"")</f>
        <v/>
      </c>
      <c r="E1351" s="78" t="str">
        <f>IF(D1351="","",D1351&amp;"@"&amp;COUNTIF($D$1:D1351,D1351))</f>
        <v/>
      </c>
      <c r="F1351" s="78" t="str">
        <f t="shared" si="21"/>
        <v>Google 검색</v>
      </c>
      <c r="I1351" s="78" t="str">
        <f>IF(E1351="","",INDEX('기사 제목 및 링크'!B:B,MATCH("https://skinnonews.com"&amp;A1351,'기사 제목 및 링크'!C:C,0)))</f>
        <v/>
      </c>
    </row>
    <row r="1352" spans="1:9">
      <c r="A1352" t="s">
        <v>1893</v>
      </c>
      <c r="B1352" t="s">
        <v>236</v>
      </c>
      <c r="C1352">
        <v>1</v>
      </c>
      <c r="D1352" s="78" t="str">
        <f>IFERROR(MATCH(A1352,'4p data'!$I$2:$I$7,0),"")</f>
        <v/>
      </c>
      <c r="E1352" s="78" t="str">
        <f>IF(D1352="","",D1352&amp;"@"&amp;COUNTIF($D$1:D1352,D1352))</f>
        <v/>
      </c>
      <c r="F1352" s="78" t="str">
        <f t="shared" si="21"/>
        <v>Youtube.com</v>
      </c>
      <c r="I1352" s="78" t="str">
        <f>IF(E1352="","",INDEX('기사 제목 및 링크'!B:B,MATCH("https://skinnonews.com"&amp;A1352,'기사 제목 및 링크'!C:C,0)))</f>
        <v/>
      </c>
    </row>
    <row r="1353" spans="1:9">
      <c r="A1353" t="s">
        <v>1894</v>
      </c>
      <c r="B1353" t="s">
        <v>229</v>
      </c>
      <c r="C1353">
        <v>1</v>
      </c>
      <c r="D1353" s="78" t="str">
        <f>IFERROR(MATCH(A1353,'4p data'!$I$2:$I$7,0),"")</f>
        <v/>
      </c>
      <c r="E1353" s="78" t="str">
        <f>IF(D1353="","",D1353&amp;"@"&amp;COUNTIF($D$1:D1353,D1353))</f>
        <v/>
      </c>
      <c r="F1353" s="78" t="str">
        <f t="shared" si="21"/>
        <v>Skenergy.com</v>
      </c>
      <c r="I1353" s="78" t="str">
        <f>IF(E1353="","",INDEX('기사 제목 및 링크'!B:B,MATCH("https://skinnonews.com"&amp;A1353,'기사 제목 및 링크'!C:C,0)))</f>
        <v/>
      </c>
    </row>
    <row r="1354" spans="1:9">
      <c r="A1354" t="s">
        <v>346</v>
      </c>
      <c r="B1354" t="s">
        <v>39</v>
      </c>
      <c r="C1354">
        <v>1</v>
      </c>
      <c r="D1354" s="78" t="str">
        <f>IFERROR(MATCH(A1354,'4p data'!$I$2:$I$7,0),"")</f>
        <v/>
      </c>
      <c r="E1354" s="78" t="str">
        <f>IF(D1354="","",D1354&amp;"@"&amp;COUNTIF($D$1:D1354,D1354))</f>
        <v/>
      </c>
      <c r="F1354" s="78" t="str">
        <f t="shared" si="21"/>
        <v>Naver 검색</v>
      </c>
      <c r="I1354" s="78" t="str">
        <f>IF(E1354="","",INDEX('기사 제목 및 링크'!B:B,MATCH("https://skinnonews.com"&amp;A1354,'기사 제목 및 링크'!C:C,0)))</f>
        <v/>
      </c>
    </row>
    <row r="1355" spans="1:9">
      <c r="A1355" t="s">
        <v>343</v>
      </c>
      <c r="B1355" t="s">
        <v>37</v>
      </c>
      <c r="C1355">
        <v>1</v>
      </c>
      <c r="D1355" s="78" t="str">
        <f>IFERROR(MATCH(A1355,'4p data'!$I$2:$I$7,0),"")</f>
        <v/>
      </c>
      <c r="E1355" s="78" t="str">
        <f>IF(D1355="","",D1355&amp;"@"&amp;COUNTIF($D$1:D1355,D1355))</f>
        <v/>
      </c>
      <c r="F1355" s="78" t="str">
        <f t="shared" si="21"/>
        <v>Google 검색</v>
      </c>
      <c r="I1355" s="78" t="str">
        <f>IF(E1355="","",INDEX('기사 제목 및 링크'!B:B,MATCH("https://skinnonews.com"&amp;A1355,'기사 제목 및 링크'!C:C,0)))</f>
        <v/>
      </c>
    </row>
    <row r="1356" spans="1:9">
      <c r="A1356" t="s">
        <v>343</v>
      </c>
      <c r="B1356" t="s">
        <v>39</v>
      </c>
      <c r="C1356">
        <v>1</v>
      </c>
      <c r="D1356" s="78" t="str">
        <f>IFERROR(MATCH(A1356,'4p data'!$I$2:$I$7,0),"")</f>
        <v/>
      </c>
      <c r="E1356" s="78" t="str">
        <f>IF(D1356="","",D1356&amp;"@"&amp;COUNTIF($D$1:D1356,D1356))</f>
        <v/>
      </c>
      <c r="F1356" s="78" t="str">
        <f t="shared" si="21"/>
        <v>Naver 검색</v>
      </c>
      <c r="I1356" s="78" t="str">
        <f>IF(E1356="","",INDEX('기사 제목 및 링크'!B:B,MATCH("https://skinnonews.com"&amp;A1356,'기사 제목 및 링크'!C:C,0)))</f>
        <v/>
      </c>
    </row>
    <row r="1357" spans="1:9">
      <c r="A1357" t="s">
        <v>343</v>
      </c>
      <c r="B1357" t="s">
        <v>229</v>
      </c>
      <c r="C1357">
        <v>1</v>
      </c>
      <c r="D1357" s="78" t="str">
        <f>IFERROR(MATCH(A1357,'4p data'!$I$2:$I$7,0),"")</f>
        <v/>
      </c>
      <c r="E1357" s="78" t="str">
        <f>IF(D1357="","",D1357&amp;"@"&amp;COUNTIF($D$1:D1357,D1357))</f>
        <v/>
      </c>
      <c r="F1357" s="78" t="str">
        <f t="shared" si="21"/>
        <v>Skenergy.com</v>
      </c>
      <c r="I1357" s="78" t="str">
        <f>IF(E1357="","",INDEX('기사 제목 및 링크'!B:B,MATCH("https://skinnonews.com"&amp;A1357,'기사 제목 및 링크'!C:C,0)))</f>
        <v/>
      </c>
    </row>
    <row r="1358" spans="1:9">
      <c r="A1358" t="s">
        <v>345</v>
      </c>
      <c r="B1358" t="s">
        <v>39</v>
      </c>
      <c r="C1358">
        <v>1</v>
      </c>
      <c r="D1358" s="78" t="str">
        <f>IFERROR(MATCH(A1358,'4p data'!$I$2:$I$7,0),"")</f>
        <v/>
      </c>
      <c r="E1358" s="78" t="str">
        <f>IF(D1358="","",D1358&amp;"@"&amp;COUNTIF($D$1:D1358,D1358))</f>
        <v/>
      </c>
      <c r="F1358" s="78" t="str">
        <f t="shared" si="21"/>
        <v>Naver 검색</v>
      </c>
      <c r="I1358" s="78" t="str">
        <f>IF(E1358="","",INDEX('기사 제목 및 링크'!B:B,MATCH("https://skinnonews.com"&amp;A1358,'기사 제목 및 링크'!C:C,0)))</f>
        <v/>
      </c>
    </row>
    <row r="1359" spans="1:9">
      <c r="A1359" t="s">
        <v>344</v>
      </c>
      <c r="B1359" t="s">
        <v>37</v>
      </c>
      <c r="C1359">
        <v>1</v>
      </c>
      <c r="D1359" s="78" t="str">
        <f>IFERROR(MATCH(A1359,'4p data'!$I$2:$I$7,0),"")</f>
        <v/>
      </c>
      <c r="E1359" s="78" t="str">
        <f>IF(D1359="","",D1359&amp;"@"&amp;COUNTIF($D$1:D1359,D1359))</f>
        <v/>
      </c>
      <c r="F1359" s="78" t="str">
        <f t="shared" si="21"/>
        <v>Google 검색</v>
      </c>
      <c r="I1359" s="78" t="str">
        <f>IF(E1359="","",INDEX('기사 제목 및 링크'!B:B,MATCH("https://skinnonews.com"&amp;A1359,'기사 제목 및 링크'!C:C,0)))</f>
        <v/>
      </c>
    </row>
    <row r="1360" spans="1:9">
      <c r="A1360" t="s">
        <v>2077</v>
      </c>
      <c r="B1360" t="s">
        <v>37</v>
      </c>
      <c r="C1360">
        <v>1</v>
      </c>
      <c r="D1360" s="78" t="str">
        <f>IFERROR(MATCH(A1360,'4p data'!$I$2:$I$7,0),"")</f>
        <v/>
      </c>
      <c r="E1360" s="78" t="str">
        <f>IF(D1360="","",D1360&amp;"@"&amp;COUNTIF($D$1:D1360,D1360))</f>
        <v/>
      </c>
      <c r="F1360" s="78" t="str">
        <f t="shared" si="21"/>
        <v>Google 검색</v>
      </c>
      <c r="I1360" s="78" t="str">
        <f>IF(E1360="","",INDEX('기사 제목 및 링크'!B:B,MATCH("https://skinnonews.com"&amp;A1360,'기사 제목 및 링크'!C:C,0)))</f>
        <v/>
      </c>
    </row>
    <row r="1361" spans="1:9">
      <c r="A1361" t="s">
        <v>2077</v>
      </c>
      <c r="B1361" t="s">
        <v>229</v>
      </c>
      <c r="C1361">
        <v>1</v>
      </c>
      <c r="D1361" s="78" t="str">
        <f>IFERROR(MATCH(A1361,'4p data'!$I$2:$I$7,0),"")</f>
        <v/>
      </c>
      <c r="E1361" s="78" t="str">
        <f>IF(D1361="","",D1361&amp;"@"&amp;COUNTIF($D$1:D1361,D1361))</f>
        <v/>
      </c>
      <c r="F1361" s="78" t="str">
        <f t="shared" si="21"/>
        <v>Skenergy.com</v>
      </c>
      <c r="I1361" s="78" t="str">
        <f>IF(E1361="","",INDEX('기사 제목 및 링크'!B:B,MATCH("https://skinnonews.com"&amp;A1361,'기사 제목 및 링크'!C:C,0)))</f>
        <v/>
      </c>
    </row>
    <row r="1362" spans="1:9">
      <c r="A1362" t="s">
        <v>1437</v>
      </c>
      <c r="B1362" t="s">
        <v>37</v>
      </c>
      <c r="C1362">
        <v>1</v>
      </c>
      <c r="D1362" s="78" t="str">
        <f>IFERROR(MATCH(A1362,'4p data'!$I$2:$I$7,0),"")</f>
        <v/>
      </c>
      <c r="E1362" s="78" t="str">
        <f>IF(D1362="","",D1362&amp;"@"&amp;COUNTIF($D$1:D1362,D1362))</f>
        <v/>
      </c>
      <c r="F1362" s="78" t="str">
        <f t="shared" si="21"/>
        <v>Google 검색</v>
      </c>
      <c r="I1362" s="78" t="str">
        <f>IF(E1362="","",INDEX('기사 제목 및 링크'!B:B,MATCH("https://skinnonews.com"&amp;A1362,'기사 제목 및 링크'!C:C,0)))</f>
        <v/>
      </c>
    </row>
    <row r="1363" spans="1:9">
      <c r="A1363" t="s">
        <v>2308</v>
      </c>
      <c r="B1363" t="s">
        <v>40</v>
      </c>
      <c r="C1363">
        <v>1</v>
      </c>
      <c r="D1363" s="78" t="str">
        <f>IFERROR(MATCH(A1363,'4p data'!$I$2:$I$7,0),"")</f>
        <v/>
      </c>
      <c r="E1363" s="78" t="str">
        <f>IF(D1363="","",D1363&amp;"@"&amp;COUNTIF($D$1:D1363,D1363))</f>
        <v/>
      </c>
      <c r="F1363" s="78" t="str">
        <f t="shared" si="21"/>
        <v>Bing</v>
      </c>
      <c r="I1363" s="78" t="str">
        <f>IF(E1363="","",INDEX('기사 제목 및 링크'!B:B,MATCH("https://skinnonews.com"&amp;A1363,'기사 제목 및 링크'!C:C,0)))</f>
        <v/>
      </c>
    </row>
    <row r="1364" spans="1:9">
      <c r="A1364" t="s">
        <v>2309</v>
      </c>
      <c r="B1364" t="s">
        <v>37</v>
      </c>
      <c r="C1364">
        <v>1</v>
      </c>
      <c r="D1364" s="78" t="str">
        <f>IFERROR(MATCH(A1364,'4p data'!$I$2:$I$7,0),"")</f>
        <v/>
      </c>
      <c r="E1364" s="78" t="str">
        <f>IF(D1364="","",D1364&amp;"@"&amp;COUNTIF($D$1:D1364,D1364))</f>
        <v/>
      </c>
      <c r="F1364" s="78" t="str">
        <f t="shared" si="21"/>
        <v>Google 검색</v>
      </c>
      <c r="I1364" s="78" t="str">
        <f>IF(E1364="","",INDEX('기사 제목 및 링크'!B:B,MATCH("https://skinnonews.com"&amp;A1364,'기사 제목 및 링크'!C:C,0)))</f>
        <v/>
      </c>
    </row>
    <row r="1365" spans="1:9">
      <c r="A1365" t="s">
        <v>2310</v>
      </c>
      <c r="B1365" t="s">
        <v>88</v>
      </c>
      <c r="C1365">
        <v>1</v>
      </c>
      <c r="D1365" s="78" t="str">
        <f>IFERROR(MATCH(A1365,'4p data'!$I$2:$I$7,0),"")</f>
        <v/>
      </c>
      <c r="E1365" s="78" t="str">
        <f>IF(D1365="","",D1365&amp;"@"&amp;COUNTIF($D$1:D1365,D1365))</f>
        <v/>
      </c>
      <c r="F1365" s="78" t="str">
        <f t="shared" si="21"/>
        <v>Sk-on.com</v>
      </c>
      <c r="I1365" s="78" t="str">
        <f>IF(E1365="","",INDEX('기사 제목 및 링크'!B:B,MATCH("https://skinnonews.com"&amp;A1365,'기사 제목 및 링크'!C:C,0)))</f>
        <v/>
      </c>
    </row>
    <row r="1366" spans="1:9">
      <c r="A1366" t="s">
        <v>1896</v>
      </c>
      <c r="B1366" t="s">
        <v>37</v>
      </c>
      <c r="C1366">
        <v>1</v>
      </c>
      <c r="D1366" s="78" t="str">
        <f>IFERROR(MATCH(A1366,'4p data'!$I$2:$I$7,0),"")</f>
        <v/>
      </c>
      <c r="E1366" s="78" t="str">
        <f>IF(D1366="","",D1366&amp;"@"&amp;COUNTIF($D$1:D1366,D1366))</f>
        <v/>
      </c>
      <c r="F1366" s="78" t="str">
        <f t="shared" si="21"/>
        <v>Google 검색</v>
      </c>
      <c r="I1366" s="78" t="str">
        <f>IF(E1366="","",INDEX('기사 제목 및 링크'!B:B,MATCH("https://skinnonews.com"&amp;A1366,'기사 제목 및 링크'!C:C,0)))</f>
        <v/>
      </c>
    </row>
    <row r="1367" spans="1:9">
      <c r="A1367" t="s">
        <v>1709</v>
      </c>
      <c r="B1367" t="s">
        <v>36</v>
      </c>
      <c r="C1367">
        <v>1</v>
      </c>
      <c r="D1367" s="78" t="str">
        <f>IFERROR(MATCH(A1367,'4p data'!$I$2:$I$7,0),"")</f>
        <v/>
      </c>
      <c r="E1367" s="78" t="str">
        <f>IF(D1367="","",D1367&amp;"@"&amp;COUNTIF($D$1:D1367,D1367))</f>
        <v/>
      </c>
      <c r="F1367" s="78" t="str">
        <f t="shared" si="21"/>
        <v>직접유입</v>
      </c>
      <c r="I1367" s="78" t="str">
        <f>IF(E1367="","",INDEX('기사 제목 및 링크'!B:B,MATCH("https://skinnonews.com"&amp;A1367,'기사 제목 및 링크'!C:C,0)))</f>
        <v/>
      </c>
    </row>
    <row r="1368" spans="1:9">
      <c r="A1368" t="s">
        <v>2099</v>
      </c>
      <c r="B1368" t="s">
        <v>36</v>
      </c>
      <c r="C1368">
        <v>1</v>
      </c>
      <c r="D1368" s="78" t="str">
        <f>IFERROR(MATCH(A1368,'4p data'!$I$2:$I$7,0),"")</f>
        <v/>
      </c>
      <c r="E1368" s="78" t="str">
        <f>IF(D1368="","",D1368&amp;"@"&amp;COUNTIF($D$1:D1368,D1368))</f>
        <v/>
      </c>
      <c r="F1368" s="78" t="str">
        <f t="shared" si="21"/>
        <v>직접유입</v>
      </c>
      <c r="I1368" s="78" t="str">
        <f>IF(E1368="","",INDEX('기사 제목 및 링크'!B:B,MATCH("https://skinnonews.com"&amp;A1368,'기사 제목 및 링크'!C:C,0)))</f>
        <v/>
      </c>
    </row>
    <row r="1369" spans="1:9">
      <c r="A1369" t="s">
        <v>2154</v>
      </c>
      <c r="B1369" t="s">
        <v>37</v>
      </c>
      <c r="C1369">
        <v>1</v>
      </c>
      <c r="D1369" s="78" t="str">
        <f>IFERROR(MATCH(A1369,'4p data'!$I$2:$I$7,0),"")</f>
        <v/>
      </c>
      <c r="E1369" s="78" t="str">
        <f>IF(D1369="","",D1369&amp;"@"&amp;COUNTIF($D$1:D1369,D1369))</f>
        <v/>
      </c>
      <c r="F1369" s="78" t="str">
        <f t="shared" si="21"/>
        <v>Google 검색</v>
      </c>
      <c r="I1369" s="78" t="str">
        <f>IF(E1369="","",INDEX('기사 제목 및 링크'!B:B,MATCH("https://skinnonews.com"&amp;A1369,'기사 제목 및 링크'!C:C,0)))</f>
        <v/>
      </c>
    </row>
    <row r="1370" spans="1:9">
      <c r="A1370" t="s">
        <v>2154</v>
      </c>
      <c r="B1370" t="s">
        <v>2012</v>
      </c>
      <c r="C1370">
        <v>1</v>
      </c>
      <c r="D1370" s="78" t="str">
        <f>IFERROR(MATCH(A1370,'4p data'!$I$2:$I$7,0),"")</f>
        <v/>
      </c>
      <c r="E1370" s="78" t="str">
        <f>IF(D1370="","",D1370&amp;"@"&amp;COUNTIF($D$1:D1370,D1370))</f>
        <v/>
      </c>
      <c r="F1370" s="78" t="str">
        <f t="shared" si="21"/>
        <v>Instagram.com</v>
      </c>
      <c r="I1370" s="78" t="str">
        <f>IF(E1370="","",INDEX('기사 제목 및 링크'!B:B,MATCH("https://skinnonews.com"&amp;A1370,'기사 제목 및 링크'!C:C,0)))</f>
        <v/>
      </c>
    </row>
    <row r="1371" spans="1:9">
      <c r="A1371" t="s">
        <v>464</v>
      </c>
      <c r="B1371" t="s">
        <v>229</v>
      </c>
      <c r="C1371">
        <v>1</v>
      </c>
      <c r="D1371" s="78" t="str">
        <f>IFERROR(MATCH(A1371,'4p data'!$I$2:$I$7,0),"")</f>
        <v/>
      </c>
      <c r="E1371" s="78" t="str">
        <f>IF(D1371="","",D1371&amp;"@"&amp;COUNTIF($D$1:D1371,D1371))</f>
        <v/>
      </c>
      <c r="F1371" s="78" t="str">
        <f t="shared" si="21"/>
        <v>Skenergy.com</v>
      </c>
      <c r="I1371" s="78" t="str">
        <f>IF(E1371="","",INDEX('기사 제목 및 링크'!B:B,MATCH("https://skinnonews.com"&amp;A1371,'기사 제목 및 링크'!C:C,0)))</f>
        <v/>
      </c>
    </row>
    <row r="1372" spans="1:9">
      <c r="A1372" t="s">
        <v>480</v>
      </c>
      <c r="B1372" t="s">
        <v>36</v>
      </c>
      <c r="C1372">
        <v>1</v>
      </c>
      <c r="D1372" s="78" t="str">
        <f>IFERROR(MATCH(A1372,'4p data'!$I$2:$I$7,0),"")</f>
        <v/>
      </c>
      <c r="E1372" s="78" t="str">
        <f>IF(D1372="","",D1372&amp;"@"&amp;COUNTIF($D$1:D1372,D1372))</f>
        <v/>
      </c>
      <c r="F1372" s="78" t="str">
        <f t="shared" si="21"/>
        <v>직접유입</v>
      </c>
      <c r="I1372" s="78" t="str">
        <f>IF(E1372="","",INDEX('기사 제목 및 링크'!B:B,MATCH("https://skinnonews.com"&amp;A1372,'기사 제목 및 링크'!C:C,0)))</f>
        <v/>
      </c>
    </row>
    <row r="1373" spans="1:9">
      <c r="A1373" t="s">
        <v>478</v>
      </c>
      <c r="B1373" t="s">
        <v>36</v>
      </c>
      <c r="C1373">
        <v>1</v>
      </c>
      <c r="D1373" s="78" t="str">
        <f>IFERROR(MATCH(A1373,'4p data'!$I$2:$I$7,0),"")</f>
        <v/>
      </c>
      <c r="E1373" s="78" t="str">
        <f>IF(D1373="","",D1373&amp;"@"&amp;COUNTIF($D$1:D1373,D1373))</f>
        <v/>
      </c>
      <c r="F1373" s="78" t="str">
        <f t="shared" si="21"/>
        <v>직접유입</v>
      </c>
      <c r="I1373" s="78" t="str">
        <f>IF(E1373="","",INDEX('기사 제목 및 링크'!B:B,MATCH("https://skinnonews.com"&amp;A1373,'기사 제목 및 링크'!C:C,0)))</f>
        <v/>
      </c>
    </row>
    <row r="1374" spans="1:9">
      <c r="A1374" t="s">
        <v>479</v>
      </c>
      <c r="B1374" t="s">
        <v>1540</v>
      </c>
      <c r="C1374">
        <v>1</v>
      </c>
      <c r="D1374" s="78" t="str">
        <f>IFERROR(MATCH(A1374,'4p data'!$I$2:$I$7,0),"")</f>
        <v/>
      </c>
      <c r="E1374" s="78" t="str">
        <f>IF(D1374="","",D1374&amp;"@"&amp;COUNTIF($D$1:D1374,D1374))</f>
        <v/>
      </c>
      <c r="F1374" s="78" t="str">
        <f t="shared" si="21"/>
        <v>Yahoo</v>
      </c>
      <c r="I1374" s="78" t="str">
        <f>IF(E1374="","",INDEX('기사 제목 및 링크'!B:B,MATCH("https://skinnonews.com"&amp;A1374,'기사 제목 및 링크'!C:C,0)))</f>
        <v/>
      </c>
    </row>
    <row r="1375" spans="1:9">
      <c r="A1375" t="s">
        <v>2311</v>
      </c>
      <c r="B1375" t="s">
        <v>37</v>
      </c>
      <c r="C1375">
        <v>1</v>
      </c>
      <c r="D1375" s="78" t="str">
        <f>IFERROR(MATCH(A1375,'4p data'!$I$2:$I$7,0),"")</f>
        <v/>
      </c>
      <c r="E1375" s="78" t="str">
        <f>IF(D1375="","",D1375&amp;"@"&amp;COUNTIF($D$1:D1375,D1375))</f>
        <v/>
      </c>
      <c r="F1375" s="78" t="str">
        <f t="shared" si="21"/>
        <v>Google 검색</v>
      </c>
      <c r="I1375" s="78" t="str">
        <f>IF(E1375="","",INDEX('기사 제목 및 링크'!B:B,MATCH("https://skinnonews.com"&amp;A1375,'기사 제목 및 링크'!C:C,0)))</f>
        <v/>
      </c>
    </row>
    <row r="1376" spans="1:9">
      <c r="A1376" t="s">
        <v>498</v>
      </c>
      <c r="B1376" t="s">
        <v>37</v>
      </c>
      <c r="C1376">
        <v>1</v>
      </c>
      <c r="D1376" s="78" t="str">
        <f>IFERROR(MATCH(A1376,'4p data'!$I$2:$I$7,0),"")</f>
        <v/>
      </c>
      <c r="E1376" s="78" t="str">
        <f>IF(D1376="","",D1376&amp;"@"&amp;COUNTIF($D$1:D1376,D1376))</f>
        <v/>
      </c>
      <c r="F1376" s="78" t="str">
        <f t="shared" si="21"/>
        <v>Google 검색</v>
      </c>
      <c r="I1376" s="78" t="str">
        <f>IF(E1376="","",INDEX('기사 제목 및 링크'!B:B,MATCH("https://skinnonews.com"&amp;A1376,'기사 제목 및 링크'!C:C,0)))</f>
        <v/>
      </c>
    </row>
    <row r="1377" spans="1:9">
      <c r="A1377" t="s">
        <v>498</v>
      </c>
      <c r="B1377" t="s">
        <v>1601</v>
      </c>
      <c r="C1377">
        <v>1</v>
      </c>
      <c r="D1377" s="78" t="str">
        <f>IFERROR(MATCH(A1377,'4p data'!$I$2:$I$7,0),"")</f>
        <v/>
      </c>
      <c r="E1377" s="78" t="str">
        <f>IF(D1377="","",D1377&amp;"@"&amp;COUNTIF($D$1:D1377,D1377))</f>
        <v/>
      </c>
      <c r="F1377" s="78" t="str">
        <f t="shared" si="21"/>
        <v>Skglobalchemical.com</v>
      </c>
      <c r="I1377" s="78" t="str">
        <f>IF(E1377="","",INDEX('기사 제목 및 링크'!B:B,MATCH("https://skinnonews.com"&amp;A1377,'기사 제목 및 링크'!C:C,0)))</f>
        <v/>
      </c>
    </row>
    <row r="1378" spans="1:9">
      <c r="A1378" t="s">
        <v>497</v>
      </c>
      <c r="B1378" t="s">
        <v>39</v>
      </c>
      <c r="C1378">
        <v>1</v>
      </c>
      <c r="D1378" s="78" t="str">
        <f>IFERROR(MATCH(A1378,'4p data'!$I$2:$I$7,0),"")</f>
        <v/>
      </c>
      <c r="E1378" s="78" t="str">
        <f>IF(D1378="","",D1378&amp;"@"&amp;COUNTIF($D$1:D1378,D1378))</f>
        <v/>
      </c>
      <c r="F1378" s="78" t="str">
        <f t="shared" si="21"/>
        <v>Naver 검색</v>
      </c>
      <c r="I1378" s="78" t="str">
        <f>IF(E1378="","",INDEX('기사 제목 및 링크'!B:B,MATCH("https://skinnonews.com"&amp;A1378,'기사 제목 및 링크'!C:C,0)))</f>
        <v/>
      </c>
    </row>
    <row r="1379" spans="1:9">
      <c r="A1379" t="s">
        <v>497</v>
      </c>
      <c r="B1379" t="s">
        <v>234</v>
      </c>
      <c r="C1379">
        <v>1</v>
      </c>
      <c r="D1379" s="78" t="str">
        <f>IFERROR(MATCH(A1379,'4p data'!$I$2:$I$7,0),"")</f>
        <v/>
      </c>
      <c r="E1379" s="78" t="str">
        <f>IF(D1379="","",D1379&amp;"@"&amp;COUNTIF($D$1:D1379,D1379))</f>
        <v/>
      </c>
      <c r="F1379" s="78" t="str">
        <f t="shared" si="21"/>
        <v>Skenmove.com</v>
      </c>
      <c r="I1379" s="78" t="str">
        <f>IF(E1379="","",INDEX('기사 제목 및 링크'!B:B,MATCH("https://skinnonews.com"&amp;A1379,'기사 제목 및 링크'!C:C,0)))</f>
        <v/>
      </c>
    </row>
    <row r="1380" spans="1:9">
      <c r="A1380" t="s">
        <v>515</v>
      </c>
      <c r="B1380" t="s">
        <v>36</v>
      </c>
      <c r="C1380">
        <v>1</v>
      </c>
      <c r="D1380" s="78" t="str">
        <f>IFERROR(MATCH(A1380,'4p data'!$I$2:$I$7,0),"")</f>
        <v/>
      </c>
      <c r="E1380" s="78" t="str">
        <f>IF(D1380="","",D1380&amp;"@"&amp;COUNTIF($D$1:D1380,D1380))</f>
        <v/>
      </c>
      <c r="F1380" s="78" t="str">
        <f t="shared" si="21"/>
        <v>직접유입</v>
      </c>
      <c r="I1380" s="78" t="str">
        <f>IF(E1380="","",INDEX('기사 제목 및 링크'!B:B,MATCH("https://skinnonews.com"&amp;A1380,'기사 제목 및 링크'!C:C,0)))</f>
        <v/>
      </c>
    </row>
    <row r="1381" spans="1:9">
      <c r="A1381" t="s">
        <v>1432</v>
      </c>
      <c r="B1381" t="s">
        <v>37</v>
      </c>
      <c r="C1381">
        <v>1</v>
      </c>
      <c r="D1381" s="78" t="str">
        <f>IFERROR(MATCH(A1381,'4p data'!$I$2:$I$7,0),"")</f>
        <v/>
      </c>
      <c r="E1381" s="78" t="str">
        <f>IF(D1381="","",D1381&amp;"@"&amp;COUNTIF($D$1:D1381,D1381))</f>
        <v/>
      </c>
      <c r="F1381" s="78" t="str">
        <f t="shared" si="21"/>
        <v>Google 검색</v>
      </c>
      <c r="I1381" s="78" t="str">
        <f>IF(E1381="","",INDEX('기사 제목 및 링크'!B:B,MATCH("https://skinnonews.com"&amp;A1381,'기사 제목 및 링크'!C:C,0)))</f>
        <v/>
      </c>
    </row>
    <row r="1382" spans="1:9">
      <c r="A1382" t="s">
        <v>2312</v>
      </c>
      <c r="B1382" t="s">
        <v>37</v>
      </c>
      <c r="C1382">
        <v>1</v>
      </c>
      <c r="D1382" s="78" t="str">
        <f>IFERROR(MATCH(A1382,'4p data'!$I$2:$I$7,0),"")</f>
        <v/>
      </c>
      <c r="E1382" s="78" t="str">
        <f>IF(D1382="","",D1382&amp;"@"&amp;COUNTIF($D$1:D1382,D1382))</f>
        <v/>
      </c>
      <c r="F1382" s="78" t="str">
        <f t="shared" si="21"/>
        <v>Google 검색</v>
      </c>
      <c r="I1382" s="78" t="str">
        <f>IF(E1382="","",INDEX('기사 제목 및 링크'!B:B,MATCH("https://skinnonews.com"&amp;A1382,'기사 제목 및 링크'!C:C,0)))</f>
        <v/>
      </c>
    </row>
    <row r="1383" spans="1:9">
      <c r="A1383" t="s">
        <v>516</v>
      </c>
      <c r="B1383" t="s">
        <v>40</v>
      </c>
      <c r="C1383">
        <v>1</v>
      </c>
      <c r="D1383" s="78" t="str">
        <f>IFERROR(MATCH(A1383,'4p data'!$I$2:$I$7,0),"")</f>
        <v/>
      </c>
      <c r="E1383" s="78" t="str">
        <f>IF(D1383="","",D1383&amp;"@"&amp;COUNTIF($D$1:D1383,D1383))</f>
        <v/>
      </c>
      <c r="F1383" s="78" t="str">
        <f t="shared" si="21"/>
        <v>Bing</v>
      </c>
      <c r="I1383" s="78" t="str">
        <f>IF(E1383="","",INDEX('기사 제목 및 링크'!B:B,MATCH("https://skinnonews.com"&amp;A1383,'기사 제목 및 링크'!C:C,0)))</f>
        <v/>
      </c>
    </row>
    <row r="1384" spans="1:9">
      <c r="A1384" t="s">
        <v>516</v>
      </c>
      <c r="B1384" t="s">
        <v>235</v>
      </c>
      <c r="C1384">
        <v>1</v>
      </c>
      <c r="D1384" s="78" t="str">
        <f>IFERROR(MATCH(A1384,'4p data'!$I$2:$I$7,0),"")</f>
        <v/>
      </c>
      <c r="E1384" s="78" t="str">
        <f>IF(D1384="","",D1384&amp;"@"&amp;COUNTIF($D$1:D1384,D1384))</f>
        <v/>
      </c>
      <c r="F1384" s="78" t="str">
        <f t="shared" si="21"/>
        <v>M.search.naver.com</v>
      </c>
      <c r="I1384" s="78" t="str">
        <f>IF(E1384="","",INDEX('기사 제목 및 링크'!B:B,MATCH("https://skinnonews.com"&amp;A1384,'기사 제목 및 링크'!C:C,0)))</f>
        <v/>
      </c>
    </row>
    <row r="1385" spans="1:9">
      <c r="A1385" t="s">
        <v>1897</v>
      </c>
      <c r="B1385" t="s">
        <v>37</v>
      </c>
      <c r="C1385">
        <v>1</v>
      </c>
      <c r="D1385" s="78" t="str">
        <f>IFERROR(MATCH(A1385,'4p data'!$I$2:$I$7,0),"")</f>
        <v/>
      </c>
      <c r="E1385" s="78" t="str">
        <f>IF(D1385="","",D1385&amp;"@"&amp;COUNTIF($D$1:D1385,D1385))</f>
        <v/>
      </c>
      <c r="F1385" s="78" t="str">
        <f t="shared" si="21"/>
        <v>Google 검색</v>
      </c>
      <c r="I1385" s="78" t="str">
        <f>IF(E1385="","",INDEX('기사 제목 및 링크'!B:B,MATCH("https://skinnonews.com"&amp;A1385,'기사 제목 및 링크'!C:C,0)))</f>
        <v/>
      </c>
    </row>
    <row r="1386" spans="1:9">
      <c r="A1386" t="s">
        <v>1521</v>
      </c>
      <c r="B1386" t="s">
        <v>37</v>
      </c>
      <c r="C1386">
        <v>1</v>
      </c>
      <c r="D1386" s="78" t="str">
        <f>IFERROR(MATCH(A1386,'4p data'!$I$2:$I$7,0),"")</f>
        <v/>
      </c>
      <c r="E1386" s="78" t="str">
        <f>IF(D1386="","",D1386&amp;"@"&amp;COUNTIF($D$1:D1386,D1386))</f>
        <v/>
      </c>
      <c r="F1386" s="78" t="str">
        <f t="shared" si="21"/>
        <v>Google 검색</v>
      </c>
      <c r="I1386" s="78" t="str">
        <f>IF(E1386="","",INDEX('기사 제목 및 링크'!B:B,MATCH("https://skinnonews.com"&amp;A1386,'기사 제목 및 링크'!C:C,0)))</f>
        <v/>
      </c>
    </row>
    <row r="1387" spans="1:9">
      <c r="A1387" t="s">
        <v>555</v>
      </c>
      <c r="B1387" t="s">
        <v>234</v>
      </c>
      <c r="C1387">
        <v>1</v>
      </c>
      <c r="D1387" s="78" t="str">
        <f>IFERROR(MATCH(A1387,'4p data'!$I$2:$I$7,0),"")</f>
        <v/>
      </c>
      <c r="E1387" s="78" t="str">
        <f>IF(D1387="","",D1387&amp;"@"&amp;COUNTIF($D$1:D1387,D1387))</f>
        <v/>
      </c>
      <c r="F1387" s="78" t="str">
        <f t="shared" si="21"/>
        <v>Skenmove.com</v>
      </c>
      <c r="I1387" s="78" t="str">
        <f>IF(E1387="","",INDEX('기사 제목 및 링크'!B:B,MATCH("https://skinnonews.com"&amp;A1387,'기사 제목 및 링크'!C:C,0)))</f>
        <v/>
      </c>
    </row>
    <row r="1388" spans="1:9">
      <c r="A1388" t="s">
        <v>1596</v>
      </c>
      <c r="B1388" t="s">
        <v>37</v>
      </c>
      <c r="C1388">
        <v>1</v>
      </c>
      <c r="D1388" s="78" t="str">
        <f>IFERROR(MATCH(A1388,'4p data'!$I$2:$I$7,0),"")</f>
        <v/>
      </c>
      <c r="E1388" s="78" t="str">
        <f>IF(D1388="","",D1388&amp;"@"&amp;COUNTIF($D$1:D1388,D1388))</f>
        <v/>
      </c>
      <c r="F1388" s="78" t="str">
        <f t="shared" si="21"/>
        <v>Google 검색</v>
      </c>
      <c r="I1388" s="78" t="str">
        <f>IF(E1388="","",INDEX('기사 제목 및 링크'!B:B,MATCH("https://skinnonews.com"&amp;A1388,'기사 제목 및 링크'!C:C,0)))</f>
        <v/>
      </c>
    </row>
    <row r="1389" spans="1:9">
      <c r="A1389" t="s">
        <v>556</v>
      </c>
      <c r="B1389" t="s">
        <v>37</v>
      </c>
      <c r="C1389">
        <v>1</v>
      </c>
      <c r="D1389" s="78" t="str">
        <f>IFERROR(MATCH(A1389,'4p data'!$I$2:$I$7,0),"")</f>
        <v/>
      </c>
      <c r="E1389" s="78" t="str">
        <f>IF(D1389="","",D1389&amp;"@"&amp;COUNTIF($D$1:D1389,D1389))</f>
        <v/>
      </c>
      <c r="F1389" s="78" t="str">
        <f t="shared" si="21"/>
        <v>Google 검색</v>
      </c>
      <c r="I1389" s="78" t="str">
        <f>IF(E1389="","",INDEX('기사 제목 및 링크'!B:B,MATCH("https://skinnonews.com"&amp;A1389,'기사 제목 및 링크'!C:C,0)))</f>
        <v/>
      </c>
    </row>
    <row r="1390" spans="1:9">
      <c r="A1390" t="s">
        <v>2313</v>
      </c>
      <c r="B1390" t="s">
        <v>39</v>
      </c>
      <c r="C1390">
        <v>1</v>
      </c>
      <c r="D1390" s="78" t="str">
        <f>IFERROR(MATCH(A1390,'4p data'!$I$2:$I$7,0),"")</f>
        <v/>
      </c>
      <c r="E1390" s="78" t="str">
        <f>IF(D1390="","",D1390&amp;"@"&amp;COUNTIF($D$1:D1390,D1390))</f>
        <v/>
      </c>
      <c r="F1390" s="78" t="str">
        <f t="shared" si="21"/>
        <v>Naver 검색</v>
      </c>
      <c r="I1390" s="78" t="str">
        <f>IF(E1390="","",INDEX('기사 제목 및 링크'!B:B,MATCH("https://skinnonews.com"&amp;A1390,'기사 제목 및 링크'!C:C,0)))</f>
        <v/>
      </c>
    </row>
    <row r="1391" spans="1:9">
      <c r="A1391" t="s">
        <v>1367</v>
      </c>
      <c r="B1391" t="s">
        <v>36</v>
      </c>
      <c r="C1391">
        <v>1</v>
      </c>
      <c r="D1391" s="78" t="str">
        <f>IFERROR(MATCH(A1391,'4p data'!$I$2:$I$7,0),"")</f>
        <v/>
      </c>
      <c r="E1391" s="78" t="str">
        <f>IF(D1391="","",D1391&amp;"@"&amp;COUNTIF($D$1:D1391,D1391))</f>
        <v/>
      </c>
      <c r="F1391" s="78" t="str">
        <f t="shared" si="21"/>
        <v>직접유입</v>
      </c>
      <c r="I1391" s="78" t="str">
        <f>IF(E1391="","",INDEX('기사 제목 및 링크'!B:B,MATCH("https://skinnonews.com"&amp;A1391,'기사 제목 및 링크'!C:C,0)))</f>
        <v/>
      </c>
    </row>
    <row r="1392" spans="1:9">
      <c r="A1392" t="s">
        <v>1583</v>
      </c>
      <c r="B1392" t="s">
        <v>1601</v>
      </c>
      <c r="C1392">
        <v>1</v>
      </c>
      <c r="D1392" s="78" t="str">
        <f>IFERROR(MATCH(A1392,'4p data'!$I$2:$I$7,0),"")</f>
        <v/>
      </c>
      <c r="E1392" s="78" t="str">
        <f>IF(D1392="","",D1392&amp;"@"&amp;COUNTIF($D$1:D1392,D1392))</f>
        <v/>
      </c>
      <c r="F1392" s="78" t="str">
        <f t="shared" si="21"/>
        <v>Skglobalchemical.com</v>
      </c>
      <c r="I1392" s="78" t="str">
        <f>IF(E1392="","",INDEX('기사 제목 및 링크'!B:B,MATCH("https://skinnonews.com"&amp;A1392,'기사 제목 및 링크'!C:C,0)))</f>
        <v/>
      </c>
    </row>
    <row r="1393" spans="1:9">
      <c r="A1393" t="s">
        <v>618</v>
      </c>
      <c r="B1393" t="s">
        <v>40</v>
      </c>
      <c r="C1393">
        <v>1</v>
      </c>
      <c r="D1393" s="78" t="str">
        <f>IFERROR(MATCH(A1393,'4p data'!$I$2:$I$7,0),"")</f>
        <v/>
      </c>
      <c r="E1393" s="78" t="str">
        <f>IF(D1393="","",D1393&amp;"@"&amp;COUNTIF($D$1:D1393,D1393))</f>
        <v/>
      </c>
      <c r="F1393" s="78" t="str">
        <f t="shared" si="21"/>
        <v>Bing</v>
      </c>
      <c r="I1393" s="78" t="str">
        <f>IF(E1393="","",INDEX('기사 제목 및 링크'!B:B,MATCH("https://skinnonews.com"&amp;A1393,'기사 제목 및 링크'!C:C,0)))</f>
        <v/>
      </c>
    </row>
    <row r="1394" spans="1:9">
      <c r="A1394" t="s">
        <v>618</v>
      </c>
      <c r="B1394" t="s">
        <v>39</v>
      </c>
      <c r="C1394">
        <v>1</v>
      </c>
      <c r="D1394" s="78" t="str">
        <f>IFERROR(MATCH(A1394,'4p data'!$I$2:$I$7,0),"")</f>
        <v/>
      </c>
      <c r="E1394" s="78" t="str">
        <f>IF(D1394="","",D1394&amp;"@"&amp;COUNTIF($D$1:D1394,D1394))</f>
        <v/>
      </c>
      <c r="F1394" s="78" t="str">
        <f t="shared" si="21"/>
        <v>Naver 검색</v>
      </c>
      <c r="I1394" s="78" t="str">
        <f>IF(E1394="","",INDEX('기사 제목 및 링크'!B:B,MATCH("https://skinnonews.com"&amp;A1394,'기사 제목 및 링크'!C:C,0)))</f>
        <v/>
      </c>
    </row>
    <row r="1395" spans="1:9">
      <c r="A1395" t="s">
        <v>1394</v>
      </c>
      <c r="B1395" t="s">
        <v>37</v>
      </c>
      <c r="C1395">
        <v>1</v>
      </c>
      <c r="D1395" s="78" t="str">
        <f>IFERROR(MATCH(A1395,'4p data'!$I$2:$I$7,0),"")</f>
        <v/>
      </c>
      <c r="E1395" s="78" t="str">
        <f>IF(D1395="","",D1395&amp;"@"&amp;COUNTIF($D$1:D1395,D1395))</f>
        <v/>
      </c>
      <c r="F1395" s="78" t="str">
        <f t="shared" si="21"/>
        <v>Google 검색</v>
      </c>
      <c r="I1395" s="78" t="str">
        <f>IF(E1395="","",INDEX('기사 제목 및 링크'!B:B,MATCH("https://skinnonews.com"&amp;A1395,'기사 제목 및 링크'!C:C,0)))</f>
        <v/>
      </c>
    </row>
    <row r="1396" spans="1:9">
      <c r="A1396" t="s">
        <v>1394</v>
      </c>
      <c r="B1396" t="s">
        <v>39</v>
      </c>
      <c r="C1396">
        <v>1</v>
      </c>
      <c r="D1396" s="78" t="str">
        <f>IFERROR(MATCH(A1396,'4p data'!$I$2:$I$7,0),"")</f>
        <v/>
      </c>
      <c r="E1396" s="78" t="str">
        <f>IF(D1396="","",D1396&amp;"@"&amp;COUNTIF($D$1:D1396,D1396))</f>
        <v/>
      </c>
      <c r="F1396" s="78" t="str">
        <f t="shared" si="21"/>
        <v>Naver 검색</v>
      </c>
      <c r="I1396" s="78" t="str">
        <f>IF(E1396="","",INDEX('기사 제목 및 링크'!B:B,MATCH("https://skinnonews.com"&amp;A1396,'기사 제목 및 링크'!C:C,0)))</f>
        <v/>
      </c>
    </row>
    <row r="1397" spans="1:9">
      <c r="A1397" t="s">
        <v>2314</v>
      </c>
      <c r="B1397" t="s">
        <v>1601</v>
      </c>
      <c r="C1397">
        <v>1</v>
      </c>
      <c r="D1397" s="78" t="str">
        <f>IFERROR(MATCH(A1397,'4p data'!$I$2:$I$7,0),"")</f>
        <v/>
      </c>
      <c r="E1397" s="78" t="str">
        <f>IF(D1397="","",D1397&amp;"@"&amp;COUNTIF($D$1:D1397,D1397))</f>
        <v/>
      </c>
      <c r="F1397" s="78" t="str">
        <f t="shared" si="21"/>
        <v>Skglobalchemical.com</v>
      </c>
      <c r="I1397" s="78" t="str">
        <f>IF(E1397="","",INDEX('기사 제목 및 링크'!B:B,MATCH("https://skinnonews.com"&amp;A1397,'기사 제목 및 링크'!C:C,0)))</f>
        <v/>
      </c>
    </row>
    <row r="1398" spans="1:9">
      <c r="A1398" t="s">
        <v>2315</v>
      </c>
      <c r="B1398" t="s">
        <v>1601</v>
      </c>
      <c r="C1398">
        <v>1</v>
      </c>
      <c r="D1398" s="78" t="str">
        <f>IFERROR(MATCH(A1398,'4p data'!$I$2:$I$7,0),"")</f>
        <v/>
      </c>
      <c r="E1398" s="78" t="str">
        <f>IF(D1398="","",D1398&amp;"@"&amp;COUNTIF($D$1:D1398,D1398))</f>
        <v/>
      </c>
      <c r="F1398" s="78" t="str">
        <f t="shared" si="21"/>
        <v>Skglobalchemical.com</v>
      </c>
      <c r="I1398" s="78" t="str">
        <f>IF(E1398="","",INDEX('기사 제목 및 링크'!B:B,MATCH("https://skinnonews.com"&amp;A1398,'기사 제목 및 링크'!C:C,0)))</f>
        <v/>
      </c>
    </row>
    <row r="1399" spans="1:9">
      <c r="A1399" t="s">
        <v>2316</v>
      </c>
      <c r="B1399" t="s">
        <v>1601</v>
      </c>
      <c r="C1399">
        <v>1</v>
      </c>
      <c r="D1399" s="78" t="str">
        <f>IFERROR(MATCH(A1399,'4p data'!$I$2:$I$7,0),"")</f>
        <v/>
      </c>
      <c r="E1399" s="78" t="str">
        <f>IF(D1399="","",D1399&amp;"@"&amp;COUNTIF($D$1:D1399,D1399))</f>
        <v/>
      </c>
      <c r="F1399" s="78" t="str">
        <f t="shared" si="21"/>
        <v>Skglobalchemical.com</v>
      </c>
      <c r="I1399" s="78" t="str">
        <f>IF(E1399="","",INDEX('기사 제목 및 링크'!B:B,MATCH("https://skinnonews.com"&amp;A1399,'기사 제목 및 링크'!C:C,0)))</f>
        <v/>
      </c>
    </row>
    <row r="1400" spans="1:9">
      <c r="A1400" t="s">
        <v>1259</v>
      </c>
      <c r="B1400" t="s">
        <v>37</v>
      </c>
      <c r="C1400">
        <v>1</v>
      </c>
      <c r="D1400" s="78" t="str">
        <f>IFERROR(MATCH(A1400,'4p data'!$I$2:$I$7,0),"")</f>
        <v/>
      </c>
      <c r="E1400" s="78" t="str">
        <f>IF(D1400="","",D1400&amp;"@"&amp;COUNTIF($D$1:D1400,D1400))</f>
        <v/>
      </c>
      <c r="F1400" s="78" t="str">
        <f t="shared" si="21"/>
        <v>Google 검색</v>
      </c>
      <c r="I1400" s="78" t="str">
        <f>IF(E1400="","",INDEX('기사 제목 및 링크'!B:B,MATCH("https://skinnonews.com"&amp;A1400,'기사 제목 및 링크'!C:C,0)))</f>
        <v/>
      </c>
    </row>
    <row r="1401" spans="1:9">
      <c r="A1401" t="s">
        <v>1259</v>
      </c>
      <c r="B1401" t="s">
        <v>1601</v>
      </c>
      <c r="C1401">
        <v>1</v>
      </c>
      <c r="D1401" s="78" t="str">
        <f>IFERROR(MATCH(A1401,'4p data'!$I$2:$I$7,0),"")</f>
        <v/>
      </c>
      <c r="E1401" s="78" t="str">
        <f>IF(D1401="","",D1401&amp;"@"&amp;COUNTIF($D$1:D1401,D1401))</f>
        <v/>
      </c>
      <c r="F1401" s="78" t="str">
        <f t="shared" si="21"/>
        <v>Skglobalchemical.com</v>
      </c>
      <c r="I1401" s="78" t="str">
        <f>IF(E1401="","",INDEX('기사 제목 및 링크'!B:B,MATCH("https://skinnonews.com"&amp;A1401,'기사 제목 및 링크'!C:C,0)))</f>
        <v/>
      </c>
    </row>
    <row r="1402" spans="1:9">
      <c r="A1402" t="s">
        <v>2155</v>
      </c>
      <c r="B1402" t="s">
        <v>36</v>
      </c>
      <c r="C1402">
        <v>1</v>
      </c>
      <c r="D1402" s="78" t="str">
        <f>IFERROR(MATCH(A1402,'4p data'!$I$2:$I$7,0),"")</f>
        <v/>
      </c>
      <c r="E1402" s="78" t="str">
        <f>IF(D1402="","",D1402&amp;"@"&amp;COUNTIF($D$1:D1402,D1402))</f>
        <v/>
      </c>
      <c r="F1402" s="78" t="str">
        <f t="shared" si="21"/>
        <v>직접유입</v>
      </c>
      <c r="I1402" s="78" t="str">
        <f>IF(E1402="","",INDEX('기사 제목 및 링크'!B:B,MATCH("https://skinnonews.com"&amp;A1402,'기사 제목 및 링크'!C:C,0)))</f>
        <v/>
      </c>
    </row>
    <row r="1403" spans="1:9">
      <c r="A1403" t="s">
        <v>2155</v>
      </c>
      <c r="B1403" t="s">
        <v>1601</v>
      </c>
      <c r="C1403">
        <v>1</v>
      </c>
      <c r="D1403" s="78" t="str">
        <f>IFERROR(MATCH(A1403,'4p data'!$I$2:$I$7,0),"")</f>
        <v/>
      </c>
      <c r="E1403" s="78" t="str">
        <f>IF(D1403="","",D1403&amp;"@"&amp;COUNTIF($D$1:D1403,D1403))</f>
        <v/>
      </c>
      <c r="F1403" s="78" t="str">
        <f t="shared" si="21"/>
        <v>Skglobalchemical.com</v>
      </c>
      <c r="I1403" s="78" t="str">
        <f>IF(E1403="","",INDEX('기사 제목 및 링크'!B:B,MATCH("https://skinnonews.com"&amp;A1403,'기사 제목 및 링크'!C:C,0)))</f>
        <v/>
      </c>
    </row>
    <row r="1404" spans="1:9">
      <c r="A1404" t="s">
        <v>1710</v>
      </c>
      <c r="B1404" t="s">
        <v>1601</v>
      </c>
      <c r="C1404">
        <v>1</v>
      </c>
      <c r="D1404" s="78" t="str">
        <f>IFERROR(MATCH(A1404,'4p data'!$I$2:$I$7,0),"")</f>
        <v/>
      </c>
      <c r="E1404" s="78" t="str">
        <f>IF(D1404="","",D1404&amp;"@"&amp;COUNTIF($D$1:D1404,D1404))</f>
        <v/>
      </c>
      <c r="F1404" s="78" t="str">
        <f t="shared" si="21"/>
        <v>Skglobalchemical.com</v>
      </c>
      <c r="I1404" s="78" t="str">
        <f>IF(E1404="","",INDEX('기사 제목 및 링크'!B:B,MATCH("https://skinnonews.com"&amp;A1404,'기사 제목 및 링크'!C:C,0)))</f>
        <v/>
      </c>
    </row>
    <row r="1405" spans="1:9">
      <c r="A1405" t="s">
        <v>1711</v>
      </c>
      <c r="B1405" t="s">
        <v>1601</v>
      </c>
      <c r="C1405">
        <v>1</v>
      </c>
      <c r="D1405" s="78" t="str">
        <f>IFERROR(MATCH(A1405,'4p data'!$I$2:$I$7,0),"")</f>
        <v/>
      </c>
      <c r="E1405" s="78" t="str">
        <f>IF(D1405="","",D1405&amp;"@"&amp;COUNTIF($D$1:D1405,D1405))</f>
        <v/>
      </c>
      <c r="F1405" s="78" t="str">
        <f t="shared" si="21"/>
        <v>Skglobalchemical.com</v>
      </c>
      <c r="I1405" s="78" t="str">
        <f>IF(E1405="","",INDEX('기사 제목 및 링크'!B:B,MATCH("https://skinnonews.com"&amp;A1405,'기사 제목 및 링크'!C:C,0)))</f>
        <v/>
      </c>
    </row>
    <row r="1406" spans="1:9">
      <c r="A1406" t="s">
        <v>1059</v>
      </c>
      <c r="B1406" t="s">
        <v>40</v>
      </c>
      <c r="C1406">
        <v>1</v>
      </c>
      <c r="D1406" s="78" t="str">
        <f>IFERROR(MATCH(A1406,'4p data'!$I$2:$I$7,0),"")</f>
        <v/>
      </c>
      <c r="E1406" s="78" t="str">
        <f>IF(D1406="","",D1406&amp;"@"&amp;COUNTIF($D$1:D1406,D1406))</f>
        <v/>
      </c>
      <c r="F1406" s="78" t="str">
        <f t="shared" si="21"/>
        <v>Bing</v>
      </c>
      <c r="I1406" s="78" t="str">
        <f>IF(E1406="","",INDEX('기사 제목 및 링크'!B:B,MATCH("https://skinnonews.com"&amp;A1406,'기사 제목 및 링크'!C:C,0)))</f>
        <v/>
      </c>
    </row>
    <row r="1407" spans="1:9">
      <c r="A1407" t="s">
        <v>1576</v>
      </c>
      <c r="B1407" t="s">
        <v>37</v>
      </c>
      <c r="C1407">
        <v>1</v>
      </c>
      <c r="D1407" s="78" t="str">
        <f>IFERROR(MATCH(A1407,'4p data'!$I$2:$I$7,0),"")</f>
        <v/>
      </c>
      <c r="E1407" s="78" t="str">
        <f>IF(D1407="","",D1407&amp;"@"&amp;COUNTIF($D$1:D1407,D1407))</f>
        <v/>
      </c>
      <c r="F1407" s="78" t="str">
        <f t="shared" si="21"/>
        <v>Google 검색</v>
      </c>
      <c r="I1407" s="78" t="str">
        <f>IF(E1407="","",INDEX('기사 제목 및 링크'!B:B,MATCH("https://skinnonews.com"&amp;A1407,'기사 제목 및 링크'!C:C,0)))</f>
        <v/>
      </c>
    </row>
    <row r="1408" spans="1:9">
      <c r="A1408" t="s">
        <v>676</v>
      </c>
      <c r="B1408" t="s">
        <v>40</v>
      </c>
      <c r="C1408">
        <v>1</v>
      </c>
      <c r="D1408" s="78" t="str">
        <f>IFERROR(MATCH(A1408,'4p data'!$I$2:$I$7,0),"")</f>
        <v/>
      </c>
      <c r="E1408" s="78" t="str">
        <f>IF(D1408="","",D1408&amp;"@"&amp;COUNTIF($D$1:D1408,D1408))</f>
        <v/>
      </c>
      <c r="F1408" s="78" t="str">
        <f t="shared" si="21"/>
        <v>Bing</v>
      </c>
      <c r="I1408" s="78" t="str">
        <f>IF(E1408="","",INDEX('기사 제목 및 링크'!B:B,MATCH("https://skinnonews.com"&amp;A1408,'기사 제목 및 링크'!C:C,0)))</f>
        <v/>
      </c>
    </row>
    <row r="1409" spans="1:9">
      <c r="A1409" t="s">
        <v>676</v>
      </c>
      <c r="B1409" t="s">
        <v>37</v>
      </c>
      <c r="C1409">
        <v>1</v>
      </c>
      <c r="D1409" s="78" t="str">
        <f>IFERROR(MATCH(A1409,'4p data'!$I$2:$I$7,0),"")</f>
        <v/>
      </c>
      <c r="E1409" s="78" t="str">
        <f>IF(D1409="","",D1409&amp;"@"&amp;COUNTIF($D$1:D1409,D1409))</f>
        <v/>
      </c>
      <c r="F1409" s="78" t="str">
        <f t="shared" si="21"/>
        <v>Google 검색</v>
      </c>
      <c r="I1409" s="78" t="str">
        <f>IF(E1409="","",INDEX('기사 제목 및 링크'!B:B,MATCH("https://skinnonews.com"&amp;A1409,'기사 제목 및 링크'!C:C,0)))</f>
        <v/>
      </c>
    </row>
    <row r="1410" spans="1:9">
      <c r="A1410" t="s">
        <v>1160</v>
      </c>
      <c r="B1410" t="s">
        <v>36</v>
      </c>
      <c r="C1410">
        <v>1</v>
      </c>
      <c r="D1410" s="78" t="str">
        <f>IFERROR(MATCH(A1410,'4p data'!$I$2:$I$7,0),"")</f>
        <v/>
      </c>
      <c r="E1410" s="78" t="str">
        <f>IF(D1410="","",D1410&amp;"@"&amp;COUNTIF($D$1:D1410,D1410))</f>
        <v/>
      </c>
      <c r="F1410" s="78" t="str">
        <f t="shared" ref="F1410:F1473" si="22">IF(B1410="naver","Naver 검색",IF(B1410="google","Google 검색",IF(B1410="(direct)","직접유입",UPPER(LEFT(B1410,1))&amp;MID(B1410,2,99))))</f>
        <v>직접유입</v>
      </c>
      <c r="I1410" s="78" t="str">
        <f>IF(E1410="","",INDEX('기사 제목 및 링크'!B:B,MATCH("https://skinnonews.com"&amp;A1410,'기사 제목 및 링크'!C:C,0)))</f>
        <v/>
      </c>
    </row>
    <row r="1411" spans="1:9">
      <c r="A1411" t="s">
        <v>1160</v>
      </c>
      <c r="B1411" t="s">
        <v>37</v>
      </c>
      <c r="C1411">
        <v>1</v>
      </c>
      <c r="D1411" s="78" t="str">
        <f>IFERROR(MATCH(A1411,'4p data'!$I$2:$I$7,0),"")</f>
        <v/>
      </c>
      <c r="E1411" s="78" t="str">
        <f>IF(D1411="","",D1411&amp;"@"&amp;COUNTIF($D$1:D1411,D1411))</f>
        <v/>
      </c>
      <c r="F1411" s="78" t="str">
        <f t="shared" si="22"/>
        <v>Google 검색</v>
      </c>
      <c r="I1411" s="78" t="str">
        <f>IF(E1411="","",INDEX('기사 제목 및 링크'!B:B,MATCH("https://skinnonews.com"&amp;A1411,'기사 제목 및 링크'!C:C,0)))</f>
        <v/>
      </c>
    </row>
    <row r="1412" spans="1:9">
      <c r="A1412" t="s">
        <v>1840</v>
      </c>
      <c r="B1412" t="s">
        <v>36</v>
      </c>
      <c r="C1412">
        <v>1</v>
      </c>
      <c r="D1412" s="78" t="str">
        <f>IFERROR(MATCH(A1412,'4p data'!$I$2:$I$7,0),"")</f>
        <v/>
      </c>
      <c r="E1412" s="78" t="str">
        <f>IF(D1412="","",D1412&amp;"@"&amp;COUNTIF($D$1:D1412,D1412))</f>
        <v/>
      </c>
      <c r="F1412" s="78" t="str">
        <f t="shared" si="22"/>
        <v>직접유입</v>
      </c>
      <c r="I1412" s="78" t="str">
        <f>IF(E1412="","",INDEX('기사 제목 및 링크'!B:B,MATCH("https://skinnonews.com"&amp;A1412,'기사 제목 및 링크'!C:C,0)))</f>
        <v/>
      </c>
    </row>
    <row r="1413" spans="1:9">
      <c r="A1413" t="s">
        <v>1840</v>
      </c>
      <c r="B1413" t="s">
        <v>39</v>
      </c>
      <c r="C1413">
        <v>1</v>
      </c>
      <c r="D1413" s="78" t="str">
        <f>IFERROR(MATCH(A1413,'4p data'!$I$2:$I$7,0),"")</f>
        <v/>
      </c>
      <c r="E1413" s="78" t="str">
        <f>IF(D1413="","",D1413&amp;"@"&amp;COUNTIF($D$1:D1413,D1413))</f>
        <v/>
      </c>
      <c r="F1413" s="78" t="str">
        <f t="shared" si="22"/>
        <v>Naver 검색</v>
      </c>
      <c r="I1413" s="78" t="str">
        <f>IF(E1413="","",INDEX('기사 제목 및 링크'!B:B,MATCH("https://skinnonews.com"&amp;A1413,'기사 제목 및 링크'!C:C,0)))</f>
        <v/>
      </c>
    </row>
    <row r="1414" spans="1:9">
      <c r="A1414" t="s">
        <v>708</v>
      </c>
      <c r="B1414" t="s">
        <v>39</v>
      </c>
      <c r="C1414">
        <v>1</v>
      </c>
      <c r="D1414" s="78" t="str">
        <f>IFERROR(MATCH(A1414,'4p data'!$I$2:$I$7,0),"")</f>
        <v/>
      </c>
      <c r="E1414" s="78" t="str">
        <f>IF(D1414="","",D1414&amp;"@"&amp;COUNTIF($D$1:D1414,D1414))</f>
        <v/>
      </c>
      <c r="F1414" s="78" t="str">
        <f t="shared" si="22"/>
        <v>Naver 검색</v>
      </c>
      <c r="I1414" s="78" t="str">
        <f>IF(E1414="","",INDEX('기사 제목 및 링크'!B:B,MATCH("https://skinnonews.com"&amp;A1414,'기사 제목 및 링크'!C:C,0)))</f>
        <v/>
      </c>
    </row>
    <row r="1415" spans="1:9">
      <c r="A1415" t="s">
        <v>708</v>
      </c>
      <c r="B1415" t="s">
        <v>229</v>
      </c>
      <c r="C1415">
        <v>1</v>
      </c>
      <c r="D1415" s="78" t="str">
        <f>IFERROR(MATCH(A1415,'4p data'!$I$2:$I$7,0),"")</f>
        <v/>
      </c>
      <c r="E1415" s="78" t="str">
        <f>IF(D1415="","",D1415&amp;"@"&amp;COUNTIF($D$1:D1415,D1415))</f>
        <v/>
      </c>
      <c r="F1415" s="78" t="str">
        <f t="shared" si="22"/>
        <v>Skenergy.com</v>
      </c>
      <c r="I1415" s="78" t="str">
        <f>IF(E1415="","",INDEX('기사 제목 및 링크'!B:B,MATCH("https://skinnonews.com"&amp;A1415,'기사 제목 및 링크'!C:C,0)))</f>
        <v/>
      </c>
    </row>
    <row r="1416" spans="1:9">
      <c r="A1416" t="s">
        <v>1712</v>
      </c>
      <c r="B1416" t="s">
        <v>36</v>
      </c>
      <c r="C1416">
        <v>1</v>
      </c>
      <c r="D1416" s="78" t="str">
        <f>IFERROR(MATCH(A1416,'4p data'!$I$2:$I$7,0),"")</f>
        <v/>
      </c>
      <c r="E1416" s="78" t="str">
        <f>IF(D1416="","",D1416&amp;"@"&amp;COUNTIF($D$1:D1416,D1416))</f>
        <v/>
      </c>
      <c r="F1416" s="78" t="str">
        <f t="shared" si="22"/>
        <v>직접유입</v>
      </c>
      <c r="I1416" s="78" t="str">
        <f>IF(E1416="","",INDEX('기사 제목 및 링크'!B:B,MATCH("https://skinnonews.com"&amp;A1416,'기사 제목 및 링크'!C:C,0)))</f>
        <v/>
      </c>
    </row>
    <row r="1417" spans="1:9">
      <c r="A1417" t="s">
        <v>1712</v>
      </c>
      <c r="B1417" t="s">
        <v>37</v>
      </c>
      <c r="C1417">
        <v>1</v>
      </c>
      <c r="D1417" s="78" t="str">
        <f>IFERROR(MATCH(A1417,'4p data'!$I$2:$I$7,0),"")</f>
        <v/>
      </c>
      <c r="E1417" s="78" t="str">
        <f>IF(D1417="","",D1417&amp;"@"&amp;COUNTIF($D$1:D1417,D1417))</f>
        <v/>
      </c>
      <c r="F1417" s="78" t="str">
        <f t="shared" si="22"/>
        <v>Google 검색</v>
      </c>
      <c r="I1417" s="78" t="str">
        <f>IF(E1417="","",INDEX('기사 제목 및 링크'!B:B,MATCH("https://skinnonews.com"&amp;A1417,'기사 제목 및 링크'!C:C,0)))</f>
        <v/>
      </c>
    </row>
    <row r="1418" spans="1:9">
      <c r="A1418" t="s">
        <v>2317</v>
      </c>
      <c r="B1418" t="s">
        <v>37</v>
      </c>
      <c r="C1418">
        <v>1</v>
      </c>
      <c r="D1418" s="78" t="str">
        <f>IFERROR(MATCH(A1418,'4p data'!$I$2:$I$7,0),"")</f>
        <v/>
      </c>
      <c r="E1418" s="78" t="str">
        <f>IF(D1418="","",D1418&amp;"@"&amp;COUNTIF($D$1:D1418,D1418))</f>
        <v/>
      </c>
      <c r="F1418" s="78" t="str">
        <f t="shared" si="22"/>
        <v>Google 검색</v>
      </c>
      <c r="I1418" s="78" t="str">
        <f>IF(E1418="","",INDEX('기사 제목 및 링크'!B:B,MATCH("https://skinnonews.com"&amp;A1418,'기사 제목 및 링크'!C:C,0)))</f>
        <v/>
      </c>
    </row>
    <row r="1419" spans="1:9">
      <c r="A1419" t="s">
        <v>739</v>
      </c>
      <c r="B1419" t="s">
        <v>745</v>
      </c>
      <c r="C1419">
        <v>1</v>
      </c>
      <c r="D1419" s="78" t="str">
        <f>IFERROR(MATCH(A1419,'4p data'!$I$2:$I$7,0),"")</f>
        <v/>
      </c>
      <c r="E1419" s="78" t="str">
        <f>IF(D1419="","",D1419&amp;"@"&amp;COUNTIF($D$1:D1419,D1419))</f>
        <v/>
      </c>
      <c r="F1419" s="78" t="str">
        <f t="shared" si="22"/>
        <v>Sktradinginternational.com</v>
      </c>
      <c r="I1419" s="78" t="str">
        <f>IF(E1419="","",INDEX('기사 제목 및 링크'!B:B,MATCH("https://skinnonews.com"&amp;A1419,'기사 제목 및 링크'!C:C,0)))</f>
        <v/>
      </c>
    </row>
    <row r="1420" spans="1:9">
      <c r="A1420" t="s">
        <v>2318</v>
      </c>
      <c r="B1420" t="s">
        <v>36</v>
      </c>
      <c r="C1420">
        <v>1</v>
      </c>
      <c r="D1420" s="78" t="str">
        <f>IFERROR(MATCH(A1420,'4p data'!$I$2:$I$7,0),"")</f>
        <v/>
      </c>
      <c r="E1420" s="78" t="str">
        <f>IF(D1420="","",D1420&amp;"@"&amp;COUNTIF($D$1:D1420,D1420))</f>
        <v/>
      </c>
      <c r="F1420" s="78" t="str">
        <f t="shared" si="22"/>
        <v>직접유입</v>
      </c>
      <c r="I1420" s="78" t="str">
        <f>IF(E1420="","",INDEX('기사 제목 및 링크'!B:B,MATCH("https://skinnonews.com"&amp;A1420,'기사 제목 및 링크'!C:C,0)))</f>
        <v/>
      </c>
    </row>
    <row r="1421" spans="1:9">
      <c r="A1421" t="s">
        <v>2319</v>
      </c>
      <c r="B1421" t="s">
        <v>36</v>
      </c>
      <c r="C1421">
        <v>1</v>
      </c>
      <c r="D1421" s="78" t="str">
        <f>IFERROR(MATCH(A1421,'4p data'!$I$2:$I$7,0),"")</f>
        <v/>
      </c>
      <c r="E1421" s="78" t="str">
        <f>IF(D1421="","",D1421&amp;"@"&amp;COUNTIF($D$1:D1421,D1421))</f>
        <v/>
      </c>
      <c r="F1421" s="78" t="str">
        <f t="shared" si="22"/>
        <v>직접유입</v>
      </c>
      <c r="I1421" s="78" t="str">
        <f>IF(E1421="","",INDEX('기사 제목 및 링크'!B:B,MATCH("https://skinnonews.com"&amp;A1421,'기사 제목 및 링크'!C:C,0)))</f>
        <v/>
      </c>
    </row>
    <row r="1422" spans="1:9">
      <c r="A1422" t="s">
        <v>1597</v>
      </c>
      <c r="B1422" t="s">
        <v>37</v>
      </c>
      <c r="C1422">
        <v>1</v>
      </c>
      <c r="D1422" s="78" t="str">
        <f>IFERROR(MATCH(A1422,'4p data'!$I$2:$I$7,0),"")</f>
        <v/>
      </c>
      <c r="E1422" s="78" t="str">
        <f>IF(D1422="","",D1422&amp;"@"&amp;COUNTIF($D$1:D1422,D1422))</f>
        <v/>
      </c>
      <c r="F1422" s="78" t="str">
        <f t="shared" si="22"/>
        <v>Google 검색</v>
      </c>
      <c r="I1422" s="78" t="str">
        <f>IF(E1422="","",INDEX('기사 제목 및 링크'!B:B,MATCH("https://skinnonews.com"&amp;A1422,'기사 제목 및 링크'!C:C,0)))</f>
        <v/>
      </c>
    </row>
    <row r="1423" spans="1:9">
      <c r="A1423" t="s">
        <v>2320</v>
      </c>
      <c r="B1423" t="s">
        <v>37</v>
      </c>
      <c r="C1423">
        <v>1</v>
      </c>
      <c r="D1423" s="78" t="str">
        <f>IFERROR(MATCH(A1423,'4p data'!$I$2:$I$7,0),"")</f>
        <v/>
      </c>
      <c r="E1423" s="78" t="str">
        <f>IF(D1423="","",D1423&amp;"@"&amp;COUNTIF($D$1:D1423,D1423))</f>
        <v/>
      </c>
      <c r="F1423" s="78" t="str">
        <f t="shared" si="22"/>
        <v>Google 검색</v>
      </c>
      <c r="I1423" s="78" t="str">
        <f>IF(E1423="","",INDEX('기사 제목 및 링크'!B:B,MATCH("https://skinnonews.com"&amp;A1423,'기사 제목 및 링크'!C:C,0)))</f>
        <v/>
      </c>
    </row>
    <row r="1424" spans="1:9">
      <c r="A1424" t="s">
        <v>1802</v>
      </c>
      <c r="B1424" t="s">
        <v>1601</v>
      </c>
      <c r="C1424">
        <v>1</v>
      </c>
      <c r="D1424" s="78" t="str">
        <f>IFERROR(MATCH(A1424,'4p data'!$I$2:$I$7,0),"")</f>
        <v/>
      </c>
      <c r="E1424" s="78" t="str">
        <f>IF(D1424="","",D1424&amp;"@"&amp;COUNTIF($D$1:D1424,D1424))</f>
        <v/>
      </c>
      <c r="F1424" s="78" t="str">
        <f t="shared" si="22"/>
        <v>Skglobalchemical.com</v>
      </c>
      <c r="I1424" s="78" t="str">
        <f>IF(E1424="","",INDEX('기사 제목 및 링크'!B:B,MATCH("https://skinnonews.com"&amp;A1424,'기사 제목 및 링크'!C:C,0)))</f>
        <v/>
      </c>
    </row>
    <row r="1425" spans="1:9">
      <c r="A1425" t="s">
        <v>1803</v>
      </c>
      <c r="B1425" t="s">
        <v>37</v>
      </c>
      <c r="C1425">
        <v>1</v>
      </c>
      <c r="D1425" s="78" t="str">
        <f>IFERROR(MATCH(A1425,'4p data'!$I$2:$I$7,0),"")</f>
        <v/>
      </c>
      <c r="E1425" s="78" t="str">
        <f>IF(D1425="","",D1425&amp;"@"&amp;COUNTIF($D$1:D1425,D1425))</f>
        <v/>
      </c>
      <c r="F1425" s="78" t="str">
        <f t="shared" si="22"/>
        <v>Google 검색</v>
      </c>
      <c r="I1425" s="78" t="str">
        <f>IF(E1425="","",INDEX('기사 제목 및 링크'!B:B,MATCH("https://skinnonews.com"&amp;A1425,'기사 제목 및 링크'!C:C,0)))</f>
        <v/>
      </c>
    </row>
    <row r="1426" spans="1:9">
      <c r="A1426" t="s">
        <v>1901</v>
      </c>
      <c r="B1426" t="s">
        <v>37</v>
      </c>
      <c r="C1426">
        <v>1</v>
      </c>
      <c r="D1426" s="78" t="str">
        <f>IFERROR(MATCH(A1426,'4p data'!$I$2:$I$7,0),"")</f>
        <v/>
      </c>
      <c r="E1426" s="78" t="str">
        <f>IF(D1426="","",D1426&amp;"@"&amp;COUNTIF($D$1:D1426,D1426))</f>
        <v/>
      </c>
      <c r="F1426" s="78" t="str">
        <f t="shared" si="22"/>
        <v>Google 검색</v>
      </c>
      <c r="I1426" s="78" t="str">
        <f>IF(E1426="","",INDEX('기사 제목 및 링크'!B:B,MATCH("https://skinnonews.com"&amp;A1426,'기사 제목 및 링크'!C:C,0)))</f>
        <v/>
      </c>
    </row>
    <row r="1427" spans="1:9">
      <c r="A1427" t="s">
        <v>792</v>
      </c>
      <c r="B1427" t="s">
        <v>39</v>
      </c>
      <c r="C1427">
        <v>1</v>
      </c>
      <c r="D1427" s="78" t="str">
        <f>IFERROR(MATCH(A1427,'4p data'!$I$2:$I$7,0),"")</f>
        <v/>
      </c>
      <c r="E1427" s="78" t="str">
        <f>IF(D1427="","",D1427&amp;"@"&amp;COUNTIF($D$1:D1427,D1427))</f>
        <v/>
      </c>
      <c r="F1427" s="78" t="str">
        <f t="shared" si="22"/>
        <v>Naver 검색</v>
      </c>
      <c r="I1427" s="78" t="str">
        <f>IF(E1427="","",INDEX('기사 제목 및 링크'!B:B,MATCH("https://skinnonews.com"&amp;A1427,'기사 제목 및 링크'!C:C,0)))</f>
        <v/>
      </c>
    </row>
    <row r="1428" spans="1:9">
      <c r="A1428" t="s">
        <v>792</v>
      </c>
      <c r="B1428" t="s">
        <v>230</v>
      </c>
      <c r="C1428">
        <v>1</v>
      </c>
      <c r="D1428" s="78" t="str">
        <f>IFERROR(MATCH(A1428,'4p data'!$I$2:$I$7,0),"")</f>
        <v/>
      </c>
      <c r="E1428" s="78" t="str">
        <f>IF(D1428="","",D1428&amp;"@"&amp;COUNTIF($D$1:D1428,D1428))</f>
        <v/>
      </c>
      <c r="F1428" s="78" t="str">
        <f t="shared" si="22"/>
        <v>Skgeocentric.com</v>
      </c>
      <c r="I1428" s="78" t="str">
        <f>IF(E1428="","",INDEX('기사 제목 및 링크'!B:B,MATCH("https://skinnonews.com"&amp;A1428,'기사 제목 및 링크'!C:C,0)))</f>
        <v/>
      </c>
    </row>
    <row r="1429" spans="1:9">
      <c r="A1429" t="s">
        <v>2078</v>
      </c>
      <c r="B1429" t="s">
        <v>88</v>
      </c>
      <c r="C1429">
        <v>1</v>
      </c>
      <c r="D1429" s="78" t="str">
        <f>IFERROR(MATCH(A1429,'4p data'!$I$2:$I$7,0),"")</f>
        <v/>
      </c>
      <c r="E1429" s="78" t="str">
        <f>IF(D1429="","",D1429&amp;"@"&amp;COUNTIF($D$1:D1429,D1429))</f>
        <v/>
      </c>
      <c r="F1429" s="78" t="str">
        <f t="shared" si="22"/>
        <v>Sk-on.com</v>
      </c>
      <c r="I1429" s="78" t="str">
        <f>IF(E1429="","",INDEX('기사 제목 및 링크'!B:B,MATCH("https://skinnonews.com"&amp;A1429,'기사 제목 및 링크'!C:C,0)))</f>
        <v/>
      </c>
    </row>
    <row r="1430" spans="1:9">
      <c r="A1430" t="s">
        <v>2321</v>
      </c>
      <c r="B1430" t="s">
        <v>37</v>
      </c>
      <c r="C1430">
        <v>1</v>
      </c>
      <c r="D1430" s="78" t="str">
        <f>IFERROR(MATCH(A1430,'4p data'!$I$2:$I$7,0),"")</f>
        <v/>
      </c>
      <c r="E1430" s="78" t="str">
        <f>IF(D1430="","",D1430&amp;"@"&amp;COUNTIF($D$1:D1430,D1430))</f>
        <v/>
      </c>
      <c r="F1430" s="78" t="str">
        <f t="shared" si="22"/>
        <v>Google 검색</v>
      </c>
      <c r="I1430" s="78" t="str">
        <f>IF(E1430="","",INDEX('기사 제목 및 링크'!B:B,MATCH("https://skinnonews.com"&amp;A1430,'기사 제목 및 링크'!C:C,0)))</f>
        <v/>
      </c>
    </row>
    <row r="1431" spans="1:9">
      <c r="A1431" t="s">
        <v>2322</v>
      </c>
      <c r="B1431" t="s">
        <v>37</v>
      </c>
      <c r="C1431">
        <v>1</v>
      </c>
      <c r="D1431" s="78" t="str">
        <f>IFERROR(MATCH(A1431,'4p data'!$I$2:$I$7,0),"")</f>
        <v/>
      </c>
      <c r="E1431" s="78" t="str">
        <f>IF(D1431="","",D1431&amp;"@"&amp;COUNTIF($D$1:D1431,D1431))</f>
        <v/>
      </c>
      <c r="F1431" s="78" t="str">
        <f t="shared" si="22"/>
        <v>Google 검색</v>
      </c>
      <c r="I1431" s="78" t="str">
        <f>IF(E1431="","",INDEX('기사 제목 및 링크'!B:B,MATCH("https://skinnonews.com"&amp;A1431,'기사 제목 및 링크'!C:C,0)))</f>
        <v/>
      </c>
    </row>
    <row r="1432" spans="1:9">
      <c r="A1432" t="s">
        <v>1902</v>
      </c>
      <c r="B1432" t="s">
        <v>37</v>
      </c>
      <c r="C1432">
        <v>1</v>
      </c>
      <c r="D1432" s="78" t="str">
        <f>IFERROR(MATCH(A1432,'4p data'!$I$2:$I$7,0),"")</f>
        <v/>
      </c>
      <c r="E1432" s="78" t="str">
        <f>IF(D1432="","",D1432&amp;"@"&amp;COUNTIF($D$1:D1432,D1432))</f>
        <v/>
      </c>
      <c r="F1432" s="78" t="str">
        <f t="shared" si="22"/>
        <v>Google 검색</v>
      </c>
      <c r="I1432" s="78" t="str">
        <f>IF(E1432="","",INDEX('기사 제목 및 링크'!B:B,MATCH("https://skinnonews.com"&amp;A1432,'기사 제목 및 링크'!C:C,0)))</f>
        <v/>
      </c>
    </row>
    <row r="1433" spans="1:9">
      <c r="A1433" t="s">
        <v>1156</v>
      </c>
      <c r="B1433" t="s">
        <v>36</v>
      </c>
      <c r="C1433">
        <v>1</v>
      </c>
      <c r="D1433" s="78" t="str">
        <f>IFERROR(MATCH(A1433,'4p data'!$I$2:$I$7,0),"")</f>
        <v/>
      </c>
      <c r="E1433" s="78" t="str">
        <f>IF(D1433="","",D1433&amp;"@"&amp;COUNTIF($D$1:D1433,D1433))</f>
        <v/>
      </c>
      <c r="F1433" s="78" t="str">
        <f t="shared" si="22"/>
        <v>직접유입</v>
      </c>
      <c r="I1433" s="78" t="str">
        <f>IF(E1433="","",INDEX('기사 제목 및 링크'!B:B,MATCH("https://skinnonews.com"&amp;A1433,'기사 제목 및 링크'!C:C,0)))</f>
        <v/>
      </c>
    </row>
    <row r="1434" spans="1:9">
      <c r="A1434" t="s">
        <v>1156</v>
      </c>
      <c r="B1434" t="s">
        <v>230</v>
      </c>
      <c r="C1434">
        <v>1</v>
      </c>
      <c r="D1434" s="78" t="str">
        <f>IFERROR(MATCH(A1434,'4p data'!$I$2:$I$7,0),"")</f>
        <v/>
      </c>
      <c r="E1434" s="78" t="str">
        <f>IF(D1434="","",D1434&amp;"@"&amp;COUNTIF($D$1:D1434,D1434))</f>
        <v/>
      </c>
      <c r="F1434" s="78" t="str">
        <f t="shared" si="22"/>
        <v>Skgeocentric.com</v>
      </c>
      <c r="I1434" s="78" t="str">
        <f>IF(E1434="","",INDEX('기사 제목 및 링크'!B:B,MATCH("https://skinnonews.com"&amp;A1434,'기사 제목 및 링크'!C:C,0)))</f>
        <v/>
      </c>
    </row>
    <row r="1435" spans="1:9">
      <c r="A1435" t="s">
        <v>1522</v>
      </c>
      <c r="B1435" t="s">
        <v>37</v>
      </c>
      <c r="C1435">
        <v>1</v>
      </c>
      <c r="D1435" s="78" t="str">
        <f>IFERROR(MATCH(A1435,'4p data'!$I$2:$I$7,0),"")</f>
        <v/>
      </c>
      <c r="E1435" s="78" t="str">
        <f>IF(D1435="","",D1435&amp;"@"&amp;COUNTIF($D$1:D1435,D1435))</f>
        <v/>
      </c>
      <c r="F1435" s="78" t="str">
        <f t="shared" si="22"/>
        <v>Google 검색</v>
      </c>
      <c r="I1435" s="78" t="str">
        <f>IF(E1435="","",INDEX('기사 제목 및 링크'!B:B,MATCH("https://skinnonews.com"&amp;A1435,'기사 제목 및 링크'!C:C,0)))</f>
        <v/>
      </c>
    </row>
    <row r="1436" spans="1:9">
      <c r="A1436" t="s">
        <v>821</v>
      </c>
      <c r="B1436" t="s">
        <v>37</v>
      </c>
      <c r="C1436">
        <v>1</v>
      </c>
      <c r="D1436" s="78" t="str">
        <f>IFERROR(MATCH(A1436,'4p data'!$I$2:$I$7,0),"")</f>
        <v/>
      </c>
      <c r="E1436" s="78" t="str">
        <f>IF(D1436="","",D1436&amp;"@"&amp;COUNTIF($D$1:D1436,D1436))</f>
        <v/>
      </c>
      <c r="F1436" s="78" t="str">
        <f t="shared" si="22"/>
        <v>Google 검색</v>
      </c>
      <c r="I1436" s="78" t="str">
        <f>IF(E1436="","",INDEX('기사 제목 및 링크'!B:B,MATCH("https://skinnonews.com"&amp;A1436,'기사 제목 및 링크'!C:C,0)))</f>
        <v/>
      </c>
    </row>
    <row r="1437" spans="1:9">
      <c r="A1437" t="s">
        <v>1507</v>
      </c>
      <c r="B1437" t="s">
        <v>37</v>
      </c>
      <c r="C1437">
        <v>1</v>
      </c>
      <c r="D1437" s="78" t="str">
        <f>IFERROR(MATCH(A1437,'4p data'!$I$2:$I$7,0),"")</f>
        <v/>
      </c>
      <c r="E1437" s="78" t="str">
        <f>IF(D1437="","",D1437&amp;"@"&amp;COUNTIF($D$1:D1437,D1437))</f>
        <v/>
      </c>
      <c r="F1437" s="78" t="str">
        <f t="shared" si="22"/>
        <v>Google 검색</v>
      </c>
      <c r="I1437" s="78" t="str">
        <f>IF(E1437="","",INDEX('기사 제목 및 링크'!B:B,MATCH("https://skinnonews.com"&amp;A1437,'기사 제목 및 링크'!C:C,0)))</f>
        <v/>
      </c>
    </row>
    <row r="1438" spans="1:9">
      <c r="A1438" t="s">
        <v>2323</v>
      </c>
      <c r="B1438" t="s">
        <v>88</v>
      </c>
      <c r="C1438">
        <v>1</v>
      </c>
      <c r="D1438" s="78" t="str">
        <f>IFERROR(MATCH(A1438,'4p data'!$I$2:$I$7,0),"")</f>
        <v/>
      </c>
      <c r="E1438" s="78" t="str">
        <f>IF(D1438="","",D1438&amp;"@"&amp;COUNTIF($D$1:D1438,D1438))</f>
        <v/>
      </c>
      <c r="F1438" s="78" t="str">
        <f t="shared" si="22"/>
        <v>Sk-on.com</v>
      </c>
      <c r="I1438" s="78" t="str">
        <f>IF(E1438="","",INDEX('기사 제목 및 링크'!B:B,MATCH("https://skinnonews.com"&amp;A1438,'기사 제목 및 링크'!C:C,0)))</f>
        <v/>
      </c>
    </row>
    <row r="1439" spans="1:9">
      <c r="A1439" t="s">
        <v>1308</v>
      </c>
      <c r="B1439" t="s">
        <v>37</v>
      </c>
      <c r="C1439">
        <v>1</v>
      </c>
      <c r="D1439" s="78" t="str">
        <f>IFERROR(MATCH(A1439,'4p data'!$I$2:$I$7,0),"")</f>
        <v/>
      </c>
      <c r="E1439" s="78" t="str">
        <f>IF(D1439="","",D1439&amp;"@"&amp;COUNTIF($D$1:D1439,D1439))</f>
        <v/>
      </c>
      <c r="F1439" s="78" t="str">
        <f t="shared" si="22"/>
        <v>Google 검색</v>
      </c>
      <c r="I1439" s="78" t="str">
        <f>IF(E1439="","",INDEX('기사 제목 및 링크'!B:B,MATCH("https://skinnonews.com"&amp;A1439,'기사 제목 및 링크'!C:C,0)))</f>
        <v/>
      </c>
    </row>
    <row r="1440" spans="1:9">
      <c r="A1440" t="s">
        <v>2324</v>
      </c>
      <c r="B1440" t="s">
        <v>234</v>
      </c>
      <c r="C1440">
        <v>1</v>
      </c>
      <c r="D1440" s="78" t="str">
        <f>IFERROR(MATCH(A1440,'4p data'!$I$2:$I$7,0),"")</f>
        <v/>
      </c>
      <c r="E1440" s="78" t="str">
        <f>IF(D1440="","",D1440&amp;"@"&amp;COUNTIF($D$1:D1440,D1440))</f>
        <v/>
      </c>
      <c r="F1440" s="78" t="str">
        <f t="shared" si="22"/>
        <v>Skenmove.com</v>
      </c>
      <c r="I1440" s="78" t="str">
        <f>IF(E1440="","",INDEX('기사 제목 및 링크'!B:B,MATCH("https://skinnonews.com"&amp;A1440,'기사 제목 및 링크'!C:C,0)))</f>
        <v/>
      </c>
    </row>
    <row r="1441" spans="1:9">
      <c r="A1441" t="s">
        <v>822</v>
      </c>
      <c r="B1441" t="s">
        <v>40</v>
      </c>
      <c r="C1441">
        <v>1</v>
      </c>
      <c r="D1441" s="78" t="str">
        <f>IFERROR(MATCH(A1441,'4p data'!$I$2:$I$7,0),"")</f>
        <v/>
      </c>
      <c r="E1441" s="78" t="str">
        <f>IF(D1441="","",D1441&amp;"@"&amp;COUNTIF($D$1:D1441,D1441))</f>
        <v/>
      </c>
      <c r="F1441" s="78" t="str">
        <f t="shared" si="22"/>
        <v>Bing</v>
      </c>
      <c r="I1441" s="78" t="str">
        <f>IF(E1441="","",INDEX('기사 제목 및 링크'!B:B,MATCH("https://skinnonews.com"&amp;A1441,'기사 제목 및 링크'!C:C,0)))</f>
        <v/>
      </c>
    </row>
    <row r="1442" spans="1:9">
      <c r="A1442" t="s">
        <v>822</v>
      </c>
      <c r="B1442" t="s">
        <v>235</v>
      </c>
      <c r="C1442">
        <v>1</v>
      </c>
      <c r="D1442" s="78" t="str">
        <f>IFERROR(MATCH(A1442,'4p data'!$I$2:$I$7,0),"")</f>
        <v/>
      </c>
      <c r="E1442" s="78" t="str">
        <f>IF(D1442="","",D1442&amp;"@"&amp;COUNTIF($D$1:D1442,D1442))</f>
        <v/>
      </c>
      <c r="F1442" s="78" t="str">
        <f t="shared" si="22"/>
        <v>M.search.naver.com</v>
      </c>
      <c r="I1442" s="78" t="str">
        <f>IF(E1442="","",INDEX('기사 제목 및 링크'!B:B,MATCH("https://skinnonews.com"&amp;A1442,'기사 제목 및 링크'!C:C,0)))</f>
        <v/>
      </c>
    </row>
    <row r="1443" spans="1:9">
      <c r="A1443" t="s">
        <v>822</v>
      </c>
      <c r="B1443" t="s">
        <v>39</v>
      </c>
      <c r="C1443">
        <v>1</v>
      </c>
      <c r="D1443" s="78" t="str">
        <f>IFERROR(MATCH(A1443,'4p data'!$I$2:$I$7,0),"")</f>
        <v/>
      </c>
      <c r="E1443" s="78" t="str">
        <f>IF(D1443="","",D1443&amp;"@"&amp;COUNTIF($D$1:D1443,D1443))</f>
        <v/>
      </c>
      <c r="F1443" s="78" t="str">
        <f t="shared" si="22"/>
        <v>Naver 검색</v>
      </c>
      <c r="I1443" s="78" t="str">
        <f>IF(E1443="","",INDEX('기사 제목 및 링크'!B:B,MATCH("https://skinnonews.com"&amp;A1443,'기사 제목 및 링크'!C:C,0)))</f>
        <v/>
      </c>
    </row>
    <row r="1444" spans="1:9">
      <c r="A1444" t="s">
        <v>822</v>
      </c>
      <c r="B1444" t="s">
        <v>88</v>
      </c>
      <c r="C1444">
        <v>1</v>
      </c>
      <c r="D1444" s="78" t="str">
        <f>IFERROR(MATCH(A1444,'4p data'!$I$2:$I$7,0),"")</f>
        <v/>
      </c>
      <c r="E1444" s="78" t="str">
        <f>IF(D1444="","",D1444&amp;"@"&amp;COUNTIF($D$1:D1444,D1444))</f>
        <v/>
      </c>
      <c r="F1444" s="78" t="str">
        <f t="shared" si="22"/>
        <v>Sk-on.com</v>
      </c>
      <c r="I1444" s="78" t="str">
        <f>IF(E1444="","",INDEX('기사 제목 및 링크'!B:B,MATCH("https://skinnonews.com"&amp;A1444,'기사 제목 및 링크'!C:C,0)))</f>
        <v/>
      </c>
    </row>
    <row r="1445" spans="1:9">
      <c r="A1445" t="s">
        <v>822</v>
      </c>
      <c r="B1445" t="s">
        <v>229</v>
      </c>
      <c r="C1445">
        <v>1</v>
      </c>
      <c r="D1445" s="78" t="str">
        <f>IFERROR(MATCH(A1445,'4p data'!$I$2:$I$7,0),"")</f>
        <v/>
      </c>
      <c r="E1445" s="78" t="str">
        <f>IF(D1445="","",D1445&amp;"@"&amp;COUNTIF($D$1:D1445,D1445))</f>
        <v/>
      </c>
      <c r="F1445" s="78" t="str">
        <f t="shared" si="22"/>
        <v>Skenergy.com</v>
      </c>
      <c r="I1445" s="78" t="str">
        <f>IF(E1445="","",INDEX('기사 제목 및 링크'!B:B,MATCH("https://skinnonews.com"&amp;A1445,'기사 제목 및 링크'!C:C,0)))</f>
        <v/>
      </c>
    </row>
    <row r="1446" spans="1:9">
      <c r="A1446" t="s">
        <v>2325</v>
      </c>
      <c r="B1446" t="s">
        <v>37</v>
      </c>
      <c r="C1446">
        <v>1</v>
      </c>
      <c r="D1446" s="78" t="str">
        <f>IFERROR(MATCH(A1446,'4p data'!$I$2:$I$7,0),"")</f>
        <v/>
      </c>
      <c r="E1446" s="78" t="str">
        <f>IF(D1446="","",D1446&amp;"@"&amp;COUNTIF($D$1:D1446,D1446))</f>
        <v/>
      </c>
      <c r="F1446" s="78" t="str">
        <f t="shared" si="22"/>
        <v>Google 검색</v>
      </c>
      <c r="I1446" s="78" t="str">
        <f>IF(E1446="","",INDEX('기사 제목 및 링크'!B:B,MATCH("https://skinnonews.com"&amp;A1446,'기사 제목 및 링크'!C:C,0)))</f>
        <v/>
      </c>
    </row>
    <row r="1447" spans="1:9">
      <c r="A1447" t="s">
        <v>1395</v>
      </c>
      <c r="B1447" t="s">
        <v>39</v>
      </c>
      <c r="C1447">
        <v>1</v>
      </c>
      <c r="D1447" s="78" t="str">
        <f>IFERROR(MATCH(A1447,'4p data'!$I$2:$I$7,0),"")</f>
        <v/>
      </c>
      <c r="E1447" s="78" t="str">
        <f>IF(D1447="","",D1447&amp;"@"&amp;COUNTIF($D$1:D1447,D1447))</f>
        <v/>
      </c>
      <c r="F1447" s="78" t="str">
        <f t="shared" si="22"/>
        <v>Naver 검색</v>
      </c>
      <c r="I1447" s="78" t="str">
        <f>IF(E1447="","",INDEX('기사 제목 및 링크'!B:B,MATCH("https://skinnonews.com"&amp;A1447,'기사 제목 및 링크'!C:C,0)))</f>
        <v/>
      </c>
    </row>
    <row r="1448" spans="1:9">
      <c r="A1448" t="s">
        <v>1598</v>
      </c>
      <c r="B1448" t="s">
        <v>37</v>
      </c>
      <c r="C1448">
        <v>1</v>
      </c>
      <c r="D1448" s="78" t="str">
        <f>IFERROR(MATCH(A1448,'4p data'!$I$2:$I$7,0),"")</f>
        <v/>
      </c>
      <c r="E1448" s="78" t="str">
        <f>IF(D1448="","",D1448&amp;"@"&amp;COUNTIF($D$1:D1448,D1448))</f>
        <v/>
      </c>
      <c r="F1448" s="78" t="str">
        <f t="shared" si="22"/>
        <v>Google 검색</v>
      </c>
      <c r="I1448" s="78" t="str">
        <f>IF(E1448="","",INDEX('기사 제목 및 링크'!B:B,MATCH("https://skinnonews.com"&amp;A1448,'기사 제목 및 링크'!C:C,0)))</f>
        <v/>
      </c>
    </row>
    <row r="1449" spans="1:9">
      <c r="A1449" t="s">
        <v>859</v>
      </c>
      <c r="B1449" t="s">
        <v>37</v>
      </c>
      <c r="C1449">
        <v>1</v>
      </c>
      <c r="D1449" s="78" t="str">
        <f>IFERROR(MATCH(A1449,'4p data'!$I$2:$I$7,0),"")</f>
        <v/>
      </c>
      <c r="E1449" s="78" t="str">
        <f>IF(D1449="","",D1449&amp;"@"&amp;COUNTIF($D$1:D1449,D1449))</f>
        <v/>
      </c>
      <c r="F1449" s="78" t="str">
        <f t="shared" si="22"/>
        <v>Google 검색</v>
      </c>
      <c r="I1449" s="78" t="str">
        <f>IF(E1449="","",INDEX('기사 제목 및 링크'!B:B,MATCH("https://skinnonews.com"&amp;A1449,'기사 제목 및 링크'!C:C,0)))</f>
        <v/>
      </c>
    </row>
    <row r="1450" spans="1:9">
      <c r="A1450" t="s">
        <v>1508</v>
      </c>
      <c r="B1450" t="s">
        <v>41</v>
      </c>
      <c r="C1450">
        <v>1</v>
      </c>
      <c r="D1450" s="78" t="str">
        <f>IFERROR(MATCH(A1450,'4p data'!$I$2:$I$7,0),"")</f>
        <v/>
      </c>
      <c r="E1450" s="78" t="str">
        <f>IF(D1450="","",D1450&amp;"@"&amp;COUNTIF($D$1:D1450,D1450))</f>
        <v/>
      </c>
      <c r="F1450" s="78" t="str">
        <f t="shared" si="22"/>
        <v>Naver.com</v>
      </c>
      <c r="I1450" s="78" t="str">
        <f>IF(E1450="","",INDEX('기사 제목 및 링크'!B:B,MATCH("https://skinnonews.com"&amp;A1450,'기사 제목 및 링크'!C:C,0)))</f>
        <v/>
      </c>
    </row>
    <row r="1451" spans="1:9">
      <c r="A1451" t="s">
        <v>2326</v>
      </c>
      <c r="B1451" t="s">
        <v>36</v>
      </c>
      <c r="C1451">
        <v>1</v>
      </c>
      <c r="D1451" s="78" t="str">
        <f>IFERROR(MATCH(A1451,'4p data'!$I$2:$I$7,0),"")</f>
        <v/>
      </c>
      <c r="E1451" s="78" t="str">
        <f>IF(D1451="","",D1451&amp;"@"&amp;COUNTIF($D$1:D1451,D1451))</f>
        <v/>
      </c>
      <c r="F1451" s="78" t="str">
        <f t="shared" si="22"/>
        <v>직접유입</v>
      </c>
      <c r="I1451" s="78" t="str">
        <f>IF(E1451="","",INDEX('기사 제목 및 링크'!B:B,MATCH("https://skinnonews.com"&amp;A1451,'기사 제목 및 링크'!C:C,0)))</f>
        <v/>
      </c>
    </row>
    <row r="1452" spans="1:9">
      <c r="A1452" t="s">
        <v>2079</v>
      </c>
      <c r="B1452" t="s">
        <v>36</v>
      </c>
      <c r="C1452">
        <v>1</v>
      </c>
      <c r="D1452" s="78" t="str">
        <f>IFERROR(MATCH(A1452,'4p data'!$I$2:$I$7,0),"")</f>
        <v/>
      </c>
      <c r="E1452" s="78" t="str">
        <f>IF(D1452="","",D1452&amp;"@"&amp;COUNTIF($D$1:D1452,D1452))</f>
        <v/>
      </c>
      <c r="F1452" s="78" t="str">
        <f t="shared" si="22"/>
        <v>직접유입</v>
      </c>
      <c r="I1452" s="78" t="str">
        <f>IF(E1452="","",INDEX('기사 제목 및 링크'!B:B,MATCH("https://skinnonews.com"&amp;A1452,'기사 제목 및 링크'!C:C,0)))</f>
        <v/>
      </c>
    </row>
    <row r="1453" spans="1:9">
      <c r="A1453" t="s">
        <v>1903</v>
      </c>
      <c r="B1453" t="s">
        <v>37</v>
      </c>
      <c r="C1453">
        <v>1</v>
      </c>
      <c r="D1453" s="78" t="str">
        <f>IFERROR(MATCH(A1453,'4p data'!$I$2:$I$7,0),"")</f>
        <v/>
      </c>
      <c r="E1453" s="78" t="str">
        <f>IF(D1453="","",D1453&amp;"@"&amp;COUNTIF($D$1:D1453,D1453))</f>
        <v/>
      </c>
      <c r="F1453" s="78" t="str">
        <f t="shared" si="22"/>
        <v>Google 검색</v>
      </c>
      <c r="I1453" s="78" t="str">
        <f>IF(E1453="","",INDEX('기사 제목 및 링크'!B:B,MATCH("https://skinnonews.com"&amp;A1453,'기사 제목 및 링크'!C:C,0)))</f>
        <v/>
      </c>
    </row>
    <row r="1454" spans="1:9">
      <c r="A1454" t="s">
        <v>2327</v>
      </c>
      <c r="B1454" t="s">
        <v>37</v>
      </c>
      <c r="C1454">
        <v>1</v>
      </c>
      <c r="D1454" s="78" t="str">
        <f>IFERROR(MATCH(A1454,'4p data'!$I$2:$I$7,0),"")</f>
        <v/>
      </c>
      <c r="E1454" s="78" t="str">
        <f>IF(D1454="","",D1454&amp;"@"&amp;COUNTIF($D$1:D1454,D1454))</f>
        <v/>
      </c>
      <c r="F1454" s="78" t="str">
        <f t="shared" si="22"/>
        <v>Google 검색</v>
      </c>
      <c r="I1454" s="78" t="str">
        <f>IF(E1454="","",INDEX('기사 제목 및 링크'!B:B,MATCH("https://skinnonews.com"&amp;A1454,'기사 제목 및 링크'!C:C,0)))</f>
        <v/>
      </c>
    </row>
    <row r="1455" spans="1:9">
      <c r="A1455" t="s">
        <v>1665</v>
      </c>
      <c r="B1455" t="s">
        <v>36</v>
      </c>
      <c r="C1455">
        <v>1</v>
      </c>
      <c r="D1455" s="78" t="str">
        <f>IFERROR(MATCH(A1455,'4p data'!$I$2:$I$7,0),"")</f>
        <v/>
      </c>
      <c r="E1455" s="78" t="str">
        <f>IF(D1455="","",D1455&amp;"@"&amp;COUNTIF($D$1:D1455,D1455))</f>
        <v/>
      </c>
      <c r="F1455" s="78" t="str">
        <f t="shared" si="22"/>
        <v>직접유입</v>
      </c>
      <c r="I1455" s="78" t="str">
        <f>IF(E1455="","",INDEX('기사 제목 및 링크'!B:B,MATCH("https://skinnonews.com"&amp;A1455,'기사 제목 및 링크'!C:C,0)))</f>
        <v/>
      </c>
    </row>
    <row r="1456" spans="1:9">
      <c r="A1456" t="s">
        <v>923</v>
      </c>
      <c r="B1456" t="s">
        <v>37</v>
      </c>
      <c r="C1456">
        <v>1</v>
      </c>
      <c r="D1456" s="78" t="str">
        <f>IFERROR(MATCH(A1456,'4p data'!$I$2:$I$7,0),"")</f>
        <v/>
      </c>
      <c r="E1456" s="78" t="str">
        <f>IF(D1456="","",D1456&amp;"@"&amp;COUNTIF($D$1:D1456,D1456))</f>
        <v/>
      </c>
      <c r="F1456" s="78" t="str">
        <f t="shared" si="22"/>
        <v>Google 검색</v>
      </c>
      <c r="I1456" s="78" t="str">
        <f>IF(E1456="","",INDEX('기사 제목 및 링크'!B:B,MATCH("https://skinnonews.com"&amp;A1456,'기사 제목 및 링크'!C:C,0)))</f>
        <v/>
      </c>
    </row>
    <row r="1457" spans="1:9">
      <c r="A1457" t="s">
        <v>921</v>
      </c>
      <c r="B1457" t="s">
        <v>1242</v>
      </c>
      <c r="C1457">
        <v>1</v>
      </c>
      <c r="D1457" s="78" t="str">
        <f>IFERROR(MATCH(A1457,'4p data'!$I$2:$I$7,0),"")</f>
        <v/>
      </c>
      <c r="E1457" s="78" t="str">
        <f>IF(D1457="","",D1457&amp;"@"&amp;COUNTIF($D$1:D1457,D1457))</f>
        <v/>
      </c>
      <c r="F1457" s="78" t="str">
        <f t="shared" si="22"/>
        <v>Instagramstory</v>
      </c>
      <c r="I1457" s="78" t="str">
        <f>IF(E1457="","",INDEX('기사 제목 및 링크'!B:B,MATCH("https://skinnonews.com"&amp;A1457,'기사 제목 및 링크'!C:C,0)))</f>
        <v/>
      </c>
    </row>
    <row r="1458" spans="1:9">
      <c r="A1458" t="s">
        <v>921</v>
      </c>
      <c r="B1458" t="s">
        <v>41</v>
      </c>
      <c r="C1458">
        <v>1</v>
      </c>
      <c r="D1458" s="78" t="str">
        <f>IFERROR(MATCH(A1458,'4p data'!$I$2:$I$7,0),"")</f>
        <v/>
      </c>
      <c r="E1458" s="78" t="str">
        <f>IF(D1458="","",D1458&amp;"@"&amp;COUNTIF($D$1:D1458,D1458))</f>
        <v/>
      </c>
      <c r="F1458" s="78" t="str">
        <f t="shared" si="22"/>
        <v>Naver.com</v>
      </c>
      <c r="I1458" s="78" t="str">
        <f>IF(E1458="","",INDEX('기사 제목 및 링크'!B:B,MATCH("https://skinnonews.com"&amp;A1458,'기사 제목 및 링크'!C:C,0)))</f>
        <v/>
      </c>
    </row>
    <row r="1459" spans="1:9">
      <c r="A1459" t="s">
        <v>921</v>
      </c>
      <c r="B1459" t="s">
        <v>234</v>
      </c>
      <c r="C1459">
        <v>1</v>
      </c>
      <c r="D1459" s="78" t="str">
        <f>IFERROR(MATCH(A1459,'4p data'!$I$2:$I$7,0),"")</f>
        <v/>
      </c>
      <c r="E1459" s="78" t="str">
        <f>IF(D1459="","",D1459&amp;"@"&amp;COUNTIF($D$1:D1459,D1459))</f>
        <v/>
      </c>
      <c r="F1459" s="78" t="str">
        <f t="shared" si="22"/>
        <v>Skenmove.com</v>
      </c>
      <c r="I1459" s="78" t="str">
        <f>IF(E1459="","",INDEX('기사 제목 및 링크'!B:B,MATCH("https://skinnonews.com"&amp;A1459,'기사 제목 및 링크'!C:C,0)))</f>
        <v/>
      </c>
    </row>
    <row r="1460" spans="1:9">
      <c r="A1460" t="s">
        <v>921</v>
      </c>
      <c r="B1460" t="s">
        <v>230</v>
      </c>
      <c r="C1460">
        <v>1</v>
      </c>
      <c r="D1460" s="78" t="str">
        <f>IFERROR(MATCH(A1460,'4p data'!$I$2:$I$7,0),"")</f>
        <v/>
      </c>
      <c r="E1460" s="78" t="str">
        <f>IF(D1460="","",D1460&amp;"@"&amp;COUNTIF($D$1:D1460,D1460))</f>
        <v/>
      </c>
      <c r="F1460" s="78" t="str">
        <f t="shared" si="22"/>
        <v>Skgeocentric.com</v>
      </c>
      <c r="I1460" s="78" t="str">
        <f>IF(E1460="","",INDEX('기사 제목 및 링크'!B:B,MATCH("https://skinnonews.com"&amp;A1460,'기사 제목 및 링크'!C:C,0)))</f>
        <v/>
      </c>
    </row>
    <row r="1461" spans="1:9">
      <c r="A1461" t="s">
        <v>1904</v>
      </c>
      <c r="B1461" t="s">
        <v>37</v>
      </c>
      <c r="C1461">
        <v>1</v>
      </c>
      <c r="D1461" s="78" t="str">
        <f>IFERROR(MATCH(A1461,'4p data'!$I$2:$I$7,0),"")</f>
        <v/>
      </c>
      <c r="E1461" s="78" t="str">
        <f>IF(D1461="","",D1461&amp;"@"&amp;COUNTIF($D$1:D1461,D1461))</f>
        <v/>
      </c>
      <c r="F1461" s="78" t="str">
        <f t="shared" si="22"/>
        <v>Google 검색</v>
      </c>
      <c r="I1461" s="78" t="str">
        <f>IF(E1461="","",INDEX('기사 제목 및 링크'!B:B,MATCH("https://skinnonews.com"&amp;A1461,'기사 제목 및 링크'!C:C,0)))</f>
        <v/>
      </c>
    </row>
    <row r="1462" spans="1:9">
      <c r="A1462" t="s">
        <v>1500</v>
      </c>
      <c r="B1462" t="s">
        <v>36</v>
      </c>
      <c r="C1462">
        <v>1</v>
      </c>
      <c r="D1462" s="78" t="str">
        <f>IFERROR(MATCH(A1462,'4p data'!$I$2:$I$7,0),"")</f>
        <v/>
      </c>
      <c r="E1462" s="78" t="str">
        <f>IF(D1462="","",D1462&amp;"@"&amp;COUNTIF($D$1:D1462,D1462))</f>
        <v/>
      </c>
      <c r="F1462" s="78" t="str">
        <f t="shared" si="22"/>
        <v>직접유입</v>
      </c>
      <c r="I1462" s="78" t="str">
        <f>IF(E1462="","",INDEX('기사 제목 및 링크'!B:B,MATCH("https://skinnonews.com"&amp;A1462,'기사 제목 및 링크'!C:C,0)))</f>
        <v/>
      </c>
    </row>
    <row r="1463" spans="1:9">
      <c r="A1463" t="s">
        <v>1491</v>
      </c>
      <c r="B1463" t="s">
        <v>41</v>
      </c>
      <c r="C1463">
        <v>1</v>
      </c>
      <c r="D1463" s="78" t="str">
        <f>IFERROR(MATCH(A1463,'4p data'!$I$2:$I$7,0),"")</f>
        <v/>
      </c>
      <c r="E1463" s="78" t="str">
        <f>IF(D1463="","",D1463&amp;"@"&amp;COUNTIF($D$1:D1463,D1463))</f>
        <v/>
      </c>
      <c r="F1463" s="78" t="str">
        <f t="shared" si="22"/>
        <v>Naver.com</v>
      </c>
      <c r="I1463" s="78" t="str">
        <f>IF(E1463="","",INDEX('기사 제목 및 링크'!B:B,MATCH("https://skinnonews.com"&amp;A1463,'기사 제목 및 링크'!C:C,0)))</f>
        <v/>
      </c>
    </row>
    <row r="1464" spans="1:9">
      <c r="A1464" t="s">
        <v>1491</v>
      </c>
      <c r="B1464" t="s">
        <v>88</v>
      </c>
      <c r="C1464">
        <v>1</v>
      </c>
      <c r="D1464" s="78" t="str">
        <f>IFERROR(MATCH(A1464,'4p data'!$I$2:$I$7,0),"")</f>
        <v/>
      </c>
      <c r="E1464" s="78" t="str">
        <f>IF(D1464="","",D1464&amp;"@"&amp;COUNTIF($D$1:D1464,D1464))</f>
        <v/>
      </c>
      <c r="F1464" s="78" t="str">
        <f t="shared" si="22"/>
        <v>Sk-on.com</v>
      </c>
      <c r="I1464" s="78" t="str">
        <f>IF(E1464="","",INDEX('기사 제목 및 링크'!B:B,MATCH("https://skinnonews.com"&amp;A1464,'기사 제목 및 링크'!C:C,0)))</f>
        <v/>
      </c>
    </row>
    <row r="1465" spans="1:9">
      <c r="A1465" t="s">
        <v>975</v>
      </c>
      <c r="B1465" t="s">
        <v>2716</v>
      </c>
      <c r="C1465">
        <v>1</v>
      </c>
      <c r="D1465" s="78" t="str">
        <f>IFERROR(MATCH(A1465,'4p data'!$I$2:$I$7,0),"")</f>
        <v/>
      </c>
      <c r="E1465" s="78" t="str">
        <f>IF(D1465="","",D1465&amp;"@"&amp;COUNTIF($D$1:D1465,D1465))</f>
        <v/>
      </c>
      <c r="F1465" s="78" t="str">
        <f t="shared" si="22"/>
        <v>Link.inpock.co.kr</v>
      </c>
      <c r="I1465" s="78" t="str">
        <f>IF(E1465="","",INDEX('기사 제목 및 링크'!B:B,MATCH("https://skinnonews.com"&amp;A1465,'기사 제목 및 링크'!C:C,0)))</f>
        <v/>
      </c>
    </row>
    <row r="1466" spans="1:9">
      <c r="A1466" t="s">
        <v>975</v>
      </c>
      <c r="B1466" t="s">
        <v>39</v>
      </c>
      <c r="C1466">
        <v>1</v>
      </c>
      <c r="D1466" s="78" t="str">
        <f>IFERROR(MATCH(A1466,'4p data'!$I$2:$I$7,0),"")</f>
        <v/>
      </c>
      <c r="E1466" s="78" t="str">
        <f>IF(D1466="","",D1466&amp;"@"&amp;COUNTIF($D$1:D1466,D1466))</f>
        <v/>
      </c>
      <c r="F1466" s="78" t="str">
        <f t="shared" si="22"/>
        <v>Naver 검색</v>
      </c>
      <c r="I1466" s="78" t="str">
        <f>IF(E1466="","",INDEX('기사 제목 및 링크'!B:B,MATCH("https://skinnonews.com"&amp;A1466,'기사 제목 및 링크'!C:C,0)))</f>
        <v/>
      </c>
    </row>
    <row r="1467" spans="1:9">
      <c r="A1467" t="s">
        <v>1905</v>
      </c>
      <c r="B1467" t="s">
        <v>37</v>
      </c>
      <c r="C1467">
        <v>1</v>
      </c>
      <c r="D1467" s="78" t="str">
        <f>IFERROR(MATCH(A1467,'4p data'!$I$2:$I$7,0),"")</f>
        <v/>
      </c>
      <c r="E1467" s="78" t="str">
        <f>IF(D1467="","",D1467&amp;"@"&amp;COUNTIF($D$1:D1467,D1467))</f>
        <v/>
      </c>
      <c r="F1467" s="78" t="str">
        <f t="shared" si="22"/>
        <v>Google 검색</v>
      </c>
      <c r="I1467" s="78" t="str">
        <f>IF(E1467="","",INDEX('기사 제목 및 링크'!B:B,MATCH("https://skinnonews.com"&amp;A1467,'기사 제목 및 링크'!C:C,0)))</f>
        <v/>
      </c>
    </row>
    <row r="1468" spans="1:9">
      <c r="A1468" t="s">
        <v>1330</v>
      </c>
      <c r="B1468" t="s">
        <v>37</v>
      </c>
      <c r="C1468">
        <v>1</v>
      </c>
      <c r="D1468" s="78" t="str">
        <f>IFERROR(MATCH(A1468,'4p data'!$I$2:$I$7,0),"")</f>
        <v/>
      </c>
      <c r="E1468" s="78" t="str">
        <f>IF(D1468="","",D1468&amp;"@"&amp;COUNTIF($D$1:D1468,D1468))</f>
        <v/>
      </c>
      <c r="F1468" s="78" t="str">
        <f t="shared" si="22"/>
        <v>Google 검색</v>
      </c>
      <c r="I1468" s="78" t="str">
        <f>IF(E1468="","",INDEX('기사 제목 및 링크'!B:B,MATCH("https://skinnonews.com"&amp;A1468,'기사 제목 및 링크'!C:C,0)))</f>
        <v/>
      </c>
    </row>
    <row r="1469" spans="1:9">
      <c r="A1469" t="s">
        <v>1050</v>
      </c>
      <c r="B1469" t="s">
        <v>36</v>
      </c>
      <c r="C1469">
        <v>1</v>
      </c>
      <c r="D1469" s="78" t="str">
        <f>IFERROR(MATCH(A1469,'4p data'!$I$2:$I$7,0),"")</f>
        <v/>
      </c>
      <c r="E1469" s="78" t="str">
        <f>IF(D1469="","",D1469&amp;"@"&amp;COUNTIF($D$1:D1469,D1469))</f>
        <v/>
      </c>
      <c r="F1469" s="78" t="str">
        <f t="shared" si="22"/>
        <v>직접유입</v>
      </c>
      <c r="I1469" s="78" t="str">
        <f>IF(E1469="","",INDEX('기사 제목 및 링크'!B:B,MATCH("https://skinnonews.com"&amp;A1469,'기사 제목 및 링크'!C:C,0)))</f>
        <v/>
      </c>
    </row>
    <row r="1470" spans="1:9">
      <c r="A1470" t="s">
        <v>1050</v>
      </c>
      <c r="B1470" t="s">
        <v>37</v>
      </c>
      <c r="C1470">
        <v>1</v>
      </c>
      <c r="D1470" s="78" t="str">
        <f>IFERROR(MATCH(A1470,'4p data'!$I$2:$I$7,0),"")</f>
        <v/>
      </c>
      <c r="E1470" s="78" t="str">
        <f>IF(D1470="","",D1470&amp;"@"&amp;COUNTIF($D$1:D1470,D1470))</f>
        <v/>
      </c>
      <c r="F1470" s="78" t="str">
        <f t="shared" si="22"/>
        <v>Google 검색</v>
      </c>
      <c r="I1470" s="78" t="str">
        <f>IF(E1470="","",INDEX('기사 제목 및 링크'!B:B,MATCH("https://skinnonews.com"&amp;A1470,'기사 제목 및 링크'!C:C,0)))</f>
        <v/>
      </c>
    </row>
    <row r="1471" spans="1:9">
      <c r="A1471" t="s">
        <v>1050</v>
      </c>
      <c r="B1471" t="s">
        <v>234</v>
      </c>
      <c r="C1471">
        <v>1</v>
      </c>
      <c r="D1471" s="78" t="str">
        <f>IFERROR(MATCH(A1471,'4p data'!$I$2:$I$7,0),"")</f>
        <v/>
      </c>
      <c r="E1471" s="78" t="str">
        <f>IF(D1471="","",D1471&amp;"@"&amp;COUNTIF($D$1:D1471,D1471))</f>
        <v/>
      </c>
      <c r="F1471" s="78" t="str">
        <f t="shared" si="22"/>
        <v>Skenmove.com</v>
      </c>
      <c r="I1471" s="78" t="str">
        <f>IF(E1471="","",INDEX('기사 제목 및 링크'!B:B,MATCH("https://skinnonews.com"&amp;A1471,'기사 제목 및 링크'!C:C,0)))</f>
        <v/>
      </c>
    </row>
    <row r="1472" spans="1:9">
      <c r="A1472" t="s">
        <v>1906</v>
      </c>
      <c r="B1472" t="s">
        <v>37</v>
      </c>
      <c r="C1472">
        <v>1</v>
      </c>
      <c r="D1472" s="78" t="str">
        <f>IFERROR(MATCH(A1472,'4p data'!$I$2:$I$7,0),"")</f>
        <v/>
      </c>
      <c r="E1472" s="78" t="str">
        <f>IF(D1472="","",D1472&amp;"@"&amp;COUNTIF($D$1:D1472,D1472))</f>
        <v/>
      </c>
      <c r="F1472" s="78" t="str">
        <f t="shared" si="22"/>
        <v>Google 검색</v>
      </c>
      <c r="I1472" s="78" t="str">
        <f>IF(E1472="","",INDEX('기사 제목 및 링크'!B:B,MATCH("https://skinnonews.com"&amp;A1472,'기사 제목 및 링크'!C:C,0)))</f>
        <v/>
      </c>
    </row>
    <row r="1473" spans="1:9">
      <c r="A1473" t="s">
        <v>982</v>
      </c>
      <c r="B1473" t="s">
        <v>36</v>
      </c>
      <c r="C1473">
        <v>1</v>
      </c>
      <c r="D1473" s="78" t="str">
        <f>IFERROR(MATCH(A1473,'4p data'!$I$2:$I$7,0),"")</f>
        <v/>
      </c>
      <c r="E1473" s="78" t="str">
        <f>IF(D1473="","",D1473&amp;"@"&amp;COUNTIF($D$1:D1473,D1473))</f>
        <v/>
      </c>
      <c r="F1473" s="78" t="str">
        <f t="shared" si="22"/>
        <v>직접유입</v>
      </c>
      <c r="I1473" s="78" t="str">
        <f>IF(E1473="","",INDEX('기사 제목 및 링크'!B:B,MATCH("https://skinnonews.com"&amp;A1473,'기사 제목 및 링크'!C:C,0)))</f>
        <v/>
      </c>
    </row>
    <row r="1474" spans="1:9">
      <c r="A1474" t="s">
        <v>1907</v>
      </c>
      <c r="B1474" t="s">
        <v>37</v>
      </c>
      <c r="C1474">
        <v>1</v>
      </c>
      <c r="D1474" s="78" t="str">
        <f>IFERROR(MATCH(A1474,'4p data'!$I$2:$I$7,0),"")</f>
        <v/>
      </c>
      <c r="E1474" s="78" t="str">
        <f>IF(D1474="","",D1474&amp;"@"&amp;COUNTIF($D$1:D1474,D1474))</f>
        <v/>
      </c>
      <c r="F1474" s="78" t="str">
        <f t="shared" ref="F1474:F1537" si="23">IF(B1474="naver","Naver 검색",IF(B1474="google","Google 검색",IF(B1474="(direct)","직접유입",UPPER(LEFT(B1474,1))&amp;MID(B1474,2,99))))</f>
        <v>Google 검색</v>
      </c>
      <c r="I1474" s="78" t="str">
        <f>IF(E1474="","",INDEX('기사 제목 및 링크'!B:B,MATCH("https://skinnonews.com"&amp;A1474,'기사 제목 및 링크'!C:C,0)))</f>
        <v/>
      </c>
    </row>
    <row r="1475" spans="1:9">
      <c r="A1475" t="s">
        <v>1020</v>
      </c>
      <c r="B1475" t="s">
        <v>229</v>
      </c>
      <c r="C1475">
        <v>1</v>
      </c>
      <c r="D1475" s="78" t="str">
        <f>IFERROR(MATCH(A1475,'4p data'!$I$2:$I$7,0),"")</f>
        <v/>
      </c>
      <c r="E1475" s="78" t="str">
        <f>IF(D1475="","",D1475&amp;"@"&amp;COUNTIF($D$1:D1475,D1475))</f>
        <v/>
      </c>
      <c r="F1475" s="78" t="str">
        <f t="shared" si="23"/>
        <v>Skenergy.com</v>
      </c>
      <c r="I1475" s="78" t="str">
        <f>IF(E1475="","",INDEX('기사 제목 및 링크'!B:B,MATCH("https://skinnonews.com"&amp;A1475,'기사 제목 및 링크'!C:C,0)))</f>
        <v/>
      </c>
    </row>
    <row r="1476" spans="1:9">
      <c r="A1476" t="s">
        <v>1022</v>
      </c>
      <c r="B1476" t="s">
        <v>88</v>
      </c>
      <c r="C1476">
        <v>1</v>
      </c>
      <c r="D1476" s="78" t="str">
        <f>IFERROR(MATCH(A1476,'4p data'!$I$2:$I$7,0),"")</f>
        <v/>
      </c>
      <c r="E1476" s="78" t="str">
        <f>IF(D1476="","",D1476&amp;"@"&amp;COUNTIF($D$1:D1476,D1476))</f>
        <v/>
      </c>
      <c r="F1476" s="78" t="str">
        <f t="shared" si="23"/>
        <v>Sk-on.com</v>
      </c>
      <c r="I1476" s="78" t="str">
        <f>IF(E1476="","",INDEX('기사 제목 및 링크'!B:B,MATCH("https://skinnonews.com"&amp;A1476,'기사 제목 및 링크'!C:C,0)))</f>
        <v/>
      </c>
    </row>
    <row r="1477" spans="1:9">
      <c r="A1477" t="s">
        <v>1908</v>
      </c>
      <c r="B1477" t="s">
        <v>37</v>
      </c>
      <c r="C1477">
        <v>1</v>
      </c>
      <c r="D1477" s="78" t="str">
        <f>IFERROR(MATCH(A1477,'4p data'!$I$2:$I$7,0),"")</f>
        <v/>
      </c>
      <c r="E1477" s="78" t="str">
        <f>IF(D1477="","",D1477&amp;"@"&amp;COUNTIF($D$1:D1477,D1477))</f>
        <v/>
      </c>
      <c r="F1477" s="78" t="str">
        <f t="shared" si="23"/>
        <v>Google 검색</v>
      </c>
      <c r="I1477" s="78" t="str">
        <f>IF(E1477="","",INDEX('기사 제목 및 링크'!B:B,MATCH("https://skinnonews.com"&amp;A1477,'기사 제목 및 링크'!C:C,0)))</f>
        <v/>
      </c>
    </row>
    <row r="1478" spans="1:9">
      <c r="A1478" t="s">
        <v>2328</v>
      </c>
      <c r="B1478" t="s">
        <v>37</v>
      </c>
      <c r="C1478">
        <v>1</v>
      </c>
      <c r="D1478" s="78" t="str">
        <f>IFERROR(MATCH(A1478,'4p data'!$I$2:$I$7,0),"")</f>
        <v/>
      </c>
      <c r="E1478" s="78" t="str">
        <f>IF(D1478="","",D1478&amp;"@"&amp;COUNTIF($D$1:D1478,D1478))</f>
        <v/>
      </c>
      <c r="F1478" s="78" t="str">
        <f t="shared" si="23"/>
        <v>Google 검색</v>
      </c>
      <c r="I1478" s="78" t="str">
        <f>IF(E1478="","",INDEX('기사 제목 및 링크'!B:B,MATCH("https://skinnonews.com"&amp;A1478,'기사 제목 및 링크'!C:C,0)))</f>
        <v/>
      </c>
    </row>
    <row r="1479" spans="1:9">
      <c r="A1479" t="s">
        <v>1035</v>
      </c>
      <c r="B1479" t="s">
        <v>2006</v>
      </c>
      <c r="C1479">
        <v>1</v>
      </c>
      <c r="D1479" s="78" t="str">
        <f>IFERROR(MATCH(A1479,'4p data'!$I$2:$I$7,0),"")</f>
        <v/>
      </c>
      <c r="E1479" s="78" t="str">
        <f>IF(D1479="","",D1479&amp;"@"&amp;COUNTIF($D$1:D1479,D1479))</f>
        <v/>
      </c>
      <c r="F1479" s="78" t="str">
        <f t="shared" si="23"/>
        <v>Marklines.com</v>
      </c>
      <c r="I1479" s="78" t="str">
        <f>IF(E1479="","",INDEX('기사 제목 및 링크'!B:B,MATCH("https://skinnonews.com"&amp;A1479,'기사 제목 및 링크'!C:C,0)))</f>
        <v/>
      </c>
    </row>
    <row r="1480" spans="1:9">
      <c r="A1480" t="s">
        <v>1841</v>
      </c>
      <c r="B1480" t="s">
        <v>37</v>
      </c>
      <c r="C1480">
        <v>1</v>
      </c>
      <c r="D1480" s="78" t="str">
        <f>IFERROR(MATCH(A1480,'4p data'!$I$2:$I$7,0),"")</f>
        <v/>
      </c>
      <c r="E1480" s="78" t="str">
        <f>IF(D1480="","",D1480&amp;"@"&amp;COUNTIF($D$1:D1480,D1480))</f>
        <v/>
      </c>
      <c r="F1480" s="78" t="str">
        <f t="shared" si="23"/>
        <v>Google 검색</v>
      </c>
      <c r="I1480" s="78" t="str">
        <f>IF(E1480="","",INDEX('기사 제목 및 링크'!B:B,MATCH("https://skinnonews.com"&amp;A1480,'기사 제목 및 링크'!C:C,0)))</f>
        <v/>
      </c>
    </row>
    <row r="1481" spans="1:9">
      <c r="A1481" t="s">
        <v>1841</v>
      </c>
      <c r="B1481" t="s">
        <v>39</v>
      </c>
      <c r="C1481">
        <v>1</v>
      </c>
      <c r="D1481" s="78" t="str">
        <f>IFERROR(MATCH(A1481,'4p data'!$I$2:$I$7,0),"")</f>
        <v/>
      </c>
      <c r="E1481" s="78" t="str">
        <f>IF(D1481="","",D1481&amp;"@"&amp;COUNTIF($D$1:D1481,D1481))</f>
        <v/>
      </c>
      <c r="F1481" s="78" t="str">
        <f t="shared" si="23"/>
        <v>Naver 검색</v>
      </c>
      <c r="I1481" s="78" t="str">
        <f>IF(E1481="","",INDEX('기사 제목 및 링크'!B:B,MATCH("https://skinnonews.com"&amp;A1481,'기사 제목 및 링크'!C:C,0)))</f>
        <v/>
      </c>
    </row>
    <row r="1482" spans="1:9">
      <c r="A1482" t="s">
        <v>1051</v>
      </c>
      <c r="B1482" t="s">
        <v>39</v>
      </c>
      <c r="C1482">
        <v>1</v>
      </c>
      <c r="D1482" s="78">
        <f>IFERROR(MATCH(A1482,'4p data'!$I$2:$I$7,0),"")</f>
        <v>6</v>
      </c>
      <c r="E1482" s="78" t="str">
        <f>IF(D1482="","",D1482&amp;"@"&amp;COUNTIF($D$1:D1482,D1482))</f>
        <v>6@5</v>
      </c>
      <c r="F1482" s="78" t="str">
        <f t="shared" si="23"/>
        <v>Naver 검색</v>
      </c>
      <c r="I1482" s="78" t="str">
        <f>IF(E1482="","",INDEX('기사 제목 및 링크'!B:B,MATCH("https://skinnonews.com"&amp;A1482,'기사 제목 및 링크'!C:C,0)))</f>
        <v>[카드뉴스] “액체에 전자기기를 담근다?” – AI시대, 꼭 필요한 차세대 열관리 기술 ‘액침냉각’</v>
      </c>
    </row>
    <row r="1483" spans="1:9">
      <c r="A1483" t="s">
        <v>1049</v>
      </c>
      <c r="B1483" t="s">
        <v>2740</v>
      </c>
      <c r="C1483">
        <v>1</v>
      </c>
      <c r="D1483" s="78" t="str">
        <f>IFERROR(MATCH(A1483,'4p data'!$I$2:$I$7,0),"")</f>
        <v/>
      </c>
      <c r="E1483" s="78" t="str">
        <f>IF(D1483="","",D1483&amp;"@"&amp;COUNTIF($D$1:D1483,D1483))</f>
        <v/>
      </c>
      <c r="F1483" s="78" t="str">
        <f t="shared" si="23"/>
        <v>Autowaymail.kia.co.kr</v>
      </c>
      <c r="I1483" s="78" t="str">
        <f>IF(E1483="","",INDEX('기사 제목 및 링크'!B:B,MATCH("https://skinnonews.com"&amp;A1483,'기사 제목 및 링크'!C:C,0)))</f>
        <v/>
      </c>
    </row>
    <row r="1484" spans="1:9">
      <c r="A1484" t="s">
        <v>1049</v>
      </c>
      <c r="B1484" t="s">
        <v>234</v>
      </c>
      <c r="C1484">
        <v>1</v>
      </c>
      <c r="D1484" s="78" t="str">
        <f>IFERROR(MATCH(A1484,'4p data'!$I$2:$I$7,0),"")</f>
        <v/>
      </c>
      <c r="E1484" s="78" t="str">
        <f>IF(D1484="","",D1484&amp;"@"&amp;COUNTIF($D$1:D1484,D1484))</f>
        <v/>
      </c>
      <c r="F1484" s="78" t="str">
        <f t="shared" si="23"/>
        <v>Skenmove.com</v>
      </c>
      <c r="I1484" s="78" t="str">
        <f>IF(E1484="","",INDEX('기사 제목 및 링크'!B:B,MATCH("https://skinnonews.com"&amp;A1484,'기사 제목 및 링크'!C:C,0)))</f>
        <v/>
      </c>
    </row>
    <row r="1485" spans="1:9">
      <c r="A1485" t="s">
        <v>1427</v>
      </c>
      <c r="B1485" t="s">
        <v>37</v>
      </c>
      <c r="C1485">
        <v>1</v>
      </c>
      <c r="D1485" s="78" t="str">
        <f>IFERROR(MATCH(A1485,'4p data'!$I$2:$I$7,0),"")</f>
        <v/>
      </c>
      <c r="E1485" s="78" t="str">
        <f>IF(D1485="","",D1485&amp;"@"&amp;COUNTIF($D$1:D1485,D1485))</f>
        <v/>
      </c>
      <c r="F1485" s="78" t="str">
        <f t="shared" si="23"/>
        <v>Google 검색</v>
      </c>
      <c r="I1485" s="78" t="str">
        <f>IF(E1485="","",INDEX('기사 제목 및 링크'!B:B,MATCH("https://skinnonews.com"&amp;A1485,'기사 제목 및 링크'!C:C,0)))</f>
        <v/>
      </c>
    </row>
    <row r="1486" spans="1:9">
      <c r="A1486" t="s">
        <v>1523</v>
      </c>
      <c r="B1486" t="s">
        <v>37</v>
      </c>
      <c r="C1486">
        <v>1</v>
      </c>
      <c r="D1486" s="78" t="str">
        <f>IFERROR(MATCH(A1486,'4p data'!$I$2:$I$7,0),"")</f>
        <v/>
      </c>
      <c r="E1486" s="78" t="str">
        <f>IF(D1486="","",D1486&amp;"@"&amp;COUNTIF($D$1:D1486,D1486))</f>
        <v/>
      </c>
      <c r="F1486" s="78" t="str">
        <f t="shared" si="23"/>
        <v>Google 검색</v>
      </c>
      <c r="I1486" s="78" t="str">
        <f>IF(E1486="","",INDEX('기사 제목 및 링크'!B:B,MATCH("https://skinnonews.com"&amp;A1486,'기사 제목 및 링크'!C:C,0)))</f>
        <v/>
      </c>
    </row>
    <row r="1487" spans="1:9">
      <c r="A1487" t="s">
        <v>1713</v>
      </c>
      <c r="B1487" t="s">
        <v>37</v>
      </c>
      <c r="C1487">
        <v>1</v>
      </c>
      <c r="D1487" s="78" t="str">
        <f>IFERROR(MATCH(A1487,'4p data'!$I$2:$I$7,0),"")</f>
        <v/>
      </c>
      <c r="E1487" s="78" t="str">
        <f>IF(D1487="","",D1487&amp;"@"&amp;COUNTIF($D$1:D1487,D1487))</f>
        <v/>
      </c>
      <c r="F1487" s="78" t="str">
        <f t="shared" si="23"/>
        <v>Google 검색</v>
      </c>
      <c r="I1487" s="78" t="str">
        <f>IF(E1487="","",INDEX('기사 제목 및 링크'!B:B,MATCH("https://skinnonews.com"&amp;A1487,'기사 제목 및 링크'!C:C,0)))</f>
        <v/>
      </c>
    </row>
    <row r="1488" spans="1:9">
      <c r="A1488" t="s">
        <v>1055</v>
      </c>
      <c r="B1488" t="s">
        <v>36</v>
      </c>
      <c r="C1488">
        <v>1</v>
      </c>
      <c r="D1488" s="78" t="str">
        <f>IFERROR(MATCH(A1488,'4p data'!$I$2:$I$7,0),"")</f>
        <v/>
      </c>
      <c r="E1488" s="78" t="str">
        <f>IF(D1488="","",D1488&amp;"@"&amp;COUNTIF($D$1:D1488,D1488))</f>
        <v/>
      </c>
      <c r="F1488" s="78" t="str">
        <f t="shared" si="23"/>
        <v>직접유입</v>
      </c>
      <c r="I1488" s="78" t="str">
        <f>IF(E1488="","",INDEX('기사 제목 및 링크'!B:B,MATCH("https://skinnonews.com"&amp;A1488,'기사 제목 및 링크'!C:C,0)))</f>
        <v/>
      </c>
    </row>
    <row r="1489" spans="1:9">
      <c r="A1489" t="s">
        <v>1069</v>
      </c>
      <c r="B1489" t="s">
        <v>39</v>
      </c>
      <c r="C1489">
        <v>1</v>
      </c>
      <c r="D1489" s="78" t="str">
        <f>IFERROR(MATCH(A1489,'4p data'!$I$2:$I$7,0),"")</f>
        <v/>
      </c>
      <c r="E1489" s="78" t="str">
        <f>IF(D1489="","",D1489&amp;"@"&amp;COUNTIF($D$1:D1489,D1489))</f>
        <v/>
      </c>
      <c r="F1489" s="78" t="str">
        <f t="shared" si="23"/>
        <v>Naver 검색</v>
      </c>
      <c r="I1489" s="78" t="str">
        <f>IF(E1489="","",INDEX('기사 제목 및 링크'!B:B,MATCH("https://skinnonews.com"&amp;A1489,'기사 제목 및 링크'!C:C,0)))</f>
        <v/>
      </c>
    </row>
    <row r="1490" spans="1:9">
      <c r="A1490" t="s">
        <v>1069</v>
      </c>
      <c r="B1490" t="s">
        <v>230</v>
      </c>
      <c r="C1490">
        <v>1</v>
      </c>
      <c r="D1490" s="78" t="str">
        <f>IFERROR(MATCH(A1490,'4p data'!$I$2:$I$7,0),"")</f>
        <v/>
      </c>
      <c r="E1490" s="78" t="str">
        <f>IF(D1490="","",D1490&amp;"@"&amp;COUNTIF($D$1:D1490,D1490))</f>
        <v/>
      </c>
      <c r="F1490" s="78" t="str">
        <f t="shared" si="23"/>
        <v>Skgeocentric.com</v>
      </c>
      <c r="I1490" s="78" t="str">
        <f>IF(E1490="","",INDEX('기사 제목 및 링크'!B:B,MATCH("https://skinnonews.com"&amp;A1490,'기사 제목 및 링크'!C:C,0)))</f>
        <v/>
      </c>
    </row>
    <row r="1491" spans="1:9">
      <c r="A1491" t="s">
        <v>1070</v>
      </c>
      <c r="B1491" t="s">
        <v>37</v>
      </c>
      <c r="C1491">
        <v>1</v>
      </c>
      <c r="D1491" s="78" t="str">
        <f>IFERROR(MATCH(A1491,'4p data'!$I$2:$I$7,0),"")</f>
        <v/>
      </c>
      <c r="E1491" s="78" t="str">
        <f>IF(D1491="","",D1491&amp;"@"&amp;COUNTIF($D$1:D1491,D1491))</f>
        <v/>
      </c>
      <c r="F1491" s="78" t="str">
        <f t="shared" si="23"/>
        <v>Google 검색</v>
      </c>
      <c r="I1491" s="78" t="str">
        <f>IF(E1491="","",INDEX('기사 제목 및 링크'!B:B,MATCH("https://skinnonews.com"&amp;A1491,'기사 제목 및 링크'!C:C,0)))</f>
        <v/>
      </c>
    </row>
    <row r="1492" spans="1:9">
      <c r="A1492" t="s">
        <v>2080</v>
      </c>
      <c r="B1492" t="s">
        <v>36</v>
      </c>
      <c r="C1492">
        <v>1</v>
      </c>
      <c r="D1492" s="78" t="str">
        <f>IFERROR(MATCH(A1492,'4p data'!$I$2:$I$7,0),"")</f>
        <v/>
      </c>
      <c r="E1492" s="78" t="str">
        <f>IF(D1492="","",D1492&amp;"@"&amp;COUNTIF($D$1:D1492,D1492))</f>
        <v/>
      </c>
      <c r="F1492" s="78" t="str">
        <f t="shared" si="23"/>
        <v>직접유입</v>
      </c>
      <c r="I1492" s="78" t="str">
        <f>IF(E1492="","",INDEX('기사 제목 및 링크'!B:B,MATCH("https://skinnonews.com"&amp;A1492,'기사 제목 및 링크'!C:C,0)))</f>
        <v/>
      </c>
    </row>
    <row r="1493" spans="1:9">
      <c r="A1493" t="s">
        <v>1100</v>
      </c>
      <c r="B1493" t="s">
        <v>88</v>
      </c>
      <c r="C1493">
        <v>1</v>
      </c>
      <c r="D1493" s="78" t="str">
        <f>IFERROR(MATCH(A1493,'4p data'!$I$2:$I$7,0),"")</f>
        <v/>
      </c>
      <c r="E1493" s="78" t="str">
        <f>IF(D1493="","",D1493&amp;"@"&amp;COUNTIF($D$1:D1493,D1493))</f>
        <v/>
      </c>
      <c r="F1493" s="78" t="str">
        <f t="shared" si="23"/>
        <v>Sk-on.com</v>
      </c>
      <c r="I1493" s="78" t="str">
        <f>IF(E1493="","",INDEX('기사 제목 및 링크'!B:B,MATCH("https://skinnonews.com"&amp;A1493,'기사 제목 및 링크'!C:C,0)))</f>
        <v/>
      </c>
    </row>
    <row r="1494" spans="1:9">
      <c r="A1494" t="s">
        <v>1152</v>
      </c>
      <c r="B1494" t="s">
        <v>230</v>
      </c>
      <c r="C1494">
        <v>1</v>
      </c>
      <c r="D1494" s="78" t="str">
        <f>IFERROR(MATCH(A1494,'4p data'!$I$2:$I$7,0),"")</f>
        <v/>
      </c>
      <c r="E1494" s="78" t="str">
        <f>IF(D1494="","",D1494&amp;"@"&amp;COUNTIF($D$1:D1494,D1494))</f>
        <v/>
      </c>
      <c r="F1494" s="78" t="str">
        <f t="shared" si="23"/>
        <v>Skgeocentric.com</v>
      </c>
      <c r="I1494" s="78" t="str">
        <f>IF(E1494="","",INDEX('기사 제목 및 링크'!B:B,MATCH("https://skinnonews.com"&amp;A1494,'기사 제목 및 링크'!C:C,0)))</f>
        <v/>
      </c>
    </row>
    <row r="1495" spans="1:9">
      <c r="A1495" t="s">
        <v>1150</v>
      </c>
      <c r="B1495" t="s">
        <v>39</v>
      </c>
      <c r="C1495">
        <v>1</v>
      </c>
      <c r="D1495" s="78" t="str">
        <f>IFERROR(MATCH(A1495,'4p data'!$I$2:$I$7,0),"")</f>
        <v/>
      </c>
      <c r="E1495" s="78" t="str">
        <f>IF(D1495="","",D1495&amp;"@"&amp;COUNTIF($D$1:D1495,D1495))</f>
        <v/>
      </c>
      <c r="F1495" s="78" t="str">
        <f t="shared" si="23"/>
        <v>Naver 검색</v>
      </c>
      <c r="I1495" s="78" t="str">
        <f>IF(E1495="","",INDEX('기사 제목 및 링크'!B:B,MATCH("https://skinnonews.com"&amp;A1495,'기사 제목 및 링크'!C:C,0)))</f>
        <v/>
      </c>
    </row>
    <row r="1496" spans="1:9">
      <c r="A1496" t="s">
        <v>1150</v>
      </c>
      <c r="B1496" t="s">
        <v>229</v>
      </c>
      <c r="C1496">
        <v>1</v>
      </c>
      <c r="D1496" s="78" t="str">
        <f>IFERROR(MATCH(A1496,'4p data'!$I$2:$I$7,0),"")</f>
        <v/>
      </c>
      <c r="E1496" s="78" t="str">
        <f>IF(D1496="","",D1496&amp;"@"&amp;COUNTIF($D$1:D1496,D1496))</f>
        <v/>
      </c>
      <c r="F1496" s="78" t="str">
        <f t="shared" si="23"/>
        <v>Skenergy.com</v>
      </c>
      <c r="I1496" s="78" t="str">
        <f>IF(E1496="","",INDEX('기사 제목 및 링크'!B:B,MATCH("https://skinnonews.com"&amp;A1496,'기사 제목 및 링크'!C:C,0)))</f>
        <v/>
      </c>
    </row>
    <row r="1497" spans="1:9">
      <c r="A1497" t="s">
        <v>1150</v>
      </c>
      <c r="B1497" t="s">
        <v>2741</v>
      </c>
      <c r="C1497">
        <v>1</v>
      </c>
      <c r="D1497" s="78" t="str">
        <f>IFERROR(MATCH(A1497,'4p data'!$I$2:$I$7,0),"")</f>
        <v/>
      </c>
      <c r="E1497" s="78" t="str">
        <f>IF(D1497="","",D1497&amp;"@"&amp;COUNTIF($D$1:D1497,D1497))</f>
        <v/>
      </c>
      <c r="F1497" s="78" t="str">
        <f t="shared" si="23"/>
        <v>Statics.teams.cdn.office.net</v>
      </c>
      <c r="I1497" s="78" t="str">
        <f>IF(E1497="","",INDEX('기사 제목 및 링크'!B:B,MATCH("https://skinnonews.com"&amp;A1497,'기사 제목 및 링크'!C:C,0)))</f>
        <v/>
      </c>
    </row>
    <row r="1498" spans="1:9">
      <c r="A1498" t="s">
        <v>1148</v>
      </c>
      <c r="B1498" t="s">
        <v>41</v>
      </c>
      <c r="C1498">
        <v>1</v>
      </c>
      <c r="D1498" s="78" t="str">
        <f>IFERROR(MATCH(A1498,'4p data'!$I$2:$I$7,0),"")</f>
        <v/>
      </c>
      <c r="E1498" s="78" t="str">
        <f>IF(D1498="","",D1498&amp;"@"&amp;COUNTIF($D$1:D1498,D1498))</f>
        <v/>
      </c>
      <c r="F1498" s="78" t="str">
        <f t="shared" si="23"/>
        <v>Naver.com</v>
      </c>
      <c r="I1498" s="78" t="str">
        <f>IF(E1498="","",INDEX('기사 제목 및 링크'!B:B,MATCH("https://skinnonews.com"&amp;A1498,'기사 제목 및 링크'!C:C,0)))</f>
        <v/>
      </c>
    </row>
    <row r="1499" spans="1:9">
      <c r="A1499" t="s">
        <v>1170</v>
      </c>
      <c r="B1499" t="s">
        <v>36</v>
      </c>
      <c r="C1499">
        <v>1</v>
      </c>
      <c r="D1499" s="78" t="str">
        <f>IFERROR(MATCH(A1499,'4p data'!$I$2:$I$7,0),"")</f>
        <v/>
      </c>
      <c r="E1499" s="78" t="str">
        <f>IF(D1499="","",D1499&amp;"@"&amp;COUNTIF($D$1:D1499,D1499))</f>
        <v/>
      </c>
      <c r="F1499" s="78" t="str">
        <f t="shared" si="23"/>
        <v>직접유입</v>
      </c>
      <c r="I1499" s="78" t="str">
        <f>IF(E1499="","",INDEX('기사 제목 및 링크'!B:B,MATCH("https://skinnonews.com"&amp;A1499,'기사 제목 및 링크'!C:C,0)))</f>
        <v/>
      </c>
    </row>
    <row r="1500" spans="1:9">
      <c r="A1500" t="s">
        <v>1170</v>
      </c>
      <c r="B1500" t="s">
        <v>39</v>
      </c>
      <c r="C1500">
        <v>1</v>
      </c>
      <c r="D1500" s="78" t="str">
        <f>IFERROR(MATCH(A1500,'4p data'!$I$2:$I$7,0),"")</f>
        <v/>
      </c>
      <c r="E1500" s="78" t="str">
        <f>IF(D1500="","",D1500&amp;"@"&amp;COUNTIF($D$1:D1500,D1500))</f>
        <v/>
      </c>
      <c r="F1500" s="78" t="str">
        <f t="shared" si="23"/>
        <v>Naver 검색</v>
      </c>
      <c r="I1500" s="78" t="str">
        <f>IF(E1500="","",INDEX('기사 제목 및 링크'!B:B,MATCH("https://skinnonews.com"&amp;A1500,'기사 제목 및 링크'!C:C,0)))</f>
        <v/>
      </c>
    </row>
    <row r="1501" spans="1:9">
      <c r="A1501" t="s">
        <v>1170</v>
      </c>
      <c r="B1501" t="s">
        <v>41</v>
      </c>
      <c r="C1501">
        <v>1</v>
      </c>
      <c r="D1501" s="78" t="str">
        <f>IFERROR(MATCH(A1501,'4p data'!$I$2:$I$7,0),"")</f>
        <v/>
      </c>
      <c r="E1501" s="78" t="str">
        <f>IF(D1501="","",D1501&amp;"@"&amp;COUNTIF($D$1:D1501,D1501))</f>
        <v/>
      </c>
      <c r="F1501" s="78" t="str">
        <f t="shared" si="23"/>
        <v>Naver.com</v>
      </c>
      <c r="I1501" s="78" t="str">
        <f>IF(E1501="","",INDEX('기사 제목 및 링크'!B:B,MATCH("https://skinnonews.com"&amp;A1501,'기사 제목 및 링크'!C:C,0)))</f>
        <v/>
      </c>
    </row>
    <row r="1502" spans="1:9">
      <c r="A1502" t="s">
        <v>1175</v>
      </c>
      <c r="B1502" t="s">
        <v>229</v>
      </c>
      <c r="C1502">
        <v>1</v>
      </c>
      <c r="D1502" s="78" t="str">
        <f>IFERROR(MATCH(A1502,'4p data'!$I$2:$I$7,0),"")</f>
        <v/>
      </c>
      <c r="E1502" s="78" t="str">
        <f>IF(D1502="","",D1502&amp;"@"&amp;COUNTIF($D$1:D1502,D1502))</f>
        <v/>
      </c>
      <c r="F1502" s="78" t="str">
        <f t="shared" si="23"/>
        <v>Skenergy.com</v>
      </c>
      <c r="I1502" s="78" t="str">
        <f>IF(E1502="","",INDEX('기사 제목 및 링크'!B:B,MATCH("https://skinnonews.com"&amp;A1502,'기사 제목 및 링크'!C:C,0)))</f>
        <v/>
      </c>
    </row>
    <row r="1503" spans="1:9">
      <c r="A1503" t="s">
        <v>1171</v>
      </c>
      <c r="B1503" t="s">
        <v>36</v>
      </c>
      <c r="C1503">
        <v>1</v>
      </c>
      <c r="D1503" s="78" t="str">
        <f>IFERROR(MATCH(A1503,'4p data'!$I$2:$I$7,0),"")</f>
        <v/>
      </c>
      <c r="E1503" s="78" t="str">
        <f>IF(D1503="","",D1503&amp;"@"&amp;COUNTIF($D$1:D1503,D1503))</f>
        <v/>
      </c>
      <c r="F1503" s="78" t="str">
        <f t="shared" si="23"/>
        <v>직접유입</v>
      </c>
      <c r="I1503" s="78" t="str">
        <f>IF(E1503="","",INDEX('기사 제목 및 링크'!B:B,MATCH("https://skinnonews.com"&amp;A1503,'기사 제목 및 링크'!C:C,0)))</f>
        <v/>
      </c>
    </row>
    <row r="1504" spans="1:9">
      <c r="A1504" t="s">
        <v>1171</v>
      </c>
      <c r="B1504" t="s">
        <v>230</v>
      </c>
      <c r="C1504">
        <v>1</v>
      </c>
      <c r="D1504" s="78" t="str">
        <f>IFERROR(MATCH(A1504,'4p data'!$I$2:$I$7,0),"")</f>
        <v/>
      </c>
      <c r="E1504" s="78" t="str">
        <f>IF(D1504="","",D1504&amp;"@"&amp;COUNTIF($D$1:D1504,D1504))</f>
        <v/>
      </c>
      <c r="F1504" s="78" t="str">
        <f t="shared" si="23"/>
        <v>Skgeocentric.com</v>
      </c>
      <c r="I1504" s="78" t="str">
        <f>IF(E1504="","",INDEX('기사 제목 및 링크'!B:B,MATCH("https://skinnonews.com"&amp;A1504,'기사 제목 및 링크'!C:C,0)))</f>
        <v/>
      </c>
    </row>
    <row r="1505" spans="1:9">
      <c r="A1505" t="s">
        <v>1232</v>
      </c>
      <c r="B1505" t="s">
        <v>39</v>
      </c>
      <c r="C1505">
        <v>1</v>
      </c>
      <c r="D1505" s="78" t="str">
        <f>IFERROR(MATCH(A1505,'4p data'!$I$2:$I$7,0),"")</f>
        <v/>
      </c>
      <c r="E1505" s="78" t="str">
        <f>IF(D1505="","",D1505&amp;"@"&amp;COUNTIF($D$1:D1505,D1505))</f>
        <v/>
      </c>
      <c r="F1505" s="78" t="str">
        <f t="shared" si="23"/>
        <v>Naver 검색</v>
      </c>
      <c r="I1505" s="78" t="str">
        <f>IF(E1505="","",INDEX('기사 제목 및 링크'!B:B,MATCH("https://skinnonews.com"&amp;A1505,'기사 제목 및 링크'!C:C,0)))</f>
        <v/>
      </c>
    </row>
    <row r="1506" spans="1:9">
      <c r="A1506" t="s">
        <v>1233</v>
      </c>
      <c r="B1506" t="s">
        <v>229</v>
      </c>
      <c r="C1506">
        <v>1</v>
      </c>
      <c r="D1506" s="78" t="str">
        <f>IFERROR(MATCH(A1506,'4p data'!$I$2:$I$7,0),"")</f>
        <v/>
      </c>
      <c r="E1506" s="78" t="str">
        <f>IF(D1506="","",D1506&amp;"@"&amp;COUNTIF($D$1:D1506,D1506))</f>
        <v/>
      </c>
      <c r="F1506" s="78" t="str">
        <f t="shared" si="23"/>
        <v>Skenergy.com</v>
      </c>
      <c r="I1506" s="78" t="str">
        <f>IF(E1506="","",INDEX('기사 제목 및 링크'!B:B,MATCH("https://skinnonews.com"&amp;A1506,'기사 제목 및 링크'!C:C,0)))</f>
        <v/>
      </c>
    </row>
    <row r="1507" spans="1:9">
      <c r="A1507" t="s">
        <v>1254</v>
      </c>
      <c r="B1507" t="s">
        <v>39</v>
      </c>
      <c r="C1507">
        <v>1</v>
      </c>
      <c r="D1507" s="78" t="str">
        <f>IFERROR(MATCH(A1507,'4p data'!$I$2:$I$7,0),"")</f>
        <v/>
      </c>
      <c r="E1507" s="78" t="str">
        <f>IF(D1507="","",D1507&amp;"@"&amp;COUNTIF($D$1:D1507,D1507))</f>
        <v/>
      </c>
      <c r="F1507" s="78" t="str">
        <f t="shared" si="23"/>
        <v>Naver 검색</v>
      </c>
      <c r="I1507" s="78" t="str">
        <f>IF(E1507="","",INDEX('기사 제목 및 링크'!B:B,MATCH("https://skinnonews.com"&amp;A1507,'기사 제목 및 링크'!C:C,0)))</f>
        <v/>
      </c>
    </row>
    <row r="1508" spans="1:9">
      <c r="A1508" t="s">
        <v>1254</v>
      </c>
      <c r="B1508" t="s">
        <v>234</v>
      </c>
      <c r="C1508">
        <v>1</v>
      </c>
      <c r="D1508" s="78" t="str">
        <f>IFERROR(MATCH(A1508,'4p data'!$I$2:$I$7,0),"")</f>
        <v/>
      </c>
      <c r="E1508" s="78" t="str">
        <f>IF(D1508="","",D1508&amp;"@"&amp;COUNTIF($D$1:D1508,D1508))</f>
        <v/>
      </c>
      <c r="F1508" s="78" t="str">
        <f t="shared" si="23"/>
        <v>Skenmove.com</v>
      </c>
      <c r="I1508" s="78" t="str">
        <f>IF(E1508="","",INDEX('기사 제목 및 링크'!B:B,MATCH("https://skinnonews.com"&amp;A1508,'기사 제목 및 링크'!C:C,0)))</f>
        <v/>
      </c>
    </row>
    <row r="1509" spans="1:9">
      <c r="A1509" t="s">
        <v>1842</v>
      </c>
      <c r="B1509" t="s">
        <v>39</v>
      </c>
      <c r="C1509">
        <v>1</v>
      </c>
      <c r="D1509" s="78" t="str">
        <f>IFERROR(MATCH(A1509,'4p data'!$I$2:$I$7,0),"")</f>
        <v/>
      </c>
      <c r="E1509" s="78" t="str">
        <f>IF(D1509="","",D1509&amp;"@"&amp;COUNTIF($D$1:D1509,D1509))</f>
        <v/>
      </c>
      <c r="F1509" s="78" t="str">
        <f t="shared" si="23"/>
        <v>Naver 검색</v>
      </c>
      <c r="I1509" s="78" t="str">
        <f>IF(E1509="","",INDEX('기사 제목 및 링크'!B:B,MATCH("https://skinnonews.com"&amp;A1509,'기사 제목 및 링크'!C:C,0)))</f>
        <v/>
      </c>
    </row>
    <row r="1510" spans="1:9">
      <c r="A1510" t="s">
        <v>1251</v>
      </c>
      <c r="B1510" t="s">
        <v>38</v>
      </c>
      <c r="C1510">
        <v>1</v>
      </c>
      <c r="D1510" s="78" t="str">
        <f>IFERROR(MATCH(A1510,'4p data'!$I$2:$I$7,0),"")</f>
        <v/>
      </c>
      <c r="E1510" s="78" t="str">
        <f>IF(D1510="","",D1510&amp;"@"&amp;COUNTIF($D$1:D1510,D1510))</f>
        <v/>
      </c>
      <c r="F1510" s="78" t="str">
        <f t="shared" si="23"/>
        <v>Ozmailer.com</v>
      </c>
      <c r="I1510" s="78" t="str">
        <f>IF(E1510="","",INDEX('기사 제목 및 링크'!B:B,MATCH("https://skinnonews.com"&amp;A1510,'기사 제목 및 링크'!C:C,0)))</f>
        <v/>
      </c>
    </row>
    <row r="1511" spans="1:9">
      <c r="A1511" t="s">
        <v>1253</v>
      </c>
      <c r="B1511" t="s">
        <v>36</v>
      </c>
      <c r="C1511">
        <v>1</v>
      </c>
      <c r="D1511" s="78" t="str">
        <f>IFERROR(MATCH(A1511,'4p data'!$I$2:$I$7,0),"")</f>
        <v/>
      </c>
      <c r="E1511" s="78" t="str">
        <f>IF(D1511="","",D1511&amp;"@"&amp;COUNTIF($D$1:D1511,D1511))</f>
        <v/>
      </c>
      <c r="F1511" s="78" t="str">
        <f t="shared" si="23"/>
        <v>직접유입</v>
      </c>
      <c r="I1511" s="78" t="str">
        <f>IF(E1511="","",INDEX('기사 제목 및 링크'!B:B,MATCH("https://skinnonews.com"&amp;A1511,'기사 제목 및 링크'!C:C,0)))</f>
        <v/>
      </c>
    </row>
    <row r="1512" spans="1:9">
      <c r="A1512" t="s">
        <v>1253</v>
      </c>
      <c r="B1512" t="s">
        <v>235</v>
      </c>
      <c r="C1512">
        <v>1</v>
      </c>
      <c r="D1512" s="78" t="str">
        <f>IFERROR(MATCH(A1512,'4p data'!$I$2:$I$7,0),"")</f>
        <v/>
      </c>
      <c r="E1512" s="78" t="str">
        <f>IF(D1512="","",D1512&amp;"@"&amp;COUNTIF($D$1:D1512,D1512))</f>
        <v/>
      </c>
      <c r="F1512" s="78" t="str">
        <f t="shared" si="23"/>
        <v>M.search.naver.com</v>
      </c>
      <c r="I1512" s="78" t="str">
        <f>IF(E1512="","",INDEX('기사 제목 및 링크'!B:B,MATCH("https://skinnonews.com"&amp;A1512,'기사 제목 및 링크'!C:C,0)))</f>
        <v/>
      </c>
    </row>
    <row r="1513" spans="1:9">
      <c r="A1513" t="s">
        <v>1253</v>
      </c>
      <c r="B1513" t="s">
        <v>2006</v>
      </c>
      <c r="C1513">
        <v>1</v>
      </c>
      <c r="D1513" s="78" t="str">
        <f>IFERROR(MATCH(A1513,'4p data'!$I$2:$I$7,0),"")</f>
        <v/>
      </c>
      <c r="E1513" s="78" t="str">
        <f>IF(D1513="","",D1513&amp;"@"&amp;COUNTIF($D$1:D1513,D1513))</f>
        <v/>
      </c>
      <c r="F1513" s="78" t="str">
        <f t="shared" si="23"/>
        <v>Marklines.com</v>
      </c>
      <c r="I1513" s="78" t="str">
        <f>IF(E1513="","",INDEX('기사 제목 및 링크'!B:B,MATCH("https://skinnonews.com"&amp;A1513,'기사 제목 및 링크'!C:C,0)))</f>
        <v/>
      </c>
    </row>
    <row r="1514" spans="1:9">
      <c r="A1514" t="s">
        <v>1253</v>
      </c>
      <c r="B1514" t="s">
        <v>39</v>
      </c>
      <c r="C1514">
        <v>1</v>
      </c>
      <c r="D1514" s="78" t="str">
        <f>IFERROR(MATCH(A1514,'4p data'!$I$2:$I$7,0),"")</f>
        <v/>
      </c>
      <c r="E1514" s="78" t="str">
        <f>IF(D1514="","",D1514&amp;"@"&amp;COUNTIF($D$1:D1514,D1514))</f>
        <v/>
      </c>
      <c r="F1514" s="78" t="str">
        <f t="shared" si="23"/>
        <v>Naver 검색</v>
      </c>
      <c r="I1514" s="78" t="str">
        <f>IF(E1514="","",INDEX('기사 제목 및 링크'!B:B,MATCH("https://skinnonews.com"&amp;A1514,'기사 제목 및 링크'!C:C,0)))</f>
        <v/>
      </c>
    </row>
    <row r="1515" spans="1:9">
      <c r="A1515" t="s">
        <v>1253</v>
      </c>
      <c r="B1515" t="s">
        <v>41</v>
      </c>
      <c r="C1515">
        <v>1</v>
      </c>
      <c r="D1515" s="78" t="str">
        <f>IFERROR(MATCH(A1515,'4p data'!$I$2:$I$7,0),"")</f>
        <v/>
      </c>
      <c r="E1515" s="78" t="str">
        <f>IF(D1515="","",D1515&amp;"@"&amp;COUNTIF($D$1:D1515,D1515))</f>
        <v/>
      </c>
      <c r="F1515" s="78" t="str">
        <f t="shared" si="23"/>
        <v>Naver.com</v>
      </c>
      <c r="I1515" s="78" t="str">
        <f>IF(E1515="","",INDEX('기사 제목 및 링크'!B:B,MATCH("https://skinnonews.com"&amp;A1515,'기사 제목 및 링크'!C:C,0)))</f>
        <v/>
      </c>
    </row>
    <row r="1516" spans="1:9">
      <c r="A1516" t="s">
        <v>1629</v>
      </c>
      <c r="B1516" t="s">
        <v>230</v>
      </c>
      <c r="C1516">
        <v>1</v>
      </c>
      <c r="D1516" s="78" t="str">
        <f>IFERROR(MATCH(A1516,'4p data'!$I$2:$I$7,0),"")</f>
        <v/>
      </c>
      <c r="E1516" s="78" t="str">
        <f>IF(D1516="","",D1516&amp;"@"&amp;COUNTIF($D$1:D1516,D1516))</f>
        <v/>
      </c>
      <c r="F1516" s="78" t="str">
        <f t="shared" si="23"/>
        <v>Skgeocentric.com</v>
      </c>
      <c r="I1516" s="78" t="str">
        <f>IF(E1516="","",INDEX('기사 제목 및 링크'!B:B,MATCH("https://skinnonews.com"&amp;A1516,'기사 제목 및 링크'!C:C,0)))</f>
        <v/>
      </c>
    </row>
    <row r="1517" spans="1:9">
      <c r="A1517" t="s">
        <v>1252</v>
      </c>
      <c r="B1517" t="s">
        <v>37</v>
      </c>
      <c r="C1517">
        <v>1</v>
      </c>
      <c r="D1517" s="78" t="str">
        <f>IFERROR(MATCH(A1517,'4p data'!$I$2:$I$7,0),"")</f>
        <v/>
      </c>
      <c r="E1517" s="78" t="str">
        <f>IF(D1517="","",D1517&amp;"@"&amp;COUNTIF($D$1:D1517,D1517))</f>
        <v/>
      </c>
      <c r="F1517" s="78" t="str">
        <f t="shared" si="23"/>
        <v>Google 검색</v>
      </c>
      <c r="I1517" s="78" t="str">
        <f>IF(E1517="","",INDEX('기사 제목 및 링크'!B:B,MATCH("https://skinnonews.com"&amp;A1517,'기사 제목 및 링크'!C:C,0)))</f>
        <v/>
      </c>
    </row>
    <row r="1518" spans="1:9">
      <c r="A1518" t="s">
        <v>1252</v>
      </c>
      <c r="B1518" t="s">
        <v>2742</v>
      </c>
      <c r="C1518">
        <v>1</v>
      </c>
      <c r="D1518" s="78" t="str">
        <f>IFERROR(MATCH(A1518,'4p data'!$I$2:$I$7,0),"")</f>
        <v/>
      </c>
      <c r="E1518" s="78" t="str">
        <f>IF(D1518="","",D1518&amp;"@"&amp;COUNTIF($D$1:D1518,D1518))</f>
        <v/>
      </c>
      <c r="F1518" s="78" t="str">
        <f t="shared" si="23"/>
        <v>Kr-targeting.sentinel.navercorp.com</v>
      </c>
      <c r="I1518" s="78" t="str">
        <f>IF(E1518="","",INDEX('기사 제목 및 링크'!B:B,MATCH("https://skinnonews.com"&amp;A1518,'기사 제목 및 링크'!C:C,0)))</f>
        <v/>
      </c>
    </row>
    <row r="1519" spans="1:9">
      <c r="A1519" t="s">
        <v>1262</v>
      </c>
      <c r="B1519" t="s">
        <v>926</v>
      </c>
      <c r="C1519">
        <v>1</v>
      </c>
      <c r="D1519" s="78" t="str">
        <f>IFERROR(MATCH(A1519,'4p data'!$I$2:$I$7,0),"")</f>
        <v/>
      </c>
      <c r="E1519" s="78" t="str">
        <f>IF(D1519="","",D1519&amp;"@"&amp;COUNTIF($D$1:D1519,D1519))</f>
        <v/>
      </c>
      <c r="F1519" s="78" t="str">
        <f t="shared" si="23"/>
        <v>Facebook</v>
      </c>
      <c r="I1519" s="78" t="str">
        <f>IF(E1519="","",INDEX('기사 제목 및 링크'!B:B,MATCH("https://skinnonews.com"&amp;A1519,'기사 제목 및 링크'!C:C,0)))</f>
        <v/>
      </c>
    </row>
    <row r="1520" spans="1:9">
      <c r="A1520" t="s">
        <v>1275</v>
      </c>
      <c r="B1520" t="s">
        <v>230</v>
      </c>
      <c r="C1520">
        <v>1</v>
      </c>
      <c r="D1520" s="78" t="str">
        <f>IFERROR(MATCH(A1520,'4p data'!$I$2:$I$7,0),"")</f>
        <v/>
      </c>
      <c r="E1520" s="78" t="str">
        <f>IF(D1520="","",D1520&amp;"@"&amp;COUNTIF($D$1:D1520,D1520))</f>
        <v/>
      </c>
      <c r="F1520" s="78" t="str">
        <f t="shared" si="23"/>
        <v>Skgeocentric.com</v>
      </c>
      <c r="I1520" s="78" t="str">
        <f>IF(E1520="","",INDEX('기사 제목 및 링크'!B:B,MATCH("https://skinnonews.com"&amp;A1520,'기사 제목 및 링크'!C:C,0)))</f>
        <v/>
      </c>
    </row>
    <row r="1521" spans="1:9">
      <c r="A1521" t="s">
        <v>1274</v>
      </c>
      <c r="B1521" t="s">
        <v>926</v>
      </c>
      <c r="C1521">
        <v>1</v>
      </c>
      <c r="D1521" s="78" t="str">
        <f>IFERROR(MATCH(A1521,'4p data'!$I$2:$I$7,0),"")</f>
        <v/>
      </c>
      <c r="E1521" s="78" t="str">
        <f>IF(D1521="","",D1521&amp;"@"&amp;COUNTIF($D$1:D1521,D1521))</f>
        <v/>
      </c>
      <c r="F1521" s="78" t="str">
        <f t="shared" si="23"/>
        <v>Facebook</v>
      </c>
      <c r="I1521" s="78" t="str">
        <f>IF(E1521="","",INDEX('기사 제목 및 링크'!B:B,MATCH("https://skinnonews.com"&amp;A1521,'기사 제목 및 링크'!C:C,0)))</f>
        <v/>
      </c>
    </row>
    <row r="1522" spans="1:9">
      <c r="A1522" t="s">
        <v>1274</v>
      </c>
      <c r="B1522" t="s">
        <v>229</v>
      </c>
      <c r="C1522">
        <v>1</v>
      </c>
      <c r="D1522" s="78" t="str">
        <f>IFERROR(MATCH(A1522,'4p data'!$I$2:$I$7,0),"")</f>
        <v/>
      </c>
      <c r="E1522" s="78" t="str">
        <f>IF(D1522="","",D1522&amp;"@"&amp;COUNTIF($D$1:D1522,D1522))</f>
        <v/>
      </c>
      <c r="F1522" s="78" t="str">
        <f t="shared" si="23"/>
        <v>Skenergy.com</v>
      </c>
      <c r="I1522" s="78" t="str">
        <f>IF(E1522="","",INDEX('기사 제목 및 링크'!B:B,MATCH("https://skinnonews.com"&amp;A1522,'기사 제목 및 링크'!C:C,0)))</f>
        <v/>
      </c>
    </row>
    <row r="1523" spans="1:9">
      <c r="A1523" t="s">
        <v>1274</v>
      </c>
      <c r="B1523" t="s">
        <v>236</v>
      </c>
      <c r="C1523">
        <v>1</v>
      </c>
      <c r="D1523" s="78" t="str">
        <f>IFERROR(MATCH(A1523,'4p data'!$I$2:$I$7,0),"")</f>
        <v/>
      </c>
      <c r="E1523" s="78" t="str">
        <f>IF(D1523="","",D1523&amp;"@"&amp;COUNTIF($D$1:D1523,D1523))</f>
        <v/>
      </c>
      <c r="F1523" s="78" t="str">
        <f t="shared" si="23"/>
        <v>Youtube.com</v>
      </c>
      <c r="I1523" s="78" t="str">
        <f>IF(E1523="","",INDEX('기사 제목 및 링크'!B:B,MATCH("https://skinnonews.com"&amp;A1523,'기사 제목 및 링크'!C:C,0)))</f>
        <v/>
      </c>
    </row>
    <row r="1524" spans="1:9">
      <c r="A1524" t="s">
        <v>1666</v>
      </c>
      <c r="B1524" t="s">
        <v>37</v>
      </c>
      <c r="C1524">
        <v>1</v>
      </c>
      <c r="D1524" s="78" t="str">
        <f>IFERROR(MATCH(A1524,'4p data'!$I$2:$I$7,0),"")</f>
        <v/>
      </c>
      <c r="E1524" s="78" t="str">
        <f>IF(D1524="","",D1524&amp;"@"&amp;COUNTIF($D$1:D1524,D1524))</f>
        <v/>
      </c>
      <c r="F1524" s="78" t="str">
        <f t="shared" si="23"/>
        <v>Google 검색</v>
      </c>
      <c r="I1524" s="78" t="str">
        <f>IF(E1524="","",INDEX('기사 제목 및 링크'!B:B,MATCH("https://skinnonews.com"&amp;A1524,'기사 제목 및 링크'!C:C,0)))</f>
        <v/>
      </c>
    </row>
    <row r="1525" spans="1:9">
      <c r="A1525" t="s">
        <v>2101</v>
      </c>
      <c r="B1525" t="s">
        <v>229</v>
      </c>
      <c r="C1525">
        <v>1</v>
      </c>
      <c r="D1525" s="78" t="str">
        <f>IFERROR(MATCH(A1525,'4p data'!$I$2:$I$7,0),"")</f>
        <v/>
      </c>
      <c r="E1525" s="78" t="str">
        <f>IF(D1525="","",D1525&amp;"@"&amp;COUNTIF($D$1:D1525,D1525))</f>
        <v/>
      </c>
      <c r="F1525" s="78" t="str">
        <f t="shared" si="23"/>
        <v>Skenergy.com</v>
      </c>
      <c r="I1525" s="78" t="str">
        <f>IF(E1525="","",INDEX('기사 제목 및 링크'!B:B,MATCH("https://skinnonews.com"&amp;A1525,'기사 제목 및 링크'!C:C,0)))</f>
        <v/>
      </c>
    </row>
    <row r="1526" spans="1:9">
      <c r="A1526" t="s">
        <v>1327</v>
      </c>
      <c r="B1526" t="s">
        <v>39</v>
      </c>
      <c r="C1526">
        <v>1</v>
      </c>
      <c r="D1526" s="78" t="str">
        <f>IFERROR(MATCH(A1526,'4p data'!$I$2:$I$7,0),"")</f>
        <v/>
      </c>
      <c r="E1526" s="78" t="str">
        <f>IF(D1526="","",D1526&amp;"@"&amp;COUNTIF($D$1:D1526,D1526))</f>
        <v/>
      </c>
      <c r="F1526" s="78" t="str">
        <f t="shared" si="23"/>
        <v>Naver 검색</v>
      </c>
      <c r="I1526" s="78" t="str">
        <f>IF(E1526="","",INDEX('기사 제목 및 링크'!B:B,MATCH("https://skinnonews.com"&amp;A1526,'기사 제목 및 링크'!C:C,0)))</f>
        <v/>
      </c>
    </row>
    <row r="1527" spans="1:9">
      <c r="A1527" t="s">
        <v>1327</v>
      </c>
      <c r="B1527" t="s">
        <v>230</v>
      </c>
      <c r="C1527">
        <v>1</v>
      </c>
      <c r="D1527" s="78" t="str">
        <f>IFERROR(MATCH(A1527,'4p data'!$I$2:$I$7,0),"")</f>
        <v/>
      </c>
      <c r="E1527" s="78" t="str">
        <f>IF(D1527="","",D1527&amp;"@"&amp;COUNTIF($D$1:D1527,D1527))</f>
        <v/>
      </c>
      <c r="F1527" s="78" t="str">
        <f t="shared" si="23"/>
        <v>Skgeocentric.com</v>
      </c>
      <c r="I1527" s="78" t="str">
        <f>IF(E1527="","",INDEX('기사 제목 및 링크'!B:B,MATCH("https://skinnonews.com"&amp;A1527,'기사 제목 및 링크'!C:C,0)))</f>
        <v/>
      </c>
    </row>
    <row r="1528" spans="1:9">
      <c r="A1528" t="s">
        <v>1328</v>
      </c>
      <c r="B1528" t="s">
        <v>39</v>
      </c>
      <c r="C1528">
        <v>1</v>
      </c>
      <c r="D1528" s="78" t="str">
        <f>IFERROR(MATCH(A1528,'4p data'!$I$2:$I$7,0),"")</f>
        <v/>
      </c>
      <c r="E1528" s="78" t="str">
        <f>IF(D1528="","",D1528&amp;"@"&amp;COUNTIF($D$1:D1528,D1528))</f>
        <v/>
      </c>
      <c r="F1528" s="78" t="str">
        <f t="shared" si="23"/>
        <v>Naver 검색</v>
      </c>
      <c r="I1528" s="78" t="str">
        <f>IF(E1528="","",INDEX('기사 제목 및 링크'!B:B,MATCH("https://skinnonews.com"&amp;A1528,'기사 제목 및 링크'!C:C,0)))</f>
        <v/>
      </c>
    </row>
    <row r="1529" spans="1:9">
      <c r="A1529" t="s">
        <v>1335</v>
      </c>
      <c r="B1529" t="s">
        <v>36</v>
      </c>
      <c r="C1529">
        <v>1</v>
      </c>
      <c r="D1529" s="78" t="str">
        <f>IFERROR(MATCH(A1529,'4p data'!$I$2:$I$7,0),"")</f>
        <v/>
      </c>
      <c r="E1529" s="78" t="str">
        <f>IF(D1529="","",D1529&amp;"@"&amp;COUNTIF($D$1:D1529,D1529))</f>
        <v/>
      </c>
      <c r="F1529" s="78" t="str">
        <f t="shared" si="23"/>
        <v>직접유입</v>
      </c>
      <c r="I1529" s="78" t="str">
        <f>IF(E1529="","",INDEX('기사 제목 및 링크'!B:B,MATCH("https://skinnonews.com"&amp;A1529,'기사 제목 및 링크'!C:C,0)))</f>
        <v/>
      </c>
    </row>
    <row r="1530" spans="1:9">
      <c r="A1530" t="s">
        <v>1335</v>
      </c>
      <c r="B1530" t="s">
        <v>230</v>
      </c>
      <c r="C1530">
        <v>1</v>
      </c>
      <c r="D1530" s="78" t="str">
        <f>IFERROR(MATCH(A1530,'4p data'!$I$2:$I$7,0),"")</f>
        <v/>
      </c>
      <c r="E1530" s="78" t="str">
        <f>IF(D1530="","",D1530&amp;"@"&amp;COUNTIF($D$1:D1530,D1530))</f>
        <v/>
      </c>
      <c r="F1530" s="78" t="str">
        <f t="shared" si="23"/>
        <v>Skgeocentric.com</v>
      </c>
      <c r="I1530" s="78" t="str">
        <f>IF(E1530="","",INDEX('기사 제목 및 링크'!B:B,MATCH("https://skinnonews.com"&amp;A1530,'기사 제목 및 링크'!C:C,0)))</f>
        <v/>
      </c>
    </row>
    <row r="1531" spans="1:9">
      <c r="A1531" t="s">
        <v>1332</v>
      </c>
      <c r="B1531" t="s">
        <v>36</v>
      </c>
      <c r="C1531">
        <v>1</v>
      </c>
      <c r="D1531" s="78" t="str">
        <f>IFERROR(MATCH(A1531,'4p data'!$I$2:$I$7,0),"")</f>
        <v/>
      </c>
      <c r="E1531" s="78" t="str">
        <f>IF(D1531="","",D1531&amp;"@"&amp;COUNTIF($D$1:D1531,D1531))</f>
        <v/>
      </c>
      <c r="F1531" s="78" t="str">
        <f t="shared" si="23"/>
        <v>직접유입</v>
      </c>
      <c r="I1531" s="78" t="str">
        <f>IF(E1531="","",INDEX('기사 제목 및 링크'!B:B,MATCH("https://skinnonews.com"&amp;A1531,'기사 제목 및 링크'!C:C,0)))</f>
        <v/>
      </c>
    </row>
    <row r="1532" spans="1:9">
      <c r="A1532" t="s">
        <v>1332</v>
      </c>
      <c r="B1532" t="s">
        <v>2716</v>
      </c>
      <c r="C1532">
        <v>1</v>
      </c>
      <c r="D1532" s="78" t="str">
        <f>IFERROR(MATCH(A1532,'4p data'!$I$2:$I$7,0),"")</f>
        <v/>
      </c>
      <c r="E1532" s="78" t="str">
        <f>IF(D1532="","",D1532&amp;"@"&amp;COUNTIF($D$1:D1532,D1532))</f>
        <v/>
      </c>
      <c r="F1532" s="78" t="str">
        <f t="shared" si="23"/>
        <v>Link.inpock.co.kr</v>
      </c>
      <c r="I1532" s="78" t="str">
        <f>IF(E1532="","",INDEX('기사 제목 및 링크'!B:B,MATCH("https://skinnonews.com"&amp;A1532,'기사 제목 및 링크'!C:C,0)))</f>
        <v/>
      </c>
    </row>
    <row r="1533" spans="1:9">
      <c r="A1533" t="s">
        <v>1332</v>
      </c>
      <c r="B1533" t="s">
        <v>230</v>
      </c>
      <c r="C1533">
        <v>1</v>
      </c>
      <c r="D1533" s="78" t="str">
        <f>IFERROR(MATCH(A1533,'4p data'!$I$2:$I$7,0),"")</f>
        <v/>
      </c>
      <c r="E1533" s="78" t="str">
        <f>IF(D1533="","",D1533&amp;"@"&amp;COUNTIF($D$1:D1533,D1533))</f>
        <v/>
      </c>
      <c r="F1533" s="78" t="str">
        <f t="shared" si="23"/>
        <v>Skgeocentric.com</v>
      </c>
      <c r="I1533" s="78" t="str">
        <f>IF(E1533="","",INDEX('기사 제목 및 링크'!B:B,MATCH("https://skinnonews.com"&amp;A1533,'기사 제목 및 링크'!C:C,0)))</f>
        <v/>
      </c>
    </row>
    <row r="1534" spans="1:9">
      <c r="A1534" t="s">
        <v>1363</v>
      </c>
      <c r="B1534" t="s">
        <v>36</v>
      </c>
      <c r="C1534">
        <v>1</v>
      </c>
      <c r="D1534" s="78" t="str">
        <f>IFERROR(MATCH(A1534,'4p data'!$I$2:$I$7,0),"")</f>
        <v/>
      </c>
      <c r="E1534" s="78" t="str">
        <f>IF(D1534="","",D1534&amp;"@"&amp;COUNTIF($D$1:D1534,D1534))</f>
        <v/>
      </c>
      <c r="F1534" s="78" t="str">
        <f t="shared" si="23"/>
        <v>직접유입</v>
      </c>
      <c r="I1534" s="78" t="str">
        <f>IF(E1534="","",INDEX('기사 제목 및 링크'!B:B,MATCH("https://skinnonews.com"&amp;A1534,'기사 제목 및 링크'!C:C,0)))</f>
        <v/>
      </c>
    </row>
    <row r="1535" spans="1:9">
      <c r="A1535" t="s">
        <v>1363</v>
      </c>
      <c r="B1535" t="s">
        <v>41</v>
      </c>
      <c r="C1535">
        <v>1</v>
      </c>
      <c r="D1535" s="78" t="str">
        <f>IFERROR(MATCH(A1535,'4p data'!$I$2:$I$7,0),"")</f>
        <v/>
      </c>
      <c r="E1535" s="78" t="str">
        <f>IF(D1535="","",D1535&amp;"@"&amp;COUNTIF($D$1:D1535,D1535))</f>
        <v/>
      </c>
      <c r="F1535" s="78" t="str">
        <f t="shared" si="23"/>
        <v>Naver.com</v>
      </c>
      <c r="I1535" s="78" t="str">
        <f>IF(E1535="","",INDEX('기사 제목 및 링크'!B:B,MATCH("https://skinnonews.com"&amp;A1535,'기사 제목 및 링크'!C:C,0)))</f>
        <v/>
      </c>
    </row>
    <row r="1536" spans="1:9">
      <c r="A1536" t="s">
        <v>1363</v>
      </c>
      <c r="B1536" t="s">
        <v>88</v>
      </c>
      <c r="C1536">
        <v>1</v>
      </c>
      <c r="D1536" s="78" t="str">
        <f>IFERROR(MATCH(A1536,'4p data'!$I$2:$I$7,0),"")</f>
        <v/>
      </c>
      <c r="E1536" s="78" t="str">
        <f>IF(D1536="","",D1536&amp;"@"&amp;COUNTIF($D$1:D1536,D1536))</f>
        <v/>
      </c>
      <c r="F1536" s="78" t="str">
        <f t="shared" si="23"/>
        <v>Sk-on.com</v>
      </c>
      <c r="I1536" s="78" t="str">
        <f>IF(E1536="","",INDEX('기사 제목 및 링크'!B:B,MATCH("https://skinnonews.com"&amp;A1536,'기사 제목 및 링크'!C:C,0)))</f>
        <v/>
      </c>
    </row>
    <row r="1537" spans="1:9">
      <c r="A1537" t="s">
        <v>1361</v>
      </c>
      <c r="B1537" t="s">
        <v>235</v>
      </c>
      <c r="C1537">
        <v>1</v>
      </c>
      <c r="D1537" s="78" t="str">
        <f>IFERROR(MATCH(A1537,'4p data'!$I$2:$I$7,0),"")</f>
        <v/>
      </c>
      <c r="E1537" s="78" t="str">
        <f>IF(D1537="","",D1537&amp;"@"&amp;COUNTIF($D$1:D1537,D1537))</f>
        <v/>
      </c>
      <c r="F1537" s="78" t="str">
        <f t="shared" si="23"/>
        <v>M.search.naver.com</v>
      </c>
      <c r="I1537" s="78" t="str">
        <f>IF(E1537="","",INDEX('기사 제목 및 링크'!B:B,MATCH("https://skinnonews.com"&amp;A1537,'기사 제목 및 링크'!C:C,0)))</f>
        <v/>
      </c>
    </row>
    <row r="1538" spans="1:9">
      <c r="A1538" t="s">
        <v>1909</v>
      </c>
      <c r="B1538" t="s">
        <v>37</v>
      </c>
      <c r="C1538">
        <v>1</v>
      </c>
      <c r="D1538" s="78" t="str">
        <f>IFERROR(MATCH(A1538,'4p data'!$I$2:$I$7,0),"")</f>
        <v/>
      </c>
      <c r="E1538" s="78" t="str">
        <f>IF(D1538="","",D1538&amp;"@"&amp;COUNTIF($D$1:D1538,D1538))</f>
        <v/>
      </c>
      <c r="F1538" s="78" t="str">
        <f t="shared" ref="F1538:F1601" si="24">IF(B1538="naver","Naver 검색",IF(B1538="google","Google 검색",IF(B1538="(direct)","직접유입",UPPER(LEFT(B1538,1))&amp;MID(B1538,2,99))))</f>
        <v>Google 검색</v>
      </c>
      <c r="I1538" s="78" t="str">
        <f>IF(E1538="","",INDEX('기사 제목 및 링크'!B:B,MATCH("https://skinnonews.com"&amp;A1538,'기사 제목 및 링크'!C:C,0)))</f>
        <v/>
      </c>
    </row>
    <row r="1539" spans="1:9">
      <c r="A1539" t="s">
        <v>1389</v>
      </c>
      <c r="B1539" t="s">
        <v>40</v>
      </c>
      <c r="C1539">
        <v>1</v>
      </c>
      <c r="D1539" s="78" t="str">
        <f>IFERROR(MATCH(A1539,'4p data'!$I$2:$I$7,0),"")</f>
        <v/>
      </c>
      <c r="E1539" s="78" t="str">
        <f>IF(D1539="","",D1539&amp;"@"&amp;COUNTIF($D$1:D1539,D1539))</f>
        <v/>
      </c>
      <c r="F1539" s="78" t="str">
        <f t="shared" si="24"/>
        <v>Bing</v>
      </c>
      <c r="I1539" s="78" t="str">
        <f>IF(E1539="","",INDEX('기사 제목 및 링크'!B:B,MATCH("https://skinnonews.com"&amp;A1539,'기사 제목 및 링크'!C:C,0)))</f>
        <v/>
      </c>
    </row>
    <row r="1540" spans="1:9">
      <c r="A1540" t="s">
        <v>1388</v>
      </c>
      <c r="B1540" t="s">
        <v>38</v>
      </c>
      <c r="C1540">
        <v>1</v>
      </c>
      <c r="D1540" s="78" t="str">
        <f>IFERROR(MATCH(A1540,'4p data'!$I$2:$I$7,0),"")</f>
        <v/>
      </c>
      <c r="E1540" s="78" t="str">
        <f>IF(D1540="","",D1540&amp;"@"&amp;COUNTIF($D$1:D1540,D1540))</f>
        <v/>
      </c>
      <c r="F1540" s="78" t="str">
        <f t="shared" si="24"/>
        <v>Ozmailer.com</v>
      </c>
      <c r="I1540" s="78" t="str">
        <f>IF(E1540="","",INDEX('기사 제목 및 링크'!B:B,MATCH("https://skinnonews.com"&amp;A1540,'기사 제목 및 링크'!C:C,0)))</f>
        <v/>
      </c>
    </row>
    <row r="1541" spans="1:9">
      <c r="A1541" t="s">
        <v>1426</v>
      </c>
      <c r="B1541" t="s">
        <v>39</v>
      </c>
      <c r="C1541">
        <v>1</v>
      </c>
      <c r="D1541" s="78" t="str">
        <f>IFERROR(MATCH(A1541,'4p data'!$I$2:$I$7,0),"")</f>
        <v/>
      </c>
      <c r="E1541" s="78" t="str">
        <f>IF(D1541="","",D1541&amp;"@"&amp;COUNTIF($D$1:D1541,D1541))</f>
        <v/>
      </c>
      <c r="F1541" s="78" t="str">
        <f t="shared" si="24"/>
        <v>Naver 검색</v>
      </c>
      <c r="I1541" s="78" t="str">
        <f>IF(E1541="","",INDEX('기사 제목 및 링크'!B:B,MATCH("https://skinnonews.com"&amp;A1541,'기사 제목 및 링크'!C:C,0)))</f>
        <v/>
      </c>
    </row>
    <row r="1542" spans="1:9">
      <c r="A1542" t="s">
        <v>1424</v>
      </c>
      <c r="B1542" t="s">
        <v>926</v>
      </c>
      <c r="C1542">
        <v>1</v>
      </c>
      <c r="D1542" s="78" t="str">
        <f>IFERROR(MATCH(A1542,'4p data'!$I$2:$I$7,0),"")</f>
        <v/>
      </c>
      <c r="E1542" s="78" t="str">
        <f>IF(D1542="","",D1542&amp;"@"&amp;COUNTIF($D$1:D1542,D1542))</f>
        <v/>
      </c>
      <c r="F1542" s="78" t="str">
        <f t="shared" si="24"/>
        <v>Facebook</v>
      </c>
      <c r="I1542" s="78" t="str">
        <f>IF(E1542="","",INDEX('기사 제목 및 링크'!B:B,MATCH("https://skinnonews.com"&amp;A1542,'기사 제목 및 링크'!C:C,0)))</f>
        <v/>
      </c>
    </row>
    <row r="1543" spans="1:9">
      <c r="A1543" t="s">
        <v>1424</v>
      </c>
      <c r="B1543" t="s">
        <v>1786</v>
      </c>
      <c r="C1543">
        <v>1</v>
      </c>
      <c r="D1543" s="78" t="str">
        <f>IFERROR(MATCH(A1543,'4p data'!$I$2:$I$7,0),"")</f>
        <v/>
      </c>
      <c r="E1543" s="78" t="str">
        <f>IF(D1543="","",D1543&amp;"@"&amp;COUNTIF($D$1:D1543,D1543))</f>
        <v/>
      </c>
      <c r="F1543" s="78" t="str">
        <f t="shared" si="24"/>
        <v>M.blog.naver.com</v>
      </c>
      <c r="I1543" s="78" t="str">
        <f>IF(E1543="","",INDEX('기사 제목 및 링크'!B:B,MATCH("https://skinnonews.com"&amp;A1543,'기사 제목 및 링크'!C:C,0)))</f>
        <v/>
      </c>
    </row>
    <row r="1544" spans="1:9">
      <c r="A1544" t="s">
        <v>1424</v>
      </c>
      <c r="B1544" t="s">
        <v>39</v>
      </c>
      <c r="C1544">
        <v>1</v>
      </c>
      <c r="D1544" s="78" t="str">
        <f>IFERROR(MATCH(A1544,'4p data'!$I$2:$I$7,0),"")</f>
        <v/>
      </c>
      <c r="E1544" s="78" t="str">
        <f>IF(D1544="","",D1544&amp;"@"&amp;COUNTIF($D$1:D1544,D1544))</f>
        <v/>
      </c>
      <c r="F1544" s="78" t="str">
        <f t="shared" si="24"/>
        <v>Naver 검색</v>
      </c>
      <c r="I1544" s="78" t="str">
        <f>IF(E1544="","",INDEX('기사 제목 및 링크'!B:B,MATCH("https://skinnonews.com"&amp;A1544,'기사 제목 및 링크'!C:C,0)))</f>
        <v/>
      </c>
    </row>
    <row r="1545" spans="1:9">
      <c r="A1545" t="s">
        <v>1424</v>
      </c>
      <c r="B1545" t="s">
        <v>88</v>
      </c>
      <c r="C1545">
        <v>1</v>
      </c>
      <c r="D1545" s="78" t="str">
        <f>IFERROR(MATCH(A1545,'4p data'!$I$2:$I$7,0),"")</f>
        <v/>
      </c>
      <c r="E1545" s="78" t="str">
        <f>IF(D1545="","",D1545&amp;"@"&amp;COUNTIF($D$1:D1545,D1545))</f>
        <v/>
      </c>
      <c r="F1545" s="78" t="str">
        <f t="shared" si="24"/>
        <v>Sk-on.com</v>
      </c>
      <c r="I1545" s="78" t="str">
        <f>IF(E1545="","",INDEX('기사 제목 및 링크'!B:B,MATCH("https://skinnonews.com"&amp;A1545,'기사 제목 및 링크'!C:C,0)))</f>
        <v/>
      </c>
    </row>
    <row r="1546" spans="1:9">
      <c r="A1546" t="s">
        <v>1424</v>
      </c>
      <c r="B1546" t="s">
        <v>234</v>
      </c>
      <c r="C1546">
        <v>1</v>
      </c>
      <c r="D1546" s="78" t="str">
        <f>IFERROR(MATCH(A1546,'4p data'!$I$2:$I$7,0),"")</f>
        <v/>
      </c>
      <c r="E1546" s="78" t="str">
        <f>IF(D1546="","",D1546&amp;"@"&amp;COUNTIF($D$1:D1546,D1546))</f>
        <v/>
      </c>
      <c r="F1546" s="78" t="str">
        <f t="shared" si="24"/>
        <v>Skenmove.com</v>
      </c>
      <c r="I1546" s="78" t="str">
        <f>IF(E1546="","",INDEX('기사 제목 및 링크'!B:B,MATCH("https://skinnonews.com"&amp;A1546,'기사 제목 및 링크'!C:C,0)))</f>
        <v/>
      </c>
    </row>
    <row r="1547" spans="1:9">
      <c r="A1547" t="s">
        <v>1425</v>
      </c>
      <c r="B1547" t="s">
        <v>2708</v>
      </c>
      <c r="C1547">
        <v>1</v>
      </c>
      <c r="D1547" s="78" t="str">
        <f>IFERROR(MATCH(A1547,'4p data'!$I$2:$I$7,0),"")</f>
        <v/>
      </c>
      <c r="E1547" s="78" t="str">
        <f>IF(D1547="","",D1547&amp;"@"&amp;COUNTIF($D$1:D1547,D1547))</f>
        <v/>
      </c>
      <c r="F1547" s="78" t="str">
        <f t="shared" si="24"/>
        <v>Lm.facebook.com</v>
      </c>
      <c r="I1547" s="78" t="str">
        <f>IF(E1547="","",INDEX('기사 제목 및 링크'!B:B,MATCH("https://skinnonews.com"&amp;A1547,'기사 제목 및 링크'!C:C,0)))</f>
        <v/>
      </c>
    </row>
    <row r="1548" spans="1:9">
      <c r="A1548" t="s">
        <v>2329</v>
      </c>
      <c r="B1548" t="s">
        <v>36</v>
      </c>
      <c r="C1548">
        <v>1</v>
      </c>
      <c r="D1548" s="78" t="str">
        <f>IFERROR(MATCH(A1548,'4p data'!$I$2:$I$7,0),"")</f>
        <v/>
      </c>
      <c r="E1548" s="78" t="str">
        <f>IF(D1548="","",D1548&amp;"@"&amp;COUNTIF($D$1:D1548,D1548))</f>
        <v/>
      </c>
      <c r="F1548" s="78" t="str">
        <f t="shared" si="24"/>
        <v>직접유입</v>
      </c>
      <c r="I1548" s="78" t="str">
        <f>IF(E1548="","",INDEX('기사 제목 및 링크'!B:B,MATCH("https://skinnonews.com"&amp;A1548,'기사 제목 및 링크'!C:C,0)))</f>
        <v/>
      </c>
    </row>
    <row r="1549" spans="1:9">
      <c r="A1549" t="s">
        <v>1454</v>
      </c>
      <c r="B1549" t="s">
        <v>38</v>
      </c>
      <c r="C1549">
        <v>1</v>
      </c>
      <c r="D1549" s="78" t="str">
        <f>IFERROR(MATCH(A1549,'4p data'!$I$2:$I$7,0),"")</f>
        <v/>
      </c>
      <c r="E1549" s="78" t="str">
        <f>IF(D1549="","",D1549&amp;"@"&amp;COUNTIF($D$1:D1549,D1549))</f>
        <v/>
      </c>
      <c r="F1549" s="78" t="str">
        <f t="shared" si="24"/>
        <v>Ozmailer.com</v>
      </c>
      <c r="I1549" s="78" t="str">
        <f>IF(E1549="","",INDEX('기사 제목 및 링크'!B:B,MATCH("https://skinnonews.com"&amp;A1549,'기사 제목 및 링크'!C:C,0)))</f>
        <v/>
      </c>
    </row>
    <row r="1550" spans="1:9">
      <c r="A1550" t="s">
        <v>1484</v>
      </c>
      <c r="B1550" t="s">
        <v>37</v>
      </c>
      <c r="C1550">
        <v>1</v>
      </c>
      <c r="D1550" s="78" t="str">
        <f>IFERROR(MATCH(A1550,'4p data'!$I$2:$I$7,0),"")</f>
        <v/>
      </c>
      <c r="E1550" s="78" t="str">
        <f>IF(D1550="","",D1550&amp;"@"&amp;COUNTIF($D$1:D1550,D1550))</f>
        <v/>
      </c>
      <c r="F1550" s="78" t="str">
        <f t="shared" si="24"/>
        <v>Google 검색</v>
      </c>
      <c r="I1550" s="78" t="str">
        <f>IF(E1550="","",INDEX('기사 제목 및 링크'!B:B,MATCH("https://skinnonews.com"&amp;A1550,'기사 제목 및 링크'!C:C,0)))</f>
        <v/>
      </c>
    </row>
    <row r="1551" spans="1:9">
      <c r="A1551" t="s">
        <v>1484</v>
      </c>
      <c r="B1551" t="s">
        <v>39</v>
      </c>
      <c r="C1551">
        <v>1</v>
      </c>
      <c r="D1551" s="78" t="str">
        <f>IFERROR(MATCH(A1551,'4p data'!$I$2:$I$7,0),"")</f>
        <v/>
      </c>
      <c r="E1551" s="78" t="str">
        <f>IF(D1551="","",D1551&amp;"@"&amp;COUNTIF($D$1:D1551,D1551))</f>
        <v/>
      </c>
      <c r="F1551" s="78" t="str">
        <f t="shared" si="24"/>
        <v>Naver 검색</v>
      </c>
      <c r="I1551" s="78" t="str">
        <f>IF(E1551="","",INDEX('기사 제목 및 링크'!B:B,MATCH("https://skinnonews.com"&amp;A1551,'기사 제목 및 링크'!C:C,0)))</f>
        <v/>
      </c>
    </row>
    <row r="1552" spans="1:9">
      <c r="A1552" t="s">
        <v>1486</v>
      </c>
      <c r="B1552" t="s">
        <v>40</v>
      </c>
      <c r="C1552">
        <v>1</v>
      </c>
      <c r="D1552" s="78" t="str">
        <f>IFERROR(MATCH(A1552,'4p data'!$I$2:$I$7,0),"")</f>
        <v/>
      </c>
      <c r="E1552" s="78" t="str">
        <f>IF(D1552="","",D1552&amp;"@"&amp;COUNTIF($D$1:D1552,D1552))</f>
        <v/>
      </c>
      <c r="F1552" s="78" t="str">
        <f t="shared" si="24"/>
        <v>Bing</v>
      </c>
      <c r="I1552" s="78" t="str">
        <f>IF(E1552="","",INDEX('기사 제목 및 링크'!B:B,MATCH("https://skinnonews.com"&amp;A1552,'기사 제목 및 링크'!C:C,0)))</f>
        <v/>
      </c>
    </row>
    <row r="1553" spans="1:9">
      <c r="A1553" t="s">
        <v>1567</v>
      </c>
      <c r="B1553" t="s">
        <v>36</v>
      </c>
      <c r="C1553">
        <v>1</v>
      </c>
      <c r="D1553" s="78" t="str">
        <f>IFERROR(MATCH(A1553,'4p data'!$I$2:$I$7,0),"")</f>
        <v/>
      </c>
      <c r="E1553" s="78" t="str">
        <f>IF(D1553="","",D1553&amp;"@"&amp;COUNTIF($D$1:D1553,D1553))</f>
        <v/>
      </c>
      <c r="F1553" s="78" t="str">
        <f t="shared" si="24"/>
        <v>직접유입</v>
      </c>
      <c r="I1553" s="78" t="str">
        <f>IF(E1553="","",INDEX('기사 제목 및 링크'!B:B,MATCH("https://skinnonews.com"&amp;A1553,'기사 제목 및 링크'!C:C,0)))</f>
        <v/>
      </c>
    </row>
    <row r="1554" spans="1:9">
      <c r="A1554" t="s">
        <v>1567</v>
      </c>
      <c r="B1554" t="s">
        <v>39</v>
      </c>
      <c r="C1554">
        <v>1</v>
      </c>
      <c r="D1554" s="78" t="str">
        <f>IFERROR(MATCH(A1554,'4p data'!$I$2:$I$7,0),"")</f>
        <v/>
      </c>
      <c r="E1554" s="78" t="str">
        <f>IF(D1554="","",D1554&amp;"@"&amp;COUNTIF($D$1:D1554,D1554))</f>
        <v/>
      </c>
      <c r="F1554" s="78" t="str">
        <f t="shared" si="24"/>
        <v>Naver 검색</v>
      </c>
      <c r="I1554" s="78" t="str">
        <f>IF(E1554="","",INDEX('기사 제목 및 링크'!B:B,MATCH("https://skinnonews.com"&amp;A1554,'기사 제목 및 링크'!C:C,0)))</f>
        <v/>
      </c>
    </row>
    <row r="1555" spans="1:9">
      <c r="A1555" t="s">
        <v>1566</v>
      </c>
      <c r="B1555" t="s">
        <v>39</v>
      </c>
      <c r="C1555">
        <v>1</v>
      </c>
      <c r="D1555" s="78" t="str">
        <f>IFERROR(MATCH(A1555,'4p data'!$I$2:$I$7,0),"")</f>
        <v/>
      </c>
      <c r="E1555" s="78" t="str">
        <f>IF(D1555="","",D1555&amp;"@"&amp;COUNTIF($D$1:D1555,D1555))</f>
        <v/>
      </c>
      <c r="F1555" s="78" t="str">
        <f t="shared" si="24"/>
        <v>Naver 검색</v>
      </c>
      <c r="I1555" s="78" t="str">
        <f>IF(E1555="","",INDEX('기사 제목 및 링크'!B:B,MATCH("https://skinnonews.com"&amp;A1555,'기사 제목 및 링크'!C:C,0)))</f>
        <v/>
      </c>
    </row>
    <row r="1556" spans="1:9">
      <c r="A1556" t="s">
        <v>1577</v>
      </c>
      <c r="B1556" t="s">
        <v>37</v>
      </c>
      <c r="C1556">
        <v>1</v>
      </c>
      <c r="D1556" s="78" t="str">
        <f>IFERROR(MATCH(A1556,'4p data'!$I$2:$I$7,0),"")</f>
        <v/>
      </c>
      <c r="E1556" s="78" t="str">
        <f>IF(D1556="","",D1556&amp;"@"&amp;COUNTIF($D$1:D1556,D1556))</f>
        <v/>
      </c>
      <c r="F1556" s="78" t="str">
        <f t="shared" si="24"/>
        <v>Google 검색</v>
      </c>
      <c r="I1556" s="78" t="str">
        <f>IF(E1556="","",INDEX('기사 제목 및 링크'!B:B,MATCH("https://skinnonews.com"&amp;A1556,'기사 제목 및 링크'!C:C,0)))</f>
        <v/>
      </c>
    </row>
    <row r="1557" spans="1:9">
      <c r="A1557" t="s">
        <v>1614</v>
      </c>
      <c r="B1557" t="s">
        <v>88</v>
      </c>
      <c r="C1557">
        <v>1</v>
      </c>
      <c r="D1557" s="78" t="str">
        <f>IFERROR(MATCH(A1557,'4p data'!$I$2:$I$7,0),"")</f>
        <v/>
      </c>
      <c r="E1557" s="78" t="str">
        <f>IF(D1557="","",D1557&amp;"@"&amp;COUNTIF($D$1:D1557,D1557))</f>
        <v/>
      </c>
      <c r="F1557" s="78" t="str">
        <f t="shared" si="24"/>
        <v>Sk-on.com</v>
      </c>
      <c r="I1557" s="78" t="str">
        <f>IF(E1557="","",INDEX('기사 제목 및 링크'!B:B,MATCH("https://skinnonews.com"&amp;A1557,'기사 제목 및 링크'!C:C,0)))</f>
        <v/>
      </c>
    </row>
    <row r="1558" spans="1:9">
      <c r="A1558" t="s">
        <v>1614</v>
      </c>
      <c r="B1558" t="s">
        <v>236</v>
      </c>
      <c r="C1558">
        <v>1</v>
      </c>
      <c r="D1558" s="78" t="str">
        <f>IFERROR(MATCH(A1558,'4p data'!$I$2:$I$7,0),"")</f>
        <v/>
      </c>
      <c r="E1558" s="78" t="str">
        <f>IF(D1558="","",D1558&amp;"@"&amp;COUNTIF($D$1:D1558,D1558))</f>
        <v/>
      </c>
      <c r="F1558" s="78" t="str">
        <f t="shared" si="24"/>
        <v>Youtube.com</v>
      </c>
      <c r="I1558" s="78" t="str">
        <f>IF(E1558="","",INDEX('기사 제목 및 링크'!B:B,MATCH("https://skinnonews.com"&amp;A1558,'기사 제목 및 링크'!C:C,0)))</f>
        <v/>
      </c>
    </row>
    <row r="1559" spans="1:9">
      <c r="A1559" t="s">
        <v>1616</v>
      </c>
      <c r="B1559" t="s">
        <v>41</v>
      </c>
      <c r="C1559">
        <v>1</v>
      </c>
      <c r="D1559" s="78" t="str">
        <f>IFERROR(MATCH(A1559,'4p data'!$I$2:$I$7,0),"")</f>
        <v/>
      </c>
      <c r="E1559" s="78" t="str">
        <f>IF(D1559="","",D1559&amp;"@"&amp;COUNTIF($D$1:D1559,D1559))</f>
        <v/>
      </c>
      <c r="F1559" s="78" t="str">
        <f t="shared" si="24"/>
        <v>Naver.com</v>
      </c>
      <c r="I1559" s="78" t="str">
        <f>IF(E1559="","",INDEX('기사 제목 및 링크'!B:B,MATCH("https://skinnonews.com"&amp;A1559,'기사 제목 및 링크'!C:C,0)))</f>
        <v/>
      </c>
    </row>
    <row r="1560" spans="1:9">
      <c r="A1560" t="s">
        <v>1616</v>
      </c>
      <c r="B1560" t="s">
        <v>38</v>
      </c>
      <c r="C1560">
        <v>1</v>
      </c>
      <c r="D1560" s="78" t="str">
        <f>IFERROR(MATCH(A1560,'4p data'!$I$2:$I$7,0),"")</f>
        <v/>
      </c>
      <c r="E1560" s="78" t="str">
        <f>IF(D1560="","",D1560&amp;"@"&amp;COUNTIF($D$1:D1560,D1560))</f>
        <v/>
      </c>
      <c r="F1560" s="78" t="str">
        <f t="shared" si="24"/>
        <v>Ozmailer.com</v>
      </c>
      <c r="I1560" s="78" t="str">
        <f>IF(E1560="","",INDEX('기사 제목 및 링크'!B:B,MATCH("https://skinnonews.com"&amp;A1560,'기사 제목 및 링크'!C:C,0)))</f>
        <v/>
      </c>
    </row>
    <row r="1561" spans="1:9">
      <c r="A1561" t="s">
        <v>1616</v>
      </c>
      <c r="B1561" t="s">
        <v>238</v>
      </c>
      <c r="C1561">
        <v>1</v>
      </c>
      <c r="D1561" s="78" t="str">
        <f>IFERROR(MATCH(A1561,'4p data'!$I$2:$I$7,0),"")</f>
        <v/>
      </c>
      <c r="E1561" s="78" t="str">
        <f>IF(D1561="","",D1561&amp;"@"&amp;COUNTIF($D$1:D1561,D1561))</f>
        <v/>
      </c>
      <c r="F1561" s="78" t="str">
        <f t="shared" si="24"/>
        <v>Skincheonpetrochem.com</v>
      </c>
      <c r="I1561" s="78" t="str">
        <f>IF(E1561="","",INDEX('기사 제목 및 링크'!B:B,MATCH("https://skinnonews.com"&amp;A1561,'기사 제목 및 링크'!C:C,0)))</f>
        <v/>
      </c>
    </row>
    <row r="1562" spans="1:9">
      <c r="A1562" t="s">
        <v>1615</v>
      </c>
      <c r="B1562" t="s">
        <v>40</v>
      </c>
      <c r="C1562">
        <v>1</v>
      </c>
      <c r="D1562" s="78" t="str">
        <f>IFERROR(MATCH(A1562,'4p data'!$I$2:$I$7,0),"")</f>
        <v/>
      </c>
      <c r="E1562" s="78" t="str">
        <f>IF(D1562="","",D1562&amp;"@"&amp;COUNTIF($D$1:D1562,D1562))</f>
        <v/>
      </c>
      <c r="F1562" s="78" t="str">
        <f t="shared" si="24"/>
        <v>Bing</v>
      </c>
      <c r="I1562" s="78" t="str">
        <f>IF(E1562="","",INDEX('기사 제목 및 링크'!B:B,MATCH("https://skinnonews.com"&amp;A1562,'기사 제목 및 링크'!C:C,0)))</f>
        <v/>
      </c>
    </row>
    <row r="1563" spans="1:9">
      <c r="A1563" t="s">
        <v>1615</v>
      </c>
      <c r="B1563" t="s">
        <v>39</v>
      </c>
      <c r="C1563">
        <v>1</v>
      </c>
      <c r="D1563" s="78" t="str">
        <f>IFERROR(MATCH(A1563,'4p data'!$I$2:$I$7,0),"")</f>
        <v/>
      </c>
      <c r="E1563" s="78" t="str">
        <f>IF(D1563="","",D1563&amp;"@"&amp;COUNTIF($D$1:D1563,D1563))</f>
        <v/>
      </c>
      <c r="F1563" s="78" t="str">
        <f t="shared" si="24"/>
        <v>Naver 검색</v>
      </c>
      <c r="I1563" s="78" t="str">
        <f>IF(E1563="","",INDEX('기사 제목 및 링크'!B:B,MATCH("https://skinnonews.com"&amp;A1563,'기사 제목 및 링크'!C:C,0)))</f>
        <v/>
      </c>
    </row>
    <row r="1564" spans="1:9">
      <c r="A1564" t="s">
        <v>1615</v>
      </c>
      <c r="B1564" t="s">
        <v>41</v>
      </c>
      <c r="C1564">
        <v>1</v>
      </c>
      <c r="D1564" s="78" t="str">
        <f>IFERROR(MATCH(A1564,'4p data'!$I$2:$I$7,0),"")</f>
        <v/>
      </c>
      <c r="E1564" s="78" t="str">
        <f>IF(D1564="","",D1564&amp;"@"&amp;COUNTIF($D$1:D1564,D1564))</f>
        <v/>
      </c>
      <c r="F1564" s="78" t="str">
        <f t="shared" si="24"/>
        <v>Naver.com</v>
      </c>
      <c r="I1564" s="78" t="str">
        <f>IF(E1564="","",INDEX('기사 제목 및 링크'!B:B,MATCH("https://skinnonews.com"&amp;A1564,'기사 제목 및 링크'!C:C,0)))</f>
        <v/>
      </c>
    </row>
    <row r="1565" spans="1:9">
      <c r="A1565" t="s">
        <v>1615</v>
      </c>
      <c r="B1565" t="s">
        <v>88</v>
      </c>
      <c r="C1565">
        <v>1</v>
      </c>
      <c r="D1565" s="78" t="str">
        <f>IFERROR(MATCH(A1565,'4p data'!$I$2:$I$7,0),"")</f>
        <v/>
      </c>
      <c r="E1565" s="78" t="str">
        <f>IF(D1565="","",D1565&amp;"@"&amp;COUNTIF($D$1:D1565,D1565))</f>
        <v/>
      </c>
      <c r="F1565" s="78" t="str">
        <f t="shared" si="24"/>
        <v>Sk-on.com</v>
      </c>
      <c r="I1565" s="78" t="str">
        <f>IF(E1565="","",INDEX('기사 제목 및 링크'!B:B,MATCH("https://skinnonews.com"&amp;A1565,'기사 제목 및 링크'!C:C,0)))</f>
        <v/>
      </c>
    </row>
    <row r="1566" spans="1:9">
      <c r="A1566" t="s">
        <v>1797</v>
      </c>
      <c r="B1566" t="s">
        <v>39</v>
      </c>
      <c r="C1566">
        <v>1</v>
      </c>
      <c r="D1566" s="78" t="str">
        <f>IFERROR(MATCH(A1566,'4p data'!$I$2:$I$7,0),"")</f>
        <v/>
      </c>
      <c r="E1566" s="78" t="str">
        <f>IF(D1566="","",D1566&amp;"@"&amp;COUNTIF($D$1:D1566,D1566))</f>
        <v/>
      </c>
      <c r="F1566" s="78" t="str">
        <f t="shared" si="24"/>
        <v>Naver 검색</v>
      </c>
      <c r="I1566" s="78" t="str">
        <f>IF(E1566="","",INDEX('기사 제목 및 링크'!B:B,MATCH("https://skinnonews.com"&amp;A1566,'기사 제목 및 링크'!C:C,0)))</f>
        <v/>
      </c>
    </row>
    <row r="1567" spans="1:9">
      <c r="A1567" t="s">
        <v>1794</v>
      </c>
      <c r="B1567" t="s">
        <v>230</v>
      </c>
      <c r="C1567">
        <v>1</v>
      </c>
      <c r="D1567" s="78" t="str">
        <f>IFERROR(MATCH(A1567,'4p data'!$I$2:$I$7,0),"")</f>
        <v/>
      </c>
      <c r="E1567" s="78" t="str">
        <f>IF(D1567="","",D1567&amp;"@"&amp;COUNTIF($D$1:D1567,D1567))</f>
        <v/>
      </c>
      <c r="F1567" s="78" t="str">
        <f t="shared" si="24"/>
        <v>Skgeocentric.com</v>
      </c>
      <c r="I1567" s="78" t="str">
        <f>IF(E1567="","",INDEX('기사 제목 및 링크'!B:B,MATCH("https://skinnonews.com"&amp;A1567,'기사 제목 및 링크'!C:C,0)))</f>
        <v/>
      </c>
    </row>
    <row r="1568" spans="1:9">
      <c r="A1568" t="s">
        <v>1794</v>
      </c>
      <c r="B1568" t="s">
        <v>236</v>
      </c>
      <c r="C1568">
        <v>1</v>
      </c>
      <c r="D1568" s="78" t="str">
        <f>IFERROR(MATCH(A1568,'4p data'!$I$2:$I$7,0),"")</f>
        <v/>
      </c>
      <c r="E1568" s="78" t="str">
        <f>IF(D1568="","",D1568&amp;"@"&amp;COUNTIF($D$1:D1568,D1568))</f>
        <v/>
      </c>
      <c r="F1568" s="78" t="str">
        <f t="shared" si="24"/>
        <v>Youtube.com</v>
      </c>
      <c r="I1568" s="78" t="str">
        <f>IF(E1568="","",INDEX('기사 제목 및 링크'!B:B,MATCH("https://skinnonews.com"&amp;A1568,'기사 제목 및 링크'!C:C,0)))</f>
        <v/>
      </c>
    </row>
    <row r="1569" spans="1:9">
      <c r="A1569" t="s">
        <v>2743</v>
      </c>
      <c r="B1569">
        <v>1</v>
      </c>
      <c r="C1569">
        <v>1</v>
      </c>
      <c r="D1569" s="78" t="str">
        <f>IFERROR(MATCH(A1569,'4p data'!$I$2:$I$7,0),"")</f>
        <v/>
      </c>
      <c r="E1569" s="78" t="str">
        <f>IF(D1569="","",D1569&amp;"@"&amp;COUNTIF($D$1:D1569,D1569))</f>
        <v/>
      </c>
      <c r="F1569" s="78" t="str">
        <f t="shared" si="24"/>
        <v>1</v>
      </c>
      <c r="I1569" s="78" t="str">
        <f>IF(E1569="","",INDEX('기사 제목 및 링크'!B:B,MATCH("https://skinnonews.com"&amp;A1569,'기사 제목 및 링크'!C:C,0)))</f>
        <v/>
      </c>
    </row>
    <row r="1570" spans="1:9">
      <c r="A1570" t="s">
        <v>2744</v>
      </c>
      <c r="B1570">
        <v>1</v>
      </c>
      <c r="C1570">
        <v>1</v>
      </c>
      <c r="D1570" s="78" t="str">
        <f>IFERROR(MATCH(A1570,'4p data'!$I$2:$I$7,0),"")</f>
        <v/>
      </c>
      <c r="E1570" s="78" t="str">
        <f>IF(D1570="","",D1570&amp;"@"&amp;COUNTIF($D$1:D1570,D1570))</f>
        <v/>
      </c>
      <c r="F1570" s="78" t="str">
        <f t="shared" si="24"/>
        <v>1</v>
      </c>
      <c r="I1570" s="78" t="str">
        <f>IF(E1570="","",INDEX('기사 제목 및 링크'!B:B,MATCH("https://skinnonews.com"&amp;A1570,'기사 제목 및 링크'!C:C,0)))</f>
        <v/>
      </c>
    </row>
    <row r="1571" spans="1:9">
      <c r="A1571" t="s">
        <v>2745</v>
      </c>
      <c r="B1571">
        <v>1</v>
      </c>
      <c r="C1571">
        <v>1</v>
      </c>
      <c r="D1571" s="78" t="str">
        <f>IFERROR(MATCH(A1571,'4p data'!$I$2:$I$7,0),"")</f>
        <v/>
      </c>
      <c r="E1571" s="78" t="str">
        <f>IF(D1571="","",D1571&amp;"@"&amp;COUNTIF($D$1:D1571,D1571))</f>
        <v/>
      </c>
      <c r="F1571" s="78" t="str">
        <f t="shared" si="24"/>
        <v>1</v>
      </c>
      <c r="I1571" s="78" t="str">
        <f>IF(E1571="","",INDEX('기사 제목 및 링크'!B:B,MATCH("https://skinnonews.com"&amp;A1571,'기사 제목 및 링크'!C:C,0)))</f>
        <v/>
      </c>
    </row>
    <row r="1572" spans="1:9">
      <c r="A1572" t="s">
        <v>1796</v>
      </c>
      <c r="B1572" t="s">
        <v>38</v>
      </c>
      <c r="C1572">
        <v>1</v>
      </c>
      <c r="D1572" s="78" t="str">
        <f>IFERROR(MATCH(A1572,'4p data'!$I$2:$I$7,0),"")</f>
        <v/>
      </c>
      <c r="E1572" s="78" t="str">
        <f>IF(D1572="","",D1572&amp;"@"&amp;COUNTIF($D$1:D1572,D1572))</f>
        <v/>
      </c>
      <c r="F1572" s="78" t="str">
        <f t="shared" si="24"/>
        <v>Ozmailer.com</v>
      </c>
      <c r="I1572" s="78" t="str">
        <f>IF(E1572="","",INDEX('기사 제목 및 링크'!B:B,MATCH("https://skinnonews.com"&amp;A1572,'기사 제목 및 링크'!C:C,0)))</f>
        <v/>
      </c>
    </row>
    <row r="1573" spans="1:9">
      <c r="A1573" t="s">
        <v>1796</v>
      </c>
      <c r="B1573" t="s">
        <v>88</v>
      </c>
      <c r="C1573">
        <v>1</v>
      </c>
      <c r="D1573" s="78" t="str">
        <f>IFERROR(MATCH(A1573,'4p data'!$I$2:$I$7,0),"")</f>
        <v/>
      </c>
      <c r="E1573" s="78" t="str">
        <f>IF(D1573="","",D1573&amp;"@"&amp;COUNTIF($D$1:D1573,D1573))</f>
        <v/>
      </c>
      <c r="F1573" s="78" t="str">
        <f t="shared" si="24"/>
        <v>Sk-on.com</v>
      </c>
      <c r="I1573" s="78" t="str">
        <f>IF(E1573="","",INDEX('기사 제목 및 링크'!B:B,MATCH("https://skinnonews.com"&amp;A1573,'기사 제목 및 링크'!C:C,0)))</f>
        <v/>
      </c>
    </row>
    <row r="1574" spans="1:9">
      <c r="A1574" t="s">
        <v>1806</v>
      </c>
      <c r="B1574" t="s">
        <v>37</v>
      </c>
      <c r="C1574">
        <v>1</v>
      </c>
      <c r="D1574" s="78" t="str">
        <f>IFERROR(MATCH(A1574,'4p data'!$I$2:$I$7,0),"")</f>
        <v/>
      </c>
      <c r="E1574" s="78" t="str">
        <f>IF(D1574="","",D1574&amp;"@"&amp;COUNTIF($D$1:D1574,D1574))</f>
        <v/>
      </c>
      <c r="F1574" s="78" t="str">
        <f t="shared" si="24"/>
        <v>Google 검색</v>
      </c>
      <c r="I1574" s="78" t="str">
        <f>IF(E1574="","",INDEX('기사 제목 및 링크'!B:B,MATCH("https://skinnonews.com"&amp;A1574,'기사 제목 및 링크'!C:C,0)))</f>
        <v/>
      </c>
    </row>
    <row r="1575" spans="1:9">
      <c r="A1575" t="s">
        <v>1795</v>
      </c>
      <c r="B1575" t="s">
        <v>41</v>
      </c>
      <c r="C1575">
        <v>1</v>
      </c>
      <c r="D1575" s="78" t="str">
        <f>IFERROR(MATCH(A1575,'4p data'!$I$2:$I$7,0),"")</f>
        <v/>
      </c>
      <c r="E1575" s="78" t="str">
        <f>IF(D1575="","",D1575&amp;"@"&amp;COUNTIF($D$1:D1575,D1575))</f>
        <v/>
      </c>
      <c r="F1575" s="78" t="str">
        <f t="shared" si="24"/>
        <v>Naver.com</v>
      </c>
      <c r="I1575" s="78" t="str">
        <f>IF(E1575="","",INDEX('기사 제목 및 링크'!B:B,MATCH("https://skinnonews.com"&amp;A1575,'기사 제목 및 링크'!C:C,0)))</f>
        <v/>
      </c>
    </row>
    <row r="1576" spans="1:9">
      <c r="A1576" t="s">
        <v>1795</v>
      </c>
      <c r="B1576" t="s">
        <v>38</v>
      </c>
      <c r="C1576">
        <v>1</v>
      </c>
      <c r="D1576" s="78" t="str">
        <f>IFERROR(MATCH(A1576,'4p data'!$I$2:$I$7,0),"")</f>
        <v/>
      </c>
      <c r="E1576" s="78" t="str">
        <f>IF(D1576="","",D1576&amp;"@"&amp;COUNTIF($D$1:D1576,D1576))</f>
        <v/>
      </c>
      <c r="F1576" s="78" t="str">
        <f t="shared" si="24"/>
        <v>Ozmailer.com</v>
      </c>
      <c r="I1576" s="78" t="str">
        <f>IF(E1576="","",INDEX('기사 제목 및 링크'!B:B,MATCH("https://skinnonews.com"&amp;A1576,'기사 제목 및 링크'!C:C,0)))</f>
        <v/>
      </c>
    </row>
    <row r="1577" spans="1:9">
      <c r="A1577" t="s">
        <v>1795</v>
      </c>
      <c r="B1577" t="s">
        <v>230</v>
      </c>
      <c r="C1577">
        <v>1</v>
      </c>
      <c r="D1577" s="78" t="str">
        <f>IFERROR(MATCH(A1577,'4p data'!$I$2:$I$7,0),"")</f>
        <v/>
      </c>
      <c r="E1577" s="78" t="str">
        <f>IF(D1577="","",D1577&amp;"@"&amp;COUNTIF($D$1:D1577,D1577))</f>
        <v/>
      </c>
      <c r="F1577" s="78" t="str">
        <f t="shared" si="24"/>
        <v>Skgeocentric.com</v>
      </c>
      <c r="I1577" s="78" t="str">
        <f>IF(E1577="","",INDEX('기사 제목 및 링크'!B:B,MATCH("https://skinnonews.com"&amp;A1577,'기사 제목 및 링크'!C:C,0)))</f>
        <v/>
      </c>
    </row>
    <row r="1578" spans="1:9">
      <c r="A1578" t="s">
        <v>2055</v>
      </c>
      <c r="B1578" t="s">
        <v>88</v>
      </c>
      <c r="C1578">
        <v>1</v>
      </c>
      <c r="D1578" s="78" t="str">
        <f>IFERROR(MATCH(A1578,'4p data'!$I$2:$I$7,0),"")</f>
        <v/>
      </c>
      <c r="E1578" s="78" t="str">
        <f>IF(D1578="","",D1578&amp;"@"&amp;COUNTIF($D$1:D1578,D1578))</f>
        <v/>
      </c>
      <c r="F1578" s="78" t="str">
        <f t="shared" si="24"/>
        <v>Sk-on.com</v>
      </c>
      <c r="I1578" s="78" t="str">
        <f>IF(E1578="","",INDEX('기사 제목 및 링크'!B:B,MATCH("https://skinnonews.com"&amp;A1578,'기사 제목 및 링크'!C:C,0)))</f>
        <v/>
      </c>
    </row>
    <row r="1579" spans="1:9">
      <c r="A1579" t="s">
        <v>2054</v>
      </c>
      <c r="B1579" t="s">
        <v>2746</v>
      </c>
      <c r="C1579">
        <v>1</v>
      </c>
      <c r="D1579" s="78">
        <f>IFERROR(MATCH(A1579,'4p data'!$I$2:$I$7,0),"")</f>
        <v>3</v>
      </c>
      <c r="E1579" s="78" t="str">
        <f>IF(D1579="","",D1579&amp;"@"&amp;COUNTIF($D$1:D1579,D1579))</f>
        <v>3@13</v>
      </c>
      <c r="F1579" s="78" t="str">
        <f t="shared" si="24"/>
        <v>App.asana.com</v>
      </c>
      <c r="I1579" s="78" t="str">
        <f>IF(E1579="","",INDEX('기사 제목 및 링크'!B:B,MATCH("https://skinnonews.com"&amp;A1579,'기사 제목 및 링크'!C:C,0)))</f>
        <v>SK온, 리튬메탈 배터리용 고분자 전해질 개발</v>
      </c>
    </row>
    <row r="1580" spans="1:9">
      <c r="A1580" t="s">
        <v>2054</v>
      </c>
      <c r="B1580" t="s">
        <v>40</v>
      </c>
      <c r="C1580">
        <v>1</v>
      </c>
      <c r="D1580" s="78">
        <f>IFERROR(MATCH(A1580,'4p data'!$I$2:$I$7,0),"")</f>
        <v>3</v>
      </c>
      <c r="E1580" s="78" t="str">
        <f>IF(D1580="","",D1580&amp;"@"&amp;COUNTIF($D$1:D1580,D1580))</f>
        <v>3@14</v>
      </c>
      <c r="F1580" s="78" t="str">
        <f t="shared" si="24"/>
        <v>Bing</v>
      </c>
      <c r="I1580" s="78" t="str">
        <f>IF(E1580="","",INDEX('기사 제목 및 링크'!B:B,MATCH("https://skinnonews.com"&amp;A1580,'기사 제목 및 링크'!C:C,0)))</f>
        <v>SK온, 리튬메탈 배터리용 고분자 전해질 개발</v>
      </c>
    </row>
    <row r="1581" spans="1:9">
      <c r="A1581" t="s">
        <v>2054</v>
      </c>
      <c r="B1581" t="s">
        <v>1781</v>
      </c>
      <c r="C1581">
        <v>1</v>
      </c>
      <c r="D1581" s="78">
        <f>IFERROR(MATCH(A1581,'4p data'!$I$2:$I$7,0),"")</f>
        <v>3</v>
      </c>
      <c r="E1581" s="78" t="str">
        <f>IF(D1581="","",D1581&amp;"@"&amp;COUNTIF($D$1:D1581,D1581))</f>
        <v>3@15</v>
      </c>
      <c r="F1581" s="78" t="str">
        <f t="shared" si="24"/>
        <v>Sk.co.kr</v>
      </c>
      <c r="I1581" s="78" t="str">
        <f>IF(E1581="","",INDEX('기사 제목 및 링크'!B:B,MATCH("https://skinnonews.com"&amp;A1581,'기사 제목 및 링크'!C:C,0)))</f>
        <v>SK온, 리튬메탈 배터리용 고분자 전해질 개발</v>
      </c>
    </row>
    <row r="1582" spans="1:9">
      <c r="A1582" t="s">
        <v>2054</v>
      </c>
      <c r="B1582" t="s">
        <v>1449</v>
      </c>
      <c r="C1582">
        <v>1</v>
      </c>
      <c r="D1582" s="78">
        <f>IFERROR(MATCH(A1582,'4p data'!$I$2:$I$7,0),"")</f>
        <v>3</v>
      </c>
      <c r="E1582" s="78" t="str">
        <f>IF(D1582="","",D1582&amp;"@"&amp;COUNTIF($D$1:D1582,D1582))</f>
        <v>3@16</v>
      </c>
      <c r="F1582" s="78" t="str">
        <f t="shared" si="24"/>
        <v>Skinnovation.co.kr</v>
      </c>
      <c r="I1582" s="78" t="str">
        <f>IF(E1582="","",INDEX('기사 제목 및 링크'!B:B,MATCH("https://skinnonews.com"&amp;A1582,'기사 제목 및 링크'!C:C,0)))</f>
        <v>SK온, 리튬메탈 배터리용 고분자 전해질 개발</v>
      </c>
    </row>
    <row r="1583" spans="1:9">
      <c r="A1583" t="s">
        <v>2053</v>
      </c>
      <c r="B1583" t="s">
        <v>235</v>
      </c>
      <c r="C1583">
        <v>1</v>
      </c>
      <c r="D1583" s="78">
        <f>IFERROR(MATCH(A1583,'4p data'!$I$2:$I$7,0),"")</f>
        <v>1</v>
      </c>
      <c r="E1583" s="78" t="str">
        <f>IF(D1583="","",D1583&amp;"@"&amp;COUNTIF($D$1:D1583,D1583))</f>
        <v>1@9</v>
      </c>
      <c r="F1583" s="78" t="str">
        <f t="shared" si="24"/>
        <v>M.search.naver.com</v>
      </c>
      <c r="I1583" s="78" t="str">
        <f>IF(E1583="","",INDEX('기사 제목 및 링크'!B:B,MATCH("https://skinnonews.com"&amp;A1583,'기사 제목 및 링크'!C:C,0)))</f>
        <v>“옥상정원? 테니스 코트? 아니죠!” 우리나라 옥상은 왜 대부분 녹색일까?</v>
      </c>
    </row>
    <row r="1584" spans="1:9">
      <c r="A1584" t="s">
        <v>2053</v>
      </c>
      <c r="B1584" t="s">
        <v>41</v>
      </c>
      <c r="C1584">
        <v>1</v>
      </c>
      <c r="D1584" s="78">
        <f>IFERROR(MATCH(A1584,'4p data'!$I$2:$I$7,0),"")</f>
        <v>1</v>
      </c>
      <c r="E1584" s="78" t="str">
        <f>IF(D1584="","",D1584&amp;"@"&amp;COUNTIF($D$1:D1584,D1584))</f>
        <v>1@10</v>
      </c>
      <c r="F1584" s="78" t="str">
        <f t="shared" si="24"/>
        <v>Naver.com</v>
      </c>
      <c r="I1584" s="78" t="str">
        <f>IF(E1584="","",INDEX('기사 제목 및 링크'!B:B,MATCH("https://skinnonews.com"&amp;A1584,'기사 제목 및 링크'!C:C,0)))</f>
        <v>“옥상정원? 테니스 코트? 아니죠!” 우리나라 옥상은 왜 대부분 녹색일까?</v>
      </c>
    </row>
    <row r="1585" spans="1:9">
      <c r="A1585" t="s">
        <v>2053</v>
      </c>
      <c r="B1585" t="s">
        <v>927</v>
      </c>
      <c r="C1585">
        <v>1</v>
      </c>
      <c r="D1585" s="78">
        <f>IFERROR(MATCH(A1585,'4p data'!$I$2:$I$7,0),"")</f>
        <v>1</v>
      </c>
      <c r="E1585" s="78" t="str">
        <f>IF(D1585="","",D1585&amp;"@"&amp;COUNTIF($D$1:D1585,D1585))</f>
        <v>1@11</v>
      </c>
      <c r="F1585" s="78" t="str">
        <f t="shared" si="24"/>
        <v>Newsletter</v>
      </c>
      <c r="I1585" s="78" t="str">
        <f>IF(E1585="","",INDEX('기사 제목 및 링크'!B:B,MATCH("https://skinnonews.com"&amp;A1585,'기사 제목 및 링크'!C:C,0)))</f>
        <v>“옥상정원? 테니스 코트? 아니죠!” 우리나라 옥상은 왜 대부분 녹색일까?</v>
      </c>
    </row>
    <row r="1586" spans="1:9">
      <c r="A1586" t="s">
        <v>2333</v>
      </c>
      <c r="B1586" t="s">
        <v>36</v>
      </c>
      <c r="C1586">
        <v>1</v>
      </c>
      <c r="D1586" s="78" t="str">
        <f>IFERROR(MATCH(A1586,'4p data'!$I$2:$I$7,0),"")</f>
        <v/>
      </c>
      <c r="E1586" s="78" t="str">
        <f>IF(D1586="","",D1586&amp;"@"&amp;COUNTIF($D$1:D1586,D1586))</f>
        <v/>
      </c>
      <c r="F1586" s="78" t="str">
        <f t="shared" si="24"/>
        <v>직접유입</v>
      </c>
      <c r="I1586" s="78" t="str">
        <f>IF(E1586="","",INDEX('기사 제목 및 링크'!B:B,MATCH("https://skinnonews.com"&amp;A1586,'기사 제목 및 링크'!C:C,0)))</f>
        <v/>
      </c>
    </row>
    <row r="1587" spans="1:9">
      <c r="A1587" t="s">
        <v>2334</v>
      </c>
      <c r="B1587" t="s">
        <v>36</v>
      </c>
      <c r="C1587">
        <v>1</v>
      </c>
      <c r="D1587" s="78" t="str">
        <f>IFERROR(MATCH(A1587,'4p data'!$I$2:$I$7,0),"")</f>
        <v/>
      </c>
      <c r="E1587" s="78" t="str">
        <f>IF(D1587="","",D1587&amp;"@"&amp;COUNTIF($D$1:D1587,D1587))</f>
        <v/>
      </c>
      <c r="F1587" s="78" t="str">
        <f t="shared" si="24"/>
        <v>직접유입</v>
      </c>
      <c r="I1587" s="78" t="str">
        <f>IF(E1587="","",INDEX('기사 제목 및 링크'!B:B,MATCH("https://skinnonews.com"&amp;A1587,'기사 제목 및 링크'!C:C,0)))</f>
        <v/>
      </c>
    </row>
    <row r="1588" spans="1:9">
      <c r="A1588" t="s">
        <v>2335</v>
      </c>
      <c r="B1588" t="s">
        <v>36</v>
      </c>
      <c r="C1588">
        <v>1</v>
      </c>
      <c r="D1588" s="78" t="str">
        <f>IFERROR(MATCH(A1588,'4p data'!$I$2:$I$7,0),"")</f>
        <v/>
      </c>
      <c r="E1588" s="78" t="str">
        <f>IF(D1588="","",D1588&amp;"@"&amp;COUNTIF($D$1:D1588,D1588))</f>
        <v/>
      </c>
      <c r="F1588" s="78" t="str">
        <f t="shared" si="24"/>
        <v>직접유입</v>
      </c>
      <c r="I1588" s="78" t="str">
        <f>IF(E1588="","",INDEX('기사 제목 및 링크'!B:B,MATCH("https://skinnonews.com"&amp;A1588,'기사 제목 및 링크'!C:C,0)))</f>
        <v/>
      </c>
    </row>
    <row r="1589" spans="1:9">
      <c r="A1589" t="s">
        <v>2336</v>
      </c>
      <c r="B1589" t="s">
        <v>37</v>
      </c>
      <c r="C1589">
        <v>1</v>
      </c>
      <c r="D1589" s="78" t="str">
        <f>IFERROR(MATCH(A1589,'4p data'!$I$2:$I$7,0),"")</f>
        <v/>
      </c>
      <c r="E1589" s="78" t="str">
        <f>IF(D1589="","",D1589&amp;"@"&amp;COUNTIF($D$1:D1589,D1589))</f>
        <v/>
      </c>
      <c r="F1589" s="78" t="str">
        <f t="shared" si="24"/>
        <v>Google 검색</v>
      </c>
      <c r="I1589" s="78" t="str">
        <f>IF(E1589="","",INDEX('기사 제목 및 링크'!B:B,MATCH("https://skinnonews.com"&amp;A1589,'기사 제목 및 링크'!C:C,0)))</f>
        <v/>
      </c>
    </row>
    <row r="1590" spans="1:9">
      <c r="A1590" t="s">
        <v>197</v>
      </c>
      <c r="B1590" t="s">
        <v>36</v>
      </c>
      <c r="C1590">
        <v>1</v>
      </c>
      <c r="D1590" s="78" t="str">
        <f>IFERROR(MATCH(A1590,'4p data'!$I$2:$I$7,0),"")</f>
        <v/>
      </c>
      <c r="E1590" s="78" t="str">
        <f>IF(D1590="","",D1590&amp;"@"&amp;COUNTIF($D$1:D1590,D1590))</f>
        <v/>
      </c>
      <c r="F1590" s="78" t="str">
        <f t="shared" si="24"/>
        <v>직접유입</v>
      </c>
      <c r="I1590" s="78" t="str">
        <f>IF(E1590="","",INDEX('기사 제목 및 링크'!B:B,MATCH("https://skinnonews.com"&amp;A1590,'기사 제목 및 링크'!C:C,0)))</f>
        <v/>
      </c>
    </row>
    <row r="1591" spans="1:9">
      <c r="A1591" t="s">
        <v>1578</v>
      </c>
      <c r="B1591" t="s">
        <v>37</v>
      </c>
      <c r="C1591">
        <v>1</v>
      </c>
      <c r="D1591" s="78" t="str">
        <f>IFERROR(MATCH(A1591,'4p data'!$I$2:$I$7,0),"")</f>
        <v/>
      </c>
      <c r="E1591" s="78" t="str">
        <f>IF(D1591="","",D1591&amp;"@"&amp;COUNTIF($D$1:D1591,D1591))</f>
        <v/>
      </c>
      <c r="F1591" s="78" t="str">
        <f t="shared" si="24"/>
        <v>Google 검색</v>
      </c>
      <c r="I1591" s="78" t="str">
        <f>IF(E1591="","",INDEX('기사 제목 및 링크'!B:B,MATCH("https://skinnonews.com"&amp;A1591,'기사 제목 및 링크'!C:C,0)))</f>
        <v/>
      </c>
    </row>
    <row r="1592" spans="1:9">
      <c r="A1592" t="s">
        <v>862</v>
      </c>
      <c r="B1592" t="s">
        <v>37</v>
      </c>
      <c r="C1592">
        <v>1</v>
      </c>
      <c r="D1592" s="78" t="str">
        <f>IFERROR(MATCH(A1592,'4p data'!$I$2:$I$7,0),"")</f>
        <v/>
      </c>
      <c r="E1592" s="78" t="str">
        <f>IF(D1592="","",D1592&amp;"@"&amp;COUNTIF($D$1:D1592,D1592))</f>
        <v/>
      </c>
      <c r="F1592" s="78" t="str">
        <f t="shared" si="24"/>
        <v>Google 검색</v>
      </c>
      <c r="I1592" s="78" t="str">
        <f>IF(E1592="","",INDEX('기사 제목 및 링크'!B:B,MATCH("https://skinnonews.com"&amp;A1592,'기사 제목 및 링크'!C:C,0)))</f>
        <v/>
      </c>
    </row>
    <row r="1593" spans="1:9">
      <c r="A1593" t="s">
        <v>1910</v>
      </c>
      <c r="B1593" t="s">
        <v>41</v>
      </c>
      <c r="C1593">
        <v>1</v>
      </c>
      <c r="D1593" s="78" t="str">
        <f>IFERROR(MATCH(A1593,'4p data'!$I$2:$I$7,0),"")</f>
        <v/>
      </c>
      <c r="E1593" s="78" t="str">
        <f>IF(D1593="","",D1593&amp;"@"&amp;COUNTIF($D$1:D1593,D1593))</f>
        <v/>
      </c>
      <c r="F1593" s="78" t="str">
        <f t="shared" si="24"/>
        <v>Naver.com</v>
      </c>
      <c r="I1593" s="78" t="str">
        <f>IF(E1593="","",INDEX('기사 제목 및 링크'!B:B,MATCH("https://skinnonews.com"&amp;A1593,'기사 제목 및 링크'!C:C,0)))</f>
        <v/>
      </c>
    </row>
    <row r="1594" spans="1:9">
      <c r="A1594" t="s">
        <v>2337</v>
      </c>
      <c r="B1594" t="s">
        <v>37</v>
      </c>
      <c r="C1594">
        <v>1</v>
      </c>
      <c r="D1594" s="78" t="str">
        <f>IFERROR(MATCH(A1594,'4p data'!$I$2:$I$7,0),"")</f>
        <v/>
      </c>
      <c r="E1594" s="78" t="str">
        <f>IF(D1594="","",D1594&amp;"@"&amp;COUNTIF($D$1:D1594,D1594))</f>
        <v/>
      </c>
      <c r="F1594" s="78" t="str">
        <f t="shared" si="24"/>
        <v>Google 검색</v>
      </c>
      <c r="I1594" s="78" t="str">
        <f>IF(E1594="","",INDEX('기사 제목 및 링크'!B:B,MATCH("https://skinnonews.com"&amp;A1594,'기사 제목 및 링크'!C:C,0)))</f>
        <v/>
      </c>
    </row>
    <row r="1595" spans="1:9">
      <c r="A1595" t="s">
        <v>2338</v>
      </c>
      <c r="B1595" t="s">
        <v>37</v>
      </c>
      <c r="C1595">
        <v>1</v>
      </c>
      <c r="D1595" s="78" t="str">
        <f>IFERROR(MATCH(A1595,'4p data'!$I$2:$I$7,0),"")</f>
        <v/>
      </c>
      <c r="E1595" s="78" t="str">
        <f>IF(D1595="","",D1595&amp;"@"&amp;COUNTIF($D$1:D1595,D1595))</f>
        <v/>
      </c>
      <c r="F1595" s="78" t="str">
        <f t="shared" si="24"/>
        <v>Google 검색</v>
      </c>
      <c r="I1595" s="78" t="str">
        <f>IF(E1595="","",INDEX('기사 제목 및 링크'!B:B,MATCH("https://skinnonews.com"&amp;A1595,'기사 제목 및 링크'!C:C,0)))</f>
        <v/>
      </c>
    </row>
    <row r="1596" spans="1:9">
      <c r="A1596" t="s">
        <v>1668</v>
      </c>
      <c r="B1596" t="s">
        <v>37</v>
      </c>
      <c r="C1596">
        <v>1</v>
      </c>
      <c r="D1596" s="78" t="str">
        <f>IFERROR(MATCH(A1596,'4p data'!$I$2:$I$7,0),"")</f>
        <v/>
      </c>
      <c r="E1596" s="78" t="str">
        <f>IF(D1596="","",D1596&amp;"@"&amp;COUNTIF($D$1:D1596,D1596))</f>
        <v/>
      </c>
      <c r="F1596" s="78" t="str">
        <f t="shared" si="24"/>
        <v>Google 검색</v>
      </c>
      <c r="I1596" s="78" t="str">
        <f>IF(E1596="","",INDEX('기사 제목 및 링크'!B:B,MATCH("https://skinnonews.com"&amp;A1596,'기사 제목 및 링크'!C:C,0)))</f>
        <v/>
      </c>
    </row>
    <row r="1597" spans="1:9">
      <c r="A1597" t="s">
        <v>2339</v>
      </c>
      <c r="B1597" t="s">
        <v>37</v>
      </c>
      <c r="C1597">
        <v>1</v>
      </c>
      <c r="D1597" s="78" t="str">
        <f>IFERROR(MATCH(A1597,'4p data'!$I$2:$I$7,0),"")</f>
        <v/>
      </c>
      <c r="E1597" s="78" t="str">
        <f>IF(D1597="","",D1597&amp;"@"&amp;COUNTIF($D$1:D1597,D1597))</f>
        <v/>
      </c>
      <c r="F1597" s="78" t="str">
        <f t="shared" si="24"/>
        <v>Google 검색</v>
      </c>
      <c r="I1597" s="78" t="str">
        <f>IF(E1597="","",INDEX('기사 제목 및 링크'!B:B,MATCH("https://skinnonews.com"&amp;A1597,'기사 제목 및 링크'!C:C,0)))</f>
        <v/>
      </c>
    </row>
    <row r="1598" spans="1:9">
      <c r="A1598" t="s">
        <v>2340</v>
      </c>
      <c r="B1598" t="s">
        <v>238</v>
      </c>
      <c r="C1598">
        <v>1</v>
      </c>
      <c r="D1598" s="78" t="str">
        <f>IFERROR(MATCH(A1598,'4p data'!$I$2:$I$7,0),"")</f>
        <v/>
      </c>
      <c r="E1598" s="78" t="str">
        <f>IF(D1598="","",D1598&amp;"@"&amp;COUNTIF($D$1:D1598,D1598))</f>
        <v/>
      </c>
      <c r="F1598" s="78" t="str">
        <f t="shared" si="24"/>
        <v>Skincheonpetrochem.com</v>
      </c>
      <c r="I1598" s="78" t="str">
        <f>IF(E1598="","",INDEX('기사 제목 및 링크'!B:B,MATCH("https://skinnonews.com"&amp;A1598,'기사 제목 및 링크'!C:C,0)))</f>
        <v/>
      </c>
    </row>
    <row r="1599" spans="1:9">
      <c r="A1599" t="s">
        <v>1715</v>
      </c>
      <c r="B1599" t="s">
        <v>37</v>
      </c>
      <c r="C1599">
        <v>1</v>
      </c>
      <c r="D1599" s="78" t="str">
        <f>IFERROR(MATCH(A1599,'4p data'!$I$2:$I$7,0),"")</f>
        <v/>
      </c>
      <c r="E1599" s="78" t="str">
        <f>IF(D1599="","",D1599&amp;"@"&amp;COUNTIF($D$1:D1599,D1599))</f>
        <v/>
      </c>
      <c r="F1599" s="78" t="str">
        <f t="shared" si="24"/>
        <v>Google 검색</v>
      </c>
      <c r="I1599" s="78" t="str">
        <f>IF(E1599="","",INDEX('기사 제목 및 링크'!B:B,MATCH("https://skinnonews.com"&amp;A1599,'기사 제목 및 링크'!C:C,0)))</f>
        <v/>
      </c>
    </row>
    <row r="1600" spans="1:9">
      <c r="A1600" t="s">
        <v>1074</v>
      </c>
      <c r="B1600" t="s">
        <v>37</v>
      </c>
      <c r="C1600">
        <v>1</v>
      </c>
      <c r="D1600" s="78" t="str">
        <f>IFERROR(MATCH(A1600,'4p data'!$I$2:$I$7,0),"")</f>
        <v/>
      </c>
      <c r="E1600" s="78" t="str">
        <f>IF(D1600="","",D1600&amp;"@"&amp;COUNTIF($D$1:D1600,D1600))</f>
        <v/>
      </c>
      <c r="F1600" s="78" t="str">
        <f t="shared" si="24"/>
        <v>Google 검색</v>
      </c>
      <c r="I1600" s="78" t="str">
        <f>IF(E1600="","",INDEX('기사 제목 및 링크'!B:B,MATCH("https://skinnonews.com"&amp;A1600,'기사 제목 및 링크'!C:C,0)))</f>
        <v/>
      </c>
    </row>
    <row r="1601" spans="1:9">
      <c r="A1601" t="s">
        <v>2341</v>
      </c>
      <c r="B1601" t="s">
        <v>37</v>
      </c>
      <c r="C1601">
        <v>1</v>
      </c>
      <c r="D1601" s="78" t="str">
        <f>IFERROR(MATCH(A1601,'4p data'!$I$2:$I$7,0),"")</f>
        <v/>
      </c>
      <c r="E1601" s="78" t="str">
        <f>IF(D1601="","",D1601&amp;"@"&amp;COUNTIF($D$1:D1601,D1601))</f>
        <v/>
      </c>
      <c r="F1601" s="78" t="str">
        <f t="shared" si="24"/>
        <v>Google 검색</v>
      </c>
      <c r="I1601" s="78" t="str">
        <f>IF(E1601="","",INDEX('기사 제목 및 링크'!B:B,MATCH("https://skinnonews.com"&amp;A1601,'기사 제목 및 링크'!C:C,0)))</f>
        <v/>
      </c>
    </row>
    <row r="1602" spans="1:9">
      <c r="A1602" t="s">
        <v>2342</v>
      </c>
      <c r="B1602" t="s">
        <v>37</v>
      </c>
      <c r="C1602">
        <v>1</v>
      </c>
      <c r="D1602" s="78" t="str">
        <f>IFERROR(MATCH(A1602,'4p data'!$I$2:$I$7,0),"")</f>
        <v/>
      </c>
      <c r="E1602" s="78" t="str">
        <f>IF(D1602="","",D1602&amp;"@"&amp;COUNTIF($D$1:D1602,D1602))</f>
        <v/>
      </c>
      <c r="F1602" s="78" t="str">
        <f t="shared" ref="F1602:F1665" si="25">IF(B1602="naver","Naver 검색",IF(B1602="google","Google 검색",IF(B1602="(direct)","직접유입",UPPER(LEFT(B1602,1))&amp;MID(B1602,2,99))))</f>
        <v>Google 검색</v>
      </c>
      <c r="I1602" s="78" t="str">
        <f>IF(E1602="","",INDEX('기사 제목 및 링크'!B:B,MATCH("https://skinnonews.com"&amp;A1602,'기사 제목 및 링크'!C:C,0)))</f>
        <v/>
      </c>
    </row>
    <row r="1603" spans="1:9">
      <c r="A1603" t="s">
        <v>2343</v>
      </c>
      <c r="B1603" t="s">
        <v>37</v>
      </c>
      <c r="C1603">
        <v>1</v>
      </c>
      <c r="D1603" s="78" t="str">
        <f>IFERROR(MATCH(A1603,'4p data'!$I$2:$I$7,0),"")</f>
        <v/>
      </c>
      <c r="E1603" s="78" t="str">
        <f>IF(D1603="","",D1603&amp;"@"&amp;COUNTIF($D$1:D1603,D1603))</f>
        <v/>
      </c>
      <c r="F1603" s="78" t="str">
        <f t="shared" si="25"/>
        <v>Google 검색</v>
      </c>
      <c r="I1603" s="78" t="str">
        <f>IF(E1603="","",INDEX('기사 제목 및 링크'!B:B,MATCH("https://skinnonews.com"&amp;A1603,'기사 제목 및 링크'!C:C,0)))</f>
        <v/>
      </c>
    </row>
    <row r="1604" spans="1:9">
      <c r="A1604" t="s">
        <v>2104</v>
      </c>
      <c r="B1604" t="s">
        <v>37</v>
      </c>
      <c r="C1604">
        <v>1</v>
      </c>
      <c r="D1604" s="78" t="str">
        <f>IFERROR(MATCH(A1604,'4p data'!$I$2:$I$7,0),"")</f>
        <v/>
      </c>
      <c r="E1604" s="78" t="str">
        <f>IF(D1604="","",D1604&amp;"@"&amp;COUNTIF($D$1:D1604,D1604))</f>
        <v/>
      </c>
      <c r="F1604" s="78" t="str">
        <f t="shared" si="25"/>
        <v>Google 검색</v>
      </c>
      <c r="I1604" s="78" t="str">
        <f>IF(E1604="","",INDEX('기사 제목 및 링크'!B:B,MATCH("https://skinnonews.com"&amp;A1604,'기사 제목 및 링크'!C:C,0)))</f>
        <v/>
      </c>
    </row>
    <row r="1605" spans="1:9">
      <c r="A1605" t="s">
        <v>1716</v>
      </c>
      <c r="B1605" t="s">
        <v>37</v>
      </c>
      <c r="C1605">
        <v>1</v>
      </c>
      <c r="D1605" s="78" t="str">
        <f>IFERROR(MATCH(A1605,'4p data'!$I$2:$I$7,0),"")</f>
        <v/>
      </c>
      <c r="E1605" s="78" t="str">
        <f>IF(D1605="","",D1605&amp;"@"&amp;COUNTIF($D$1:D1605,D1605))</f>
        <v/>
      </c>
      <c r="F1605" s="78" t="str">
        <f t="shared" si="25"/>
        <v>Google 검색</v>
      </c>
      <c r="I1605" s="78" t="str">
        <f>IF(E1605="","",INDEX('기사 제목 및 링크'!B:B,MATCH("https://skinnonews.com"&amp;A1605,'기사 제목 및 링크'!C:C,0)))</f>
        <v/>
      </c>
    </row>
    <row r="1606" spans="1:9">
      <c r="A1606" t="s">
        <v>1911</v>
      </c>
      <c r="B1606" t="s">
        <v>37</v>
      </c>
      <c r="C1606">
        <v>1</v>
      </c>
      <c r="D1606" s="78" t="str">
        <f>IFERROR(MATCH(A1606,'4p data'!$I$2:$I$7,0),"")</f>
        <v/>
      </c>
      <c r="E1606" s="78" t="str">
        <f>IF(D1606="","",D1606&amp;"@"&amp;COUNTIF($D$1:D1606,D1606))</f>
        <v/>
      </c>
      <c r="F1606" s="78" t="str">
        <f t="shared" si="25"/>
        <v>Google 검색</v>
      </c>
      <c r="I1606" s="78" t="str">
        <f>IF(E1606="","",INDEX('기사 제목 및 링크'!B:B,MATCH("https://skinnonews.com"&amp;A1606,'기사 제목 및 링크'!C:C,0)))</f>
        <v/>
      </c>
    </row>
    <row r="1607" spans="1:9">
      <c r="A1607" t="s">
        <v>1028</v>
      </c>
      <c r="B1607" t="s">
        <v>36</v>
      </c>
      <c r="C1607">
        <v>1</v>
      </c>
      <c r="D1607" s="78" t="str">
        <f>IFERROR(MATCH(A1607,'4p data'!$I$2:$I$7,0),"")</f>
        <v/>
      </c>
      <c r="E1607" s="78" t="str">
        <f>IF(D1607="","",D1607&amp;"@"&amp;COUNTIF($D$1:D1607,D1607))</f>
        <v/>
      </c>
      <c r="F1607" s="78" t="str">
        <f t="shared" si="25"/>
        <v>직접유입</v>
      </c>
      <c r="I1607" s="78" t="str">
        <f>IF(E1607="","",INDEX('기사 제목 및 링크'!B:B,MATCH("https://skinnonews.com"&amp;A1607,'기사 제목 및 링크'!C:C,0)))</f>
        <v/>
      </c>
    </row>
    <row r="1608" spans="1:9">
      <c r="A1608" t="s">
        <v>2344</v>
      </c>
      <c r="B1608" t="s">
        <v>37</v>
      </c>
      <c r="C1608">
        <v>1</v>
      </c>
      <c r="D1608" s="78" t="str">
        <f>IFERROR(MATCH(A1608,'4p data'!$I$2:$I$7,0),"")</f>
        <v/>
      </c>
      <c r="E1608" s="78" t="str">
        <f>IF(D1608="","",D1608&amp;"@"&amp;COUNTIF($D$1:D1608,D1608))</f>
        <v/>
      </c>
      <c r="F1608" s="78" t="str">
        <f t="shared" si="25"/>
        <v>Google 검색</v>
      </c>
      <c r="I1608" s="78" t="str">
        <f>IF(E1608="","",INDEX('기사 제목 및 링크'!B:B,MATCH("https://skinnonews.com"&amp;A1608,'기사 제목 및 링크'!C:C,0)))</f>
        <v/>
      </c>
    </row>
    <row r="1609" spans="1:9">
      <c r="A1609" t="s">
        <v>174</v>
      </c>
      <c r="B1609" t="s">
        <v>39</v>
      </c>
      <c r="C1609">
        <v>1</v>
      </c>
      <c r="D1609" s="78" t="str">
        <f>IFERROR(MATCH(A1609,'4p data'!$I$2:$I$7,0),"")</f>
        <v/>
      </c>
      <c r="E1609" s="78" t="str">
        <f>IF(D1609="","",D1609&amp;"@"&amp;COUNTIF($D$1:D1609,D1609))</f>
        <v/>
      </c>
      <c r="F1609" s="78" t="str">
        <f t="shared" si="25"/>
        <v>Naver 검색</v>
      </c>
      <c r="I1609" s="78" t="str">
        <f>IF(E1609="","",INDEX('기사 제목 및 링크'!B:B,MATCH("https://skinnonews.com"&amp;A1609,'기사 제목 및 링크'!C:C,0)))</f>
        <v/>
      </c>
    </row>
    <row r="1610" spans="1:9">
      <c r="A1610" t="s">
        <v>2345</v>
      </c>
      <c r="B1610" t="s">
        <v>37</v>
      </c>
      <c r="C1610">
        <v>1</v>
      </c>
      <c r="D1610" s="78" t="str">
        <f>IFERROR(MATCH(A1610,'4p data'!$I$2:$I$7,0),"")</f>
        <v/>
      </c>
      <c r="E1610" s="78" t="str">
        <f>IF(D1610="","",D1610&amp;"@"&amp;COUNTIF($D$1:D1610,D1610))</f>
        <v/>
      </c>
      <c r="F1610" s="78" t="str">
        <f t="shared" si="25"/>
        <v>Google 검색</v>
      </c>
      <c r="I1610" s="78" t="str">
        <f>IF(E1610="","",INDEX('기사 제목 및 링크'!B:B,MATCH("https://skinnonews.com"&amp;A1610,'기사 제목 및 링크'!C:C,0)))</f>
        <v/>
      </c>
    </row>
    <row r="1611" spans="1:9">
      <c r="A1611" t="s">
        <v>2058</v>
      </c>
      <c r="B1611" t="s">
        <v>37</v>
      </c>
      <c r="C1611">
        <v>1</v>
      </c>
      <c r="D1611" s="78" t="str">
        <f>IFERROR(MATCH(A1611,'4p data'!$I$2:$I$7,0),"")</f>
        <v/>
      </c>
      <c r="E1611" s="78" t="str">
        <f>IF(D1611="","",D1611&amp;"@"&amp;COUNTIF($D$1:D1611,D1611))</f>
        <v/>
      </c>
      <c r="F1611" s="78" t="str">
        <f t="shared" si="25"/>
        <v>Google 검색</v>
      </c>
      <c r="I1611" s="78" t="str">
        <f>IF(E1611="","",INDEX('기사 제목 및 링크'!B:B,MATCH("https://skinnonews.com"&amp;A1611,'기사 제목 및 링크'!C:C,0)))</f>
        <v/>
      </c>
    </row>
    <row r="1612" spans="1:9">
      <c r="A1612" t="s">
        <v>1178</v>
      </c>
      <c r="B1612" t="s">
        <v>37</v>
      </c>
      <c r="C1612">
        <v>1</v>
      </c>
      <c r="D1612" s="78" t="str">
        <f>IFERROR(MATCH(A1612,'4p data'!$I$2:$I$7,0),"")</f>
        <v/>
      </c>
      <c r="E1612" s="78" t="str">
        <f>IF(D1612="","",D1612&amp;"@"&amp;COUNTIF($D$1:D1612,D1612))</f>
        <v/>
      </c>
      <c r="F1612" s="78" t="str">
        <f t="shared" si="25"/>
        <v>Google 검색</v>
      </c>
      <c r="I1612" s="78" t="str">
        <f>IF(E1612="","",INDEX('기사 제목 및 링크'!B:B,MATCH("https://skinnonews.com"&amp;A1612,'기사 제목 및 링크'!C:C,0)))</f>
        <v/>
      </c>
    </row>
    <row r="1613" spans="1:9">
      <c r="A1613" t="s">
        <v>1717</v>
      </c>
      <c r="B1613" t="s">
        <v>37</v>
      </c>
      <c r="C1613">
        <v>1</v>
      </c>
      <c r="D1613" s="78" t="str">
        <f>IFERROR(MATCH(A1613,'4p data'!$I$2:$I$7,0),"")</f>
        <v/>
      </c>
      <c r="E1613" s="78" t="str">
        <f>IF(D1613="","",D1613&amp;"@"&amp;COUNTIF($D$1:D1613,D1613))</f>
        <v/>
      </c>
      <c r="F1613" s="78" t="str">
        <f t="shared" si="25"/>
        <v>Google 검색</v>
      </c>
      <c r="I1613" s="78" t="str">
        <f>IF(E1613="","",INDEX('기사 제목 및 링크'!B:B,MATCH("https://skinnonews.com"&amp;A1613,'기사 제목 및 링크'!C:C,0)))</f>
        <v/>
      </c>
    </row>
    <row r="1614" spans="1:9">
      <c r="A1614" t="s">
        <v>1718</v>
      </c>
      <c r="B1614" t="s">
        <v>37</v>
      </c>
      <c r="C1614">
        <v>1</v>
      </c>
      <c r="D1614" s="78" t="str">
        <f>IFERROR(MATCH(A1614,'4p data'!$I$2:$I$7,0),"")</f>
        <v/>
      </c>
      <c r="E1614" s="78" t="str">
        <f>IF(D1614="","",D1614&amp;"@"&amp;COUNTIF($D$1:D1614,D1614))</f>
        <v/>
      </c>
      <c r="F1614" s="78" t="str">
        <f t="shared" si="25"/>
        <v>Google 검색</v>
      </c>
      <c r="I1614" s="78" t="str">
        <f>IF(E1614="","",INDEX('기사 제목 및 링크'!B:B,MATCH("https://skinnonews.com"&amp;A1614,'기사 제목 및 링크'!C:C,0)))</f>
        <v/>
      </c>
    </row>
    <row r="1615" spans="1:9">
      <c r="A1615" t="s">
        <v>106</v>
      </c>
      <c r="B1615" t="s">
        <v>39</v>
      </c>
      <c r="C1615">
        <v>1</v>
      </c>
      <c r="D1615" s="78" t="str">
        <f>IFERROR(MATCH(A1615,'4p data'!$I$2:$I$7,0),"")</f>
        <v/>
      </c>
      <c r="E1615" s="78" t="str">
        <f>IF(D1615="","",D1615&amp;"@"&amp;COUNTIF($D$1:D1615,D1615))</f>
        <v/>
      </c>
      <c r="F1615" s="78" t="str">
        <f t="shared" si="25"/>
        <v>Naver 검색</v>
      </c>
      <c r="I1615" s="78" t="str">
        <f>IF(E1615="","",INDEX('기사 제목 및 링크'!B:B,MATCH("https://skinnonews.com"&amp;A1615,'기사 제목 및 링크'!C:C,0)))</f>
        <v/>
      </c>
    </row>
    <row r="1616" spans="1:9">
      <c r="A1616" t="s">
        <v>2346</v>
      </c>
      <c r="B1616" t="s">
        <v>37</v>
      </c>
      <c r="C1616">
        <v>1</v>
      </c>
      <c r="D1616" s="78" t="str">
        <f>IFERROR(MATCH(A1616,'4p data'!$I$2:$I$7,0),"")</f>
        <v/>
      </c>
      <c r="E1616" s="78" t="str">
        <f>IF(D1616="","",D1616&amp;"@"&amp;COUNTIF($D$1:D1616,D1616))</f>
        <v/>
      </c>
      <c r="F1616" s="78" t="str">
        <f t="shared" si="25"/>
        <v>Google 검색</v>
      </c>
      <c r="I1616" s="78" t="str">
        <f>IF(E1616="","",INDEX('기사 제목 및 링크'!B:B,MATCH("https://skinnonews.com"&amp;A1616,'기사 제목 및 링크'!C:C,0)))</f>
        <v/>
      </c>
    </row>
    <row r="1617" spans="1:9">
      <c r="A1617" t="s">
        <v>2347</v>
      </c>
      <c r="B1617" t="s">
        <v>37</v>
      </c>
      <c r="C1617">
        <v>1</v>
      </c>
      <c r="D1617" s="78" t="str">
        <f>IFERROR(MATCH(A1617,'4p data'!$I$2:$I$7,0),"")</f>
        <v/>
      </c>
      <c r="E1617" s="78" t="str">
        <f>IF(D1617="","",D1617&amp;"@"&amp;COUNTIF($D$1:D1617,D1617))</f>
        <v/>
      </c>
      <c r="F1617" s="78" t="str">
        <f t="shared" si="25"/>
        <v>Google 검색</v>
      </c>
      <c r="I1617" s="78" t="str">
        <f>IF(E1617="","",INDEX('기사 제목 및 링크'!B:B,MATCH("https://skinnonews.com"&amp;A1617,'기사 제목 및 링크'!C:C,0)))</f>
        <v/>
      </c>
    </row>
    <row r="1618" spans="1:9">
      <c r="A1618" t="s">
        <v>1719</v>
      </c>
      <c r="B1618" t="s">
        <v>37</v>
      </c>
      <c r="C1618">
        <v>1</v>
      </c>
      <c r="D1618" s="78" t="str">
        <f>IFERROR(MATCH(A1618,'4p data'!$I$2:$I$7,0),"")</f>
        <v/>
      </c>
      <c r="E1618" s="78" t="str">
        <f>IF(D1618="","",D1618&amp;"@"&amp;COUNTIF($D$1:D1618,D1618))</f>
        <v/>
      </c>
      <c r="F1618" s="78" t="str">
        <f t="shared" si="25"/>
        <v>Google 검색</v>
      </c>
      <c r="I1618" s="78" t="str">
        <f>IF(E1618="","",INDEX('기사 제목 및 링크'!B:B,MATCH("https://skinnonews.com"&amp;A1618,'기사 제목 및 링크'!C:C,0)))</f>
        <v/>
      </c>
    </row>
    <row r="1619" spans="1:9">
      <c r="A1619" t="s">
        <v>2348</v>
      </c>
      <c r="B1619" t="s">
        <v>37</v>
      </c>
      <c r="C1619">
        <v>1</v>
      </c>
      <c r="D1619" s="78" t="str">
        <f>IFERROR(MATCH(A1619,'4p data'!$I$2:$I$7,0),"")</f>
        <v/>
      </c>
      <c r="E1619" s="78" t="str">
        <f>IF(D1619="","",D1619&amp;"@"&amp;COUNTIF($D$1:D1619,D1619))</f>
        <v/>
      </c>
      <c r="F1619" s="78" t="str">
        <f t="shared" si="25"/>
        <v>Google 검색</v>
      </c>
      <c r="I1619" s="78" t="str">
        <f>IF(E1619="","",INDEX('기사 제목 및 링크'!B:B,MATCH("https://skinnonews.com"&amp;A1619,'기사 제목 및 링크'!C:C,0)))</f>
        <v/>
      </c>
    </row>
    <row r="1620" spans="1:9">
      <c r="A1620" t="s">
        <v>1053</v>
      </c>
      <c r="B1620" t="s">
        <v>39</v>
      </c>
      <c r="C1620">
        <v>1</v>
      </c>
      <c r="D1620" s="78" t="str">
        <f>IFERROR(MATCH(A1620,'4p data'!$I$2:$I$7,0),"")</f>
        <v/>
      </c>
      <c r="E1620" s="78" t="str">
        <f>IF(D1620="","",D1620&amp;"@"&amp;COUNTIF($D$1:D1620,D1620))</f>
        <v/>
      </c>
      <c r="F1620" s="78" t="str">
        <f t="shared" si="25"/>
        <v>Naver 검색</v>
      </c>
      <c r="I1620" s="78" t="str">
        <f>IF(E1620="","",INDEX('기사 제목 및 링크'!B:B,MATCH("https://skinnonews.com"&amp;A1620,'기사 제목 및 링크'!C:C,0)))</f>
        <v/>
      </c>
    </row>
    <row r="1621" spans="1:9">
      <c r="A1621" t="s">
        <v>1073</v>
      </c>
      <c r="B1621" t="s">
        <v>233</v>
      </c>
      <c r="C1621">
        <v>1</v>
      </c>
      <c r="D1621" s="78" t="str">
        <f>IFERROR(MATCH(A1621,'4p data'!$I$2:$I$7,0),"")</f>
        <v/>
      </c>
      <c r="E1621" s="78" t="str">
        <f>IF(D1621="","",D1621&amp;"@"&amp;COUNTIF($D$1:D1621,D1621))</f>
        <v/>
      </c>
      <c r="F1621" s="78" t="str">
        <f t="shared" si="25"/>
        <v>Blog.naver.com</v>
      </c>
      <c r="I1621" s="78" t="str">
        <f>IF(E1621="","",INDEX('기사 제목 및 링크'!B:B,MATCH("https://skinnonews.com"&amp;A1621,'기사 제목 및 링크'!C:C,0)))</f>
        <v/>
      </c>
    </row>
    <row r="1622" spans="1:9">
      <c r="A1622" t="s">
        <v>1073</v>
      </c>
      <c r="B1622" t="s">
        <v>39</v>
      </c>
      <c r="C1622">
        <v>1</v>
      </c>
      <c r="D1622" s="78" t="str">
        <f>IFERROR(MATCH(A1622,'4p data'!$I$2:$I$7,0),"")</f>
        <v/>
      </c>
      <c r="E1622" s="78" t="str">
        <f>IF(D1622="","",D1622&amp;"@"&amp;COUNTIF($D$1:D1622,D1622))</f>
        <v/>
      </c>
      <c r="F1622" s="78" t="str">
        <f t="shared" si="25"/>
        <v>Naver 검색</v>
      </c>
      <c r="I1622" s="78" t="str">
        <f>IF(E1622="","",INDEX('기사 제목 및 링크'!B:B,MATCH("https://skinnonews.com"&amp;A1622,'기사 제목 및 링크'!C:C,0)))</f>
        <v/>
      </c>
    </row>
    <row r="1623" spans="1:9">
      <c r="A1623" t="s">
        <v>1843</v>
      </c>
      <c r="B1623" t="s">
        <v>37</v>
      </c>
      <c r="C1623">
        <v>1</v>
      </c>
      <c r="D1623" s="78" t="str">
        <f>IFERROR(MATCH(A1623,'4p data'!$I$2:$I$7,0),"")</f>
        <v/>
      </c>
      <c r="E1623" s="78" t="str">
        <f>IF(D1623="","",D1623&amp;"@"&amp;COUNTIF($D$1:D1623,D1623))</f>
        <v/>
      </c>
      <c r="F1623" s="78" t="str">
        <f t="shared" si="25"/>
        <v>Google 검색</v>
      </c>
      <c r="I1623" s="78" t="str">
        <f>IF(E1623="","",INDEX('기사 제목 및 링크'!B:B,MATCH("https://skinnonews.com"&amp;A1623,'기사 제목 및 링크'!C:C,0)))</f>
        <v/>
      </c>
    </row>
    <row r="1624" spans="1:9">
      <c r="A1624" t="s">
        <v>1843</v>
      </c>
      <c r="B1624" t="s">
        <v>1411</v>
      </c>
      <c r="C1624">
        <v>1</v>
      </c>
      <c r="D1624" s="78" t="str">
        <f>IFERROR(MATCH(A1624,'4p data'!$I$2:$I$7,0),"")</f>
        <v/>
      </c>
      <c r="E1624" s="78" t="str">
        <f>IF(D1624="","",D1624&amp;"@"&amp;COUNTIF($D$1:D1624,D1624))</f>
        <v/>
      </c>
      <c r="F1624" s="78" t="str">
        <f t="shared" si="25"/>
        <v>Search.zum.com</v>
      </c>
      <c r="I1624" s="78" t="str">
        <f>IF(E1624="","",INDEX('기사 제목 및 링크'!B:B,MATCH("https://skinnonews.com"&amp;A1624,'기사 제목 및 링크'!C:C,0)))</f>
        <v/>
      </c>
    </row>
    <row r="1625" spans="1:9">
      <c r="A1625" t="s">
        <v>198</v>
      </c>
      <c r="B1625" t="s">
        <v>36</v>
      </c>
      <c r="C1625">
        <v>1</v>
      </c>
      <c r="D1625" s="78" t="str">
        <f>IFERROR(MATCH(A1625,'4p data'!$I$2:$I$7,0),"")</f>
        <v/>
      </c>
      <c r="E1625" s="78" t="str">
        <f>IF(D1625="","",D1625&amp;"@"&amp;COUNTIF($D$1:D1625,D1625))</f>
        <v/>
      </c>
      <c r="F1625" s="78" t="str">
        <f t="shared" si="25"/>
        <v>직접유입</v>
      </c>
      <c r="I1625" s="78" t="str">
        <f>IF(E1625="","",INDEX('기사 제목 및 링크'!B:B,MATCH("https://skinnonews.com"&amp;A1625,'기사 제목 및 링크'!C:C,0)))</f>
        <v/>
      </c>
    </row>
    <row r="1626" spans="1:9">
      <c r="A1626" t="s">
        <v>1912</v>
      </c>
      <c r="B1626" t="s">
        <v>37</v>
      </c>
      <c r="C1626">
        <v>1</v>
      </c>
      <c r="D1626" s="78" t="str">
        <f>IFERROR(MATCH(A1626,'4p data'!$I$2:$I$7,0),"")</f>
        <v/>
      </c>
      <c r="E1626" s="78" t="str">
        <f>IF(D1626="","",D1626&amp;"@"&amp;COUNTIF($D$1:D1626,D1626))</f>
        <v/>
      </c>
      <c r="F1626" s="78" t="str">
        <f t="shared" si="25"/>
        <v>Google 검색</v>
      </c>
      <c r="I1626" s="78" t="str">
        <f>IF(E1626="","",INDEX('기사 제목 및 링크'!B:B,MATCH("https://skinnonews.com"&amp;A1626,'기사 제목 및 링크'!C:C,0)))</f>
        <v/>
      </c>
    </row>
    <row r="1627" spans="1:9">
      <c r="A1627" t="s">
        <v>1912</v>
      </c>
      <c r="B1627" t="s">
        <v>39</v>
      </c>
      <c r="C1627">
        <v>1</v>
      </c>
      <c r="D1627" s="78" t="str">
        <f>IFERROR(MATCH(A1627,'4p data'!$I$2:$I$7,0),"")</f>
        <v/>
      </c>
      <c r="E1627" s="78" t="str">
        <f>IF(D1627="","",D1627&amp;"@"&amp;COUNTIF($D$1:D1627,D1627))</f>
        <v/>
      </c>
      <c r="F1627" s="78" t="str">
        <f t="shared" si="25"/>
        <v>Naver 검색</v>
      </c>
      <c r="I1627" s="78" t="str">
        <f>IF(E1627="","",INDEX('기사 제목 및 링크'!B:B,MATCH("https://skinnonews.com"&amp;A1627,'기사 제목 및 링크'!C:C,0)))</f>
        <v/>
      </c>
    </row>
    <row r="1628" spans="1:9">
      <c r="A1628" t="s">
        <v>1798</v>
      </c>
      <c r="B1628" t="s">
        <v>36</v>
      </c>
      <c r="C1628">
        <v>1</v>
      </c>
      <c r="D1628" s="78" t="str">
        <f>IFERROR(MATCH(A1628,'4p data'!$I$2:$I$7,0),"")</f>
        <v/>
      </c>
      <c r="E1628" s="78" t="str">
        <f>IF(D1628="","",D1628&amp;"@"&amp;COUNTIF($D$1:D1628,D1628))</f>
        <v/>
      </c>
      <c r="F1628" s="78" t="str">
        <f t="shared" si="25"/>
        <v>직접유입</v>
      </c>
      <c r="I1628" s="78" t="str">
        <f>IF(E1628="","",INDEX('기사 제목 및 링크'!B:B,MATCH("https://skinnonews.com"&amp;A1628,'기사 제목 및 링크'!C:C,0)))</f>
        <v/>
      </c>
    </row>
    <row r="1629" spans="1:9">
      <c r="A1629" t="s">
        <v>1798</v>
      </c>
      <c r="B1629" t="s">
        <v>37</v>
      </c>
      <c r="C1629">
        <v>1</v>
      </c>
      <c r="D1629" s="78" t="str">
        <f>IFERROR(MATCH(A1629,'4p data'!$I$2:$I$7,0),"")</f>
        <v/>
      </c>
      <c r="E1629" s="78" t="str">
        <f>IF(D1629="","",D1629&amp;"@"&amp;COUNTIF($D$1:D1629,D1629))</f>
        <v/>
      </c>
      <c r="F1629" s="78" t="str">
        <f t="shared" si="25"/>
        <v>Google 검색</v>
      </c>
      <c r="I1629" s="78" t="str">
        <f>IF(E1629="","",INDEX('기사 제목 및 링크'!B:B,MATCH("https://skinnonews.com"&amp;A1629,'기사 제목 및 링크'!C:C,0)))</f>
        <v/>
      </c>
    </row>
    <row r="1630" spans="1:9">
      <c r="A1630" t="s">
        <v>2162</v>
      </c>
      <c r="B1630" t="s">
        <v>36</v>
      </c>
      <c r="C1630">
        <v>1</v>
      </c>
      <c r="D1630" s="78" t="str">
        <f>IFERROR(MATCH(A1630,'4p data'!$I$2:$I$7,0),"")</f>
        <v/>
      </c>
      <c r="E1630" s="78" t="str">
        <f>IF(D1630="","",D1630&amp;"@"&amp;COUNTIF($D$1:D1630,D1630))</f>
        <v/>
      </c>
      <c r="F1630" s="78" t="str">
        <f t="shared" si="25"/>
        <v>직접유입</v>
      </c>
      <c r="I1630" s="78" t="str">
        <f>IF(E1630="","",INDEX('기사 제목 및 링크'!B:B,MATCH("https://skinnonews.com"&amp;A1630,'기사 제목 및 링크'!C:C,0)))</f>
        <v/>
      </c>
    </row>
    <row r="1631" spans="1:9">
      <c r="A1631" t="s">
        <v>2162</v>
      </c>
      <c r="B1631" t="s">
        <v>37</v>
      </c>
      <c r="C1631">
        <v>1</v>
      </c>
      <c r="D1631" s="78" t="str">
        <f>IFERROR(MATCH(A1631,'4p data'!$I$2:$I$7,0),"")</f>
        <v/>
      </c>
      <c r="E1631" s="78" t="str">
        <f>IF(D1631="","",D1631&amp;"@"&amp;COUNTIF($D$1:D1631,D1631))</f>
        <v/>
      </c>
      <c r="F1631" s="78" t="str">
        <f t="shared" si="25"/>
        <v>Google 검색</v>
      </c>
      <c r="I1631" s="78" t="str">
        <f>IF(E1631="","",INDEX('기사 제목 및 링크'!B:B,MATCH("https://skinnonews.com"&amp;A1631,'기사 제목 및 링크'!C:C,0)))</f>
        <v/>
      </c>
    </row>
    <row r="1632" spans="1:9">
      <c r="A1632" t="s">
        <v>2163</v>
      </c>
      <c r="B1632" t="s">
        <v>235</v>
      </c>
      <c r="C1632">
        <v>1</v>
      </c>
      <c r="D1632" s="78" t="str">
        <f>IFERROR(MATCH(A1632,'4p data'!$I$2:$I$7,0),"")</f>
        <v/>
      </c>
      <c r="E1632" s="78" t="str">
        <f>IF(D1632="","",D1632&amp;"@"&amp;COUNTIF($D$1:D1632,D1632))</f>
        <v/>
      </c>
      <c r="F1632" s="78" t="str">
        <f t="shared" si="25"/>
        <v>M.search.naver.com</v>
      </c>
      <c r="I1632" s="78" t="str">
        <f>IF(E1632="","",INDEX('기사 제목 및 링크'!B:B,MATCH("https://skinnonews.com"&amp;A1632,'기사 제목 및 링크'!C:C,0)))</f>
        <v/>
      </c>
    </row>
    <row r="1633" spans="1:9">
      <c r="A1633" t="s">
        <v>2163</v>
      </c>
      <c r="B1633" t="s">
        <v>41</v>
      </c>
      <c r="C1633">
        <v>1</v>
      </c>
      <c r="D1633" s="78" t="str">
        <f>IFERROR(MATCH(A1633,'4p data'!$I$2:$I$7,0),"")</f>
        <v/>
      </c>
      <c r="E1633" s="78" t="str">
        <f>IF(D1633="","",D1633&amp;"@"&amp;COUNTIF($D$1:D1633,D1633))</f>
        <v/>
      </c>
      <c r="F1633" s="78" t="str">
        <f t="shared" si="25"/>
        <v>Naver.com</v>
      </c>
      <c r="I1633" s="78" t="str">
        <f>IF(E1633="","",INDEX('기사 제목 및 링크'!B:B,MATCH("https://skinnonews.com"&amp;A1633,'기사 제목 및 링크'!C:C,0)))</f>
        <v/>
      </c>
    </row>
    <row r="1634" spans="1:9">
      <c r="A1634" t="s">
        <v>1103</v>
      </c>
      <c r="B1634" t="s">
        <v>40</v>
      </c>
      <c r="C1634">
        <v>1</v>
      </c>
      <c r="D1634" s="78" t="str">
        <f>IFERROR(MATCH(A1634,'4p data'!$I$2:$I$7,0),"")</f>
        <v/>
      </c>
      <c r="E1634" s="78" t="str">
        <f>IF(D1634="","",D1634&amp;"@"&amp;COUNTIF($D$1:D1634,D1634))</f>
        <v/>
      </c>
      <c r="F1634" s="78" t="str">
        <f t="shared" si="25"/>
        <v>Bing</v>
      </c>
      <c r="I1634" s="78" t="str">
        <f>IF(E1634="","",INDEX('기사 제목 및 링크'!B:B,MATCH("https://skinnonews.com"&amp;A1634,'기사 제목 및 링크'!C:C,0)))</f>
        <v/>
      </c>
    </row>
    <row r="1635" spans="1:9">
      <c r="A1635" t="s">
        <v>1263</v>
      </c>
      <c r="B1635" t="s">
        <v>36</v>
      </c>
      <c r="C1635">
        <v>1</v>
      </c>
      <c r="D1635" s="78" t="str">
        <f>IFERROR(MATCH(A1635,'4p data'!$I$2:$I$7,0),"")</f>
        <v/>
      </c>
      <c r="E1635" s="78" t="str">
        <f>IF(D1635="","",D1635&amp;"@"&amp;COUNTIF($D$1:D1635,D1635))</f>
        <v/>
      </c>
      <c r="F1635" s="78" t="str">
        <f t="shared" si="25"/>
        <v>직접유입</v>
      </c>
      <c r="I1635" s="78" t="str">
        <f>IF(E1635="","",INDEX('기사 제목 및 링크'!B:B,MATCH("https://skinnonews.com"&amp;A1635,'기사 제목 및 링크'!C:C,0)))</f>
        <v/>
      </c>
    </row>
    <row r="1636" spans="1:9">
      <c r="A1636" t="s">
        <v>1263</v>
      </c>
      <c r="B1636" t="s">
        <v>39</v>
      </c>
      <c r="C1636">
        <v>1</v>
      </c>
      <c r="D1636" s="78" t="str">
        <f>IFERROR(MATCH(A1636,'4p data'!$I$2:$I$7,0),"")</f>
        <v/>
      </c>
      <c r="E1636" s="78" t="str">
        <f>IF(D1636="","",D1636&amp;"@"&amp;COUNTIF($D$1:D1636,D1636))</f>
        <v/>
      </c>
      <c r="F1636" s="78" t="str">
        <f t="shared" si="25"/>
        <v>Naver 검색</v>
      </c>
      <c r="I1636" s="78" t="str">
        <f>IF(E1636="","",INDEX('기사 제목 및 링크'!B:B,MATCH("https://skinnonews.com"&amp;A1636,'기사 제목 및 링크'!C:C,0)))</f>
        <v/>
      </c>
    </row>
    <row r="1637" spans="1:9">
      <c r="A1637" t="s">
        <v>1913</v>
      </c>
      <c r="B1637" t="s">
        <v>37</v>
      </c>
      <c r="C1637">
        <v>1</v>
      </c>
      <c r="D1637" s="78" t="str">
        <f>IFERROR(MATCH(A1637,'4p data'!$I$2:$I$7,0),"")</f>
        <v/>
      </c>
      <c r="E1637" s="78" t="str">
        <f>IF(D1637="","",D1637&amp;"@"&amp;COUNTIF($D$1:D1637,D1637))</f>
        <v/>
      </c>
      <c r="F1637" s="78" t="str">
        <f t="shared" si="25"/>
        <v>Google 검색</v>
      </c>
      <c r="I1637" s="78" t="str">
        <f>IF(E1637="","",INDEX('기사 제목 및 링크'!B:B,MATCH("https://skinnonews.com"&amp;A1637,'기사 제목 및 링크'!C:C,0)))</f>
        <v/>
      </c>
    </row>
    <row r="1638" spans="1:9">
      <c r="A1638" t="s">
        <v>1525</v>
      </c>
      <c r="B1638" t="s">
        <v>37</v>
      </c>
      <c r="C1638">
        <v>1</v>
      </c>
      <c r="D1638" s="78" t="str">
        <f>IFERROR(MATCH(A1638,'4p data'!$I$2:$I$7,0),"")</f>
        <v/>
      </c>
      <c r="E1638" s="78" t="str">
        <f>IF(D1638="","",D1638&amp;"@"&amp;COUNTIF($D$1:D1638,D1638))</f>
        <v/>
      </c>
      <c r="F1638" s="78" t="str">
        <f t="shared" si="25"/>
        <v>Google 검색</v>
      </c>
      <c r="I1638" s="78" t="str">
        <f>IF(E1638="","",INDEX('기사 제목 및 링크'!B:B,MATCH("https://skinnonews.com"&amp;A1638,'기사 제목 및 링크'!C:C,0)))</f>
        <v/>
      </c>
    </row>
    <row r="1639" spans="1:9">
      <c r="A1639" t="s">
        <v>2349</v>
      </c>
      <c r="B1639" t="s">
        <v>36</v>
      </c>
      <c r="C1639">
        <v>1</v>
      </c>
      <c r="D1639" s="78" t="str">
        <f>IFERROR(MATCH(A1639,'4p data'!$I$2:$I$7,0),"")</f>
        <v/>
      </c>
      <c r="E1639" s="78" t="str">
        <f>IF(D1639="","",D1639&amp;"@"&amp;COUNTIF($D$1:D1639,D1639))</f>
        <v/>
      </c>
      <c r="F1639" s="78" t="str">
        <f t="shared" si="25"/>
        <v>직접유입</v>
      </c>
      <c r="I1639" s="78" t="str">
        <f>IF(E1639="","",INDEX('기사 제목 및 링크'!B:B,MATCH("https://skinnonews.com"&amp;A1639,'기사 제목 및 링크'!C:C,0)))</f>
        <v/>
      </c>
    </row>
    <row r="1640" spans="1:9">
      <c r="A1640" t="s">
        <v>2350</v>
      </c>
      <c r="B1640" t="s">
        <v>40</v>
      </c>
      <c r="C1640">
        <v>1</v>
      </c>
      <c r="D1640" s="78" t="str">
        <f>IFERROR(MATCH(A1640,'4p data'!$I$2:$I$7,0),"")</f>
        <v/>
      </c>
      <c r="E1640" s="78" t="str">
        <f>IF(D1640="","",D1640&amp;"@"&amp;COUNTIF($D$1:D1640,D1640))</f>
        <v/>
      </c>
      <c r="F1640" s="78" t="str">
        <f t="shared" si="25"/>
        <v>Bing</v>
      </c>
      <c r="I1640" s="78" t="str">
        <f>IF(E1640="","",INDEX('기사 제목 및 링크'!B:B,MATCH("https://skinnonews.com"&amp;A1640,'기사 제목 및 링크'!C:C,0)))</f>
        <v/>
      </c>
    </row>
    <row r="1641" spans="1:9">
      <c r="A1641" t="s">
        <v>114</v>
      </c>
      <c r="B1641" t="s">
        <v>88</v>
      </c>
      <c r="C1641">
        <v>1</v>
      </c>
      <c r="D1641" s="78" t="str">
        <f>IFERROR(MATCH(A1641,'4p data'!$I$2:$I$7,0),"")</f>
        <v/>
      </c>
      <c r="E1641" s="78" t="str">
        <f>IF(D1641="","",D1641&amp;"@"&amp;COUNTIF($D$1:D1641,D1641))</f>
        <v/>
      </c>
      <c r="F1641" s="78" t="str">
        <f t="shared" si="25"/>
        <v>Sk-on.com</v>
      </c>
      <c r="I1641" s="78" t="str">
        <f>IF(E1641="","",INDEX('기사 제목 및 링크'!B:B,MATCH("https://skinnonews.com"&amp;A1641,'기사 제목 및 링크'!C:C,0)))</f>
        <v/>
      </c>
    </row>
    <row r="1642" spans="1:9">
      <c r="A1642" t="s">
        <v>1914</v>
      </c>
      <c r="B1642" t="s">
        <v>37</v>
      </c>
      <c r="C1642">
        <v>1</v>
      </c>
      <c r="D1642" s="78" t="str">
        <f>IFERROR(MATCH(A1642,'4p data'!$I$2:$I$7,0),"")</f>
        <v/>
      </c>
      <c r="E1642" s="78" t="str">
        <f>IF(D1642="","",D1642&amp;"@"&amp;COUNTIF($D$1:D1642,D1642))</f>
        <v/>
      </c>
      <c r="F1642" s="78" t="str">
        <f t="shared" si="25"/>
        <v>Google 검색</v>
      </c>
      <c r="I1642" s="78" t="str">
        <f>IF(E1642="","",INDEX('기사 제목 및 링크'!B:B,MATCH("https://skinnonews.com"&amp;A1642,'기사 제목 및 링크'!C:C,0)))</f>
        <v/>
      </c>
    </row>
    <row r="1643" spans="1:9">
      <c r="A1643" t="s">
        <v>95</v>
      </c>
      <c r="B1643" t="s">
        <v>36</v>
      </c>
      <c r="C1643">
        <v>1</v>
      </c>
      <c r="D1643" s="78" t="str">
        <f>IFERROR(MATCH(A1643,'4p data'!$I$2:$I$7,0),"")</f>
        <v/>
      </c>
      <c r="E1643" s="78" t="str">
        <f>IF(D1643="","",D1643&amp;"@"&amp;COUNTIF($D$1:D1643,D1643))</f>
        <v/>
      </c>
      <c r="F1643" s="78" t="str">
        <f t="shared" si="25"/>
        <v>직접유입</v>
      </c>
      <c r="I1643" s="78" t="str">
        <f>IF(E1643="","",INDEX('기사 제목 및 링크'!B:B,MATCH("https://skinnonews.com"&amp;A1643,'기사 제목 및 링크'!C:C,0)))</f>
        <v/>
      </c>
    </row>
    <row r="1644" spans="1:9">
      <c r="A1644" t="s">
        <v>95</v>
      </c>
      <c r="B1644" t="s">
        <v>40</v>
      </c>
      <c r="C1644">
        <v>1</v>
      </c>
      <c r="D1644" s="78" t="str">
        <f>IFERROR(MATCH(A1644,'4p data'!$I$2:$I$7,0),"")</f>
        <v/>
      </c>
      <c r="E1644" s="78" t="str">
        <f>IF(D1644="","",D1644&amp;"@"&amp;COUNTIF($D$1:D1644,D1644))</f>
        <v/>
      </c>
      <c r="F1644" s="78" t="str">
        <f t="shared" si="25"/>
        <v>Bing</v>
      </c>
      <c r="I1644" s="78" t="str">
        <f>IF(E1644="","",INDEX('기사 제목 및 링크'!B:B,MATCH("https://skinnonews.com"&amp;A1644,'기사 제목 및 링크'!C:C,0)))</f>
        <v/>
      </c>
    </row>
    <row r="1645" spans="1:9">
      <c r="A1645" t="s">
        <v>95</v>
      </c>
      <c r="B1645" t="s">
        <v>39</v>
      </c>
      <c r="C1645">
        <v>1</v>
      </c>
      <c r="D1645" s="78" t="str">
        <f>IFERROR(MATCH(A1645,'4p data'!$I$2:$I$7,0),"")</f>
        <v/>
      </c>
      <c r="E1645" s="78" t="str">
        <f>IF(D1645="","",D1645&amp;"@"&amp;COUNTIF($D$1:D1645,D1645))</f>
        <v/>
      </c>
      <c r="F1645" s="78" t="str">
        <f t="shared" si="25"/>
        <v>Naver 검색</v>
      </c>
      <c r="I1645" s="78" t="str">
        <f>IF(E1645="","",INDEX('기사 제목 및 링크'!B:B,MATCH("https://skinnonews.com"&amp;A1645,'기사 제목 및 링크'!C:C,0)))</f>
        <v/>
      </c>
    </row>
    <row r="1646" spans="1:9">
      <c r="A1646" t="s">
        <v>966</v>
      </c>
      <c r="B1646" t="s">
        <v>39</v>
      </c>
      <c r="C1646">
        <v>1</v>
      </c>
      <c r="D1646" s="78" t="str">
        <f>IFERROR(MATCH(A1646,'4p data'!$I$2:$I$7,0),"")</f>
        <v/>
      </c>
      <c r="E1646" s="78" t="str">
        <f>IF(D1646="","",D1646&amp;"@"&amp;COUNTIF($D$1:D1646,D1646))</f>
        <v/>
      </c>
      <c r="F1646" s="78" t="str">
        <f t="shared" si="25"/>
        <v>Naver 검색</v>
      </c>
      <c r="I1646" s="78" t="str">
        <f>IF(E1646="","",INDEX('기사 제목 및 링크'!B:B,MATCH("https://skinnonews.com"&amp;A1646,'기사 제목 및 링크'!C:C,0)))</f>
        <v/>
      </c>
    </row>
    <row r="1647" spans="1:9">
      <c r="A1647" t="s">
        <v>2105</v>
      </c>
      <c r="B1647" t="s">
        <v>36</v>
      </c>
      <c r="C1647">
        <v>1</v>
      </c>
      <c r="D1647" s="78" t="str">
        <f>IFERROR(MATCH(A1647,'4p data'!$I$2:$I$7,0),"")</f>
        <v/>
      </c>
      <c r="E1647" s="78" t="str">
        <f>IF(D1647="","",D1647&amp;"@"&amp;COUNTIF($D$1:D1647,D1647))</f>
        <v/>
      </c>
      <c r="F1647" s="78" t="str">
        <f t="shared" si="25"/>
        <v>직접유입</v>
      </c>
      <c r="I1647" s="78" t="str">
        <f>IF(E1647="","",INDEX('기사 제목 및 링크'!B:B,MATCH("https://skinnonews.com"&amp;A1647,'기사 제목 및 링크'!C:C,0)))</f>
        <v/>
      </c>
    </row>
    <row r="1648" spans="1:9">
      <c r="A1648" t="s">
        <v>2351</v>
      </c>
      <c r="B1648" t="s">
        <v>37</v>
      </c>
      <c r="C1648">
        <v>1</v>
      </c>
      <c r="D1648" s="78" t="str">
        <f>IFERROR(MATCH(A1648,'4p data'!$I$2:$I$7,0),"")</f>
        <v/>
      </c>
      <c r="E1648" s="78" t="str">
        <f>IF(D1648="","",D1648&amp;"@"&amp;COUNTIF($D$1:D1648,D1648))</f>
        <v/>
      </c>
      <c r="F1648" s="78" t="str">
        <f t="shared" si="25"/>
        <v>Google 검색</v>
      </c>
      <c r="I1648" s="78" t="str">
        <f>IF(E1648="","",INDEX('기사 제목 및 링크'!B:B,MATCH("https://skinnonews.com"&amp;A1648,'기사 제목 및 링크'!C:C,0)))</f>
        <v/>
      </c>
    </row>
    <row r="1649" spans="1:9">
      <c r="A1649" t="s">
        <v>2352</v>
      </c>
      <c r="B1649" t="s">
        <v>37</v>
      </c>
      <c r="C1649">
        <v>1</v>
      </c>
      <c r="D1649" s="78" t="str">
        <f>IFERROR(MATCH(A1649,'4p data'!$I$2:$I$7,0),"")</f>
        <v/>
      </c>
      <c r="E1649" s="78" t="str">
        <f>IF(D1649="","",D1649&amp;"@"&amp;COUNTIF($D$1:D1649,D1649))</f>
        <v/>
      </c>
      <c r="F1649" s="78" t="str">
        <f t="shared" si="25"/>
        <v>Google 검색</v>
      </c>
      <c r="I1649" s="78" t="str">
        <f>IF(E1649="","",INDEX('기사 제목 및 링크'!B:B,MATCH("https://skinnonews.com"&amp;A1649,'기사 제목 및 링크'!C:C,0)))</f>
        <v/>
      </c>
    </row>
    <row r="1650" spans="1:9">
      <c r="A1650" t="s">
        <v>1311</v>
      </c>
      <c r="B1650" t="s">
        <v>40</v>
      </c>
      <c r="C1650">
        <v>1</v>
      </c>
      <c r="D1650" s="78" t="str">
        <f>IFERROR(MATCH(A1650,'4p data'!$I$2:$I$7,0),"")</f>
        <v/>
      </c>
      <c r="E1650" s="78" t="str">
        <f>IF(D1650="","",D1650&amp;"@"&amp;COUNTIF($D$1:D1650,D1650))</f>
        <v/>
      </c>
      <c r="F1650" s="78" t="str">
        <f t="shared" si="25"/>
        <v>Bing</v>
      </c>
      <c r="I1650" s="78" t="str">
        <f>IF(E1650="","",INDEX('기사 제목 및 링크'!B:B,MATCH("https://skinnonews.com"&amp;A1650,'기사 제목 및 링크'!C:C,0)))</f>
        <v/>
      </c>
    </row>
    <row r="1651" spans="1:9">
      <c r="A1651" t="s">
        <v>1303</v>
      </c>
      <c r="B1651" t="s">
        <v>39</v>
      </c>
      <c r="C1651">
        <v>1</v>
      </c>
      <c r="D1651" s="78" t="str">
        <f>IFERROR(MATCH(A1651,'4p data'!$I$2:$I$7,0),"")</f>
        <v/>
      </c>
      <c r="E1651" s="78" t="str">
        <f>IF(D1651="","",D1651&amp;"@"&amp;COUNTIF($D$1:D1651,D1651))</f>
        <v/>
      </c>
      <c r="F1651" s="78" t="str">
        <f t="shared" si="25"/>
        <v>Naver 검색</v>
      </c>
      <c r="I1651" s="78" t="str">
        <f>IF(E1651="","",INDEX('기사 제목 및 링크'!B:B,MATCH("https://skinnonews.com"&amp;A1651,'기사 제목 및 링크'!C:C,0)))</f>
        <v/>
      </c>
    </row>
    <row r="1652" spans="1:9">
      <c r="A1652" t="s">
        <v>1406</v>
      </c>
      <c r="B1652" t="s">
        <v>37</v>
      </c>
      <c r="C1652">
        <v>1</v>
      </c>
      <c r="D1652" s="78" t="str">
        <f>IFERROR(MATCH(A1652,'4p data'!$I$2:$I$7,0),"")</f>
        <v/>
      </c>
      <c r="E1652" s="78" t="str">
        <f>IF(D1652="","",D1652&amp;"@"&amp;COUNTIF($D$1:D1652,D1652))</f>
        <v/>
      </c>
      <c r="F1652" s="78" t="str">
        <f t="shared" si="25"/>
        <v>Google 검색</v>
      </c>
      <c r="I1652" s="78" t="str">
        <f>IF(E1652="","",INDEX('기사 제목 및 링크'!B:B,MATCH("https://skinnonews.com"&amp;A1652,'기사 제목 및 링크'!C:C,0)))</f>
        <v/>
      </c>
    </row>
    <row r="1653" spans="1:9">
      <c r="A1653" t="s">
        <v>2353</v>
      </c>
      <c r="B1653" t="s">
        <v>37</v>
      </c>
      <c r="C1653">
        <v>1</v>
      </c>
      <c r="D1653" s="78" t="str">
        <f>IFERROR(MATCH(A1653,'4p data'!$I$2:$I$7,0),"")</f>
        <v/>
      </c>
      <c r="E1653" s="78" t="str">
        <f>IF(D1653="","",D1653&amp;"@"&amp;COUNTIF($D$1:D1653,D1653))</f>
        <v/>
      </c>
      <c r="F1653" s="78" t="str">
        <f t="shared" si="25"/>
        <v>Google 검색</v>
      </c>
      <c r="I1653" s="78" t="str">
        <f>IF(E1653="","",INDEX('기사 제목 및 링크'!B:B,MATCH("https://skinnonews.com"&amp;A1653,'기사 제목 및 링크'!C:C,0)))</f>
        <v/>
      </c>
    </row>
    <row r="1654" spans="1:9">
      <c r="A1654" t="s">
        <v>1846</v>
      </c>
      <c r="B1654" t="s">
        <v>37</v>
      </c>
      <c r="C1654">
        <v>1</v>
      </c>
      <c r="D1654" s="78" t="str">
        <f>IFERROR(MATCH(A1654,'4p data'!$I$2:$I$7,0),"")</f>
        <v/>
      </c>
      <c r="E1654" s="78" t="str">
        <f>IF(D1654="","",D1654&amp;"@"&amp;COUNTIF($D$1:D1654,D1654))</f>
        <v/>
      </c>
      <c r="F1654" s="78" t="str">
        <f t="shared" si="25"/>
        <v>Google 검색</v>
      </c>
      <c r="I1654" s="78" t="str">
        <f>IF(E1654="","",INDEX('기사 제목 및 링크'!B:B,MATCH("https://skinnonews.com"&amp;A1654,'기사 제목 및 링크'!C:C,0)))</f>
        <v/>
      </c>
    </row>
    <row r="1655" spans="1:9">
      <c r="A1655" t="s">
        <v>1847</v>
      </c>
      <c r="B1655" t="s">
        <v>41</v>
      </c>
      <c r="C1655">
        <v>1</v>
      </c>
      <c r="D1655" s="78" t="str">
        <f>IFERROR(MATCH(A1655,'4p data'!$I$2:$I$7,0),"")</f>
        <v/>
      </c>
      <c r="E1655" s="78" t="str">
        <f>IF(D1655="","",D1655&amp;"@"&amp;COUNTIF($D$1:D1655,D1655))</f>
        <v/>
      </c>
      <c r="F1655" s="78" t="str">
        <f t="shared" si="25"/>
        <v>Naver.com</v>
      </c>
      <c r="I1655" s="78" t="str">
        <f>IF(E1655="","",INDEX('기사 제목 및 링크'!B:B,MATCH("https://skinnonews.com"&amp;A1655,'기사 제목 및 링크'!C:C,0)))</f>
        <v/>
      </c>
    </row>
    <row r="1656" spans="1:9">
      <c r="A1656" t="s">
        <v>2354</v>
      </c>
      <c r="B1656" t="s">
        <v>236</v>
      </c>
      <c r="C1656">
        <v>1</v>
      </c>
      <c r="D1656" s="78" t="str">
        <f>IFERROR(MATCH(A1656,'4p data'!$I$2:$I$7,0),"")</f>
        <v/>
      </c>
      <c r="E1656" s="78" t="str">
        <f>IF(D1656="","",D1656&amp;"@"&amp;COUNTIF($D$1:D1656,D1656))</f>
        <v/>
      </c>
      <c r="F1656" s="78" t="str">
        <f t="shared" si="25"/>
        <v>Youtube.com</v>
      </c>
      <c r="I1656" s="78" t="str">
        <f>IF(E1656="","",INDEX('기사 제목 및 링크'!B:B,MATCH("https://skinnonews.com"&amp;A1656,'기사 제목 및 링크'!C:C,0)))</f>
        <v/>
      </c>
    </row>
    <row r="1657" spans="1:9">
      <c r="A1657" t="s">
        <v>1720</v>
      </c>
      <c r="B1657" t="s">
        <v>39</v>
      </c>
      <c r="C1657">
        <v>1</v>
      </c>
      <c r="D1657" s="78" t="str">
        <f>IFERROR(MATCH(A1657,'4p data'!$I$2:$I$7,0),"")</f>
        <v/>
      </c>
      <c r="E1657" s="78" t="str">
        <f>IF(D1657="","",D1657&amp;"@"&amp;COUNTIF($D$1:D1657,D1657))</f>
        <v/>
      </c>
      <c r="F1657" s="78" t="str">
        <f t="shared" si="25"/>
        <v>Naver 검색</v>
      </c>
      <c r="I1657" s="78" t="str">
        <f>IF(E1657="","",INDEX('기사 제목 및 링크'!B:B,MATCH("https://skinnonews.com"&amp;A1657,'기사 제목 및 링크'!C:C,0)))</f>
        <v/>
      </c>
    </row>
    <row r="1658" spans="1:9">
      <c r="A1658" t="s">
        <v>2355</v>
      </c>
      <c r="B1658" t="s">
        <v>37</v>
      </c>
      <c r="C1658">
        <v>1</v>
      </c>
      <c r="D1658" s="78" t="str">
        <f>IFERROR(MATCH(A1658,'4p data'!$I$2:$I$7,0),"")</f>
        <v/>
      </c>
      <c r="E1658" s="78" t="str">
        <f>IF(D1658="","",D1658&amp;"@"&amp;COUNTIF($D$1:D1658,D1658))</f>
        <v/>
      </c>
      <c r="F1658" s="78" t="str">
        <f t="shared" si="25"/>
        <v>Google 검색</v>
      </c>
      <c r="I1658" s="78" t="str">
        <f>IF(E1658="","",INDEX('기사 제목 및 링크'!B:B,MATCH("https://skinnonews.com"&amp;A1658,'기사 제목 및 링크'!C:C,0)))</f>
        <v/>
      </c>
    </row>
    <row r="1659" spans="1:9">
      <c r="A1659" t="s">
        <v>2356</v>
      </c>
      <c r="B1659" t="s">
        <v>37</v>
      </c>
      <c r="C1659">
        <v>1</v>
      </c>
      <c r="D1659" s="78" t="str">
        <f>IFERROR(MATCH(A1659,'4p data'!$I$2:$I$7,0),"")</f>
        <v/>
      </c>
      <c r="E1659" s="78" t="str">
        <f>IF(D1659="","",D1659&amp;"@"&amp;COUNTIF($D$1:D1659,D1659))</f>
        <v/>
      </c>
      <c r="F1659" s="78" t="str">
        <f t="shared" si="25"/>
        <v>Google 검색</v>
      </c>
      <c r="I1659" s="78" t="str">
        <f>IF(E1659="","",INDEX('기사 제목 및 링크'!B:B,MATCH("https://skinnonews.com"&amp;A1659,'기사 제목 및 링크'!C:C,0)))</f>
        <v/>
      </c>
    </row>
    <row r="1660" spans="1:9">
      <c r="A1660" t="s">
        <v>1579</v>
      </c>
      <c r="B1660" t="s">
        <v>37</v>
      </c>
      <c r="C1660">
        <v>1</v>
      </c>
      <c r="D1660" s="78" t="str">
        <f>IFERROR(MATCH(A1660,'4p data'!$I$2:$I$7,0),"")</f>
        <v/>
      </c>
      <c r="E1660" s="78" t="str">
        <f>IF(D1660="","",D1660&amp;"@"&amp;COUNTIF($D$1:D1660,D1660))</f>
        <v/>
      </c>
      <c r="F1660" s="78" t="str">
        <f t="shared" si="25"/>
        <v>Google 검색</v>
      </c>
      <c r="I1660" s="78" t="str">
        <f>IF(E1660="","",INDEX('기사 제목 및 링크'!B:B,MATCH("https://skinnonews.com"&amp;A1660,'기사 제목 및 링크'!C:C,0)))</f>
        <v/>
      </c>
    </row>
    <row r="1661" spans="1:9">
      <c r="A1661" t="s">
        <v>2357</v>
      </c>
      <c r="B1661" t="s">
        <v>236</v>
      </c>
      <c r="C1661">
        <v>1</v>
      </c>
      <c r="D1661" s="78" t="str">
        <f>IFERROR(MATCH(A1661,'4p data'!$I$2:$I$7,0),"")</f>
        <v/>
      </c>
      <c r="E1661" s="78" t="str">
        <f>IF(D1661="","",D1661&amp;"@"&amp;COUNTIF($D$1:D1661,D1661))</f>
        <v/>
      </c>
      <c r="F1661" s="78" t="str">
        <f t="shared" si="25"/>
        <v>Youtube.com</v>
      </c>
      <c r="I1661" s="78" t="str">
        <f>IF(E1661="","",INDEX('기사 제목 및 링크'!B:B,MATCH("https://skinnonews.com"&amp;A1661,'기사 제목 및 링크'!C:C,0)))</f>
        <v/>
      </c>
    </row>
    <row r="1662" spans="1:9">
      <c r="A1662" t="s">
        <v>1915</v>
      </c>
      <c r="B1662" t="s">
        <v>37</v>
      </c>
      <c r="C1662">
        <v>1</v>
      </c>
      <c r="D1662" s="78" t="str">
        <f>IFERROR(MATCH(A1662,'4p data'!$I$2:$I$7,0),"")</f>
        <v/>
      </c>
      <c r="E1662" s="78" t="str">
        <f>IF(D1662="","",D1662&amp;"@"&amp;COUNTIF($D$1:D1662,D1662))</f>
        <v/>
      </c>
      <c r="F1662" s="78" t="str">
        <f t="shared" si="25"/>
        <v>Google 검색</v>
      </c>
      <c r="I1662" s="78" t="str">
        <f>IF(E1662="","",INDEX('기사 제목 및 링크'!B:B,MATCH("https://skinnonews.com"&amp;A1662,'기사 제목 및 링크'!C:C,0)))</f>
        <v/>
      </c>
    </row>
    <row r="1663" spans="1:9">
      <c r="A1663" t="s">
        <v>2358</v>
      </c>
      <c r="B1663" t="s">
        <v>37</v>
      </c>
      <c r="C1663">
        <v>1</v>
      </c>
      <c r="D1663" s="78" t="str">
        <f>IFERROR(MATCH(A1663,'4p data'!$I$2:$I$7,0),"")</f>
        <v/>
      </c>
      <c r="E1663" s="78" t="str">
        <f>IF(D1663="","",D1663&amp;"@"&amp;COUNTIF($D$1:D1663,D1663))</f>
        <v/>
      </c>
      <c r="F1663" s="78" t="str">
        <f t="shared" si="25"/>
        <v>Google 검색</v>
      </c>
      <c r="I1663" s="78" t="str">
        <f>IF(E1663="","",INDEX('기사 제목 및 링크'!B:B,MATCH("https://skinnonews.com"&amp;A1663,'기사 제목 및 링크'!C:C,0)))</f>
        <v/>
      </c>
    </row>
    <row r="1664" spans="1:9">
      <c r="A1664" t="s">
        <v>1312</v>
      </c>
      <c r="B1664" t="s">
        <v>37</v>
      </c>
      <c r="C1664">
        <v>1</v>
      </c>
      <c r="D1664" s="78" t="str">
        <f>IFERROR(MATCH(A1664,'4p data'!$I$2:$I$7,0),"")</f>
        <v/>
      </c>
      <c r="E1664" s="78" t="str">
        <f>IF(D1664="","",D1664&amp;"@"&amp;COUNTIF($D$1:D1664,D1664))</f>
        <v/>
      </c>
      <c r="F1664" s="78" t="str">
        <f t="shared" si="25"/>
        <v>Google 검색</v>
      </c>
      <c r="I1664" s="78" t="str">
        <f>IF(E1664="","",INDEX('기사 제목 및 링크'!B:B,MATCH("https://skinnonews.com"&amp;A1664,'기사 제목 및 링크'!C:C,0)))</f>
        <v/>
      </c>
    </row>
    <row r="1665" spans="1:9">
      <c r="A1665" t="s">
        <v>2359</v>
      </c>
      <c r="B1665" t="s">
        <v>37</v>
      </c>
      <c r="C1665">
        <v>1</v>
      </c>
      <c r="D1665" s="78" t="str">
        <f>IFERROR(MATCH(A1665,'4p data'!$I$2:$I$7,0),"")</f>
        <v/>
      </c>
      <c r="E1665" s="78" t="str">
        <f>IF(D1665="","",D1665&amp;"@"&amp;COUNTIF($D$1:D1665,D1665))</f>
        <v/>
      </c>
      <c r="F1665" s="78" t="str">
        <f t="shared" si="25"/>
        <v>Google 검색</v>
      </c>
      <c r="I1665" s="78" t="str">
        <f>IF(E1665="","",INDEX('기사 제목 및 링크'!B:B,MATCH("https://skinnonews.com"&amp;A1665,'기사 제목 및 링크'!C:C,0)))</f>
        <v/>
      </c>
    </row>
    <row r="1666" spans="1:9">
      <c r="A1666" t="s">
        <v>2360</v>
      </c>
      <c r="B1666" t="s">
        <v>39</v>
      </c>
      <c r="C1666">
        <v>1</v>
      </c>
      <c r="D1666" s="78" t="str">
        <f>IFERROR(MATCH(A1666,'4p data'!$I$2:$I$7,0),"")</f>
        <v/>
      </c>
      <c r="E1666" s="78" t="str">
        <f>IF(D1666="","",D1666&amp;"@"&amp;COUNTIF($D$1:D1666,D1666))</f>
        <v/>
      </c>
      <c r="F1666" s="78" t="str">
        <f t="shared" ref="F1666:F1729" si="26">IF(B1666="naver","Naver 검색",IF(B1666="google","Google 검색",IF(B1666="(direct)","직접유입",UPPER(LEFT(B1666,1))&amp;MID(B1666,2,99))))</f>
        <v>Naver 검색</v>
      </c>
      <c r="I1666" s="78" t="str">
        <f>IF(E1666="","",INDEX('기사 제목 및 링크'!B:B,MATCH("https://skinnonews.com"&amp;A1666,'기사 제목 및 링크'!C:C,0)))</f>
        <v/>
      </c>
    </row>
    <row r="1667" spans="1:9">
      <c r="A1667" t="s">
        <v>1374</v>
      </c>
      <c r="B1667" t="s">
        <v>237</v>
      </c>
      <c r="C1667">
        <v>1</v>
      </c>
      <c r="D1667" s="78" t="str">
        <f>IFERROR(MATCH(A1667,'4p data'!$I$2:$I$7,0),"")</f>
        <v/>
      </c>
      <c r="E1667" s="78" t="str">
        <f>IF(D1667="","",D1667&amp;"@"&amp;COUNTIF($D$1:D1667,D1667))</f>
        <v/>
      </c>
      <c r="F1667" s="78" t="str">
        <f t="shared" si="26"/>
        <v>Daum</v>
      </c>
      <c r="I1667" s="78" t="str">
        <f>IF(E1667="","",INDEX('기사 제목 및 링크'!B:B,MATCH("https://skinnonews.com"&amp;A1667,'기사 제목 및 링크'!C:C,0)))</f>
        <v/>
      </c>
    </row>
    <row r="1668" spans="1:9">
      <c r="A1668" t="s">
        <v>1670</v>
      </c>
      <c r="B1668" t="s">
        <v>37</v>
      </c>
      <c r="C1668">
        <v>1</v>
      </c>
      <c r="D1668" s="78" t="str">
        <f>IFERROR(MATCH(A1668,'4p data'!$I$2:$I$7,0),"")</f>
        <v/>
      </c>
      <c r="E1668" s="78" t="str">
        <f>IF(D1668="","",D1668&amp;"@"&amp;COUNTIF($D$1:D1668,D1668))</f>
        <v/>
      </c>
      <c r="F1668" s="78" t="str">
        <f t="shared" si="26"/>
        <v>Google 검색</v>
      </c>
      <c r="I1668" s="78" t="str">
        <f>IF(E1668="","",INDEX('기사 제목 및 링크'!B:B,MATCH("https://skinnonews.com"&amp;A1668,'기사 제목 및 링크'!C:C,0)))</f>
        <v/>
      </c>
    </row>
    <row r="1669" spans="1:9">
      <c r="A1669" t="s">
        <v>1916</v>
      </c>
      <c r="B1669" t="s">
        <v>37</v>
      </c>
      <c r="C1669">
        <v>1</v>
      </c>
      <c r="D1669" s="78" t="str">
        <f>IFERROR(MATCH(A1669,'4p data'!$I$2:$I$7,0),"")</f>
        <v/>
      </c>
      <c r="E1669" s="78" t="str">
        <f>IF(D1669="","",D1669&amp;"@"&amp;COUNTIF($D$1:D1669,D1669))</f>
        <v/>
      </c>
      <c r="F1669" s="78" t="str">
        <f t="shared" si="26"/>
        <v>Google 검색</v>
      </c>
      <c r="I1669" s="78" t="str">
        <f>IF(E1669="","",INDEX('기사 제목 및 링크'!B:B,MATCH("https://skinnonews.com"&amp;A1669,'기사 제목 및 링크'!C:C,0)))</f>
        <v/>
      </c>
    </row>
    <row r="1670" spans="1:9">
      <c r="A1670" t="s">
        <v>1329</v>
      </c>
      <c r="B1670" t="s">
        <v>230</v>
      </c>
      <c r="C1670">
        <v>1</v>
      </c>
      <c r="D1670" s="78" t="str">
        <f>IFERROR(MATCH(A1670,'4p data'!$I$2:$I$7,0),"")</f>
        <v/>
      </c>
      <c r="E1670" s="78" t="str">
        <f>IF(D1670="","",D1670&amp;"@"&amp;COUNTIF($D$1:D1670,D1670))</f>
        <v/>
      </c>
      <c r="F1670" s="78" t="str">
        <f t="shared" si="26"/>
        <v>Skgeocentric.com</v>
      </c>
      <c r="I1670" s="78" t="str">
        <f>IF(E1670="","",INDEX('기사 제목 및 링크'!B:B,MATCH("https://skinnonews.com"&amp;A1670,'기사 제목 및 링크'!C:C,0)))</f>
        <v/>
      </c>
    </row>
    <row r="1671" spans="1:9">
      <c r="A1671" t="s">
        <v>2361</v>
      </c>
      <c r="B1671" t="s">
        <v>37</v>
      </c>
      <c r="C1671">
        <v>1</v>
      </c>
      <c r="D1671" s="78" t="str">
        <f>IFERROR(MATCH(A1671,'4p data'!$I$2:$I$7,0),"")</f>
        <v/>
      </c>
      <c r="E1671" s="78" t="str">
        <f>IF(D1671="","",D1671&amp;"@"&amp;COUNTIF($D$1:D1671,D1671))</f>
        <v/>
      </c>
      <c r="F1671" s="78" t="str">
        <f t="shared" si="26"/>
        <v>Google 검색</v>
      </c>
      <c r="I1671" s="78" t="str">
        <f>IF(E1671="","",INDEX('기사 제목 및 링크'!B:B,MATCH("https://skinnonews.com"&amp;A1671,'기사 제목 및 링크'!C:C,0)))</f>
        <v/>
      </c>
    </row>
    <row r="1672" spans="1:9">
      <c r="A1672" t="s">
        <v>2167</v>
      </c>
      <c r="B1672" t="s">
        <v>37</v>
      </c>
      <c r="C1672">
        <v>1</v>
      </c>
      <c r="D1672" s="78" t="str">
        <f>IFERROR(MATCH(A1672,'4p data'!$I$2:$I$7,0),"")</f>
        <v/>
      </c>
      <c r="E1672" s="78" t="str">
        <f>IF(D1672="","",D1672&amp;"@"&amp;COUNTIF($D$1:D1672,D1672))</f>
        <v/>
      </c>
      <c r="F1672" s="78" t="str">
        <f t="shared" si="26"/>
        <v>Google 검색</v>
      </c>
      <c r="I1672" s="78" t="str">
        <f>IF(E1672="","",INDEX('기사 제목 및 링크'!B:B,MATCH("https://skinnonews.com"&amp;A1672,'기사 제목 및 링크'!C:C,0)))</f>
        <v/>
      </c>
    </row>
    <row r="1673" spans="1:9">
      <c r="A1673" t="s">
        <v>2167</v>
      </c>
      <c r="B1673" t="s">
        <v>39</v>
      </c>
      <c r="C1673">
        <v>1</v>
      </c>
      <c r="D1673" s="78" t="str">
        <f>IFERROR(MATCH(A1673,'4p data'!$I$2:$I$7,0),"")</f>
        <v/>
      </c>
      <c r="E1673" s="78" t="str">
        <f>IF(D1673="","",D1673&amp;"@"&amp;COUNTIF($D$1:D1673,D1673))</f>
        <v/>
      </c>
      <c r="F1673" s="78" t="str">
        <f t="shared" si="26"/>
        <v>Naver 검색</v>
      </c>
      <c r="I1673" s="78" t="str">
        <f>IF(E1673="","",INDEX('기사 제목 및 링크'!B:B,MATCH("https://skinnonews.com"&amp;A1673,'기사 제목 및 링크'!C:C,0)))</f>
        <v/>
      </c>
    </row>
    <row r="1674" spans="1:9">
      <c r="A1674" t="s">
        <v>1465</v>
      </c>
      <c r="B1674" t="s">
        <v>37</v>
      </c>
      <c r="C1674">
        <v>1</v>
      </c>
      <c r="D1674" s="78" t="str">
        <f>IFERROR(MATCH(A1674,'4p data'!$I$2:$I$7,0),"")</f>
        <v/>
      </c>
      <c r="E1674" s="78" t="str">
        <f>IF(D1674="","",D1674&amp;"@"&amp;COUNTIF($D$1:D1674,D1674))</f>
        <v/>
      </c>
      <c r="F1674" s="78" t="str">
        <f t="shared" si="26"/>
        <v>Google 검색</v>
      </c>
      <c r="I1674" s="78" t="str">
        <f>IF(E1674="","",INDEX('기사 제목 및 링크'!B:B,MATCH("https://skinnonews.com"&amp;A1674,'기사 제목 및 링크'!C:C,0)))</f>
        <v/>
      </c>
    </row>
    <row r="1675" spans="1:9">
      <c r="A1675" t="s">
        <v>1645</v>
      </c>
      <c r="B1675" t="s">
        <v>37</v>
      </c>
      <c r="C1675">
        <v>1</v>
      </c>
      <c r="D1675" s="78" t="str">
        <f>IFERROR(MATCH(A1675,'4p data'!$I$2:$I$7,0),"")</f>
        <v/>
      </c>
      <c r="E1675" s="78" t="str">
        <f>IF(D1675="","",D1675&amp;"@"&amp;COUNTIF($D$1:D1675,D1675))</f>
        <v/>
      </c>
      <c r="F1675" s="78" t="str">
        <f t="shared" si="26"/>
        <v>Google 검색</v>
      </c>
      <c r="I1675" s="78" t="str">
        <f>IF(E1675="","",INDEX('기사 제목 및 링크'!B:B,MATCH("https://skinnonews.com"&amp;A1675,'기사 제목 및 링크'!C:C,0)))</f>
        <v/>
      </c>
    </row>
    <row r="1676" spans="1:9">
      <c r="A1676" t="s">
        <v>2362</v>
      </c>
      <c r="B1676" t="s">
        <v>36</v>
      </c>
      <c r="C1676">
        <v>1</v>
      </c>
      <c r="D1676" s="78" t="str">
        <f>IFERROR(MATCH(A1676,'4p data'!$I$2:$I$7,0),"")</f>
        <v/>
      </c>
      <c r="E1676" s="78" t="str">
        <f>IF(D1676="","",D1676&amp;"@"&amp;COUNTIF($D$1:D1676,D1676))</f>
        <v/>
      </c>
      <c r="F1676" s="78" t="str">
        <f t="shared" si="26"/>
        <v>직접유입</v>
      </c>
      <c r="I1676" s="78" t="str">
        <f>IF(E1676="","",INDEX('기사 제목 및 링크'!B:B,MATCH("https://skinnonews.com"&amp;A1676,'기사 제목 및 링크'!C:C,0)))</f>
        <v/>
      </c>
    </row>
    <row r="1677" spans="1:9">
      <c r="A1677" t="s">
        <v>1722</v>
      </c>
      <c r="B1677" t="s">
        <v>37</v>
      </c>
      <c r="C1677">
        <v>1</v>
      </c>
      <c r="D1677" s="78" t="str">
        <f>IFERROR(MATCH(A1677,'4p data'!$I$2:$I$7,0),"")</f>
        <v/>
      </c>
      <c r="E1677" s="78" t="str">
        <f>IF(D1677="","",D1677&amp;"@"&amp;COUNTIF($D$1:D1677,D1677))</f>
        <v/>
      </c>
      <c r="F1677" s="78" t="str">
        <f t="shared" si="26"/>
        <v>Google 검색</v>
      </c>
      <c r="I1677" s="78" t="str">
        <f>IF(E1677="","",INDEX('기사 제목 및 링크'!B:B,MATCH("https://skinnonews.com"&amp;A1677,'기사 제목 및 링크'!C:C,0)))</f>
        <v/>
      </c>
    </row>
    <row r="1678" spans="1:9">
      <c r="A1678" t="s">
        <v>1722</v>
      </c>
      <c r="B1678" t="s">
        <v>39</v>
      </c>
      <c r="C1678">
        <v>1</v>
      </c>
      <c r="D1678" s="78" t="str">
        <f>IFERROR(MATCH(A1678,'4p data'!$I$2:$I$7,0),"")</f>
        <v/>
      </c>
      <c r="E1678" s="78" t="str">
        <f>IF(D1678="","",D1678&amp;"@"&amp;COUNTIF($D$1:D1678,D1678))</f>
        <v/>
      </c>
      <c r="F1678" s="78" t="str">
        <f t="shared" si="26"/>
        <v>Naver 검색</v>
      </c>
      <c r="I1678" s="78" t="str">
        <f>IF(E1678="","",INDEX('기사 제목 및 링크'!B:B,MATCH("https://skinnonews.com"&amp;A1678,'기사 제목 및 링크'!C:C,0)))</f>
        <v/>
      </c>
    </row>
    <row r="1679" spans="1:9">
      <c r="A1679" t="s">
        <v>1848</v>
      </c>
      <c r="B1679" t="s">
        <v>36</v>
      </c>
      <c r="C1679">
        <v>1</v>
      </c>
      <c r="D1679" s="78" t="str">
        <f>IFERROR(MATCH(A1679,'4p data'!$I$2:$I$7,0),"")</f>
        <v/>
      </c>
      <c r="E1679" s="78" t="str">
        <f>IF(D1679="","",D1679&amp;"@"&amp;COUNTIF($D$1:D1679,D1679))</f>
        <v/>
      </c>
      <c r="F1679" s="78" t="str">
        <f t="shared" si="26"/>
        <v>직접유입</v>
      </c>
      <c r="I1679" s="78" t="str">
        <f>IF(E1679="","",INDEX('기사 제목 및 링크'!B:B,MATCH("https://skinnonews.com"&amp;A1679,'기사 제목 및 링크'!C:C,0)))</f>
        <v/>
      </c>
    </row>
    <row r="1680" spans="1:9">
      <c r="A1680" t="s">
        <v>2363</v>
      </c>
      <c r="B1680" t="s">
        <v>236</v>
      </c>
      <c r="C1680">
        <v>1</v>
      </c>
      <c r="D1680" s="78" t="str">
        <f>IFERROR(MATCH(A1680,'4p data'!$I$2:$I$7,0),"")</f>
        <v/>
      </c>
      <c r="E1680" s="78" t="str">
        <f>IF(D1680="","",D1680&amp;"@"&amp;COUNTIF($D$1:D1680,D1680))</f>
        <v/>
      </c>
      <c r="F1680" s="78" t="str">
        <f t="shared" si="26"/>
        <v>Youtube.com</v>
      </c>
      <c r="I1680" s="78" t="str">
        <f>IF(E1680="","",INDEX('기사 제목 및 링크'!B:B,MATCH("https://skinnonews.com"&amp;A1680,'기사 제목 및 링크'!C:C,0)))</f>
        <v/>
      </c>
    </row>
    <row r="1681" spans="1:9">
      <c r="A1681" t="s">
        <v>2364</v>
      </c>
      <c r="B1681" t="s">
        <v>37</v>
      </c>
      <c r="C1681">
        <v>1</v>
      </c>
      <c r="D1681" s="78" t="str">
        <f>IFERROR(MATCH(A1681,'4p data'!$I$2:$I$7,0),"")</f>
        <v/>
      </c>
      <c r="E1681" s="78" t="str">
        <f>IF(D1681="","",D1681&amp;"@"&amp;COUNTIF($D$1:D1681,D1681))</f>
        <v/>
      </c>
      <c r="F1681" s="78" t="str">
        <f t="shared" si="26"/>
        <v>Google 검색</v>
      </c>
      <c r="I1681" s="78" t="str">
        <f>IF(E1681="","",INDEX('기사 제목 및 링크'!B:B,MATCH("https://skinnonews.com"&amp;A1681,'기사 제목 및 링크'!C:C,0)))</f>
        <v/>
      </c>
    </row>
    <row r="1682" spans="1:9">
      <c r="A1682" t="s">
        <v>2365</v>
      </c>
      <c r="B1682" t="s">
        <v>37</v>
      </c>
      <c r="C1682">
        <v>1</v>
      </c>
      <c r="D1682" s="78" t="str">
        <f>IFERROR(MATCH(A1682,'4p data'!$I$2:$I$7,0),"")</f>
        <v/>
      </c>
      <c r="E1682" s="78" t="str">
        <f>IF(D1682="","",D1682&amp;"@"&amp;COUNTIF($D$1:D1682,D1682))</f>
        <v/>
      </c>
      <c r="F1682" s="78" t="str">
        <f t="shared" si="26"/>
        <v>Google 검색</v>
      </c>
      <c r="I1682" s="78" t="str">
        <f>IF(E1682="","",INDEX('기사 제목 및 링크'!B:B,MATCH("https://skinnonews.com"&amp;A1682,'기사 제목 및 링크'!C:C,0)))</f>
        <v/>
      </c>
    </row>
    <row r="1683" spans="1:9">
      <c r="A1683" t="s">
        <v>2366</v>
      </c>
      <c r="B1683" t="s">
        <v>39</v>
      </c>
      <c r="C1683">
        <v>1</v>
      </c>
      <c r="D1683" s="78" t="str">
        <f>IFERROR(MATCH(A1683,'4p data'!$I$2:$I$7,0),"")</f>
        <v/>
      </c>
      <c r="E1683" s="78" t="str">
        <f>IF(D1683="","",D1683&amp;"@"&amp;COUNTIF($D$1:D1683,D1683))</f>
        <v/>
      </c>
      <c r="F1683" s="78" t="str">
        <f t="shared" si="26"/>
        <v>Naver 검색</v>
      </c>
      <c r="I1683" s="78" t="str">
        <f>IF(E1683="","",INDEX('기사 제목 및 링크'!B:B,MATCH("https://skinnonews.com"&amp;A1683,'기사 제목 및 링크'!C:C,0)))</f>
        <v/>
      </c>
    </row>
    <row r="1684" spans="1:9">
      <c r="A1684" t="s">
        <v>2367</v>
      </c>
      <c r="B1684" t="s">
        <v>39</v>
      </c>
      <c r="C1684">
        <v>1</v>
      </c>
      <c r="D1684" s="78" t="str">
        <f>IFERROR(MATCH(A1684,'4p data'!$I$2:$I$7,0),"")</f>
        <v/>
      </c>
      <c r="E1684" s="78" t="str">
        <f>IF(D1684="","",D1684&amp;"@"&amp;COUNTIF($D$1:D1684,D1684))</f>
        <v/>
      </c>
      <c r="F1684" s="78" t="str">
        <f t="shared" si="26"/>
        <v>Naver 검색</v>
      </c>
      <c r="I1684" s="78" t="str">
        <f>IF(E1684="","",INDEX('기사 제목 및 링크'!B:B,MATCH("https://skinnonews.com"&amp;A1684,'기사 제목 및 링크'!C:C,0)))</f>
        <v/>
      </c>
    </row>
    <row r="1685" spans="1:9">
      <c r="A1685" t="s">
        <v>2170</v>
      </c>
      <c r="B1685" t="s">
        <v>36</v>
      </c>
      <c r="C1685">
        <v>1</v>
      </c>
      <c r="D1685" s="78" t="str">
        <f>IFERROR(MATCH(A1685,'4p data'!$I$2:$I$7,0),"")</f>
        <v/>
      </c>
      <c r="E1685" s="78" t="str">
        <f>IF(D1685="","",D1685&amp;"@"&amp;COUNTIF($D$1:D1685,D1685))</f>
        <v/>
      </c>
      <c r="F1685" s="78" t="str">
        <f t="shared" si="26"/>
        <v>직접유입</v>
      </c>
      <c r="I1685" s="78" t="str">
        <f>IF(E1685="","",INDEX('기사 제목 및 링크'!B:B,MATCH("https://skinnonews.com"&amp;A1685,'기사 제목 및 링크'!C:C,0)))</f>
        <v/>
      </c>
    </row>
    <row r="1686" spans="1:9">
      <c r="A1686" t="s">
        <v>2170</v>
      </c>
      <c r="B1686" t="s">
        <v>37</v>
      </c>
      <c r="C1686">
        <v>1</v>
      </c>
      <c r="D1686" s="78" t="str">
        <f>IFERROR(MATCH(A1686,'4p data'!$I$2:$I$7,0),"")</f>
        <v/>
      </c>
      <c r="E1686" s="78" t="str">
        <f>IF(D1686="","",D1686&amp;"@"&amp;COUNTIF($D$1:D1686,D1686))</f>
        <v/>
      </c>
      <c r="F1686" s="78" t="str">
        <f t="shared" si="26"/>
        <v>Google 검색</v>
      </c>
      <c r="I1686" s="78" t="str">
        <f>IF(E1686="","",INDEX('기사 제목 및 링크'!B:B,MATCH("https://skinnonews.com"&amp;A1686,'기사 제목 및 링크'!C:C,0)))</f>
        <v/>
      </c>
    </row>
    <row r="1687" spans="1:9">
      <c r="A1687" t="s">
        <v>793</v>
      </c>
      <c r="B1687" t="s">
        <v>41</v>
      </c>
      <c r="C1687">
        <v>1</v>
      </c>
      <c r="D1687" s="78" t="str">
        <f>IFERROR(MATCH(A1687,'4p data'!$I$2:$I$7,0),"")</f>
        <v/>
      </c>
      <c r="E1687" s="78" t="str">
        <f>IF(D1687="","",D1687&amp;"@"&amp;COUNTIF($D$1:D1687,D1687))</f>
        <v/>
      </c>
      <c r="F1687" s="78" t="str">
        <f t="shared" si="26"/>
        <v>Naver.com</v>
      </c>
      <c r="I1687" s="78" t="str">
        <f>IF(E1687="","",INDEX('기사 제목 및 링크'!B:B,MATCH("https://skinnonews.com"&amp;A1687,'기사 제목 및 링크'!C:C,0)))</f>
        <v/>
      </c>
    </row>
    <row r="1688" spans="1:9">
      <c r="A1688" t="s">
        <v>168</v>
      </c>
      <c r="B1688" t="s">
        <v>2005</v>
      </c>
      <c r="C1688">
        <v>1</v>
      </c>
      <c r="D1688" s="78" t="str">
        <f>IFERROR(MATCH(A1688,'4p data'!$I$2:$I$7,0),"")</f>
        <v/>
      </c>
      <c r="E1688" s="78" t="str">
        <f>IF(D1688="","",D1688&amp;"@"&amp;COUNTIF($D$1:D1688,D1688))</f>
        <v/>
      </c>
      <c r="F1688" s="78" t="str">
        <f t="shared" si="26"/>
        <v>Stibee.com</v>
      </c>
      <c r="I1688" s="78" t="str">
        <f>IF(E1688="","",INDEX('기사 제목 및 링크'!B:B,MATCH("https://skinnonews.com"&amp;A1688,'기사 제목 및 링크'!C:C,0)))</f>
        <v/>
      </c>
    </row>
    <row r="1689" spans="1:9">
      <c r="A1689" t="s">
        <v>1672</v>
      </c>
      <c r="B1689" t="s">
        <v>37</v>
      </c>
      <c r="C1689">
        <v>1</v>
      </c>
      <c r="D1689" s="78" t="str">
        <f>IFERROR(MATCH(A1689,'4p data'!$I$2:$I$7,0),"")</f>
        <v/>
      </c>
      <c r="E1689" s="78" t="str">
        <f>IF(D1689="","",D1689&amp;"@"&amp;COUNTIF($D$1:D1689,D1689))</f>
        <v/>
      </c>
      <c r="F1689" s="78" t="str">
        <f t="shared" si="26"/>
        <v>Google 검색</v>
      </c>
      <c r="I1689" s="78" t="str">
        <f>IF(E1689="","",INDEX('기사 제목 및 링크'!B:B,MATCH("https://skinnonews.com"&amp;A1689,'기사 제목 및 링크'!C:C,0)))</f>
        <v/>
      </c>
    </row>
    <row r="1690" spans="1:9">
      <c r="A1690" t="s">
        <v>1630</v>
      </c>
      <c r="B1690" t="s">
        <v>37</v>
      </c>
      <c r="C1690">
        <v>1</v>
      </c>
      <c r="D1690" s="78" t="str">
        <f>IFERROR(MATCH(A1690,'4p data'!$I$2:$I$7,0),"")</f>
        <v/>
      </c>
      <c r="E1690" s="78" t="str">
        <f>IF(D1690="","",D1690&amp;"@"&amp;COUNTIF($D$1:D1690,D1690))</f>
        <v/>
      </c>
      <c r="F1690" s="78" t="str">
        <f t="shared" si="26"/>
        <v>Google 검색</v>
      </c>
      <c r="I1690" s="78" t="str">
        <f>IF(E1690="","",INDEX('기사 제목 및 링크'!B:B,MATCH("https://skinnonews.com"&amp;A1690,'기사 제목 및 링크'!C:C,0)))</f>
        <v/>
      </c>
    </row>
    <row r="1691" spans="1:9">
      <c r="A1691" t="s">
        <v>1849</v>
      </c>
      <c r="B1691" t="s">
        <v>37</v>
      </c>
      <c r="C1691">
        <v>1</v>
      </c>
      <c r="D1691" s="78" t="str">
        <f>IFERROR(MATCH(A1691,'4p data'!$I$2:$I$7,0),"")</f>
        <v/>
      </c>
      <c r="E1691" s="78" t="str">
        <f>IF(D1691="","",D1691&amp;"@"&amp;COUNTIF($D$1:D1691,D1691))</f>
        <v/>
      </c>
      <c r="F1691" s="78" t="str">
        <f t="shared" si="26"/>
        <v>Google 검색</v>
      </c>
      <c r="I1691" s="78" t="str">
        <f>IF(E1691="","",INDEX('기사 제목 및 링크'!B:B,MATCH("https://skinnonews.com"&amp;A1691,'기사 제목 및 링크'!C:C,0)))</f>
        <v/>
      </c>
    </row>
    <row r="1692" spans="1:9">
      <c r="A1692" t="s">
        <v>1849</v>
      </c>
      <c r="B1692" t="s">
        <v>41</v>
      </c>
      <c r="C1692">
        <v>1</v>
      </c>
      <c r="D1692" s="78" t="str">
        <f>IFERROR(MATCH(A1692,'4p data'!$I$2:$I$7,0),"")</f>
        <v/>
      </c>
      <c r="E1692" s="78" t="str">
        <f>IF(D1692="","",D1692&amp;"@"&amp;COUNTIF($D$1:D1692,D1692))</f>
        <v/>
      </c>
      <c r="F1692" s="78" t="str">
        <f t="shared" si="26"/>
        <v>Naver.com</v>
      </c>
      <c r="I1692" s="78" t="str">
        <f>IF(E1692="","",INDEX('기사 제목 및 링크'!B:B,MATCH("https://skinnonews.com"&amp;A1692,'기사 제목 및 링크'!C:C,0)))</f>
        <v/>
      </c>
    </row>
    <row r="1693" spans="1:9">
      <c r="A1693" t="s">
        <v>1571</v>
      </c>
      <c r="B1693" t="s">
        <v>37</v>
      </c>
      <c r="C1693">
        <v>1</v>
      </c>
      <c r="D1693" s="78" t="str">
        <f>IFERROR(MATCH(A1693,'4p data'!$I$2:$I$7,0),"")</f>
        <v/>
      </c>
      <c r="E1693" s="78" t="str">
        <f>IF(D1693="","",D1693&amp;"@"&amp;COUNTIF($D$1:D1693,D1693))</f>
        <v/>
      </c>
      <c r="F1693" s="78" t="str">
        <f t="shared" si="26"/>
        <v>Google 검색</v>
      </c>
      <c r="I1693" s="78" t="str">
        <f>IF(E1693="","",INDEX('기사 제목 및 링크'!B:B,MATCH("https://skinnonews.com"&amp;A1693,'기사 제목 및 링크'!C:C,0)))</f>
        <v/>
      </c>
    </row>
    <row r="1694" spans="1:9">
      <c r="A1694" t="s">
        <v>1057</v>
      </c>
      <c r="B1694" t="s">
        <v>37</v>
      </c>
      <c r="C1694">
        <v>1</v>
      </c>
      <c r="D1694" s="78" t="str">
        <f>IFERROR(MATCH(A1694,'4p data'!$I$2:$I$7,0),"")</f>
        <v/>
      </c>
      <c r="E1694" s="78" t="str">
        <f>IF(D1694="","",D1694&amp;"@"&amp;COUNTIF($D$1:D1694,D1694))</f>
        <v/>
      </c>
      <c r="F1694" s="78" t="str">
        <f t="shared" si="26"/>
        <v>Google 검색</v>
      </c>
      <c r="I1694" s="78" t="str">
        <f>IF(E1694="","",INDEX('기사 제목 및 링크'!B:B,MATCH("https://skinnonews.com"&amp;A1694,'기사 제목 및 링크'!C:C,0)))</f>
        <v/>
      </c>
    </row>
    <row r="1695" spans="1:9">
      <c r="A1695" t="s">
        <v>1850</v>
      </c>
      <c r="B1695" t="s">
        <v>37</v>
      </c>
      <c r="C1695">
        <v>1</v>
      </c>
      <c r="D1695" s="78" t="str">
        <f>IFERROR(MATCH(A1695,'4p data'!$I$2:$I$7,0),"")</f>
        <v/>
      </c>
      <c r="E1695" s="78" t="str">
        <f>IF(D1695="","",D1695&amp;"@"&amp;COUNTIF($D$1:D1695,D1695))</f>
        <v/>
      </c>
      <c r="F1695" s="78" t="str">
        <f t="shared" si="26"/>
        <v>Google 검색</v>
      </c>
      <c r="I1695" s="78" t="str">
        <f>IF(E1695="","",INDEX('기사 제목 및 링크'!B:B,MATCH("https://skinnonews.com"&amp;A1695,'기사 제목 및 링크'!C:C,0)))</f>
        <v/>
      </c>
    </row>
    <row r="1696" spans="1:9">
      <c r="A1696" t="s">
        <v>2173</v>
      </c>
      <c r="B1696" t="s">
        <v>36</v>
      </c>
      <c r="C1696">
        <v>1</v>
      </c>
      <c r="D1696" s="78" t="str">
        <f>IFERROR(MATCH(A1696,'4p data'!$I$2:$I$7,0),"")</f>
        <v/>
      </c>
      <c r="E1696" s="78" t="str">
        <f>IF(D1696="","",D1696&amp;"@"&amp;COUNTIF($D$1:D1696,D1696))</f>
        <v/>
      </c>
      <c r="F1696" s="78" t="str">
        <f t="shared" si="26"/>
        <v>직접유입</v>
      </c>
      <c r="I1696" s="78" t="str">
        <f>IF(E1696="","",INDEX('기사 제목 및 링크'!B:B,MATCH("https://skinnonews.com"&amp;A1696,'기사 제목 및 링크'!C:C,0)))</f>
        <v/>
      </c>
    </row>
    <row r="1697" spans="1:9">
      <c r="A1697" t="s">
        <v>2173</v>
      </c>
      <c r="B1697" t="s">
        <v>37</v>
      </c>
      <c r="C1697">
        <v>1</v>
      </c>
      <c r="D1697" s="78" t="str">
        <f>IFERROR(MATCH(A1697,'4p data'!$I$2:$I$7,0),"")</f>
        <v/>
      </c>
      <c r="E1697" s="78" t="str">
        <f>IF(D1697="","",D1697&amp;"@"&amp;COUNTIF($D$1:D1697,D1697))</f>
        <v/>
      </c>
      <c r="F1697" s="78" t="str">
        <f t="shared" si="26"/>
        <v>Google 검색</v>
      </c>
      <c r="I1697" s="78" t="str">
        <f>IF(E1697="","",INDEX('기사 제목 및 링크'!B:B,MATCH("https://skinnonews.com"&amp;A1697,'기사 제목 및 링크'!C:C,0)))</f>
        <v/>
      </c>
    </row>
    <row r="1698" spans="1:9">
      <c r="A1698" t="s">
        <v>1808</v>
      </c>
      <c r="B1698" t="s">
        <v>37</v>
      </c>
      <c r="C1698">
        <v>1</v>
      </c>
      <c r="D1698" s="78" t="str">
        <f>IFERROR(MATCH(A1698,'4p data'!$I$2:$I$7,0),"")</f>
        <v/>
      </c>
      <c r="E1698" s="78" t="str">
        <f>IF(D1698="","",D1698&amp;"@"&amp;COUNTIF($D$1:D1698,D1698))</f>
        <v/>
      </c>
      <c r="F1698" s="78" t="str">
        <f t="shared" si="26"/>
        <v>Google 검색</v>
      </c>
      <c r="I1698" s="78" t="str">
        <f>IF(E1698="","",INDEX('기사 제목 및 링크'!B:B,MATCH("https://skinnonews.com"&amp;A1698,'기사 제목 및 링크'!C:C,0)))</f>
        <v/>
      </c>
    </row>
    <row r="1699" spans="1:9">
      <c r="A1699" t="s">
        <v>2368</v>
      </c>
      <c r="B1699" t="s">
        <v>37</v>
      </c>
      <c r="C1699">
        <v>1</v>
      </c>
      <c r="D1699" s="78" t="str">
        <f>IFERROR(MATCH(A1699,'4p data'!$I$2:$I$7,0),"")</f>
        <v/>
      </c>
      <c r="E1699" s="78" t="str">
        <f>IF(D1699="","",D1699&amp;"@"&amp;COUNTIF($D$1:D1699,D1699))</f>
        <v/>
      </c>
      <c r="F1699" s="78" t="str">
        <f t="shared" si="26"/>
        <v>Google 검색</v>
      </c>
      <c r="I1699" s="78" t="str">
        <f>IF(E1699="","",INDEX('기사 제목 및 링크'!B:B,MATCH("https://skinnonews.com"&amp;A1699,'기사 제목 및 링크'!C:C,0)))</f>
        <v/>
      </c>
    </row>
    <row r="1700" spans="1:9">
      <c r="A1700" t="s">
        <v>2369</v>
      </c>
      <c r="B1700" t="s">
        <v>37</v>
      </c>
      <c r="C1700">
        <v>1</v>
      </c>
      <c r="D1700" s="78" t="str">
        <f>IFERROR(MATCH(A1700,'4p data'!$I$2:$I$7,0),"")</f>
        <v/>
      </c>
      <c r="E1700" s="78" t="str">
        <f>IF(D1700="","",D1700&amp;"@"&amp;COUNTIF($D$1:D1700,D1700))</f>
        <v/>
      </c>
      <c r="F1700" s="78" t="str">
        <f t="shared" si="26"/>
        <v>Google 검색</v>
      </c>
      <c r="I1700" s="78" t="str">
        <f>IF(E1700="","",INDEX('기사 제목 및 링크'!B:B,MATCH("https://skinnonews.com"&amp;A1700,'기사 제목 및 링크'!C:C,0)))</f>
        <v/>
      </c>
    </row>
    <row r="1701" spans="1:9">
      <c r="A1701" t="s">
        <v>2370</v>
      </c>
      <c r="B1701" t="s">
        <v>37</v>
      </c>
      <c r="C1701">
        <v>1</v>
      </c>
      <c r="D1701" s="78" t="str">
        <f>IFERROR(MATCH(A1701,'4p data'!$I$2:$I$7,0),"")</f>
        <v/>
      </c>
      <c r="E1701" s="78" t="str">
        <f>IF(D1701="","",D1701&amp;"@"&amp;COUNTIF($D$1:D1701,D1701))</f>
        <v/>
      </c>
      <c r="F1701" s="78" t="str">
        <f t="shared" si="26"/>
        <v>Google 검색</v>
      </c>
      <c r="I1701" s="78" t="str">
        <f>IF(E1701="","",INDEX('기사 제목 및 링크'!B:B,MATCH("https://skinnonews.com"&amp;A1701,'기사 제목 및 링크'!C:C,0)))</f>
        <v/>
      </c>
    </row>
    <row r="1702" spans="1:9">
      <c r="A1702" t="s">
        <v>1674</v>
      </c>
      <c r="B1702" t="s">
        <v>37</v>
      </c>
      <c r="C1702">
        <v>1</v>
      </c>
      <c r="D1702" s="78" t="str">
        <f>IFERROR(MATCH(A1702,'4p data'!$I$2:$I$7,0),"")</f>
        <v/>
      </c>
      <c r="E1702" s="78" t="str">
        <f>IF(D1702="","",D1702&amp;"@"&amp;COUNTIF($D$1:D1702,D1702))</f>
        <v/>
      </c>
      <c r="F1702" s="78" t="str">
        <f t="shared" si="26"/>
        <v>Google 검색</v>
      </c>
      <c r="I1702" s="78" t="str">
        <f>IF(E1702="","",INDEX('기사 제목 및 링크'!B:B,MATCH("https://skinnonews.com"&amp;A1702,'기사 제목 및 링크'!C:C,0)))</f>
        <v/>
      </c>
    </row>
    <row r="1703" spans="1:9">
      <c r="A1703" t="s">
        <v>1675</v>
      </c>
      <c r="B1703" t="s">
        <v>39</v>
      </c>
      <c r="C1703">
        <v>1</v>
      </c>
      <c r="D1703" s="78" t="str">
        <f>IFERROR(MATCH(A1703,'4p data'!$I$2:$I$7,0),"")</f>
        <v/>
      </c>
      <c r="E1703" s="78" t="str">
        <f>IF(D1703="","",D1703&amp;"@"&amp;COUNTIF($D$1:D1703,D1703))</f>
        <v/>
      </c>
      <c r="F1703" s="78" t="str">
        <f t="shared" si="26"/>
        <v>Naver 검색</v>
      </c>
      <c r="I1703" s="78" t="str">
        <f>IF(E1703="","",INDEX('기사 제목 및 링크'!B:B,MATCH("https://skinnonews.com"&amp;A1703,'기사 제목 및 링크'!C:C,0)))</f>
        <v/>
      </c>
    </row>
    <row r="1704" spans="1:9">
      <c r="A1704" t="s">
        <v>1584</v>
      </c>
      <c r="B1704" t="s">
        <v>37</v>
      </c>
      <c r="C1704">
        <v>1</v>
      </c>
      <c r="D1704" s="78" t="str">
        <f>IFERROR(MATCH(A1704,'4p data'!$I$2:$I$7,0),"")</f>
        <v/>
      </c>
      <c r="E1704" s="78" t="str">
        <f>IF(D1704="","",D1704&amp;"@"&amp;COUNTIF($D$1:D1704,D1704))</f>
        <v/>
      </c>
      <c r="F1704" s="78" t="str">
        <f t="shared" si="26"/>
        <v>Google 검색</v>
      </c>
      <c r="I1704" s="78" t="str">
        <f>IF(E1704="","",INDEX('기사 제목 및 링크'!B:B,MATCH("https://skinnonews.com"&amp;A1704,'기사 제목 및 링크'!C:C,0)))</f>
        <v/>
      </c>
    </row>
    <row r="1705" spans="1:9">
      <c r="A1705" t="s">
        <v>2081</v>
      </c>
      <c r="B1705" t="s">
        <v>235</v>
      </c>
      <c r="C1705">
        <v>1</v>
      </c>
      <c r="D1705" s="78" t="str">
        <f>IFERROR(MATCH(A1705,'4p data'!$I$2:$I$7,0),"")</f>
        <v/>
      </c>
      <c r="E1705" s="78" t="str">
        <f>IF(D1705="","",D1705&amp;"@"&amp;COUNTIF($D$1:D1705,D1705))</f>
        <v/>
      </c>
      <c r="F1705" s="78" t="str">
        <f t="shared" si="26"/>
        <v>M.search.naver.com</v>
      </c>
      <c r="I1705" s="78" t="str">
        <f>IF(E1705="","",INDEX('기사 제목 및 링크'!B:B,MATCH("https://skinnonews.com"&amp;A1705,'기사 제목 및 링크'!C:C,0)))</f>
        <v/>
      </c>
    </row>
    <row r="1706" spans="1:9">
      <c r="A1706" t="s">
        <v>2081</v>
      </c>
      <c r="B1706" t="s">
        <v>41</v>
      </c>
      <c r="C1706">
        <v>1</v>
      </c>
      <c r="D1706" s="78" t="str">
        <f>IFERROR(MATCH(A1706,'4p data'!$I$2:$I$7,0),"")</f>
        <v/>
      </c>
      <c r="E1706" s="78" t="str">
        <f>IF(D1706="","",D1706&amp;"@"&amp;COUNTIF($D$1:D1706,D1706))</f>
        <v/>
      </c>
      <c r="F1706" s="78" t="str">
        <f t="shared" si="26"/>
        <v>Naver.com</v>
      </c>
      <c r="I1706" s="78" t="str">
        <f>IF(E1706="","",INDEX('기사 제목 및 링크'!B:B,MATCH("https://skinnonews.com"&amp;A1706,'기사 제목 및 링크'!C:C,0)))</f>
        <v/>
      </c>
    </row>
    <row r="1707" spans="1:9">
      <c r="A1707" t="s">
        <v>1917</v>
      </c>
      <c r="B1707" t="s">
        <v>37</v>
      </c>
      <c r="C1707">
        <v>1</v>
      </c>
      <c r="D1707" s="78" t="str">
        <f>IFERROR(MATCH(A1707,'4p data'!$I$2:$I$7,0),"")</f>
        <v/>
      </c>
      <c r="E1707" s="78" t="str">
        <f>IF(D1707="","",D1707&amp;"@"&amp;COUNTIF($D$1:D1707,D1707))</f>
        <v/>
      </c>
      <c r="F1707" s="78" t="str">
        <f t="shared" si="26"/>
        <v>Google 검색</v>
      </c>
      <c r="I1707" s="78" t="str">
        <f>IF(E1707="","",INDEX('기사 제목 및 링크'!B:B,MATCH("https://skinnonews.com"&amp;A1707,'기사 제목 및 링크'!C:C,0)))</f>
        <v/>
      </c>
    </row>
    <row r="1708" spans="1:9">
      <c r="A1708" t="s">
        <v>2371</v>
      </c>
      <c r="B1708" t="s">
        <v>37</v>
      </c>
      <c r="C1708">
        <v>1</v>
      </c>
      <c r="D1708" s="78" t="str">
        <f>IFERROR(MATCH(A1708,'4p data'!$I$2:$I$7,0),"")</f>
        <v/>
      </c>
      <c r="E1708" s="78" t="str">
        <f>IF(D1708="","",D1708&amp;"@"&amp;COUNTIF($D$1:D1708,D1708))</f>
        <v/>
      </c>
      <c r="F1708" s="78" t="str">
        <f t="shared" si="26"/>
        <v>Google 검색</v>
      </c>
      <c r="I1708" s="78" t="str">
        <f>IF(E1708="","",INDEX('기사 제목 및 링크'!B:B,MATCH("https://skinnonews.com"&amp;A1708,'기사 제목 및 링크'!C:C,0)))</f>
        <v/>
      </c>
    </row>
    <row r="1709" spans="1:9">
      <c r="A1709" t="s">
        <v>205</v>
      </c>
      <c r="B1709" t="s">
        <v>40</v>
      </c>
      <c r="C1709">
        <v>1</v>
      </c>
      <c r="D1709" s="78" t="str">
        <f>IFERROR(MATCH(A1709,'4p data'!$I$2:$I$7,0),"")</f>
        <v/>
      </c>
      <c r="E1709" s="78" t="str">
        <f>IF(D1709="","",D1709&amp;"@"&amp;COUNTIF($D$1:D1709,D1709))</f>
        <v/>
      </c>
      <c r="F1709" s="78" t="str">
        <f t="shared" si="26"/>
        <v>Bing</v>
      </c>
      <c r="I1709" s="78" t="str">
        <f>IF(E1709="","",INDEX('기사 제목 및 링크'!B:B,MATCH("https://skinnonews.com"&amp;A1709,'기사 제목 및 링크'!C:C,0)))</f>
        <v/>
      </c>
    </row>
    <row r="1710" spans="1:9">
      <c r="A1710" t="s">
        <v>2372</v>
      </c>
      <c r="B1710" t="s">
        <v>37</v>
      </c>
      <c r="C1710">
        <v>1</v>
      </c>
      <c r="D1710" s="78" t="str">
        <f>IFERROR(MATCH(A1710,'4p data'!$I$2:$I$7,0),"")</f>
        <v/>
      </c>
      <c r="E1710" s="78" t="str">
        <f>IF(D1710="","",D1710&amp;"@"&amp;COUNTIF($D$1:D1710,D1710))</f>
        <v/>
      </c>
      <c r="F1710" s="78" t="str">
        <f t="shared" si="26"/>
        <v>Google 검색</v>
      </c>
      <c r="I1710" s="78" t="str">
        <f>IF(E1710="","",INDEX('기사 제목 및 링크'!B:B,MATCH("https://skinnonews.com"&amp;A1710,'기사 제목 및 링크'!C:C,0)))</f>
        <v/>
      </c>
    </row>
    <row r="1711" spans="1:9">
      <c r="A1711" t="s">
        <v>2373</v>
      </c>
      <c r="B1711" t="s">
        <v>37</v>
      </c>
      <c r="C1711">
        <v>1</v>
      </c>
      <c r="D1711" s="78" t="str">
        <f>IFERROR(MATCH(A1711,'4p data'!$I$2:$I$7,0),"")</f>
        <v/>
      </c>
      <c r="E1711" s="78" t="str">
        <f>IF(D1711="","",D1711&amp;"@"&amp;COUNTIF($D$1:D1711,D1711))</f>
        <v/>
      </c>
      <c r="F1711" s="78" t="str">
        <f t="shared" si="26"/>
        <v>Google 검색</v>
      </c>
      <c r="I1711" s="78" t="str">
        <f>IF(E1711="","",INDEX('기사 제목 및 링크'!B:B,MATCH("https://skinnonews.com"&amp;A1711,'기사 제목 및 링크'!C:C,0)))</f>
        <v/>
      </c>
    </row>
    <row r="1712" spans="1:9">
      <c r="A1712" t="s">
        <v>214</v>
      </c>
      <c r="B1712" t="s">
        <v>41</v>
      </c>
      <c r="C1712">
        <v>1</v>
      </c>
      <c r="D1712" s="78" t="str">
        <f>IFERROR(MATCH(A1712,'4p data'!$I$2:$I$7,0),"")</f>
        <v/>
      </c>
      <c r="E1712" s="78" t="str">
        <f>IF(D1712="","",D1712&amp;"@"&amp;COUNTIF($D$1:D1712,D1712))</f>
        <v/>
      </c>
      <c r="F1712" s="78" t="str">
        <f t="shared" si="26"/>
        <v>Naver.com</v>
      </c>
      <c r="I1712" s="78" t="str">
        <f>IF(E1712="","",INDEX('기사 제목 및 링크'!B:B,MATCH("https://skinnonews.com"&amp;A1712,'기사 제목 및 링크'!C:C,0)))</f>
        <v/>
      </c>
    </row>
    <row r="1713" spans="1:9">
      <c r="A1713" t="s">
        <v>2374</v>
      </c>
      <c r="B1713" t="s">
        <v>37</v>
      </c>
      <c r="C1713">
        <v>1</v>
      </c>
      <c r="D1713" s="78" t="str">
        <f>IFERROR(MATCH(A1713,'4p data'!$I$2:$I$7,0),"")</f>
        <v/>
      </c>
      <c r="E1713" s="78" t="str">
        <f>IF(D1713="","",D1713&amp;"@"&amp;COUNTIF($D$1:D1713,D1713))</f>
        <v/>
      </c>
      <c r="F1713" s="78" t="str">
        <f t="shared" si="26"/>
        <v>Google 검색</v>
      </c>
      <c r="I1713" s="78" t="str">
        <f>IF(E1713="","",INDEX('기사 제목 및 링크'!B:B,MATCH("https://skinnonews.com"&amp;A1713,'기사 제목 및 링크'!C:C,0)))</f>
        <v/>
      </c>
    </row>
    <row r="1714" spans="1:9">
      <c r="A1714" t="s">
        <v>1918</v>
      </c>
      <c r="B1714" t="s">
        <v>236</v>
      </c>
      <c r="C1714">
        <v>1</v>
      </c>
      <c r="D1714" s="78" t="str">
        <f>IFERROR(MATCH(A1714,'4p data'!$I$2:$I$7,0),"")</f>
        <v/>
      </c>
      <c r="E1714" s="78" t="str">
        <f>IF(D1714="","",D1714&amp;"@"&amp;COUNTIF($D$1:D1714,D1714))</f>
        <v/>
      </c>
      <c r="F1714" s="78" t="str">
        <f t="shared" si="26"/>
        <v>Youtube.com</v>
      </c>
      <c r="I1714" s="78" t="str">
        <f>IF(E1714="","",INDEX('기사 제목 및 링크'!B:B,MATCH("https://skinnonews.com"&amp;A1714,'기사 제목 및 링크'!C:C,0)))</f>
        <v/>
      </c>
    </row>
    <row r="1715" spans="1:9">
      <c r="A1715" t="s">
        <v>1852</v>
      </c>
      <c r="B1715" t="s">
        <v>37</v>
      </c>
      <c r="C1715">
        <v>1</v>
      </c>
      <c r="D1715" s="78" t="str">
        <f>IFERROR(MATCH(A1715,'4p data'!$I$2:$I$7,0),"")</f>
        <v/>
      </c>
      <c r="E1715" s="78" t="str">
        <f>IF(D1715="","",D1715&amp;"@"&amp;COUNTIF($D$1:D1715,D1715))</f>
        <v/>
      </c>
      <c r="F1715" s="78" t="str">
        <f t="shared" si="26"/>
        <v>Google 검색</v>
      </c>
      <c r="I1715" s="78" t="str">
        <f>IF(E1715="","",INDEX('기사 제목 및 링크'!B:B,MATCH("https://skinnonews.com"&amp;A1715,'기사 제목 및 링크'!C:C,0)))</f>
        <v/>
      </c>
    </row>
    <row r="1716" spans="1:9">
      <c r="A1716" t="s">
        <v>2375</v>
      </c>
      <c r="B1716" t="s">
        <v>37</v>
      </c>
      <c r="C1716">
        <v>1</v>
      </c>
      <c r="D1716" s="78" t="str">
        <f>IFERROR(MATCH(A1716,'4p data'!$I$2:$I$7,0),"")</f>
        <v/>
      </c>
      <c r="E1716" s="78" t="str">
        <f>IF(D1716="","",D1716&amp;"@"&amp;COUNTIF($D$1:D1716,D1716))</f>
        <v/>
      </c>
      <c r="F1716" s="78" t="str">
        <f t="shared" si="26"/>
        <v>Google 검색</v>
      </c>
      <c r="I1716" s="78" t="str">
        <f>IF(E1716="","",INDEX('기사 제목 및 링크'!B:B,MATCH("https://skinnonews.com"&amp;A1716,'기사 제목 및 링크'!C:C,0)))</f>
        <v/>
      </c>
    </row>
    <row r="1717" spans="1:9">
      <c r="A1717" t="s">
        <v>2376</v>
      </c>
      <c r="B1717" t="s">
        <v>236</v>
      </c>
      <c r="C1717">
        <v>1</v>
      </c>
      <c r="D1717" s="78" t="str">
        <f>IFERROR(MATCH(A1717,'4p data'!$I$2:$I$7,0),"")</f>
        <v/>
      </c>
      <c r="E1717" s="78" t="str">
        <f>IF(D1717="","",D1717&amp;"@"&amp;COUNTIF($D$1:D1717,D1717))</f>
        <v/>
      </c>
      <c r="F1717" s="78" t="str">
        <f t="shared" si="26"/>
        <v>Youtube.com</v>
      </c>
      <c r="I1717" s="78" t="str">
        <f>IF(E1717="","",INDEX('기사 제목 및 링크'!B:B,MATCH("https://skinnonews.com"&amp;A1717,'기사 제목 및 링크'!C:C,0)))</f>
        <v/>
      </c>
    </row>
    <row r="1718" spans="1:9">
      <c r="A1718" t="s">
        <v>2377</v>
      </c>
      <c r="B1718" t="s">
        <v>37</v>
      </c>
      <c r="C1718">
        <v>1</v>
      </c>
      <c r="D1718" s="78" t="str">
        <f>IFERROR(MATCH(A1718,'4p data'!$I$2:$I$7,0),"")</f>
        <v/>
      </c>
      <c r="E1718" s="78" t="str">
        <f>IF(D1718="","",D1718&amp;"@"&amp;COUNTIF($D$1:D1718,D1718))</f>
        <v/>
      </c>
      <c r="F1718" s="78" t="str">
        <f t="shared" si="26"/>
        <v>Google 검색</v>
      </c>
      <c r="I1718" s="78" t="str">
        <f>IF(E1718="","",INDEX('기사 제목 및 링크'!B:B,MATCH("https://skinnonews.com"&amp;A1718,'기사 제목 및 링크'!C:C,0)))</f>
        <v/>
      </c>
    </row>
    <row r="1719" spans="1:9">
      <c r="A1719" t="s">
        <v>1075</v>
      </c>
      <c r="B1719" t="s">
        <v>2747</v>
      </c>
      <c r="C1719">
        <v>1</v>
      </c>
      <c r="D1719" s="78" t="str">
        <f>IFERROR(MATCH(A1719,'4p data'!$I$2:$I$7,0),"")</f>
        <v/>
      </c>
      <c r="E1719" s="78" t="str">
        <f>IF(D1719="","",D1719&amp;"@"&amp;COUNTIF($D$1:D1719,D1719))</f>
        <v/>
      </c>
      <c r="F1719" s="78" t="str">
        <f t="shared" si="26"/>
        <v>T.co</v>
      </c>
      <c r="I1719" s="78" t="str">
        <f>IF(E1719="","",INDEX('기사 제목 및 링크'!B:B,MATCH("https://skinnonews.com"&amp;A1719,'기사 제목 및 링크'!C:C,0)))</f>
        <v/>
      </c>
    </row>
    <row r="1720" spans="1:9">
      <c r="A1720" t="s">
        <v>1106</v>
      </c>
      <c r="B1720" t="s">
        <v>40</v>
      </c>
      <c r="C1720">
        <v>1</v>
      </c>
      <c r="D1720" s="78" t="str">
        <f>IFERROR(MATCH(A1720,'4p data'!$I$2:$I$7,0),"")</f>
        <v/>
      </c>
      <c r="E1720" s="78" t="str">
        <f>IF(D1720="","",D1720&amp;"@"&amp;COUNTIF($D$1:D1720,D1720))</f>
        <v/>
      </c>
      <c r="F1720" s="78" t="str">
        <f t="shared" si="26"/>
        <v>Bing</v>
      </c>
      <c r="I1720" s="78" t="str">
        <f>IF(E1720="","",INDEX('기사 제목 및 링크'!B:B,MATCH("https://skinnonews.com"&amp;A1720,'기사 제목 및 링크'!C:C,0)))</f>
        <v/>
      </c>
    </row>
    <row r="1721" spans="1:9">
      <c r="A1721" t="s">
        <v>1106</v>
      </c>
      <c r="B1721" t="s">
        <v>37</v>
      </c>
      <c r="C1721">
        <v>1</v>
      </c>
      <c r="D1721" s="78" t="str">
        <f>IFERROR(MATCH(A1721,'4p data'!$I$2:$I$7,0),"")</f>
        <v/>
      </c>
      <c r="E1721" s="78" t="str">
        <f>IF(D1721="","",D1721&amp;"@"&amp;COUNTIF($D$1:D1721,D1721))</f>
        <v/>
      </c>
      <c r="F1721" s="78" t="str">
        <f t="shared" si="26"/>
        <v>Google 검색</v>
      </c>
      <c r="I1721" s="78" t="str">
        <f>IF(E1721="","",INDEX('기사 제목 및 링크'!B:B,MATCH("https://skinnonews.com"&amp;A1721,'기사 제목 및 링크'!C:C,0)))</f>
        <v/>
      </c>
    </row>
    <row r="1722" spans="1:9">
      <c r="A1722" t="s">
        <v>2378</v>
      </c>
      <c r="B1722" t="s">
        <v>41</v>
      </c>
      <c r="C1722">
        <v>1</v>
      </c>
      <c r="D1722" s="78" t="str">
        <f>IFERROR(MATCH(A1722,'4p data'!$I$2:$I$7,0),"")</f>
        <v/>
      </c>
      <c r="E1722" s="78" t="str">
        <f>IF(D1722="","",D1722&amp;"@"&amp;COUNTIF($D$1:D1722,D1722))</f>
        <v/>
      </c>
      <c r="F1722" s="78" t="str">
        <f t="shared" si="26"/>
        <v>Naver.com</v>
      </c>
      <c r="I1722" s="78" t="str">
        <f>IF(E1722="","",INDEX('기사 제목 및 링크'!B:B,MATCH("https://skinnonews.com"&amp;A1722,'기사 제목 및 링크'!C:C,0)))</f>
        <v/>
      </c>
    </row>
    <row r="1723" spans="1:9">
      <c r="A1723" t="s">
        <v>2175</v>
      </c>
      <c r="B1723" t="s">
        <v>37</v>
      </c>
      <c r="C1723">
        <v>1</v>
      </c>
      <c r="D1723" s="78" t="str">
        <f>IFERROR(MATCH(A1723,'4p data'!$I$2:$I$7,0),"")</f>
        <v/>
      </c>
      <c r="E1723" s="78" t="str">
        <f>IF(D1723="","",D1723&amp;"@"&amp;COUNTIF($D$1:D1723,D1723))</f>
        <v/>
      </c>
      <c r="F1723" s="78" t="str">
        <f t="shared" si="26"/>
        <v>Google 검색</v>
      </c>
      <c r="I1723" s="78" t="str">
        <f>IF(E1723="","",INDEX('기사 제목 및 링크'!B:B,MATCH("https://skinnonews.com"&amp;A1723,'기사 제목 및 링크'!C:C,0)))</f>
        <v/>
      </c>
    </row>
    <row r="1724" spans="1:9">
      <c r="A1724" t="s">
        <v>2175</v>
      </c>
      <c r="B1724" t="s">
        <v>39</v>
      </c>
      <c r="C1724">
        <v>1</v>
      </c>
      <c r="D1724" s="78" t="str">
        <f>IFERROR(MATCH(A1724,'4p data'!$I$2:$I$7,0),"")</f>
        <v/>
      </c>
      <c r="E1724" s="78" t="str">
        <f>IF(D1724="","",D1724&amp;"@"&amp;COUNTIF($D$1:D1724,D1724))</f>
        <v/>
      </c>
      <c r="F1724" s="78" t="str">
        <f t="shared" si="26"/>
        <v>Naver 검색</v>
      </c>
      <c r="I1724" s="78" t="str">
        <f>IF(E1724="","",INDEX('기사 제목 및 링크'!B:B,MATCH("https://skinnonews.com"&amp;A1724,'기사 제목 및 링크'!C:C,0)))</f>
        <v/>
      </c>
    </row>
    <row r="1725" spans="1:9">
      <c r="A1725" t="s">
        <v>1801</v>
      </c>
      <c r="B1725" t="s">
        <v>37</v>
      </c>
      <c r="C1725">
        <v>1</v>
      </c>
      <c r="D1725" s="78" t="str">
        <f>IFERROR(MATCH(A1725,'4p data'!$I$2:$I$7,0),"")</f>
        <v/>
      </c>
      <c r="E1725" s="78" t="str">
        <f>IF(D1725="","",D1725&amp;"@"&amp;COUNTIF($D$1:D1725,D1725))</f>
        <v/>
      </c>
      <c r="F1725" s="78" t="str">
        <f t="shared" si="26"/>
        <v>Google 검색</v>
      </c>
      <c r="I1725" s="78" t="str">
        <f>IF(E1725="","",INDEX('기사 제목 및 링크'!B:B,MATCH("https://skinnonews.com"&amp;A1725,'기사 제목 및 링크'!C:C,0)))</f>
        <v/>
      </c>
    </row>
    <row r="1726" spans="1:9">
      <c r="A1726" t="s">
        <v>2379</v>
      </c>
      <c r="B1726" t="s">
        <v>37</v>
      </c>
      <c r="C1726">
        <v>1</v>
      </c>
      <c r="D1726" s="78" t="str">
        <f>IFERROR(MATCH(A1726,'4p data'!$I$2:$I$7,0),"")</f>
        <v/>
      </c>
      <c r="E1726" s="78" t="str">
        <f>IF(D1726="","",D1726&amp;"@"&amp;COUNTIF($D$1:D1726,D1726))</f>
        <v/>
      </c>
      <c r="F1726" s="78" t="str">
        <f t="shared" si="26"/>
        <v>Google 검색</v>
      </c>
      <c r="I1726" s="78" t="str">
        <f>IF(E1726="","",INDEX('기사 제목 및 링크'!B:B,MATCH("https://skinnonews.com"&amp;A1726,'기사 제목 및 링크'!C:C,0)))</f>
        <v/>
      </c>
    </row>
    <row r="1727" spans="1:9">
      <c r="A1727" t="s">
        <v>2108</v>
      </c>
      <c r="B1727" t="s">
        <v>36</v>
      </c>
      <c r="C1727">
        <v>1</v>
      </c>
      <c r="D1727" s="78" t="str">
        <f>IFERROR(MATCH(A1727,'4p data'!$I$2:$I$7,0),"")</f>
        <v/>
      </c>
      <c r="E1727" s="78" t="str">
        <f>IF(D1727="","",D1727&amp;"@"&amp;COUNTIF($D$1:D1727,D1727))</f>
        <v/>
      </c>
      <c r="F1727" s="78" t="str">
        <f t="shared" si="26"/>
        <v>직접유입</v>
      </c>
      <c r="I1727" s="78" t="str">
        <f>IF(E1727="","",INDEX('기사 제목 및 링크'!B:B,MATCH("https://skinnonews.com"&amp;A1727,'기사 제목 및 링크'!C:C,0)))</f>
        <v/>
      </c>
    </row>
    <row r="1728" spans="1:9">
      <c r="A1728" t="s">
        <v>1676</v>
      </c>
      <c r="B1728" t="s">
        <v>37</v>
      </c>
      <c r="C1728">
        <v>1</v>
      </c>
      <c r="D1728" s="78" t="str">
        <f>IFERROR(MATCH(A1728,'4p data'!$I$2:$I$7,0),"")</f>
        <v/>
      </c>
      <c r="E1728" s="78" t="str">
        <f>IF(D1728="","",D1728&amp;"@"&amp;COUNTIF($D$1:D1728,D1728))</f>
        <v/>
      </c>
      <c r="F1728" s="78" t="str">
        <f t="shared" si="26"/>
        <v>Google 검색</v>
      </c>
      <c r="I1728" s="78" t="str">
        <f>IF(E1728="","",INDEX('기사 제목 및 링크'!B:B,MATCH("https://skinnonews.com"&amp;A1728,'기사 제목 및 링크'!C:C,0)))</f>
        <v/>
      </c>
    </row>
    <row r="1729" spans="1:9">
      <c r="A1729" t="s">
        <v>1468</v>
      </c>
      <c r="B1729" t="s">
        <v>37</v>
      </c>
      <c r="C1729">
        <v>1</v>
      </c>
      <c r="D1729" s="78" t="str">
        <f>IFERROR(MATCH(A1729,'4p data'!$I$2:$I$7,0),"")</f>
        <v/>
      </c>
      <c r="E1729" s="78" t="str">
        <f>IF(D1729="","",D1729&amp;"@"&amp;COUNTIF($D$1:D1729,D1729))</f>
        <v/>
      </c>
      <c r="F1729" s="78" t="str">
        <f t="shared" si="26"/>
        <v>Google 검색</v>
      </c>
      <c r="I1729" s="78" t="str">
        <f>IF(E1729="","",INDEX('기사 제목 및 링크'!B:B,MATCH("https://skinnonews.com"&amp;A1729,'기사 제목 및 링크'!C:C,0)))</f>
        <v/>
      </c>
    </row>
    <row r="1730" spans="1:9">
      <c r="A1730" t="s">
        <v>2380</v>
      </c>
      <c r="B1730" t="s">
        <v>236</v>
      </c>
      <c r="C1730">
        <v>1</v>
      </c>
      <c r="D1730" s="78" t="str">
        <f>IFERROR(MATCH(A1730,'4p data'!$I$2:$I$7,0),"")</f>
        <v/>
      </c>
      <c r="E1730" s="78" t="str">
        <f>IF(D1730="","",D1730&amp;"@"&amp;COUNTIF($D$1:D1730,D1730))</f>
        <v/>
      </c>
      <c r="F1730" s="78" t="str">
        <f t="shared" ref="F1730:F1793" si="27">IF(B1730="naver","Naver 검색",IF(B1730="google","Google 검색",IF(B1730="(direct)","직접유입",UPPER(LEFT(B1730,1))&amp;MID(B1730,2,99))))</f>
        <v>Youtube.com</v>
      </c>
      <c r="I1730" s="78" t="str">
        <f>IF(E1730="","",INDEX('기사 제목 및 링크'!B:B,MATCH("https://skinnonews.com"&amp;A1730,'기사 제목 및 링크'!C:C,0)))</f>
        <v/>
      </c>
    </row>
    <row r="1731" spans="1:9">
      <c r="A1731" t="s">
        <v>2381</v>
      </c>
      <c r="B1731" t="s">
        <v>37</v>
      </c>
      <c r="C1731">
        <v>1</v>
      </c>
      <c r="D1731" s="78" t="str">
        <f>IFERROR(MATCH(A1731,'4p data'!$I$2:$I$7,0),"")</f>
        <v/>
      </c>
      <c r="E1731" s="78" t="str">
        <f>IF(D1731="","",D1731&amp;"@"&amp;COUNTIF($D$1:D1731,D1731))</f>
        <v/>
      </c>
      <c r="F1731" s="78" t="str">
        <f t="shared" si="27"/>
        <v>Google 검색</v>
      </c>
      <c r="I1731" s="78" t="str">
        <f>IF(E1731="","",INDEX('기사 제목 및 링크'!B:B,MATCH("https://skinnonews.com"&amp;A1731,'기사 제목 및 링크'!C:C,0)))</f>
        <v/>
      </c>
    </row>
    <row r="1732" spans="1:9">
      <c r="A1732" t="s">
        <v>1853</v>
      </c>
      <c r="B1732" t="s">
        <v>37</v>
      </c>
      <c r="C1732">
        <v>1</v>
      </c>
      <c r="D1732" s="78" t="str">
        <f>IFERROR(MATCH(A1732,'4p data'!$I$2:$I$7,0),"")</f>
        <v/>
      </c>
      <c r="E1732" s="78" t="str">
        <f>IF(D1732="","",D1732&amp;"@"&amp;COUNTIF($D$1:D1732,D1732))</f>
        <v/>
      </c>
      <c r="F1732" s="78" t="str">
        <f t="shared" si="27"/>
        <v>Google 검색</v>
      </c>
      <c r="I1732" s="78" t="str">
        <f>IF(E1732="","",INDEX('기사 제목 및 링크'!B:B,MATCH("https://skinnonews.com"&amp;A1732,'기사 제목 및 링크'!C:C,0)))</f>
        <v/>
      </c>
    </row>
    <row r="1733" spans="1:9">
      <c r="A1733" t="s">
        <v>2382</v>
      </c>
      <c r="B1733" t="s">
        <v>37</v>
      </c>
      <c r="C1733">
        <v>1</v>
      </c>
      <c r="D1733" s="78" t="str">
        <f>IFERROR(MATCH(A1733,'4p data'!$I$2:$I$7,0),"")</f>
        <v/>
      </c>
      <c r="E1733" s="78" t="str">
        <f>IF(D1733="","",D1733&amp;"@"&amp;COUNTIF($D$1:D1733,D1733))</f>
        <v/>
      </c>
      <c r="F1733" s="78" t="str">
        <f t="shared" si="27"/>
        <v>Google 검색</v>
      </c>
      <c r="I1733" s="78" t="str">
        <f>IF(E1733="","",INDEX('기사 제목 및 링크'!B:B,MATCH("https://skinnonews.com"&amp;A1733,'기사 제목 및 링크'!C:C,0)))</f>
        <v/>
      </c>
    </row>
    <row r="1734" spans="1:9">
      <c r="A1734" t="s">
        <v>1723</v>
      </c>
      <c r="B1734" t="s">
        <v>37</v>
      </c>
      <c r="C1734">
        <v>1</v>
      </c>
      <c r="D1734" s="78" t="str">
        <f>IFERROR(MATCH(A1734,'4p data'!$I$2:$I$7,0),"")</f>
        <v/>
      </c>
      <c r="E1734" s="78" t="str">
        <f>IF(D1734="","",D1734&amp;"@"&amp;COUNTIF($D$1:D1734,D1734))</f>
        <v/>
      </c>
      <c r="F1734" s="78" t="str">
        <f t="shared" si="27"/>
        <v>Google 검색</v>
      </c>
      <c r="I1734" s="78" t="str">
        <f>IF(E1734="","",INDEX('기사 제목 및 링크'!B:B,MATCH("https://skinnonews.com"&amp;A1734,'기사 제목 및 링크'!C:C,0)))</f>
        <v/>
      </c>
    </row>
    <row r="1735" spans="1:9">
      <c r="A1735" t="s">
        <v>2383</v>
      </c>
      <c r="B1735" t="s">
        <v>37</v>
      </c>
      <c r="C1735">
        <v>1</v>
      </c>
      <c r="D1735" s="78" t="str">
        <f>IFERROR(MATCH(A1735,'4p data'!$I$2:$I$7,0),"")</f>
        <v/>
      </c>
      <c r="E1735" s="78" t="str">
        <f>IF(D1735="","",D1735&amp;"@"&amp;COUNTIF($D$1:D1735,D1735))</f>
        <v/>
      </c>
      <c r="F1735" s="78" t="str">
        <f t="shared" si="27"/>
        <v>Google 검색</v>
      </c>
      <c r="I1735" s="78" t="str">
        <f>IF(E1735="","",INDEX('기사 제목 및 링크'!B:B,MATCH("https://skinnonews.com"&amp;A1735,'기사 제목 및 링크'!C:C,0)))</f>
        <v/>
      </c>
    </row>
    <row r="1736" spans="1:9">
      <c r="A1736" t="s">
        <v>2384</v>
      </c>
      <c r="B1736" t="s">
        <v>236</v>
      </c>
      <c r="C1736">
        <v>1</v>
      </c>
      <c r="D1736" s="78" t="str">
        <f>IFERROR(MATCH(A1736,'4p data'!$I$2:$I$7,0),"")</f>
        <v/>
      </c>
      <c r="E1736" s="78" t="str">
        <f>IF(D1736="","",D1736&amp;"@"&amp;COUNTIF($D$1:D1736,D1736))</f>
        <v/>
      </c>
      <c r="F1736" s="78" t="str">
        <f t="shared" si="27"/>
        <v>Youtube.com</v>
      </c>
      <c r="I1736" s="78" t="str">
        <f>IF(E1736="","",INDEX('기사 제목 및 링크'!B:B,MATCH("https://skinnonews.com"&amp;A1736,'기사 제목 및 링크'!C:C,0)))</f>
        <v/>
      </c>
    </row>
    <row r="1737" spans="1:9">
      <c r="A1737" t="s">
        <v>2385</v>
      </c>
      <c r="B1737" t="s">
        <v>37</v>
      </c>
      <c r="C1737">
        <v>1</v>
      </c>
      <c r="D1737" s="78" t="str">
        <f>IFERROR(MATCH(A1737,'4p data'!$I$2:$I$7,0),"")</f>
        <v/>
      </c>
      <c r="E1737" s="78" t="str">
        <f>IF(D1737="","",D1737&amp;"@"&amp;COUNTIF($D$1:D1737,D1737))</f>
        <v/>
      </c>
      <c r="F1737" s="78" t="str">
        <f t="shared" si="27"/>
        <v>Google 검색</v>
      </c>
      <c r="I1737" s="78" t="str">
        <f>IF(E1737="","",INDEX('기사 제목 및 링크'!B:B,MATCH("https://skinnonews.com"&amp;A1737,'기사 제목 및 링크'!C:C,0)))</f>
        <v/>
      </c>
    </row>
    <row r="1738" spans="1:9">
      <c r="A1738" t="s">
        <v>47</v>
      </c>
      <c r="B1738" t="s">
        <v>40</v>
      </c>
      <c r="C1738">
        <v>1</v>
      </c>
      <c r="D1738" s="78">
        <f>IFERROR(MATCH(A1738,'4p data'!$I$2:$I$7,0),"")</f>
        <v>2</v>
      </c>
      <c r="E1738" s="78" t="str">
        <f>IF(D1738="","",D1738&amp;"@"&amp;COUNTIF($D$1:D1738,D1738))</f>
        <v>2@7</v>
      </c>
      <c r="F1738" s="78" t="str">
        <f t="shared" si="27"/>
        <v>Bing</v>
      </c>
      <c r="I1738" s="78" t="str">
        <f>IF(E1738="","",INDEX('기사 제목 및 링크'!B:B,MATCH("https://skinnonews.com"&amp;A1738,'기사 제목 및 링크'!C:C,0)))</f>
        <v>패션의 완성은 운동화! 운동화 끈 예쁘게 묶는 법 TOP 5</v>
      </c>
    </row>
    <row r="1739" spans="1:9">
      <c r="A1739" t="s">
        <v>1647</v>
      </c>
      <c r="B1739" t="s">
        <v>36</v>
      </c>
      <c r="C1739">
        <v>1</v>
      </c>
      <c r="D1739" s="78" t="str">
        <f>IFERROR(MATCH(A1739,'4p data'!$I$2:$I$7,0),"")</f>
        <v/>
      </c>
      <c r="E1739" s="78" t="str">
        <f>IF(D1739="","",D1739&amp;"@"&amp;COUNTIF($D$1:D1739,D1739))</f>
        <v/>
      </c>
      <c r="F1739" s="78" t="str">
        <f t="shared" si="27"/>
        <v>직접유입</v>
      </c>
      <c r="I1739" s="78" t="str">
        <f>IF(E1739="","",INDEX('기사 제목 및 링크'!B:B,MATCH("https://skinnonews.com"&amp;A1739,'기사 제목 및 링크'!C:C,0)))</f>
        <v/>
      </c>
    </row>
    <row r="1740" spans="1:9">
      <c r="A1740" t="s">
        <v>2083</v>
      </c>
      <c r="B1740" t="s">
        <v>36</v>
      </c>
      <c r="C1740">
        <v>1</v>
      </c>
      <c r="D1740" s="78" t="str">
        <f>IFERROR(MATCH(A1740,'4p data'!$I$2:$I$7,0),"")</f>
        <v/>
      </c>
      <c r="E1740" s="78" t="str">
        <f>IF(D1740="","",D1740&amp;"@"&amp;COUNTIF($D$1:D1740,D1740))</f>
        <v/>
      </c>
      <c r="F1740" s="78" t="str">
        <f t="shared" si="27"/>
        <v>직접유입</v>
      </c>
      <c r="I1740" s="78" t="str">
        <f>IF(E1740="","",INDEX('기사 제목 및 링크'!B:B,MATCH("https://skinnonews.com"&amp;A1740,'기사 제목 및 링크'!C:C,0)))</f>
        <v/>
      </c>
    </row>
    <row r="1741" spans="1:9">
      <c r="A1741" t="s">
        <v>2083</v>
      </c>
      <c r="B1741" t="s">
        <v>41</v>
      </c>
      <c r="C1741">
        <v>1</v>
      </c>
      <c r="D1741" s="78" t="str">
        <f>IFERROR(MATCH(A1741,'4p data'!$I$2:$I$7,0),"")</f>
        <v/>
      </c>
      <c r="E1741" s="78" t="str">
        <f>IF(D1741="","",D1741&amp;"@"&amp;COUNTIF($D$1:D1741,D1741))</f>
        <v/>
      </c>
      <c r="F1741" s="78" t="str">
        <f t="shared" si="27"/>
        <v>Naver.com</v>
      </c>
      <c r="I1741" s="78" t="str">
        <f>IF(E1741="","",INDEX('기사 제목 및 링크'!B:B,MATCH("https://skinnonews.com"&amp;A1741,'기사 제목 및 링크'!C:C,0)))</f>
        <v/>
      </c>
    </row>
    <row r="1742" spans="1:9">
      <c r="A1742" t="s">
        <v>1648</v>
      </c>
      <c r="B1742" t="s">
        <v>39</v>
      </c>
      <c r="C1742">
        <v>1</v>
      </c>
      <c r="D1742" s="78" t="str">
        <f>IFERROR(MATCH(A1742,'4p data'!$I$2:$I$7,0),"")</f>
        <v/>
      </c>
      <c r="E1742" s="78" t="str">
        <f>IF(D1742="","",D1742&amp;"@"&amp;COUNTIF($D$1:D1742,D1742))</f>
        <v/>
      </c>
      <c r="F1742" s="78" t="str">
        <f t="shared" si="27"/>
        <v>Naver 검색</v>
      </c>
      <c r="I1742" s="78" t="str">
        <f>IF(E1742="","",INDEX('기사 제목 및 링크'!B:B,MATCH("https://skinnonews.com"&amp;A1742,'기사 제목 및 링크'!C:C,0)))</f>
        <v/>
      </c>
    </row>
    <row r="1743" spans="1:9">
      <c r="A1743" t="s">
        <v>2386</v>
      </c>
      <c r="B1743" t="s">
        <v>37</v>
      </c>
      <c r="C1743">
        <v>1</v>
      </c>
      <c r="D1743" s="78" t="str">
        <f>IFERROR(MATCH(A1743,'4p data'!$I$2:$I$7,0),"")</f>
        <v/>
      </c>
      <c r="E1743" s="78" t="str">
        <f>IF(D1743="","",D1743&amp;"@"&amp;COUNTIF($D$1:D1743,D1743))</f>
        <v/>
      </c>
      <c r="F1743" s="78" t="str">
        <f t="shared" si="27"/>
        <v>Google 검색</v>
      </c>
      <c r="I1743" s="78" t="str">
        <f>IF(E1743="","",INDEX('기사 제목 및 링크'!B:B,MATCH("https://skinnonews.com"&amp;A1743,'기사 제목 및 링크'!C:C,0)))</f>
        <v/>
      </c>
    </row>
    <row r="1744" spans="1:9">
      <c r="A1744" t="s">
        <v>2109</v>
      </c>
      <c r="B1744" t="s">
        <v>39</v>
      </c>
      <c r="C1744">
        <v>1</v>
      </c>
      <c r="D1744" s="78" t="str">
        <f>IFERROR(MATCH(A1744,'4p data'!$I$2:$I$7,0),"")</f>
        <v/>
      </c>
      <c r="E1744" s="78" t="str">
        <f>IF(D1744="","",D1744&amp;"@"&amp;COUNTIF($D$1:D1744,D1744))</f>
        <v/>
      </c>
      <c r="F1744" s="78" t="str">
        <f t="shared" si="27"/>
        <v>Naver 검색</v>
      </c>
      <c r="I1744" s="78" t="str">
        <f>IF(E1744="","",INDEX('기사 제목 및 링크'!B:B,MATCH("https://skinnonews.com"&amp;A1744,'기사 제목 및 링크'!C:C,0)))</f>
        <v/>
      </c>
    </row>
    <row r="1745" spans="1:9">
      <c r="A1745" t="s">
        <v>1921</v>
      </c>
      <c r="B1745" t="s">
        <v>37</v>
      </c>
      <c r="C1745">
        <v>1</v>
      </c>
      <c r="D1745" s="78" t="str">
        <f>IFERROR(MATCH(A1745,'4p data'!$I$2:$I$7,0),"")</f>
        <v/>
      </c>
      <c r="E1745" s="78" t="str">
        <f>IF(D1745="","",D1745&amp;"@"&amp;COUNTIF($D$1:D1745,D1745))</f>
        <v/>
      </c>
      <c r="F1745" s="78" t="str">
        <f t="shared" si="27"/>
        <v>Google 검색</v>
      </c>
      <c r="I1745" s="78" t="str">
        <f>IF(E1745="","",INDEX('기사 제목 및 링크'!B:B,MATCH("https://skinnonews.com"&amp;A1745,'기사 제목 및 링크'!C:C,0)))</f>
        <v/>
      </c>
    </row>
    <row r="1746" spans="1:9">
      <c r="A1746" t="s">
        <v>2387</v>
      </c>
      <c r="B1746" t="s">
        <v>37</v>
      </c>
      <c r="C1746">
        <v>1</v>
      </c>
      <c r="D1746" s="78" t="str">
        <f>IFERROR(MATCH(A1746,'4p data'!$I$2:$I$7,0),"")</f>
        <v/>
      </c>
      <c r="E1746" s="78" t="str">
        <f>IF(D1746="","",D1746&amp;"@"&amp;COUNTIF($D$1:D1746,D1746))</f>
        <v/>
      </c>
      <c r="F1746" s="78" t="str">
        <f t="shared" si="27"/>
        <v>Google 검색</v>
      </c>
      <c r="I1746" s="78" t="str">
        <f>IF(E1746="","",INDEX('기사 제목 및 링크'!B:B,MATCH("https://skinnonews.com"&amp;A1746,'기사 제목 및 링크'!C:C,0)))</f>
        <v/>
      </c>
    </row>
    <row r="1747" spans="1:9">
      <c r="A1747" t="s">
        <v>1211</v>
      </c>
      <c r="B1747" t="s">
        <v>37</v>
      </c>
      <c r="C1747">
        <v>1</v>
      </c>
      <c r="D1747" s="78" t="str">
        <f>IFERROR(MATCH(A1747,'4p data'!$I$2:$I$7,0),"")</f>
        <v/>
      </c>
      <c r="E1747" s="78" t="str">
        <f>IF(D1747="","",D1747&amp;"@"&amp;COUNTIF($D$1:D1747,D1747))</f>
        <v/>
      </c>
      <c r="F1747" s="78" t="str">
        <f t="shared" si="27"/>
        <v>Google 검색</v>
      </c>
      <c r="I1747" s="78" t="str">
        <f>IF(E1747="","",INDEX('기사 제목 및 링크'!B:B,MATCH("https://skinnonews.com"&amp;A1747,'기사 제목 및 링크'!C:C,0)))</f>
        <v/>
      </c>
    </row>
    <row r="1748" spans="1:9">
      <c r="A1748" t="s">
        <v>2388</v>
      </c>
      <c r="B1748" t="s">
        <v>37</v>
      </c>
      <c r="C1748">
        <v>1</v>
      </c>
      <c r="D1748" s="78" t="str">
        <f>IFERROR(MATCH(A1748,'4p data'!$I$2:$I$7,0),"")</f>
        <v/>
      </c>
      <c r="E1748" s="78" t="str">
        <f>IF(D1748="","",D1748&amp;"@"&amp;COUNTIF($D$1:D1748,D1748))</f>
        <v/>
      </c>
      <c r="F1748" s="78" t="str">
        <f t="shared" si="27"/>
        <v>Google 검색</v>
      </c>
      <c r="I1748" s="78" t="str">
        <f>IF(E1748="","",INDEX('기사 제목 및 링크'!B:B,MATCH("https://skinnonews.com"&amp;A1748,'기사 제목 및 링크'!C:C,0)))</f>
        <v/>
      </c>
    </row>
    <row r="1749" spans="1:9">
      <c r="A1749" t="s">
        <v>2389</v>
      </c>
      <c r="B1749" t="s">
        <v>39</v>
      </c>
      <c r="C1749">
        <v>1</v>
      </c>
      <c r="D1749" s="78" t="str">
        <f>IFERROR(MATCH(A1749,'4p data'!$I$2:$I$7,0),"")</f>
        <v/>
      </c>
      <c r="E1749" s="78" t="str">
        <f>IF(D1749="","",D1749&amp;"@"&amp;COUNTIF($D$1:D1749,D1749))</f>
        <v/>
      </c>
      <c r="F1749" s="78" t="str">
        <f t="shared" si="27"/>
        <v>Naver 검색</v>
      </c>
      <c r="I1749" s="78" t="str">
        <f>IF(E1749="","",INDEX('기사 제목 및 링크'!B:B,MATCH("https://skinnonews.com"&amp;A1749,'기사 제목 및 링크'!C:C,0)))</f>
        <v/>
      </c>
    </row>
    <row r="1750" spans="1:9">
      <c r="A1750" t="s">
        <v>1157</v>
      </c>
      <c r="B1750" t="s">
        <v>36</v>
      </c>
      <c r="C1750">
        <v>1</v>
      </c>
      <c r="D1750" s="78" t="str">
        <f>IFERROR(MATCH(A1750,'4p data'!$I$2:$I$7,0),"")</f>
        <v/>
      </c>
      <c r="E1750" s="78" t="str">
        <f>IF(D1750="","",D1750&amp;"@"&amp;COUNTIF($D$1:D1750,D1750))</f>
        <v/>
      </c>
      <c r="F1750" s="78" t="str">
        <f t="shared" si="27"/>
        <v>직접유입</v>
      </c>
      <c r="I1750" s="78" t="str">
        <f>IF(E1750="","",INDEX('기사 제목 및 링크'!B:B,MATCH("https://skinnonews.com"&amp;A1750,'기사 제목 및 링크'!C:C,0)))</f>
        <v/>
      </c>
    </row>
    <row r="1751" spans="1:9">
      <c r="A1751" t="s">
        <v>1157</v>
      </c>
      <c r="B1751" t="s">
        <v>37</v>
      </c>
      <c r="C1751">
        <v>1</v>
      </c>
      <c r="D1751" s="78" t="str">
        <f>IFERROR(MATCH(A1751,'4p data'!$I$2:$I$7,0),"")</f>
        <v/>
      </c>
      <c r="E1751" s="78" t="str">
        <f>IF(D1751="","",D1751&amp;"@"&amp;COUNTIF($D$1:D1751,D1751))</f>
        <v/>
      </c>
      <c r="F1751" s="78" t="str">
        <f t="shared" si="27"/>
        <v>Google 검색</v>
      </c>
      <c r="I1751" s="78" t="str">
        <f>IF(E1751="","",INDEX('기사 제목 및 링크'!B:B,MATCH("https://skinnonews.com"&amp;A1751,'기사 제목 및 링크'!C:C,0)))</f>
        <v/>
      </c>
    </row>
    <row r="1752" spans="1:9">
      <c r="A1752" t="s">
        <v>1212</v>
      </c>
      <c r="B1752" t="s">
        <v>36</v>
      </c>
      <c r="C1752">
        <v>1</v>
      </c>
      <c r="D1752" s="78" t="str">
        <f>IFERROR(MATCH(A1752,'4p data'!$I$2:$I$7,0),"")</f>
        <v/>
      </c>
      <c r="E1752" s="78" t="str">
        <f>IF(D1752="","",D1752&amp;"@"&amp;COUNTIF($D$1:D1752,D1752))</f>
        <v/>
      </c>
      <c r="F1752" s="78" t="str">
        <f t="shared" si="27"/>
        <v>직접유입</v>
      </c>
      <c r="I1752" s="78" t="str">
        <f>IF(E1752="","",INDEX('기사 제목 및 링크'!B:B,MATCH("https://skinnonews.com"&amp;A1752,'기사 제목 및 링크'!C:C,0)))</f>
        <v/>
      </c>
    </row>
    <row r="1753" spans="1:9">
      <c r="A1753" t="s">
        <v>1922</v>
      </c>
      <c r="B1753" t="s">
        <v>37</v>
      </c>
      <c r="C1753">
        <v>1</v>
      </c>
      <c r="D1753" s="78" t="str">
        <f>IFERROR(MATCH(A1753,'4p data'!$I$2:$I$7,0),"")</f>
        <v/>
      </c>
      <c r="E1753" s="78" t="str">
        <f>IF(D1753="","",D1753&amp;"@"&amp;COUNTIF($D$1:D1753,D1753))</f>
        <v/>
      </c>
      <c r="F1753" s="78" t="str">
        <f t="shared" si="27"/>
        <v>Google 검색</v>
      </c>
      <c r="I1753" s="78" t="str">
        <f>IF(E1753="","",INDEX('기사 제목 및 링크'!B:B,MATCH("https://skinnonews.com"&amp;A1753,'기사 제목 및 링크'!C:C,0)))</f>
        <v/>
      </c>
    </row>
    <row r="1754" spans="1:9">
      <c r="A1754" t="s">
        <v>1649</v>
      </c>
      <c r="B1754" t="s">
        <v>237</v>
      </c>
      <c r="C1754">
        <v>1</v>
      </c>
      <c r="D1754" s="78" t="str">
        <f>IFERROR(MATCH(A1754,'4p data'!$I$2:$I$7,0),"")</f>
        <v/>
      </c>
      <c r="E1754" s="78" t="str">
        <f>IF(D1754="","",D1754&amp;"@"&amp;COUNTIF($D$1:D1754,D1754))</f>
        <v/>
      </c>
      <c r="F1754" s="78" t="str">
        <f t="shared" si="27"/>
        <v>Daum</v>
      </c>
      <c r="I1754" s="78" t="str">
        <f>IF(E1754="","",INDEX('기사 제목 및 링크'!B:B,MATCH("https://skinnonews.com"&amp;A1754,'기사 제목 및 링크'!C:C,0)))</f>
        <v/>
      </c>
    </row>
    <row r="1755" spans="1:9">
      <c r="A1755" t="s">
        <v>1649</v>
      </c>
      <c r="B1755" t="s">
        <v>37</v>
      </c>
      <c r="C1755">
        <v>1</v>
      </c>
      <c r="D1755" s="78" t="str">
        <f>IFERROR(MATCH(A1755,'4p data'!$I$2:$I$7,0),"")</f>
        <v/>
      </c>
      <c r="E1755" s="78" t="str">
        <f>IF(D1755="","",D1755&amp;"@"&amp;COUNTIF($D$1:D1755,D1755))</f>
        <v/>
      </c>
      <c r="F1755" s="78" t="str">
        <f t="shared" si="27"/>
        <v>Google 검색</v>
      </c>
      <c r="I1755" s="78" t="str">
        <f>IF(E1755="","",INDEX('기사 제목 및 링크'!B:B,MATCH("https://skinnonews.com"&amp;A1755,'기사 제목 및 링크'!C:C,0)))</f>
        <v/>
      </c>
    </row>
    <row r="1756" spans="1:9">
      <c r="A1756" t="s">
        <v>1113</v>
      </c>
      <c r="B1756" t="s">
        <v>37</v>
      </c>
      <c r="C1756">
        <v>1</v>
      </c>
      <c r="D1756" s="78" t="str">
        <f>IFERROR(MATCH(A1756,'4p data'!$I$2:$I$7,0),"")</f>
        <v/>
      </c>
      <c r="E1756" s="78" t="str">
        <f>IF(D1756="","",D1756&amp;"@"&amp;COUNTIF($D$1:D1756,D1756))</f>
        <v/>
      </c>
      <c r="F1756" s="78" t="str">
        <f t="shared" si="27"/>
        <v>Google 검색</v>
      </c>
      <c r="I1756" s="78" t="str">
        <f>IF(E1756="","",INDEX('기사 제목 및 링크'!B:B,MATCH("https://skinnonews.com"&amp;A1756,'기사 제목 및 링크'!C:C,0)))</f>
        <v/>
      </c>
    </row>
    <row r="1757" spans="1:9">
      <c r="A1757" t="s">
        <v>2390</v>
      </c>
      <c r="B1757" t="s">
        <v>236</v>
      </c>
      <c r="C1757">
        <v>1</v>
      </c>
      <c r="D1757" s="78" t="str">
        <f>IFERROR(MATCH(A1757,'4p data'!$I$2:$I$7,0),"")</f>
        <v/>
      </c>
      <c r="E1757" s="78" t="str">
        <f>IF(D1757="","",D1757&amp;"@"&amp;COUNTIF($D$1:D1757,D1757))</f>
        <v/>
      </c>
      <c r="F1757" s="78" t="str">
        <f t="shared" si="27"/>
        <v>Youtube.com</v>
      </c>
      <c r="I1757" s="78" t="str">
        <f>IF(E1757="","",INDEX('기사 제목 및 링크'!B:B,MATCH("https://skinnonews.com"&amp;A1757,'기사 제목 및 링크'!C:C,0)))</f>
        <v/>
      </c>
    </row>
    <row r="1758" spans="1:9">
      <c r="A1758" t="s">
        <v>1923</v>
      </c>
      <c r="B1758" t="s">
        <v>37</v>
      </c>
      <c r="C1758">
        <v>1</v>
      </c>
      <c r="D1758" s="78" t="str">
        <f>IFERROR(MATCH(A1758,'4p data'!$I$2:$I$7,0),"")</f>
        <v/>
      </c>
      <c r="E1758" s="78" t="str">
        <f>IF(D1758="","",D1758&amp;"@"&amp;COUNTIF($D$1:D1758,D1758))</f>
        <v/>
      </c>
      <c r="F1758" s="78" t="str">
        <f t="shared" si="27"/>
        <v>Google 검색</v>
      </c>
      <c r="I1758" s="78" t="str">
        <f>IF(E1758="","",INDEX('기사 제목 및 링크'!B:B,MATCH("https://skinnonews.com"&amp;A1758,'기사 제목 및 링크'!C:C,0)))</f>
        <v/>
      </c>
    </row>
    <row r="1759" spans="1:9">
      <c r="A1759" t="s">
        <v>1072</v>
      </c>
      <c r="B1759" t="s">
        <v>37</v>
      </c>
      <c r="C1759">
        <v>1</v>
      </c>
      <c r="D1759" s="78" t="str">
        <f>IFERROR(MATCH(A1759,'4p data'!$I$2:$I$7,0),"")</f>
        <v/>
      </c>
      <c r="E1759" s="78" t="str">
        <f>IF(D1759="","",D1759&amp;"@"&amp;COUNTIF($D$1:D1759,D1759))</f>
        <v/>
      </c>
      <c r="F1759" s="78" t="str">
        <f t="shared" si="27"/>
        <v>Google 검색</v>
      </c>
      <c r="I1759" s="78" t="str">
        <f>IF(E1759="","",INDEX('기사 제목 및 링크'!B:B,MATCH("https://skinnonews.com"&amp;A1759,'기사 제목 및 링크'!C:C,0)))</f>
        <v/>
      </c>
    </row>
    <row r="1760" spans="1:9">
      <c r="A1760" t="s">
        <v>2391</v>
      </c>
      <c r="B1760" t="s">
        <v>37</v>
      </c>
      <c r="C1760">
        <v>1</v>
      </c>
      <c r="D1760" s="78" t="str">
        <f>IFERROR(MATCH(A1760,'4p data'!$I$2:$I$7,0),"")</f>
        <v/>
      </c>
      <c r="E1760" s="78" t="str">
        <f>IF(D1760="","",D1760&amp;"@"&amp;COUNTIF($D$1:D1760,D1760))</f>
        <v/>
      </c>
      <c r="F1760" s="78" t="str">
        <f t="shared" si="27"/>
        <v>Google 검색</v>
      </c>
      <c r="I1760" s="78" t="str">
        <f>IF(E1760="","",INDEX('기사 제목 및 링크'!B:B,MATCH("https://skinnonews.com"&amp;A1760,'기사 제목 및 링크'!C:C,0)))</f>
        <v/>
      </c>
    </row>
    <row r="1761" spans="1:9">
      <c r="A1761" t="s">
        <v>1924</v>
      </c>
      <c r="B1761" t="s">
        <v>37</v>
      </c>
      <c r="C1761">
        <v>1</v>
      </c>
      <c r="D1761" s="78" t="str">
        <f>IFERROR(MATCH(A1761,'4p data'!$I$2:$I$7,0),"")</f>
        <v/>
      </c>
      <c r="E1761" s="78" t="str">
        <f>IF(D1761="","",D1761&amp;"@"&amp;COUNTIF($D$1:D1761,D1761))</f>
        <v/>
      </c>
      <c r="F1761" s="78" t="str">
        <f t="shared" si="27"/>
        <v>Google 검색</v>
      </c>
      <c r="I1761" s="78" t="str">
        <f>IF(E1761="","",INDEX('기사 제목 및 링크'!B:B,MATCH("https://skinnonews.com"&amp;A1761,'기사 제목 및 링크'!C:C,0)))</f>
        <v/>
      </c>
    </row>
    <row r="1762" spans="1:9">
      <c r="A1762" t="s">
        <v>2392</v>
      </c>
      <c r="B1762" t="s">
        <v>37</v>
      </c>
      <c r="C1762">
        <v>1</v>
      </c>
      <c r="D1762" s="78" t="str">
        <f>IFERROR(MATCH(A1762,'4p data'!$I$2:$I$7,0),"")</f>
        <v/>
      </c>
      <c r="E1762" s="78" t="str">
        <f>IF(D1762="","",D1762&amp;"@"&amp;COUNTIF($D$1:D1762,D1762))</f>
        <v/>
      </c>
      <c r="F1762" s="78" t="str">
        <f t="shared" si="27"/>
        <v>Google 검색</v>
      </c>
      <c r="I1762" s="78" t="str">
        <f>IF(E1762="","",INDEX('기사 제목 및 링크'!B:B,MATCH("https://skinnonews.com"&amp;A1762,'기사 제목 및 링크'!C:C,0)))</f>
        <v/>
      </c>
    </row>
    <row r="1763" spans="1:9">
      <c r="A1763" t="s">
        <v>2393</v>
      </c>
      <c r="B1763" t="s">
        <v>37</v>
      </c>
      <c r="C1763">
        <v>1</v>
      </c>
      <c r="D1763" s="78" t="str">
        <f>IFERROR(MATCH(A1763,'4p data'!$I$2:$I$7,0),"")</f>
        <v/>
      </c>
      <c r="E1763" s="78" t="str">
        <f>IF(D1763="","",D1763&amp;"@"&amp;COUNTIF($D$1:D1763,D1763))</f>
        <v/>
      </c>
      <c r="F1763" s="78" t="str">
        <f t="shared" si="27"/>
        <v>Google 검색</v>
      </c>
      <c r="I1763" s="78" t="str">
        <f>IF(E1763="","",INDEX('기사 제목 및 링크'!B:B,MATCH("https://skinnonews.com"&amp;A1763,'기사 제목 및 링크'!C:C,0)))</f>
        <v/>
      </c>
    </row>
    <row r="1764" spans="1:9">
      <c r="A1764" t="s">
        <v>2394</v>
      </c>
      <c r="B1764" t="s">
        <v>37</v>
      </c>
      <c r="C1764">
        <v>1</v>
      </c>
      <c r="D1764" s="78" t="str">
        <f>IFERROR(MATCH(A1764,'4p data'!$I$2:$I$7,0),"")</f>
        <v/>
      </c>
      <c r="E1764" s="78" t="str">
        <f>IF(D1764="","",D1764&amp;"@"&amp;COUNTIF($D$1:D1764,D1764))</f>
        <v/>
      </c>
      <c r="F1764" s="78" t="str">
        <f t="shared" si="27"/>
        <v>Google 검색</v>
      </c>
      <c r="I1764" s="78" t="str">
        <f>IF(E1764="","",INDEX('기사 제목 및 링크'!B:B,MATCH("https://skinnonews.com"&amp;A1764,'기사 제목 및 링크'!C:C,0)))</f>
        <v/>
      </c>
    </row>
    <row r="1765" spans="1:9">
      <c r="A1765" t="s">
        <v>2395</v>
      </c>
      <c r="B1765" t="s">
        <v>236</v>
      </c>
      <c r="C1765">
        <v>1</v>
      </c>
      <c r="D1765" s="78" t="str">
        <f>IFERROR(MATCH(A1765,'4p data'!$I$2:$I$7,0),"")</f>
        <v/>
      </c>
      <c r="E1765" s="78" t="str">
        <f>IF(D1765="","",D1765&amp;"@"&amp;COUNTIF($D$1:D1765,D1765))</f>
        <v/>
      </c>
      <c r="F1765" s="78" t="str">
        <f t="shared" si="27"/>
        <v>Youtube.com</v>
      </c>
      <c r="I1765" s="78" t="str">
        <f>IF(E1765="","",INDEX('기사 제목 및 링크'!B:B,MATCH("https://skinnonews.com"&amp;A1765,'기사 제목 및 링크'!C:C,0)))</f>
        <v/>
      </c>
    </row>
    <row r="1766" spans="1:9">
      <c r="A1766" t="s">
        <v>2396</v>
      </c>
      <c r="B1766" t="s">
        <v>39</v>
      </c>
      <c r="C1766">
        <v>1</v>
      </c>
      <c r="D1766" s="78" t="str">
        <f>IFERROR(MATCH(A1766,'4p data'!$I$2:$I$7,0),"")</f>
        <v/>
      </c>
      <c r="E1766" s="78" t="str">
        <f>IF(D1766="","",D1766&amp;"@"&amp;COUNTIF($D$1:D1766,D1766))</f>
        <v/>
      </c>
      <c r="F1766" s="78" t="str">
        <f t="shared" si="27"/>
        <v>Naver 검색</v>
      </c>
      <c r="I1766" s="78" t="str">
        <f>IF(E1766="","",INDEX('기사 제목 및 링크'!B:B,MATCH("https://skinnonews.com"&amp;A1766,'기사 제목 및 링크'!C:C,0)))</f>
        <v/>
      </c>
    </row>
    <row r="1767" spans="1:9">
      <c r="A1767" t="s">
        <v>1627</v>
      </c>
      <c r="B1767" t="s">
        <v>36</v>
      </c>
      <c r="C1767">
        <v>1</v>
      </c>
      <c r="D1767" s="78" t="str">
        <f>IFERROR(MATCH(A1767,'4p data'!$I$2:$I$7,0),"")</f>
        <v/>
      </c>
      <c r="E1767" s="78" t="str">
        <f>IF(D1767="","",D1767&amp;"@"&amp;COUNTIF($D$1:D1767,D1767))</f>
        <v/>
      </c>
      <c r="F1767" s="78" t="str">
        <f t="shared" si="27"/>
        <v>직접유입</v>
      </c>
      <c r="I1767" s="78" t="str">
        <f>IF(E1767="","",INDEX('기사 제목 및 링크'!B:B,MATCH("https://skinnonews.com"&amp;A1767,'기사 제목 및 링크'!C:C,0)))</f>
        <v/>
      </c>
    </row>
    <row r="1768" spans="1:9">
      <c r="A1768" t="s">
        <v>2179</v>
      </c>
      <c r="B1768" t="s">
        <v>37</v>
      </c>
      <c r="C1768">
        <v>1</v>
      </c>
      <c r="D1768" s="78" t="str">
        <f>IFERROR(MATCH(A1768,'4p data'!$I$2:$I$7,0),"")</f>
        <v/>
      </c>
      <c r="E1768" s="78" t="str">
        <f>IF(D1768="","",D1768&amp;"@"&amp;COUNTIF($D$1:D1768,D1768))</f>
        <v/>
      </c>
      <c r="F1768" s="78" t="str">
        <f t="shared" si="27"/>
        <v>Google 검색</v>
      </c>
      <c r="I1768" s="78" t="str">
        <f>IF(E1768="","",INDEX('기사 제목 및 링크'!B:B,MATCH("https://skinnonews.com"&amp;A1768,'기사 제목 및 링크'!C:C,0)))</f>
        <v/>
      </c>
    </row>
    <row r="1769" spans="1:9">
      <c r="A1769" t="s">
        <v>2179</v>
      </c>
      <c r="B1769" t="s">
        <v>236</v>
      </c>
      <c r="C1769">
        <v>1</v>
      </c>
      <c r="D1769" s="78" t="str">
        <f>IFERROR(MATCH(A1769,'4p data'!$I$2:$I$7,0),"")</f>
        <v/>
      </c>
      <c r="E1769" s="78" t="str">
        <f>IF(D1769="","",D1769&amp;"@"&amp;COUNTIF($D$1:D1769,D1769))</f>
        <v/>
      </c>
      <c r="F1769" s="78" t="str">
        <f t="shared" si="27"/>
        <v>Youtube.com</v>
      </c>
      <c r="I1769" s="78" t="str">
        <f>IF(E1769="","",INDEX('기사 제목 및 링크'!B:B,MATCH("https://skinnonews.com"&amp;A1769,'기사 제목 및 링크'!C:C,0)))</f>
        <v/>
      </c>
    </row>
    <row r="1770" spans="1:9">
      <c r="A1770" t="s">
        <v>2397</v>
      </c>
      <c r="B1770" t="s">
        <v>37</v>
      </c>
      <c r="C1770">
        <v>1</v>
      </c>
      <c r="D1770" s="78" t="str">
        <f>IFERROR(MATCH(A1770,'4p data'!$I$2:$I$7,0),"")</f>
        <v/>
      </c>
      <c r="E1770" s="78" t="str">
        <f>IF(D1770="","",D1770&amp;"@"&amp;COUNTIF($D$1:D1770,D1770))</f>
        <v/>
      </c>
      <c r="F1770" s="78" t="str">
        <f t="shared" si="27"/>
        <v>Google 검색</v>
      </c>
      <c r="I1770" s="78" t="str">
        <f>IF(E1770="","",INDEX('기사 제목 및 링크'!B:B,MATCH("https://skinnonews.com"&amp;A1770,'기사 제목 및 링크'!C:C,0)))</f>
        <v/>
      </c>
    </row>
    <row r="1771" spans="1:9">
      <c r="A1771" t="s">
        <v>1155</v>
      </c>
      <c r="B1771" t="s">
        <v>36</v>
      </c>
      <c r="C1771">
        <v>1</v>
      </c>
      <c r="D1771" s="78" t="str">
        <f>IFERROR(MATCH(A1771,'4p data'!$I$2:$I$7,0),"")</f>
        <v/>
      </c>
      <c r="E1771" s="78" t="str">
        <f>IF(D1771="","",D1771&amp;"@"&amp;COUNTIF($D$1:D1771,D1771))</f>
        <v/>
      </c>
      <c r="F1771" s="78" t="str">
        <f t="shared" si="27"/>
        <v>직접유입</v>
      </c>
      <c r="I1771" s="78" t="str">
        <f>IF(E1771="","",INDEX('기사 제목 및 링크'!B:B,MATCH("https://skinnonews.com"&amp;A1771,'기사 제목 및 링크'!C:C,0)))</f>
        <v/>
      </c>
    </row>
    <row r="1772" spans="1:9">
      <c r="A1772" t="s">
        <v>2398</v>
      </c>
      <c r="B1772" t="s">
        <v>37</v>
      </c>
      <c r="C1772">
        <v>1</v>
      </c>
      <c r="D1772" s="78" t="str">
        <f>IFERROR(MATCH(A1772,'4p data'!$I$2:$I$7,0),"")</f>
        <v/>
      </c>
      <c r="E1772" s="78" t="str">
        <f>IF(D1772="","",D1772&amp;"@"&amp;COUNTIF($D$1:D1772,D1772))</f>
        <v/>
      </c>
      <c r="F1772" s="78" t="str">
        <f t="shared" si="27"/>
        <v>Google 검색</v>
      </c>
      <c r="I1772" s="78" t="str">
        <f>IF(E1772="","",INDEX('기사 제목 및 링크'!B:B,MATCH("https://skinnonews.com"&amp;A1772,'기사 제목 및 링크'!C:C,0)))</f>
        <v/>
      </c>
    </row>
    <row r="1773" spans="1:9">
      <c r="A1773" t="s">
        <v>2399</v>
      </c>
      <c r="B1773" t="s">
        <v>37</v>
      </c>
      <c r="C1773">
        <v>1</v>
      </c>
      <c r="D1773" s="78" t="str">
        <f>IFERROR(MATCH(A1773,'4p data'!$I$2:$I$7,0),"")</f>
        <v/>
      </c>
      <c r="E1773" s="78" t="str">
        <f>IF(D1773="","",D1773&amp;"@"&amp;COUNTIF($D$1:D1773,D1773))</f>
        <v/>
      </c>
      <c r="F1773" s="78" t="str">
        <f t="shared" si="27"/>
        <v>Google 검색</v>
      </c>
      <c r="I1773" s="78" t="str">
        <f>IF(E1773="","",INDEX('기사 제목 및 링크'!B:B,MATCH("https://skinnonews.com"&amp;A1773,'기사 제목 및 링크'!C:C,0)))</f>
        <v/>
      </c>
    </row>
    <row r="1774" spans="1:9">
      <c r="A1774" t="s">
        <v>1926</v>
      </c>
      <c r="B1774" t="s">
        <v>37</v>
      </c>
      <c r="C1774">
        <v>1</v>
      </c>
      <c r="D1774" s="78" t="str">
        <f>IFERROR(MATCH(A1774,'4p data'!$I$2:$I$7,0),"")</f>
        <v/>
      </c>
      <c r="E1774" s="78" t="str">
        <f>IF(D1774="","",D1774&amp;"@"&amp;COUNTIF($D$1:D1774,D1774))</f>
        <v/>
      </c>
      <c r="F1774" s="78" t="str">
        <f t="shared" si="27"/>
        <v>Google 검색</v>
      </c>
      <c r="I1774" s="78" t="str">
        <f>IF(E1774="","",INDEX('기사 제목 및 링크'!B:B,MATCH("https://skinnonews.com"&amp;A1774,'기사 제목 및 링크'!C:C,0)))</f>
        <v/>
      </c>
    </row>
    <row r="1775" spans="1:9">
      <c r="A1775" t="s">
        <v>2181</v>
      </c>
      <c r="B1775" t="s">
        <v>37</v>
      </c>
      <c r="C1775">
        <v>1</v>
      </c>
      <c r="D1775" s="78" t="str">
        <f>IFERROR(MATCH(A1775,'4p data'!$I$2:$I$7,0),"")</f>
        <v/>
      </c>
      <c r="E1775" s="78" t="str">
        <f>IF(D1775="","",D1775&amp;"@"&amp;COUNTIF($D$1:D1775,D1775))</f>
        <v/>
      </c>
      <c r="F1775" s="78" t="str">
        <f t="shared" si="27"/>
        <v>Google 검색</v>
      </c>
      <c r="I1775" s="78" t="str">
        <f>IF(E1775="","",INDEX('기사 제목 및 링크'!B:B,MATCH("https://skinnonews.com"&amp;A1775,'기사 제목 및 링크'!C:C,0)))</f>
        <v/>
      </c>
    </row>
    <row r="1776" spans="1:9">
      <c r="A1776" t="s">
        <v>2181</v>
      </c>
      <c r="B1776" t="s">
        <v>1242</v>
      </c>
      <c r="C1776">
        <v>1</v>
      </c>
      <c r="D1776" s="78" t="str">
        <f>IFERROR(MATCH(A1776,'4p data'!$I$2:$I$7,0),"")</f>
        <v/>
      </c>
      <c r="E1776" s="78" t="str">
        <f>IF(D1776="","",D1776&amp;"@"&amp;COUNTIF($D$1:D1776,D1776))</f>
        <v/>
      </c>
      <c r="F1776" s="78" t="str">
        <f t="shared" si="27"/>
        <v>Instagramstory</v>
      </c>
      <c r="I1776" s="78" t="str">
        <f>IF(E1776="","",INDEX('기사 제목 및 링크'!B:B,MATCH("https://skinnonews.com"&amp;A1776,'기사 제목 및 링크'!C:C,0)))</f>
        <v/>
      </c>
    </row>
    <row r="1777" spans="1:9">
      <c r="A1777" t="s">
        <v>2400</v>
      </c>
      <c r="B1777" t="s">
        <v>37</v>
      </c>
      <c r="C1777">
        <v>1</v>
      </c>
      <c r="D1777" s="78" t="str">
        <f>IFERROR(MATCH(A1777,'4p data'!$I$2:$I$7,0),"")</f>
        <v/>
      </c>
      <c r="E1777" s="78" t="str">
        <f>IF(D1777="","",D1777&amp;"@"&amp;COUNTIF($D$1:D1777,D1777))</f>
        <v/>
      </c>
      <c r="F1777" s="78" t="str">
        <f t="shared" si="27"/>
        <v>Google 검색</v>
      </c>
      <c r="I1777" s="78" t="str">
        <f>IF(E1777="","",INDEX('기사 제목 및 링크'!B:B,MATCH("https://skinnonews.com"&amp;A1777,'기사 제목 및 링크'!C:C,0)))</f>
        <v/>
      </c>
    </row>
    <row r="1778" spans="1:9">
      <c r="A1778" t="s">
        <v>2401</v>
      </c>
      <c r="B1778" t="s">
        <v>37</v>
      </c>
      <c r="C1778">
        <v>1</v>
      </c>
      <c r="D1778" s="78" t="str">
        <f>IFERROR(MATCH(A1778,'4p data'!$I$2:$I$7,0),"")</f>
        <v/>
      </c>
      <c r="E1778" s="78" t="str">
        <f>IF(D1778="","",D1778&amp;"@"&amp;COUNTIF($D$1:D1778,D1778))</f>
        <v/>
      </c>
      <c r="F1778" s="78" t="str">
        <f t="shared" si="27"/>
        <v>Google 검색</v>
      </c>
      <c r="I1778" s="78" t="str">
        <f>IF(E1778="","",INDEX('기사 제목 및 링크'!B:B,MATCH("https://skinnonews.com"&amp;A1778,'기사 제목 및 링크'!C:C,0)))</f>
        <v/>
      </c>
    </row>
    <row r="1779" spans="1:9">
      <c r="A1779" t="s">
        <v>2402</v>
      </c>
      <c r="B1779" t="s">
        <v>37</v>
      </c>
      <c r="C1779">
        <v>1</v>
      </c>
      <c r="D1779" s="78" t="str">
        <f>IFERROR(MATCH(A1779,'4p data'!$I$2:$I$7,0),"")</f>
        <v/>
      </c>
      <c r="E1779" s="78" t="str">
        <f>IF(D1779="","",D1779&amp;"@"&amp;COUNTIF($D$1:D1779,D1779))</f>
        <v/>
      </c>
      <c r="F1779" s="78" t="str">
        <f t="shared" si="27"/>
        <v>Google 검색</v>
      </c>
      <c r="I1779" s="78" t="str">
        <f>IF(E1779="","",INDEX('기사 제목 및 링크'!B:B,MATCH("https://skinnonews.com"&amp;A1779,'기사 제목 및 링크'!C:C,0)))</f>
        <v/>
      </c>
    </row>
    <row r="1780" spans="1:9">
      <c r="A1780" t="s">
        <v>2403</v>
      </c>
      <c r="B1780" t="s">
        <v>229</v>
      </c>
      <c r="C1780">
        <v>1</v>
      </c>
      <c r="D1780" s="78" t="str">
        <f>IFERROR(MATCH(A1780,'4p data'!$I$2:$I$7,0),"")</f>
        <v/>
      </c>
      <c r="E1780" s="78" t="str">
        <f>IF(D1780="","",D1780&amp;"@"&amp;COUNTIF($D$1:D1780,D1780))</f>
        <v/>
      </c>
      <c r="F1780" s="78" t="str">
        <f t="shared" si="27"/>
        <v>Skenergy.com</v>
      </c>
      <c r="I1780" s="78" t="str">
        <f>IF(E1780="","",INDEX('기사 제목 및 링크'!B:B,MATCH("https://skinnonews.com"&amp;A1780,'기사 제목 및 링크'!C:C,0)))</f>
        <v/>
      </c>
    </row>
    <row r="1781" spans="1:9">
      <c r="A1781" t="s">
        <v>127</v>
      </c>
      <c r="B1781" t="s">
        <v>1242</v>
      </c>
      <c r="C1781">
        <v>1</v>
      </c>
      <c r="D1781" s="78" t="str">
        <f>IFERROR(MATCH(A1781,'4p data'!$I$2:$I$7,0),"")</f>
        <v/>
      </c>
      <c r="E1781" s="78" t="str">
        <f>IF(D1781="","",D1781&amp;"@"&amp;COUNTIF($D$1:D1781,D1781))</f>
        <v/>
      </c>
      <c r="F1781" s="78" t="str">
        <f t="shared" si="27"/>
        <v>Instagramstory</v>
      </c>
      <c r="I1781" s="78" t="str">
        <f>IF(E1781="","",INDEX('기사 제목 및 링크'!B:B,MATCH("https://skinnonews.com"&amp;A1781,'기사 제목 및 링크'!C:C,0)))</f>
        <v/>
      </c>
    </row>
    <row r="1782" spans="1:9">
      <c r="A1782" t="s">
        <v>127</v>
      </c>
      <c r="B1782" t="s">
        <v>39</v>
      </c>
      <c r="C1782">
        <v>1</v>
      </c>
      <c r="D1782" s="78" t="str">
        <f>IFERROR(MATCH(A1782,'4p data'!$I$2:$I$7,0),"")</f>
        <v/>
      </c>
      <c r="E1782" s="78" t="str">
        <f>IF(D1782="","",D1782&amp;"@"&amp;COUNTIF($D$1:D1782,D1782))</f>
        <v/>
      </c>
      <c r="F1782" s="78" t="str">
        <f t="shared" si="27"/>
        <v>Naver 검색</v>
      </c>
      <c r="I1782" s="78" t="str">
        <f>IF(E1782="","",INDEX('기사 제목 및 링크'!B:B,MATCH("https://skinnonews.com"&amp;A1782,'기사 제목 및 링크'!C:C,0)))</f>
        <v/>
      </c>
    </row>
    <row r="1783" spans="1:9">
      <c r="A1783" t="s">
        <v>186</v>
      </c>
      <c r="B1783" t="s">
        <v>41</v>
      </c>
      <c r="C1783">
        <v>1</v>
      </c>
      <c r="D1783" s="78" t="str">
        <f>IFERROR(MATCH(A1783,'4p data'!$I$2:$I$7,0),"")</f>
        <v/>
      </c>
      <c r="E1783" s="78" t="str">
        <f>IF(D1783="","",D1783&amp;"@"&amp;COUNTIF($D$1:D1783,D1783))</f>
        <v/>
      </c>
      <c r="F1783" s="78" t="str">
        <f t="shared" si="27"/>
        <v>Naver.com</v>
      </c>
      <c r="I1783" s="78" t="str">
        <f>IF(E1783="","",INDEX('기사 제목 및 링크'!B:B,MATCH("https://skinnonews.com"&amp;A1783,'기사 제목 및 링크'!C:C,0)))</f>
        <v/>
      </c>
    </row>
    <row r="1784" spans="1:9">
      <c r="A1784" t="s">
        <v>2404</v>
      </c>
      <c r="B1784" t="s">
        <v>37</v>
      </c>
      <c r="C1784">
        <v>1</v>
      </c>
      <c r="D1784" s="78" t="str">
        <f>IFERROR(MATCH(A1784,'4p data'!$I$2:$I$7,0),"")</f>
        <v/>
      </c>
      <c r="E1784" s="78" t="str">
        <f>IF(D1784="","",D1784&amp;"@"&amp;COUNTIF($D$1:D1784,D1784))</f>
        <v/>
      </c>
      <c r="F1784" s="78" t="str">
        <f t="shared" si="27"/>
        <v>Google 검색</v>
      </c>
      <c r="I1784" s="78" t="str">
        <f>IF(E1784="","",INDEX('기사 제목 및 링크'!B:B,MATCH("https://skinnonews.com"&amp;A1784,'기사 제목 및 링크'!C:C,0)))</f>
        <v/>
      </c>
    </row>
    <row r="1785" spans="1:9">
      <c r="A1785" t="s">
        <v>2405</v>
      </c>
      <c r="B1785" t="s">
        <v>36</v>
      </c>
      <c r="C1785">
        <v>1</v>
      </c>
      <c r="D1785" s="78" t="str">
        <f>IFERROR(MATCH(A1785,'4p data'!$I$2:$I$7,0),"")</f>
        <v/>
      </c>
      <c r="E1785" s="78" t="str">
        <f>IF(D1785="","",D1785&amp;"@"&amp;COUNTIF($D$1:D1785,D1785))</f>
        <v/>
      </c>
      <c r="F1785" s="78" t="str">
        <f t="shared" si="27"/>
        <v>직접유입</v>
      </c>
      <c r="I1785" s="78" t="str">
        <f>IF(E1785="","",INDEX('기사 제목 및 링크'!B:B,MATCH("https://skinnonews.com"&amp;A1785,'기사 제목 및 링크'!C:C,0)))</f>
        <v/>
      </c>
    </row>
    <row r="1786" spans="1:9">
      <c r="A1786" t="s">
        <v>2406</v>
      </c>
      <c r="B1786" t="s">
        <v>37</v>
      </c>
      <c r="C1786">
        <v>1</v>
      </c>
      <c r="D1786" s="78" t="str">
        <f>IFERROR(MATCH(A1786,'4p data'!$I$2:$I$7,0),"")</f>
        <v/>
      </c>
      <c r="E1786" s="78" t="str">
        <f>IF(D1786="","",D1786&amp;"@"&amp;COUNTIF($D$1:D1786,D1786))</f>
        <v/>
      </c>
      <c r="F1786" s="78" t="str">
        <f t="shared" si="27"/>
        <v>Google 검색</v>
      </c>
      <c r="I1786" s="78" t="str">
        <f>IF(E1786="","",INDEX('기사 제목 및 링크'!B:B,MATCH("https://skinnonews.com"&amp;A1786,'기사 제목 및 링크'!C:C,0)))</f>
        <v/>
      </c>
    </row>
    <row r="1787" spans="1:9">
      <c r="A1787" t="s">
        <v>2059</v>
      </c>
      <c r="B1787" t="s">
        <v>37</v>
      </c>
      <c r="C1787">
        <v>1</v>
      </c>
      <c r="D1787" s="78" t="str">
        <f>IFERROR(MATCH(A1787,'4p data'!$I$2:$I$7,0),"")</f>
        <v/>
      </c>
      <c r="E1787" s="78" t="str">
        <f>IF(D1787="","",D1787&amp;"@"&amp;COUNTIF($D$1:D1787,D1787))</f>
        <v/>
      </c>
      <c r="F1787" s="78" t="str">
        <f t="shared" si="27"/>
        <v>Google 검색</v>
      </c>
      <c r="I1787" s="78" t="str">
        <f>IF(E1787="","",INDEX('기사 제목 및 링크'!B:B,MATCH("https://skinnonews.com"&amp;A1787,'기사 제목 및 링크'!C:C,0)))</f>
        <v/>
      </c>
    </row>
    <row r="1788" spans="1:9">
      <c r="A1788" t="s">
        <v>2407</v>
      </c>
      <c r="B1788" t="s">
        <v>236</v>
      </c>
      <c r="C1788">
        <v>1</v>
      </c>
      <c r="D1788" s="78" t="str">
        <f>IFERROR(MATCH(A1788,'4p data'!$I$2:$I$7,0),"")</f>
        <v/>
      </c>
      <c r="E1788" s="78" t="str">
        <f>IF(D1788="","",D1788&amp;"@"&amp;COUNTIF($D$1:D1788,D1788))</f>
        <v/>
      </c>
      <c r="F1788" s="78" t="str">
        <f t="shared" si="27"/>
        <v>Youtube.com</v>
      </c>
      <c r="I1788" s="78" t="str">
        <f>IF(E1788="","",INDEX('기사 제목 및 링크'!B:B,MATCH("https://skinnonews.com"&amp;A1788,'기사 제목 및 링크'!C:C,0)))</f>
        <v/>
      </c>
    </row>
    <row r="1789" spans="1:9">
      <c r="A1789" t="s">
        <v>2408</v>
      </c>
      <c r="B1789" t="s">
        <v>39</v>
      </c>
      <c r="C1789">
        <v>1</v>
      </c>
      <c r="D1789" s="78" t="str">
        <f>IFERROR(MATCH(A1789,'4p data'!$I$2:$I$7,0),"")</f>
        <v/>
      </c>
      <c r="E1789" s="78" t="str">
        <f>IF(D1789="","",D1789&amp;"@"&amp;COUNTIF($D$1:D1789,D1789))</f>
        <v/>
      </c>
      <c r="F1789" s="78" t="str">
        <f t="shared" si="27"/>
        <v>Naver 검색</v>
      </c>
      <c r="I1789" s="78" t="str">
        <f>IF(E1789="","",INDEX('기사 제목 및 링크'!B:B,MATCH("https://skinnonews.com"&amp;A1789,'기사 제목 및 링크'!C:C,0)))</f>
        <v/>
      </c>
    </row>
    <row r="1790" spans="1:9">
      <c r="A1790" t="s">
        <v>2409</v>
      </c>
      <c r="B1790" t="s">
        <v>37</v>
      </c>
      <c r="C1790">
        <v>1</v>
      </c>
      <c r="D1790" s="78" t="str">
        <f>IFERROR(MATCH(A1790,'4p data'!$I$2:$I$7,0),"")</f>
        <v/>
      </c>
      <c r="E1790" s="78" t="str">
        <f>IF(D1790="","",D1790&amp;"@"&amp;COUNTIF($D$1:D1790,D1790))</f>
        <v/>
      </c>
      <c r="F1790" s="78" t="str">
        <f t="shared" si="27"/>
        <v>Google 검색</v>
      </c>
      <c r="I1790" s="78" t="str">
        <f>IF(E1790="","",INDEX('기사 제목 및 링크'!B:B,MATCH("https://skinnonews.com"&amp;A1790,'기사 제목 및 링크'!C:C,0)))</f>
        <v/>
      </c>
    </row>
    <row r="1791" spans="1:9">
      <c r="A1791" t="s">
        <v>161</v>
      </c>
      <c r="B1791" t="s">
        <v>36</v>
      </c>
      <c r="C1791">
        <v>1</v>
      </c>
      <c r="D1791" s="78" t="str">
        <f>IFERROR(MATCH(A1791,'4p data'!$I$2:$I$7,0),"")</f>
        <v/>
      </c>
      <c r="E1791" s="78" t="str">
        <f>IF(D1791="","",D1791&amp;"@"&amp;COUNTIF($D$1:D1791,D1791))</f>
        <v/>
      </c>
      <c r="F1791" s="78" t="str">
        <f t="shared" si="27"/>
        <v>직접유입</v>
      </c>
      <c r="I1791" s="78" t="str">
        <f>IF(E1791="","",INDEX('기사 제목 및 링크'!B:B,MATCH("https://skinnonews.com"&amp;A1791,'기사 제목 및 링크'!C:C,0)))</f>
        <v/>
      </c>
    </row>
    <row r="1792" spans="1:9">
      <c r="A1792" t="s">
        <v>161</v>
      </c>
      <c r="B1792" t="s">
        <v>39</v>
      </c>
      <c r="C1792">
        <v>1</v>
      </c>
      <c r="D1792" s="78" t="str">
        <f>IFERROR(MATCH(A1792,'4p data'!$I$2:$I$7,0),"")</f>
        <v/>
      </c>
      <c r="E1792" s="78" t="str">
        <f>IF(D1792="","",D1792&amp;"@"&amp;COUNTIF($D$1:D1792,D1792))</f>
        <v/>
      </c>
      <c r="F1792" s="78" t="str">
        <f t="shared" si="27"/>
        <v>Naver 검색</v>
      </c>
      <c r="I1792" s="78" t="str">
        <f>IF(E1792="","",INDEX('기사 제목 및 링크'!B:B,MATCH("https://skinnonews.com"&amp;A1792,'기사 제목 및 링크'!C:C,0)))</f>
        <v/>
      </c>
    </row>
    <row r="1793" spans="1:9">
      <c r="A1793" t="s">
        <v>2410</v>
      </c>
      <c r="B1793" t="s">
        <v>37</v>
      </c>
      <c r="C1793">
        <v>1</v>
      </c>
      <c r="D1793" s="78" t="str">
        <f>IFERROR(MATCH(A1793,'4p data'!$I$2:$I$7,0),"")</f>
        <v/>
      </c>
      <c r="E1793" s="78" t="str">
        <f>IF(D1793="","",D1793&amp;"@"&amp;COUNTIF($D$1:D1793,D1793))</f>
        <v/>
      </c>
      <c r="F1793" s="78" t="str">
        <f t="shared" si="27"/>
        <v>Google 검색</v>
      </c>
      <c r="I1793" s="78" t="str">
        <f>IF(E1793="","",INDEX('기사 제목 및 링크'!B:B,MATCH("https://skinnonews.com"&amp;A1793,'기사 제목 및 링크'!C:C,0)))</f>
        <v/>
      </c>
    </row>
    <row r="1794" spans="1:9">
      <c r="A1794" t="s">
        <v>1724</v>
      </c>
      <c r="B1794" t="s">
        <v>37</v>
      </c>
      <c r="C1794">
        <v>1</v>
      </c>
      <c r="D1794" s="78" t="str">
        <f>IFERROR(MATCH(A1794,'4p data'!$I$2:$I$7,0),"")</f>
        <v/>
      </c>
      <c r="E1794" s="78" t="str">
        <f>IF(D1794="","",D1794&amp;"@"&amp;COUNTIF($D$1:D1794,D1794))</f>
        <v/>
      </c>
      <c r="F1794" s="78" t="str">
        <f t="shared" ref="F1794:F1857" si="28">IF(B1794="naver","Naver 검색",IF(B1794="google","Google 검색",IF(B1794="(direct)","직접유입",UPPER(LEFT(B1794,1))&amp;MID(B1794,2,99))))</f>
        <v>Google 검색</v>
      </c>
      <c r="I1794" s="78" t="str">
        <f>IF(E1794="","",INDEX('기사 제목 및 링크'!B:B,MATCH("https://skinnonews.com"&amp;A1794,'기사 제목 및 링크'!C:C,0)))</f>
        <v/>
      </c>
    </row>
    <row r="1795" spans="1:9">
      <c r="A1795" t="s">
        <v>1854</v>
      </c>
      <c r="B1795" t="s">
        <v>37</v>
      </c>
      <c r="C1795">
        <v>1</v>
      </c>
      <c r="D1795" s="78" t="str">
        <f>IFERROR(MATCH(A1795,'4p data'!$I$2:$I$7,0),"")</f>
        <v/>
      </c>
      <c r="E1795" s="78" t="str">
        <f>IF(D1795="","",D1795&amp;"@"&amp;COUNTIF($D$1:D1795,D1795))</f>
        <v/>
      </c>
      <c r="F1795" s="78" t="str">
        <f t="shared" si="28"/>
        <v>Google 검색</v>
      </c>
      <c r="I1795" s="78" t="str">
        <f>IF(E1795="","",INDEX('기사 제목 및 링크'!B:B,MATCH("https://skinnonews.com"&amp;A1795,'기사 제목 및 링크'!C:C,0)))</f>
        <v/>
      </c>
    </row>
    <row r="1796" spans="1:9">
      <c r="A1796" t="s">
        <v>2411</v>
      </c>
      <c r="B1796" t="s">
        <v>39</v>
      </c>
      <c r="C1796">
        <v>1</v>
      </c>
      <c r="D1796" s="78" t="str">
        <f>IFERROR(MATCH(A1796,'4p data'!$I$2:$I$7,0),"")</f>
        <v/>
      </c>
      <c r="E1796" s="78" t="str">
        <f>IF(D1796="","",D1796&amp;"@"&amp;COUNTIF($D$1:D1796,D1796))</f>
        <v/>
      </c>
      <c r="F1796" s="78" t="str">
        <f t="shared" si="28"/>
        <v>Naver 검색</v>
      </c>
      <c r="I1796" s="78" t="str">
        <f>IF(E1796="","",INDEX('기사 제목 및 링크'!B:B,MATCH("https://skinnonews.com"&amp;A1796,'기사 제목 및 링크'!C:C,0)))</f>
        <v/>
      </c>
    </row>
    <row r="1797" spans="1:9">
      <c r="A1797" t="s">
        <v>2412</v>
      </c>
      <c r="B1797" t="s">
        <v>37</v>
      </c>
      <c r="C1797">
        <v>1</v>
      </c>
      <c r="D1797" s="78" t="str">
        <f>IFERROR(MATCH(A1797,'4p data'!$I$2:$I$7,0),"")</f>
        <v/>
      </c>
      <c r="E1797" s="78" t="str">
        <f>IF(D1797="","",D1797&amp;"@"&amp;COUNTIF($D$1:D1797,D1797))</f>
        <v/>
      </c>
      <c r="F1797" s="78" t="str">
        <f t="shared" si="28"/>
        <v>Google 검색</v>
      </c>
      <c r="I1797" s="78" t="str">
        <f>IF(E1797="","",INDEX('기사 제목 및 링크'!B:B,MATCH("https://skinnonews.com"&amp;A1797,'기사 제목 및 링크'!C:C,0)))</f>
        <v/>
      </c>
    </row>
    <row r="1798" spans="1:9">
      <c r="A1798" t="s">
        <v>169</v>
      </c>
      <c r="B1798" t="s">
        <v>235</v>
      </c>
      <c r="C1798">
        <v>1</v>
      </c>
      <c r="D1798" s="78" t="str">
        <f>IFERROR(MATCH(A1798,'4p data'!$I$2:$I$7,0),"")</f>
        <v/>
      </c>
      <c r="E1798" s="78" t="str">
        <f>IF(D1798="","",D1798&amp;"@"&amp;COUNTIF($D$1:D1798,D1798))</f>
        <v/>
      </c>
      <c r="F1798" s="78" t="str">
        <f t="shared" si="28"/>
        <v>M.search.naver.com</v>
      </c>
      <c r="I1798" s="78" t="str">
        <f>IF(E1798="","",INDEX('기사 제목 및 링크'!B:B,MATCH("https://skinnonews.com"&amp;A1798,'기사 제목 및 링크'!C:C,0)))</f>
        <v/>
      </c>
    </row>
    <row r="1799" spans="1:9">
      <c r="A1799" t="s">
        <v>169</v>
      </c>
      <c r="B1799" t="s">
        <v>41</v>
      </c>
      <c r="C1799">
        <v>1</v>
      </c>
      <c r="D1799" s="78" t="str">
        <f>IFERROR(MATCH(A1799,'4p data'!$I$2:$I$7,0),"")</f>
        <v/>
      </c>
      <c r="E1799" s="78" t="str">
        <f>IF(D1799="","",D1799&amp;"@"&amp;COUNTIF($D$1:D1799,D1799))</f>
        <v/>
      </c>
      <c r="F1799" s="78" t="str">
        <f t="shared" si="28"/>
        <v>Naver.com</v>
      </c>
      <c r="I1799" s="78" t="str">
        <f>IF(E1799="","",INDEX('기사 제목 및 링크'!B:B,MATCH("https://skinnonews.com"&amp;A1799,'기사 제목 및 링크'!C:C,0)))</f>
        <v/>
      </c>
    </row>
    <row r="1800" spans="1:9">
      <c r="A1800" t="s">
        <v>1585</v>
      </c>
      <c r="B1800" t="s">
        <v>39</v>
      </c>
      <c r="C1800">
        <v>1</v>
      </c>
      <c r="D1800" s="78" t="str">
        <f>IFERROR(MATCH(A1800,'4p data'!$I$2:$I$7,0),"")</f>
        <v/>
      </c>
      <c r="E1800" s="78" t="str">
        <f>IF(D1800="","",D1800&amp;"@"&amp;COUNTIF($D$1:D1800,D1800))</f>
        <v/>
      </c>
      <c r="F1800" s="78" t="str">
        <f t="shared" si="28"/>
        <v>Naver 검색</v>
      </c>
      <c r="I1800" s="78" t="str">
        <f>IF(E1800="","",INDEX('기사 제목 및 링크'!B:B,MATCH("https://skinnonews.com"&amp;A1800,'기사 제목 및 링크'!C:C,0)))</f>
        <v/>
      </c>
    </row>
    <row r="1801" spans="1:9">
      <c r="A1801" t="s">
        <v>2413</v>
      </c>
      <c r="B1801" t="s">
        <v>43</v>
      </c>
      <c r="C1801">
        <v>1</v>
      </c>
      <c r="D1801" s="78" t="str">
        <f>IFERROR(MATCH(A1801,'4p data'!$I$2:$I$7,0),"")</f>
        <v/>
      </c>
      <c r="E1801" s="78" t="str">
        <f>IF(D1801="","",D1801&amp;"@"&amp;COUNTIF($D$1:D1801,D1801))</f>
        <v/>
      </c>
      <c r="F1801" s="78" t="str">
        <f t="shared" si="28"/>
        <v>Lens.google.com</v>
      </c>
      <c r="I1801" s="78" t="str">
        <f>IF(E1801="","",INDEX('기사 제목 및 링크'!B:B,MATCH("https://skinnonews.com"&amp;A1801,'기사 제목 및 링크'!C:C,0)))</f>
        <v/>
      </c>
    </row>
    <row r="1802" spans="1:9">
      <c r="A1802" t="s">
        <v>1076</v>
      </c>
      <c r="B1802" t="s">
        <v>37</v>
      </c>
      <c r="C1802">
        <v>1</v>
      </c>
      <c r="D1802" s="78" t="str">
        <f>IFERROR(MATCH(A1802,'4p data'!$I$2:$I$7,0),"")</f>
        <v/>
      </c>
      <c r="E1802" s="78" t="str">
        <f>IF(D1802="","",D1802&amp;"@"&amp;COUNTIF($D$1:D1802,D1802))</f>
        <v/>
      </c>
      <c r="F1802" s="78" t="str">
        <f t="shared" si="28"/>
        <v>Google 검색</v>
      </c>
      <c r="I1802" s="78" t="str">
        <f>IF(E1802="","",INDEX('기사 제목 및 링크'!B:B,MATCH("https://skinnonews.com"&amp;A1802,'기사 제목 및 링크'!C:C,0)))</f>
        <v/>
      </c>
    </row>
    <row r="1803" spans="1:9">
      <c r="A1803" t="s">
        <v>1457</v>
      </c>
      <c r="B1803" t="s">
        <v>36</v>
      </c>
      <c r="C1803">
        <v>1</v>
      </c>
      <c r="D1803" s="78" t="str">
        <f>IFERROR(MATCH(A1803,'4p data'!$I$2:$I$7,0),"")</f>
        <v/>
      </c>
      <c r="E1803" s="78" t="str">
        <f>IF(D1803="","",D1803&amp;"@"&amp;COUNTIF($D$1:D1803,D1803))</f>
        <v/>
      </c>
      <c r="F1803" s="78" t="str">
        <f t="shared" si="28"/>
        <v>직접유입</v>
      </c>
      <c r="I1803" s="78" t="str">
        <f>IF(E1803="","",INDEX('기사 제목 및 링크'!B:B,MATCH("https://skinnonews.com"&amp;A1803,'기사 제목 및 링크'!C:C,0)))</f>
        <v/>
      </c>
    </row>
    <row r="1804" spans="1:9">
      <c r="A1804" t="s">
        <v>1927</v>
      </c>
      <c r="B1804" t="s">
        <v>37</v>
      </c>
      <c r="C1804">
        <v>1</v>
      </c>
      <c r="D1804" s="78" t="str">
        <f>IFERROR(MATCH(A1804,'4p data'!$I$2:$I$7,0),"")</f>
        <v/>
      </c>
      <c r="E1804" s="78" t="str">
        <f>IF(D1804="","",D1804&amp;"@"&amp;COUNTIF($D$1:D1804,D1804))</f>
        <v/>
      </c>
      <c r="F1804" s="78" t="str">
        <f t="shared" si="28"/>
        <v>Google 검색</v>
      </c>
      <c r="I1804" s="78" t="str">
        <f>IF(E1804="","",INDEX('기사 제목 및 링크'!B:B,MATCH("https://skinnonews.com"&amp;A1804,'기사 제목 및 링크'!C:C,0)))</f>
        <v/>
      </c>
    </row>
    <row r="1805" spans="1:9">
      <c r="A1805" t="s">
        <v>69</v>
      </c>
      <c r="B1805" t="s">
        <v>233</v>
      </c>
      <c r="C1805">
        <v>1</v>
      </c>
      <c r="D1805" s="78" t="str">
        <f>IFERROR(MATCH(A1805,'4p data'!$I$2:$I$7,0),"")</f>
        <v/>
      </c>
      <c r="E1805" s="78" t="str">
        <f>IF(D1805="","",D1805&amp;"@"&amp;COUNTIF($D$1:D1805,D1805))</f>
        <v/>
      </c>
      <c r="F1805" s="78" t="str">
        <f t="shared" si="28"/>
        <v>Blog.naver.com</v>
      </c>
      <c r="I1805" s="78" t="str">
        <f>IF(E1805="","",INDEX('기사 제목 및 링크'!B:B,MATCH("https://skinnonews.com"&amp;A1805,'기사 제목 및 링크'!C:C,0)))</f>
        <v/>
      </c>
    </row>
    <row r="1806" spans="1:9">
      <c r="A1806" t="s">
        <v>69</v>
      </c>
      <c r="B1806" t="s">
        <v>43</v>
      </c>
      <c r="C1806">
        <v>1</v>
      </c>
      <c r="D1806" s="78" t="str">
        <f>IFERROR(MATCH(A1806,'4p data'!$I$2:$I$7,0),"")</f>
        <v/>
      </c>
      <c r="E1806" s="78" t="str">
        <f>IF(D1806="","",D1806&amp;"@"&amp;COUNTIF($D$1:D1806,D1806))</f>
        <v/>
      </c>
      <c r="F1806" s="78" t="str">
        <f t="shared" si="28"/>
        <v>Lens.google.com</v>
      </c>
      <c r="I1806" s="78" t="str">
        <f>IF(E1806="","",INDEX('기사 제목 및 링크'!B:B,MATCH("https://skinnonews.com"&amp;A1806,'기사 제목 및 링크'!C:C,0)))</f>
        <v/>
      </c>
    </row>
    <row r="1807" spans="1:9">
      <c r="A1807" t="s">
        <v>72</v>
      </c>
      <c r="B1807" t="s">
        <v>36</v>
      </c>
      <c r="C1807">
        <v>1</v>
      </c>
      <c r="D1807" s="78" t="str">
        <f>IFERROR(MATCH(A1807,'4p data'!$I$2:$I$7,0),"")</f>
        <v/>
      </c>
      <c r="E1807" s="78" t="str">
        <f>IF(D1807="","",D1807&amp;"@"&amp;COUNTIF($D$1:D1807,D1807))</f>
        <v/>
      </c>
      <c r="F1807" s="78" t="str">
        <f t="shared" si="28"/>
        <v>직접유입</v>
      </c>
      <c r="I1807" s="78" t="str">
        <f>IF(E1807="","",INDEX('기사 제목 및 링크'!B:B,MATCH("https://skinnonews.com"&amp;A1807,'기사 제목 및 링크'!C:C,0)))</f>
        <v/>
      </c>
    </row>
    <row r="1808" spans="1:9">
      <c r="A1808" t="s">
        <v>2113</v>
      </c>
      <c r="B1808" t="s">
        <v>39</v>
      </c>
      <c r="C1808">
        <v>1</v>
      </c>
      <c r="D1808" s="78" t="str">
        <f>IFERROR(MATCH(A1808,'4p data'!$I$2:$I$7,0),"")</f>
        <v/>
      </c>
      <c r="E1808" s="78" t="str">
        <f>IF(D1808="","",D1808&amp;"@"&amp;COUNTIF($D$1:D1808,D1808))</f>
        <v/>
      </c>
      <c r="F1808" s="78" t="str">
        <f t="shared" si="28"/>
        <v>Naver 검색</v>
      </c>
      <c r="I1808" s="78" t="str">
        <f>IF(E1808="","",INDEX('기사 제목 및 링크'!B:B,MATCH("https://skinnonews.com"&amp;A1808,'기사 제목 및 링크'!C:C,0)))</f>
        <v/>
      </c>
    </row>
    <row r="1809" spans="1:9">
      <c r="A1809" t="s">
        <v>1077</v>
      </c>
      <c r="B1809" t="s">
        <v>40</v>
      </c>
      <c r="C1809">
        <v>1</v>
      </c>
      <c r="D1809" s="78" t="str">
        <f>IFERROR(MATCH(A1809,'4p data'!$I$2:$I$7,0),"")</f>
        <v/>
      </c>
      <c r="E1809" s="78" t="str">
        <f>IF(D1809="","",D1809&amp;"@"&amp;COUNTIF($D$1:D1809,D1809))</f>
        <v/>
      </c>
      <c r="F1809" s="78" t="str">
        <f t="shared" si="28"/>
        <v>Bing</v>
      </c>
      <c r="I1809" s="78" t="str">
        <f>IF(E1809="","",INDEX('기사 제목 및 링크'!B:B,MATCH("https://skinnonews.com"&amp;A1809,'기사 제목 및 링크'!C:C,0)))</f>
        <v/>
      </c>
    </row>
    <row r="1810" spans="1:9">
      <c r="A1810" t="s">
        <v>1077</v>
      </c>
      <c r="B1810" t="s">
        <v>39</v>
      </c>
      <c r="C1810">
        <v>1</v>
      </c>
      <c r="D1810" s="78" t="str">
        <f>IFERROR(MATCH(A1810,'4p data'!$I$2:$I$7,0),"")</f>
        <v/>
      </c>
      <c r="E1810" s="78" t="str">
        <f>IF(D1810="","",D1810&amp;"@"&amp;COUNTIF($D$1:D1810,D1810))</f>
        <v/>
      </c>
      <c r="F1810" s="78" t="str">
        <f t="shared" si="28"/>
        <v>Naver 검색</v>
      </c>
      <c r="I1810" s="78" t="str">
        <f>IF(E1810="","",INDEX('기사 제목 및 링크'!B:B,MATCH("https://skinnonews.com"&amp;A1810,'기사 제목 및 링크'!C:C,0)))</f>
        <v/>
      </c>
    </row>
    <row r="1811" spans="1:9">
      <c r="A1811" t="s">
        <v>2414</v>
      </c>
      <c r="B1811" t="s">
        <v>236</v>
      </c>
      <c r="C1811">
        <v>1</v>
      </c>
      <c r="D1811" s="78" t="str">
        <f>IFERROR(MATCH(A1811,'4p data'!$I$2:$I$7,0),"")</f>
        <v/>
      </c>
      <c r="E1811" s="78" t="str">
        <f>IF(D1811="","",D1811&amp;"@"&amp;COUNTIF($D$1:D1811,D1811))</f>
        <v/>
      </c>
      <c r="F1811" s="78" t="str">
        <f t="shared" si="28"/>
        <v>Youtube.com</v>
      </c>
      <c r="I1811" s="78" t="str">
        <f>IF(E1811="","",INDEX('기사 제목 및 링크'!B:B,MATCH("https://skinnonews.com"&amp;A1811,'기사 제목 및 링크'!C:C,0)))</f>
        <v/>
      </c>
    </row>
    <row r="1812" spans="1:9">
      <c r="A1812" t="s">
        <v>2415</v>
      </c>
      <c r="B1812" t="s">
        <v>37</v>
      </c>
      <c r="C1812">
        <v>1</v>
      </c>
      <c r="D1812" s="78" t="str">
        <f>IFERROR(MATCH(A1812,'4p data'!$I$2:$I$7,0),"")</f>
        <v/>
      </c>
      <c r="E1812" s="78" t="str">
        <f>IF(D1812="","",D1812&amp;"@"&amp;COUNTIF($D$1:D1812,D1812))</f>
        <v/>
      </c>
      <c r="F1812" s="78" t="str">
        <f t="shared" si="28"/>
        <v>Google 검색</v>
      </c>
      <c r="I1812" s="78" t="str">
        <f>IF(E1812="","",INDEX('기사 제목 및 링크'!B:B,MATCH("https://skinnonews.com"&amp;A1812,'기사 제목 및 링크'!C:C,0)))</f>
        <v/>
      </c>
    </row>
    <row r="1813" spans="1:9">
      <c r="A1813" t="s">
        <v>1650</v>
      </c>
      <c r="B1813" t="s">
        <v>36</v>
      </c>
      <c r="C1813">
        <v>1</v>
      </c>
      <c r="D1813" s="78" t="str">
        <f>IFERROR(MATCH(A1813,'4p data'!$I$2:$I$7,0),"")</f>
        <v/>
      </c>
      <c r="E1813" s="78" t="str">
        <f>IF(D1813="","",D1813&amp;"@"&amp;COUNTIF($D$1:D1813,D1813))</f>
        <v/>
      </c>
      <c r="F1813" s="78" t="str">
        <f t="shared" si="28"/>
        <v>직접유입</v>
      </c>
      <c r="I1813" s="78" t="str">
        <f>IF(E1813="","",INDEX('기사 제목 및 링크'!B:B,MATCH("https://skinnonews.com"&amp;A1813,'기사 제목 및 링크'!C:C,0)))</f>
        <v/>
      </c>
    </row>
    <row r="1814" spans="1:9">
      <c r="A1814" t="s">
        <v>2114</v>
      </c>
      <c r="B1814" t="s">
        <v>39</v>
      </c>
      <c r="C1814">
        <v>1</v>
      </c>
      <c r="D1814" s="78" t="str">
        <f>IFERROR(MATCH(A1814,'4p data'!$I$2:$I$7,0),"")</f>
        <v/>
      </c>
      <c r="E1814" s="78" t="str">
        <f>IF(D1814="","",D1814&amp;"@"&amp;COUNTIF($D$1:D1814,D1814))</f>
        <v/>
      </c>
      <c r="F1814" s="78" t="str">
        <f t="shared" si="28"/>
        <v>Naver 검색</v>
      </c>
      <c r="I1814" s="78" t="str">
        <f>IF(E1814="","",INDEX('기사 제목 및 링크'!B:B,MATCH("https://skinnonews.com"&amp;A1814,'기사 제목 및 링크'!C:C,0)))</f>
        <v/>
      </c>
    </row>
    <row r="1815" spans="1:9">
      <c r="A1815" t="s">
        <v>2416</v>
      </c>
      <c r="B1815" t="s">
        <v>37</v>
      </c>
      <c r="C1815">
        <v>1</v>
      </c>
      <c r="D1815" s="78" t="str">
        <f>IFERROR(MATCH(A1815,'4p data'!$I$2:$I$7,0),"")</f>
        <v/>
      </c>
      <c r="E1815" s="78" t="str">
        <f>IF(D1815="","",D1815&amp;"@"&amp;COUNTIF($D$1:D1815,D1815))</f>
        <v/>
      </c>
      <c r="F1815" s="78" t="str">
        <f t="shared" si="28"/>
        <v>Google 검색</v>
      </c>
      <c r="I1815" s="78" t="str">
        <f>IF(E1815="","",INDEX('기사 제목 및 링크'!B:B,MATCH("https://skinnonews.com"&amp;A1815,'기사 제목 및 링크'!C:C,0)))</f>
        <v/>
      </c>
    </row>
    <row r="1816" spans="1:9">
      <c r="A1816" t="s">
        <v>101</v>
      </c>
      <c r="B1816" t="s">
        <v>1449</v>
      </c>
      <c r="C1816">
        <v>1</v>
      </c>
      <c r="D1816" s="78" t="str">
        <f>IFERROR(MATCH(A1816,'4p data'!$I$2:$I$7,0),"")</f>
        <v/>
      </c>
      <c r="E1816" s="78" t="str">
        <f>IF(D1816="","",D1816&amp;"@"&amp;COUNTIF($D$1:D1816,D1816))</f>
        <v/>
      </c>
      <c r="F1816" s="78" t="str">
        <f t="shared" si="28"/>
        <v>Skinnovation.co.kr</v>
      </c>
      <c r="I1816" s="78" t="str">
        <f>IF(E1816="","",INDEX('기사 제목 및 링크'!B:B,MATCH("https://skinnonews.com"&amp;A1816,'기사 제목 및 링크'!C:C,0)))</f>
        <v/>
      </c>
    </row>
    <row r="1817" spans="1:9">
      <c r="A1817" t="s">
        <v>1458</v>
      </c>
      <c r="B1817" t="s">
        <v>36</v>
      </c>
      <c r="C1817">
        <v>1</v>
      </c>
      <c r="D1817" s="78" t="str">
        <f>IFERROR(MATCH(A1817,'4p data'!$I$2:$I$7,0),"")</f>
        <v/>
      </c>
      <c r="E1817" s="78" t="str">
        <f>IF(D1817="","",D1817&amp;"@"&amp;COUNTIF($D$1:D1817,D1817))</f>
        <v/>
      </c>
      <c r="F1817" s="78" t="str">
        <f t="shared" si="28"/>
        <v>직접유입</v>
      </c>
      <c r="I1817" s="78" t="str">
        <f>IF(E1817="","",INDEX('기사 제목 및 링크'!B:B,MATCH("https://skinnonews.com"&amp;A1817,'기사 제목 및 링크'!C:C,0)))</f>
        <v/>
      </c>
    </row>
    <row r="1818" spans="1:9">
      <c r="A1818" t="s">
        <v>1458</v>
      </c>
      <c r="B1818" t="s">
        <v>37</v>
      </c>
      <c r="C1818">
        <v>1</v>
      </c>
      <c r="D1818" s="78" t="str">
        <f>IFERROR(MATCH(A1818,'4p data'!$I$2:$I$7,0),"")</f>
        <v/>
      </c>
      <c r="E1818" s="78" t="str">
        <f>IF(D1818="","",D1818&amp;"@"&amp;COUNTIF($D$1:D1818,D1818))</f>
        <v/>
      </c>
      <c r="F1818" s="78" t="str">
        <f t="shared" si="28"/>
        <v>Google 검색</v>
      </c>
      <c r="I1818" s="78" t="str">
        <f>IF(E1818="","",INDEX('기사 제목 및 링크'!B:B,MATCH("https://skinnonews.com"&amp;A1818,'기사 제목 및 링크'!C:C,0)))</f>
        <v/>
      </c>
    </row>
    <row r="1819" spans="1:9">
      <c r="A1819" t="s">
        <v>2417</v>
      </c>
      <c r="B1819" t="s">
        <v>37</v>
      </c>
      <c r="C1819">
        <v>1</v>
      </c>
      <c r="D1819" s="78" t="str">
        <f>IFERROR(MATCH(A1819,'4p data'!$I$2:$I$7,0),"")</f>
        <v/>
      </c>
      <c r="E1819" s="78" t="str">
        <f>IF(D1819="","",D1819&amp;"@"&amp;COUNTIF($D$1:D1819,D1819))</f>
        <v/>
      </c>
      <c r="F1819" s="78" t="str">
        <f t="shared" si="28"/>
        <v>Google 검색</v>
      </c>
      <c r="I1819" s="78" t="str">
        <f>IF(E1819="","",INDEX('기사 제목 및 링크'!B:B,MATCH("https://skinnonews.com"&amp;A1819,'기사 제목 및 링크'!C:C,0)))</f>
        <v/>
      </c>
    </row>
    <row r="1820" spans="1:9">
      <c r="A1820" t="s">
        <v>1928</v>
      </c>
      <c r="B1820" t="s">
        <v>37</v>
      </c>
      <c r="C1820">
        <v>1</v>
      </c>
      <c r="D1820" s="78" t="str">
        <f>IFERROR(MATCH(A1820,'4p data'!$I$2:$I$7,0),"")</f>
        <v/>
      </c>
      <c r="E1820" s="78" t="str">
        <f>IF(D1820="","",D1820&amp;"@"&amp;COUNTIF($D$1:D1820,D1820))</f>
        <v/>
      </c>
      <c r="F1820" s="78" t="str">
        <f t="shared" si="28"/>
        <v>Google 검색</v>
      </c>
      <c r="I1820" s="78" t="str">
        <f>IF(E1820="","",INDEX('기사 제목 및 링크'!B:B,MATCH("https://skinnonews.com"&amp;A1820,'기사 제목 및 링크'!C:C,0)))</f>
        <v/>
      </c>
    </row>
    <row r="1821" spans="1:9">
      <c r="A1821" t="s">
        <v>2115</v>
      </c>
      <c r="B1821" t="s">
        <v>2011</v>
      </c>
      <c r="C1821">
        <v>1</v>
      </c>
      <c r="D1821" s="78" t="str">
        <f>IFERROR(MATCH(A1821,'4p data'!$I$2:$I$7,0),"")</f>
        <v/>
      </c>
      <c r="E1821" s="78" t="str">
        <f>IF(D1821="","",D1821&amp;"@"&amp;COUNTIF($D$1:D1821,D1821))</f>
        <v/>
      </c>
      <c r="F1821" s="78" t="str">
        <f t="shared" si="28"/>
        <v>M.search.daum.net</v>
      </c>
      <c r="I1821" s="78" t="str">
        <f>IF(E1821="","",INDEX('기사 제목 및 링크'!B:B,MATCH("https://skinnonews.com"&amp;A1821,'기사 제목 및 링크'!C:C,0)))</f>
        <v/>
      </c>
    </row>
    <row r="1822" spans="1:9">
      <c r="A1822" t="s">
        <v>2418</v>
      </c>
      <c r="B1822" t="s">
        <v>37</v>
      </c>
      <c r="C1822">
        <v>1</v>
      </c>
      <c r="D1822" s="78" t="str">
        <f>IFERROR(MATCH(A1822,'4p data'!$I$2:$I$7,0),"")</f>
        <v/>
      </c>
      <c r="E1822" s="78" t="str">
        <f>IF(D1822="","",D1822&amp;"@"&amp;COUNTIF($D$1:D1822,D1822))</f>
        <v/>
      </c>
      <c r="F1822" s="78" t="str">
        <f t="shared" si="28"/>
        <v>Google 검색</v>
      </c>
      <c r="I1822" s="78" t="str">
        <f>IF(E1822="","",INDEX('기사 제목 및 링크'!B:B,MATCH("https://skinnonews.com"&amp;A1822,'기사 제목 및 링크'!C:C,0)))</f>
        <v/>
      </c>
    </row>
    <row r="1823" spans="1:9">
      <c r="A1823" t="s">
        <v>2191</v>
      </c>
      <c r="B1823" t="s">
        <v>37</v>
      </c>
      <c r="C1823">
        <v>1</v>
      </c>
      <c r="D1823" s="78" t="str">
        <f>IFERROR(MATCH(A1823,'4p data'!$I$2:$I$7,0),"")</f>
        <v/>
      </c>
      <c r="E1823" s="78" t="str">
        <f>IF(D1823="","",D1823&amp;"@"&amp;COUNTIF($D$1:D1823,D1823))</f>
        <v/>
      </c>
      <c r="F1823" s="78" t="str">
        <f t="shared" si="28"/>
        <v>Google 검색</v>
      </c>
      <c r="I1823" s="78" t="str">
        <f>IF(E1823="","",INDEX('기사 제목 및 링크'!B:B,MATCH("https://skinnonews.com"&amp;A1823,'기사 제목 및 링크'!C:C,0)))</f>
        <v/>
      </c>
    </row>
    <row r="1824" spans="1:9">
      <c r="A1824" t="s">
        <v>2191</v>
      </c>
      <c r="B1824" t="s">
        <v>39</v>
      </c>
      <c r="C1824">
        <v>1</v>
      </c>
      <c r="D1824" s="78" t="str">
        <f>IFERROR(MATCH(A1824,'4p data'!$I$2:$I$7,0),"")</f>
        <v/>
      </c>
      <c r="E1824" s="78" t="str">
        <f>IF(D1824="","",D1824&amp;"@"&amp;COUNTIF($D$1:D1824,D1824))</f>
        <v/>
      </c>
      <c r="F1824" s="78" t="str">
        <f t="shared" si="28"/>
        <v>Naver 검색</v>
      </c>
      <c r="I1824" s="78" t="str">
        <f>IF(E1824="","",INDEX('기사 제목 및 링크'!B:B,MATCH("https://skinnonews.com"&amp;A1824,'기사 제목 및 링크'!C:C,0)))</f>
        <v/>
      </c>
    </row>
    <row r="1825" spans="1:9">
      <c r="A1825" t="s">
        <v>2192</v>
      </c>
      <c r="B1825" t="s">
        <v>37</v>
      </c>
      <c r="C1825">
        <v>1</v>
      </c>
      <c r="D1825" s="78" t="str">
        <f>IFERROR(MATCH(A1825,'4p data'!$I$2:$I$7,0),"")</f>
        <v/>
      </c>
      <c r="E1825" s="78" t="str">
        <f>IF(D1825="","",D1825&amp;"@"&amp;COUNTIF($D$1:D1825,D1825))</f>
        <v/>
      </c>
      <c r="F1825" s="78" t="str">
        <f t="shared" si="28"/>
        <v>Google 검색</v>
      </c>
      <c r="I1825" s="78" t="str">
        <f>IF(E1825="","",INDEX('기사 제목 및 링크'!B:B,MATCH("https://skinnonews.com"&amp;A1825,'기사 제목 및 링크'!C:C,0)))</f>
        <v/>
      </c>
    </row>
    <row r="1826" spans="1:9">
      <c r="A1826" t="s">
        <v>2192</v>
      </c>
      <c r="B1826" t="s">
        <v>1242</v>
      </c>
      <c r="C1826">
        <v>1</v>
      </c>
      <c r="D1826" s="78" t="str">
        <f>IFERROR(MATCH(A1826,'4p data'!$I$2:$I$7,0),"")</f>
        <v/>
      </c>
      <c r="E1826" s="78" t="str">
        <f>IF(D1826="","",D1826&amp;"@"&amp;COUNTIF($D$1:D1826,D1826))</f>
        <v/>
      </c>
      <c r="F1826" s="78" t="str">
        <f t="shared" si="28"/>
        <v>Instagramstory</v>
      </c>
      <c r="I1826" s="78" t="str">
        <f>IF(E1826="","",INDEX('기사 제목 및 링크'!B:B,MATCH("https://skinnonews.com"&amp;A1826,'기사 제목 및 링크'!C:C,0)))</f>
        <v/>
      </c>
    </row>
    <row r="1827" spans="1:9">
      <c r="A1827" t="s">
        <v>2419</v>
      </c>
      <c r="B1827" t="s">
        <v>37</v>
      </c>
      <c r="C1827">
        <v>1</v>
      </c>
      <c r="D1827" s="78" t="str">
        <f>IFERROR(MATCH(A1827,'4p data'!$I$2:$I$7,0),"")</f>
        <v/>
      </c>
      <c r="E1827" s="78" t="str">
        <f>IF(D1827="","",D1827&amp;"@"&amp;COUNTIF($D$1:D1827,D1827))</f>
        <v/>
      </c>
      <c r="F1827" s="78" t="str">
        <f t="shared" si="28"/>
        <v>Google 검색</v>
      </c>
      <c r="I1827" s="78" t="str">
        <f>IF(E1827="","",INDEX('기사 제목 및 링크'!B:B,MATCH("https://skinnonews.com"&amp;A1827,'기사 제목 및 링크'!C:C,0)))</f>
        <v/>
      </c>
    </row>
    <row r="1828" spans="1:9">
      <c r="A1828" t="s">
        <v>2420</v>
      </c>
      <c r="B1828" t="s">
        <v>37</v>
      </c>
      <c r="C1828">
        <v>1</v>
      </c>
      <c r="D1828" s="78" t="str">
        <f>IFERROR(MATCH(A1828,'4p data'!$I$2:$I$7,0),"")</f>
        <v/>
      </c>
      <c r="E1828" s="78" t="str">
        <f>IF(D1828="","",D1828&amp;"@"&amp;COUNTIF($D$1:D1828,D1828))</f>
        <v/>
      </c>
      <c r="F1828" s="78" t="str">
        <f t="shared" si="28"/>
        <v>Google 검색</v>
      </c>
      <c r="I1828" s="78" t="str">
        <f>IF(E1828="","",INDEX('기사 제목 및 링크'!B:B,MATCH("https://skinnonews.com"&amp;A1828,'기사 제목 및 링크'!C:C,0)))</f>
        <v/>
      </c>
    </row>
    <row r="1829" spans="1:9">
      <c r="A1829" t="s">
        <v>2421</v>
      </c>
      <c r="B1829" t="s">
        <v>37</v>
      </c>
      <c r="C1829">
        <v>1</v>
      </c>
      <c r="D1829" s="78" t="str">
        <f>IFERROR(MATCH(A1829,'4p data'!$I$2:$I$7,0),"")</f>
        <v/>
      </c>
      <c r="E1829" s="78" t="str">
        <f>IF(D1829="","",D1829&amp;"@"&amp;COUNTIF($D$1:D1829,D1829))</f>
        <v/>
      </c>
      <c r="F1829" s="78" t="str">
        <f t="shared" si="28"/>
        <v>Google 검색</v>
      </c>
      <c r="I1829" s="78" t="str">
        <f>IF(E1829="","",INDEX('기사 제목 및 링크'!B:B,MATCH("https://skinnonews.com"&amp;A1829,'기사 제목 및 링크'!C:C,0)))</f>
        <v/>
      </c>
    </row>
    <row r="1830" spans="1:9">
      <c r="A1830" t="s">
        <v>2422</v>
      </c>
      <c r="B1830" t="s">
        <v>37</v>
      </c>
      <c r="C1830">
        <v>1</v>
      </c>
      <c r="D1830" s="78" t="str">
        <f>IFERROR(MATCH(A1830,'4p data'!$I$2:$I$7,0),"")</f>
        <v/>
      </c>
      <c r="E1830" s="78" t="str">
        <f>IF(D1830="","",D1830&amp;"@"&amp;COUNTIF($D$1:D1830,D1830))</f>
        <v/>
      </c>
      <c r="F1830" s="78" t="str">
        <f t="shared" si="28"/>
        <v>Google 검색</v>
      </c>
      <c r="I1830" s="78" t="str">
        <f>IF(E1830="","",INDEX('기사 제목 및 링크'!B:B,MATCH("https://skinnonews.com"&amp;A1830,'기사 제목 및 링크'!C:C,0)))</f>
        <v/>
      </c>
    </row>
    <row r="1831" spans="1:9">
      <c r="A1831" t="s">
        <v>2193</v>
      </c>
      <c r="B1831" t="s">
        <v>40</v>
      </c>
      <c r="C1831">
        <v>1</v>
      </c>
      <c r="D1831" s="78" t="str">
        <f>IFERROR(MATCH(A1831,'4p data'!$I$2:$I$7,0),"")</f>
        <v/>
      </c>
      <c r="E1831" s="78" t="str">
        <f>IF(D1831="","",D1831&amp;"@"&amp;COUNTIF($D$1:D1831,D1831))</f>
        <v/>
      </c>
      <c r="F1831" s="78" t="str">
        <f t="shared" si="28"/>
        <v>Bing</v>
      </c>
      <c r="I1831" s="78" t="str">
        <f>IF(E1831="","",INDEX('기사 제목 및 링크'!B:B,MATCH("https://skinnonews.com"&amp;A1831,'기사 제목 및 링크'!C:C,0)))</f>
        <v/>
      </c>
    </row>
    <row r="1832" spans="1:9">
      <c r="A1832" t="s">
        <v>2193</v>
      </c>
      <c r="B1832" t="s">
        <v>37</v>
      </c>
      <c r="C1832">
        <v>1</v>
      </c>
      <c r="D1832" s="78" t="str">
        <f>IFERROR(MATCH(A1832,'4p data'!$I$2:$I$7,0),"")</f>
        <v/>
      </c>
      <c r="E1832" s="78" t="str">
        <f>IF(D1832="","",D1832&amp;"@"&amp;COUNTIF($D$1:D1832,D1832))</f>
        <v/>
      </c>
      <c r="F1832" s="78" t="str">
        <f t="shared" si="28"/>
        <v>Google 검색</v>
      </c>
      <c r="I1832" s="78" t="str">
        <f>IF(E1832="","",INDEX('기사 제목 및 링크'!B:B,MATCH("https://skinnonews.com"&amp;A1832,'기사 제목 및 링크'!C:C,0)))</f>
        <v/>
      </c>
    </row>
    <row r="1833" spans="1:9">
      <c r="A1833" t="s">
        <v>1930</v>
      </c>
      <c r="B1833" t="s">
        <v>37</v>
      </c>
      <c r="C1833">
        <v>1</v>
      </c>
      <c r="D1833" s="78" t="str">
        <f>IFERROR(MATCH(A1833,'4p data'!$I$2:$I$7,0),"")</f>
        <v/>
      </c>
      <c r="E1833" s="78" t="str">
        <f>IF(D1833="","",D1833&amp;"@"&amp;COUNTIF($D$1:D1833,D1833))</f>
        <v/>
      </c>
      <c r="F1833" s="78" t="str">
        <f t="shared" si="28"/>
        <v>Google 검색</v>
      </c>
      <c r="I1833" s="78" t="str">
        <f>IF(E1833="","",INDEX('기사 제목 및 링크'!B:B,MATCH("https://skinnonews.com"&amp;A1833,'기사 제목 및 링크'!C:C,0)))</f>
        <v/>
      </c>
    </row>
    <row r="1834" spans="1:9">
      <c r="A1834" t="s">
        <v>2423</v>
      </c>
      <c r="B1834" t="s">
        <v>37</v>
      </c>
      <c r="C1834">
        <v>1</v>
      </c>
      <c r="D1834" s="78" t="str">
        <f>IFERROR(MATCH(A1834,'4p data'!$I$2:$I$7,0),"")</f>
        <v/>
      </c>
      <c r="E1834" s="78" t="str">
        <f>IF(D1834="","",D1834&amp;"@"&amp;COUNTIF($D$1:D1834,D1834))</f>
        <v/>
      </c>
      <c r="F1834" s="78" t="str">
        <f t="shared" si="28"/>
        <v>Google 검색</v>
      </c>
      <c r="I1834" s="78" t="str">
        <f>IF(E1834="","",INDEX('기사 제목 및 링크'!B:B,MATCH("https://skinnonews.com"&amp;A1834,'기사 제목 및 링크'!C:C,0)))</f>
        <v/>
      </c>
    </row>
    <row r="1835" spans="1:9">
      <c r="A1835" t="s">
        <v>1586</v>
      </c>
      <c r="B1835" t="s">
        <v>37</v>
      </c>
      <c r="C1835">
        <v>1</v>
      </c>
      <c r="D1835" s="78" t="str">
        <f>IFERROR(MATCH(A1835,'4p data'!$I$2:$I$7,0),"")</f>
        <v/>
      </c>
      <c r="E1835" s="78" t="str">
        <f>IF(D1835="","",D1835&amp;"@"&amp;COUNTIF($D$1:D1835,D1835))</f>
        <v/>
      </c>
      <c r="F1835" s="78" t="str">
        <f t="shared" si="28"/>
        <v>Google 검색</v>
      </c>
      <c r="I1835" s="78" t="str">
        <f>IF(E1835="","",INDEX('기사 제목 및 링크'!B:B,MATCH("https://skinnonews.com"&amp;A1835,'기사 제목 및 링크'!C:C,0)))</f>
        <v/>
      </c>
    </row>
    <row r="1836" spans="1:9">
      <c r="A1836" t="s">
        <v>2424</v>
      </c>
      <c r="B1836" t="s">
        <v>236</v>
      </c>
      <c r="C1836">
        <v>1</v>
      </c>
      <c r="D1836" s="78" t="str">
        <f>IFERROR(MATCH(A1836,'4p data'!$I$2:$I$7,0),"")</f>
        <v/>
      </c>
      <c r="E1836" s="78" t="str">
        <f>IF(D1836="","",D1836&amp;"@"&amp;COUNTIF($D$1:D1836,D1836))</f>
        <v/>
      </c>
      <c r="F1836" s="78" t="str">
        <f t="shared" si="28"/>
        <v>Youtube.com</v>
      </c>
      <c r="I1836" s="78" t="str">
        <f>IF(E1836="","",INDEX('기사 제목 및 링크'!B:B,MATCH("https://skinnonews.com"&amp;A1836,'기사 제목 및 링크'!C:C,0)))</f>
        <v/>
      </c>
    </row>
    <row r="1837" spans="1:9">
      <c r="A1837" t="s">
        <v>1855</v>
      </c>
      <c r="B1837" t="s">
        <v>37</v>
      </c>
      <c r="C1837">
        <v>1</v>
      </c>
      <c r="D1837" s="78" t="str">
        <f>IFERROR(MATCH(A1837,'4p data'!$I$2:$I$7,0),"")</f>
        <v/>
      </c>
      <c r="E1837" s="78" t="str">
        <f>IF(D1837="","",D1837&amp;"@"&amp;COUNTIF($D$1:D1837,D1837))</f>
        <v/>
      </c>
      <c r="F1837" s="78" t="str">
        <f t="shared" si="28"/>
        <v>Google 검색</v>
      </c>
      <c r="I1837" s="78" t="str">
        <f>IF(E1837="","",INDEX('기사 제목 및 링크'!B:B,MATCH("https://skinnonews.com"&amp;A1837,'기사 제목 및 링크'!C:C,0)))</f>
        <v/>
      </c>
    </row>
    <row r="1838" spans="1:9">
      <c r="A1838" t="s">
        <v>2425</v>
      </c>
      <c r="B1838" t="s">
        <v>37</v>
      </c>
      <c r="C1838">
        <v>1</v>
      </c>
      <c r="D1838" s="78" t="str">
        <f>IFERROR(MATCH(A1838,'4p data'!$I$2:$I$7,0),"")</f>
        <v/>
      </c>
      <c r="E1838" s="78" t="str">
        <f>IF(D1838="","",D1838&amp;"@"&amp;COUNTIF($D$1:D1838,D1838))</f>
        <v/>
      </c>
      <c r="F1838" s="78" t="str">
        <f t="shared" si="28"/>
        <v>Google 검색</v>
      </c>
      <c r="I1838" s="78" t="str">
        <f>IF(E1838="","",INDEX('기사 제목 및 링크'!B:B,MATCH("https://skinnonews.com"&amp;A1838,'기사 제목 및 링크'!C:C,0)))</f>
        <v/>
      </c>
    </row>
    <row r="1839" spans="1:9">
      <c r="A1839" t="s">
        <v>2426</v>
      </c>
      <c r="B1839" t="s">
        <v>37</v>
      </c>
      <c r="C1839">
        <v>1</v>
      </c>
      <c r="D1839" s="78" t="str">
        <f>IFERROR(MATCH(A1839,'4p data'!$I$2:$I$7,0),"")</f>
        <v/>
      </c>
      <c r="E1839" s="78" t="str">
        <f>IF(D1839="","",D1839&amp;"@"&amp;COUNTIF($D$1:D1839,D1839))</f>
        <v/>
      </c>
      <c r="F1839" s="78" t="str">
        <f t="shared" si="28"/>
        <v>Google 검색</v>
      </c>
      <c r="I1839" s="78" t="str">
        <f>IF(E1839="","",INDEX('기사 제목 및 링크'!B:B,MATCH("https://skinnonews.com"&amp;A1839,'기사 제목 및 링크'!C:C,0)))</f>
        <v/>
      </c>
    </row>
    <row r="1840" spans="1:9">
      <c r="A1840" t="s">
        <v>2194</v>
      </c>
      <c r="B1840" t="s">
        <v>36</v>
      </c>
      <c r="C1840">
        <v>1</v>
      </c>
      <c r="D1840" s="78" t="str">
        <f>IFERROR(MATCH(A1840,'4p data'!$I$2:$I$7,0),"")</f>
        <v/>
      </c>
      <c r="E1840" s="78" t="str">
        <f>IF(D1840="","",D1840&amp;"@"&amp;COUNTIF($D$1:D1840,D1840))</f>
        <v/>
      </c>
      <c r="F1840" s="78" t="str">
        <f t="shared" si="28"/>
        <v>직접유입</v>
      </c>
      <c r="I1840" s="78" t="str">
        <f>IF(E1840="","",INDEX('기사 제목 및 링크'!B:B,MATCH("https://skinnonews.com"&amp;A1840,'기사 제목 및 링크'!C:C,0)))</f>
        <v/>
      </c>
    </row>
    <row r="1841" spans="1:9">
      <c r="A1841" t="s">
        <v>2194</v>
      </c>
      <c r="B1841" t="s">
        <v>39</v>
      </c>
      <c r="C1841">
        <v>1</v>
      </c>
      <c r="D1841" s="78" t="str">
        <f>IFERROR(MATCH(A1841,'4p data'!$I$2:$I$7,0),"")</f>
        <v/>
      </c>
      <c r="E1841" s="78" t="str">
        <f>IF(D1841="","",D1841&amp;"@"&amp;COUNTIF($D$1:D1841,D1841))</f>
        <v/>
      </c>
      <c r="F1841" s="78" t="str">
        <f t="shared" si="28"/>
        <v>Naver 검색</v>
      </c>
      <c r="I1841" s="78" t="str">
        <f>IF(E1841="","",INDEX('기사 제목 및 링크'!B:B,MATCH("https://skinnonews.com"&amp;A1841,'기사 제목 및 링크'!C:C,0)))</f>
        <v/>
      </c>
    </row>
    <row r="1842" spans="1:9">
      <c r="A1842" t="s">
        <v>188</v>
      </c>
      <c r="B1842" t="s">
        <v>37</v>
      </c>
      <c r="C1842">
        <v>1</v>
      </c>
      <c r="D1842" s="78" t="str">
        <f>IFERROR(MATCH(A1842,'4p data'!$I$2:$I$7,0),"")</f>
        <v/>
      </c>
      <c r="E1842" s="78" t="str">
        <f>IF(D1842="","",D1842&amp;"@"&amp;COUNTIF($D$1:D1842,D1842))</f>
        <v/>
      </c>
      <c r="F1842" s="78" t="str">
        <f t="shared" si="28"/>
        <v>Google 검색</v>
      </c>
      <c r="I1842" s="78" t="str">
        <f>IF(E1842="","",INDEX('기사 제목 및 링크'!B:B,MATCH("https://skinnonews.com"&amp;A1842,'기사 제목 및 링크'!C:C,0)))</f>
        <v/>
      </c>
    </row>
    <row r="1843" spans="1:9">
      <c r="A1843" t="s">
        <v>2427</v>
      </c>
      <c r="B1843" t="s">
        <v>37</v>
      </c>
      <c r="C1843">
        <v>1</v>
      </c>
      <c r="D1843" s="78" t="str">
        <f>IFERROR(MATCH(A1843,'4p data'!$I$2:$I$7,0),"")</f>
        <v/>
      </c>
      <c r="E1843" s="78" t="str">
        <f>IF(D1843="","",D1843&amp;"@"&amp;COUNTIF($D$1:D1843,D1843))</f>
        <v/>
      </c>
      <c r="F1843" s="78" t="str">
        <f t="shared" si="28"/>
        <v>Google 검색</v>
      </c>
      <c r="I1843" s="78" t="str">
        <f>IF(E1843="","",INDEX('기사 제목 및 링크'!B:B,MATCH("https://skinnonews.com"&amp;A1843,'기사 제목 및 링크'!C:C,0)))</f>
        <v/>
      </c>
    </row>
    <row r="1844" spans="1:9">
      <c r="A1844" t="s">
        <v>2428</v>
      </c>
      <c r="B1844" t="s">
        <v>37</v>
      </c>
      <c r="C1844">
        <v>1</v>
      </c>
      <c r="D1844" s="78" t="str">
        <f>IFERROR(MATCH(A1844,'4p data'!$I$2:$I$7,0),"")</f>
        <v/>
      </c>
      <c r="E1844" s="78" t="str">
        <f>IF(D1844="","",D1844&amp;"@"&amp;COUNTIF($D$1:D1844,D1844))</f>
        <v/>
      </c>
      <c r="F1844" s="78" t="str">
        <f t="shared" si="28"/>
        <v>Google 검색</v>
      </c>
      <c r="I1844" s="78" t="str">
        <f>IF(E1844="","",INDEX('기사 제목 및 링크'!B:B,MATCH("https://skinnonews.com"&amp;A1844,'기사 제목 및 링크'!C:C,0)))</f>
        <v/>
      </c>
    </row>
    <row r="1845" spans="1:9">
      <c r="A1845" t="s">
        <v>2429</v>
      </c>
      <c r="B1845" t="s">
        <v>36</v>
      </c>
      <c r="C1845">
        <v>1</v>
      </c>
      <c r="D1845" s="78" t="str">
        <f>IFERROR(MATCH(A1845,'4p data'!$I$2:$I$7,0),"")</f>
        <v/>
      </c>
      <c r="E1845" s="78" t="str">
        <f>IF(D1845="","",D1845&amp;"@"&amp;COUNTIF($D$1:D1845,D1845))</f>
        <v/>
      </c>
      <c r="F1845" s="78" t="str">
        <f t="shared" si="28"/>
        <v>직접유입</v>
      </c>
      <c r="I1845" s="78" t="str">
        <f>IF(E1845="","",INDEX('기사 제목 및 링크'!B:B,MATCH("https://skinnonews.com"&amp;A1845,'기사 제목 및 링크'!C:C,0)))</f>
        <v/>
      </c>
    </row>
    <row r="1846" spans="1:9">
      <c r="A1846" t="s">
        <v>2430</v>
      </c>
      <c r="B1846" t="s">
        <v>37</v>
      </c>
      <c r="C1846">
        <v>1</v>
      </c>
      <c r="D1846" s="78" t="str">
        <f>IFERROR(MATCH(A1846,'4p data'!$I$2:$I$7,0),"")</f>
        <v/>
      </c>
      <c r="E1846" s="78" t="str">
        <f>IF(D1846="","",D1846&amp;"@"&amp;COUNTIF($D$1:D1846,D1846))</f>
        <v/>
      </c>
      <c r="F1846" s="78" t="str">
        <f t="shared" si="28"/>
        <v>Google 검색</v>
      </c>
      <c r="I1846" s="78" t="str">
        <f>IF(E1846="","",INDEX('기사 제목 및 링크'!B:B,MATCH("https://skinnonews.com"&amp;A1846,'기사 제목 및 링크'!C:C,0)))</f>
        <v/>
      </c>
    </row>
    <row r="1847" spans="1:9">
      <c r="A1847" t="s">
        <v>1932</v>
      </c>
      <c r="B1847" t="s">
        <v>37</v>
      </c>
      <c r="C1847">
        <v>1</v>
      </c>
      <c r="D1847" s="78" t="str">
        <f>IFERROR(MATCH(A1847,'4p data'!$I$2:$I$7,0),"")</f>
        <v/>
      </c>
      <c r="E1847" s="78" t="str">
        <f>IF(D1847="","",D1847&amp;"@"&amp;COUNTIF($D$1:D1847,D1847))</f>
        <v/>
      </c>
      <c r="F1847" s="78" t="str">
        <f t="shared" si="28"/>
        <v>Google 검색</v>
      </c>
      <c r="I1847" s="78" t="str">
        <f>IF(E1847="","",INDEX('기사 제목 및 링크'!B:B,MATCH("https://skinnonews.com"&amp;A1847,'기사 제목 및 링크'!C:C,0)))</f>
        <v/>
      </c>
    </row>
    <row r="1848" spans="1:9">
      <c r="A1848" t="s">
        <v>2431</v>
      </c>
      <c r="B1848" t="s">
        <v>37</v>
      </c>
      <c r="C1848">
        <v>1</v>
      </c>
      <c r="D1848" s="78" t="str">
        <f>IFERROR(MATCH(A1848,'4p data'!$I$2:$I$7,0),"")</f>
        <v/>
      </c>
      <c r="E1848" s="78" t="str">
        <f>IF(D1848="","",D1848&amp;"@"&amp;COUNTIF($D$1:D1848,D1848))</f>
        <v/>
      </c>
      <c r="F1848" s="78" t="str">
        <f t="shared" si="28"/>
        <v>Google 검색</v>
      </c>
      <c r="I1848" s="78" t="str">
        <f>IF(E1848="","",INDEX('기사 제목 및 링크'!B:B,MATCH("https://skinnonews.com"&amp;A1848,'기사 제목 및 링크'!C:C,0)))</f>
        <v/>
      </c>
    </row>
    <row r="1849" spans="1:9">
      <c r="A1849" t="s">
        <v>1725</v>
      </c>
      <c r="B1849" t="s">
        <v>745</v>
      </c>
      <c r="C1849">
        <v>1</v>
      </c>
      <c r="D1849" s="78" t="str">
        <f>IFERROR(MATCH(A1849,'4p data'!$I$2:$I$7,0),"")</f>
        <v/>
      </c>
      <c r="E1849" s="78" t="str">
        <f>IF(D1849="","",D1849&amp;"@"&amp;COUNTIF($D$1:D1849,D1849))</f>
        <v/>
      </c>
      <c r="F1849" s="78" t="str">
        <f t="shared" si="28"/>
        <v>Sktradinginternational.com</v>
      </c>
      <c r="I1849" s="78" t="str">
        <f>IF(E1849="","",INDEX('기사 제목 및 링크'!B:B,MATCH("https://skinnonews.com"&amp;A1849,'기사 제목 및 링크'!C:C,0)))</f>
        <v/>
      </c>
    </row>
    <row r="1850" spans="1:9">
      <c r="A1850" t="s">
        <v>1257</v>
      </c>
      <c r="B1850" t="s">
        <v>40</v>
      </c>
      <c r="C1850">
        <v>1</v>
      </c>
      <c r="D1850" s="78" t="str">
        <f>IFERROR(MATCH(A1850,'4p data'!$I$2:$I$7,0),"")</f>
        <v/>
      </c>
      <c r="E1850" s="78" t="str">
        <f>IF(D1850="","",D1850&amp;"@"&amp;COUNTIF($D$1:D1850,D1850))</f>
        <v/>
      </c>
      <c r="F1850" s="78" t="str">
        <f t="shared" si="28"/>
        <v>Bing</v>
      </c>
      <c r="I1850" s="78" t="str">
        <f>IF(E1850="","",INDEX('기사 제목 및 링크'!B:B,MATCH("https://skinnonews.com"&amp;A1850,'기사 제목 및 링크'!C:C,0)))</f>
        <v/>
      </c>
    </row>
    <row r="1851" spans="1:9">
      <c r="A1851" t="s">
        <v>1257</v>
      </c>
      <c r="B1851" t="s">
        <v>37</v>
      </c>
      <c r="C1851">
        <v>1</v>
      </c>
      <c r="D1851" s="78" t="str">
        <f>IFERROR(MATCH(A1851,'4p data'!$I$2:$I$7,0),"")</f>
        <v/>
      </c>
      <c r="E1851" s="78" t="str">
        <f>IF(D1851="","",D1851&amp;"@"&amp;COUNTIF($D$1:D1851,D1851))</f>
        <v/>
      </c>
      <c r="F1851" s="78" t="str">
        <f t="shared" si="28"/>
        <v>Google 검색</v>
      </c>
      <c r="I1851" s="78" t="str">
        <f>IF(E1851="","",INDEX('기사 제목 및 링크'!B:B,MATCH("https://skinnonews.com"&amp;A1851,'기사 제목 및 링크'!C:C,0)))</f>
        <v/>
      </c>
    </row>
    <row r="1852" spans="1:9">
      <c r="A1852" t="s">
        <v>2432</v>
      </c>
      <c r="B1852" t="s">
        <v>37</v>
      </c>
      <c r="C1852">
        <v>1</v>
      </c>
      <c r="D1852" s="78" t="str">
        <f>IFERROR(MATCH(A1852,'4p data'!$I$2:$I$7,0),"")</f>
        <v/>
      </c>
      <c r="E1852" s="78" t="str">
        <f>IF(D1852="","",D1852&amp;"@"&amp;COUNTIF($D$1:D1852,D1852))</f>
        <v/>
      </c>
      <c r="F1852" s="78" t="str">
        <f t="shared" si="28"/>
        <v>Google 검색</v>
      </c>
      <c r="I1852" s="78" t="str">
        <f>IF(E1852="","",INDEX('기사 제목 및 링크'!B:B,MATCH("https://skinnonews.com"&amp;A1852,'기사 제목 및 링크'!C:C,0)))</f>
        <v/>
      </c>
    </row>
    <row r="1853" spans="1:9">
      <c r="A1853" t="s">
        <v>1726</v>
      </c>
      <c r="B1853" t="s">
        <v>37</v>
      </c>
      <c r="C1853">
        <v>1</v>
      </c>
      <c r="D1853" s="78" t="str">
        <f>IFERROR(MATCH(A1853,'4p data'!$I$2:$I$7,0),"")</f>
        <v/>
      </c>
      <c r="E1853" s="78" t="str">
        <f>IF(D1853="","",D1853&amp;"@"&amp;COUNTIF($D$1:D1853,D1853))</f>
        <v/>
      </c>
      <c r="F1853" s="78" t="str">
        <f t="shared" si="28"/>
        <v>Google 검색</v>
      </c>
      <c r="I1853" s="78" t="str">
        <f>IF(E1853="","",INDEX('기사 제목 및 링크'!B:B,MATCH("https://skinnonews.com"&amp;A1853,'기사 제목 및 링크'!C:C,0)))</f>
        <v/>
      </c>
    </row>
    <row r="1854" spans="1:9">
      <c r="A1854" t="s">
        <v>2433</v>
      </c>
      <c r="B1854" t="s">
        <v>41</v>
      </c>
      <c r="C1854">
        <v>1</v>
      </c>
      <c r="D1854" s="78" t="str">
        <f>IFERROR(MATCH(A1854,'4p data'!$I$2:$I$7,0),"")</f>
        <v/>
      </c>
      <c r="E1854" s="78" t="str">
        <f>IF(D1854="","",D1854&amp;"@"&amp;COUNTIF($D$1:D1854,D1854))</f>
        <v/>
      </c>
      <c r="F1854" s="78" t="str">
        <f t="shared" si="28"/>
        <v>Naver.com</v>
      </c>
      <c r="I1854" s="78" t="str">
        <f>IF(E1854="","",INDEX('기사 제목 및 링크'!B:B,MATCH("https://skinnonews.com"&amp;A1854,'기사 제목 및 링크'!C:C,0)))</f>
        <v/>
      </c>
    </row>
    <row r="1855" spans="1:9">
      <c r="A1855" t="s">
        <v>1446</v>
      </c>
      <c r="B1855" t="s">
        <v>37</v>
      </c>
      <c r="C1855">
        <v>1</v>
      </c>
      <c r="D1855" s="78" t="str">
        <f>IFERROR(MATCH(A1855,'4p data'!$I$2:$I$7,0),"")</f>
        <v/>
      </c>
      <c r="E1855" s="78" t="str">
        <f>IF(D1855="","",D1855&amp;"@"&amp;COUNTIF($D$1:D1855,D1855))</f>
        <v/>
      </c>
      <c r="F1855" s="78" t="str">
        <f t="shared" si="28"/>
        <v>Google 검색</v>
      </c>
      <c r="I1855" s="78" t="str">
        <f>IF(E1855="","",INDEX('기사 제목 및 링크'!B:B,MATCH("https://skinnonews.com"&amp;A1855,'기사 제목 및 링크'!C:C,0)))</f>
        <v/>
      </c>
    </row>
    <row r="1856" spans="1:9">
      <c r="A1856" t="s">
        <v>98</v>
      </c>
      <c r="B1856" t="s">
        <v>39</v>
      </c>
      <c r="C1856">
        <v>1</v>
      </c>
      <c r="D1856" s="78" t="str">
        <f>IFERROR(MATCH(A1856,'4p data'!$I$2:$I$7,0),"")</f>
        <v/>
      </c>
      <c r="E1856" s="78" t="str">
        <f>IF(D1856="","",D1856&amp;"@"&amp;COUNTIF($D$1:D1856,D1856))</f>
        <v/>
      </c>
      <c r="F1856" s="78" t="str">
        <f t="shared" si="28"/>
        <v>Naver 검색</v>
      </c>
      <c r="I1856" s="78" t="str">
        <f>IF(E1856="","",INDEX('기사 제목 및 링크'!B:B,MATCH("https://skinnonews.com"&amp;A1856,'기사 제목 및 링크'!C:C,0)))</f>
        <v/>
      </c>
    </row>
    <row r="1857" spans="1:9">
      <c r="A1857" t="s">
        <v>98</v>
      </c>
      <c r="B1857" t="s">
        <v>41</v>
      </c>
      <c r="C1857">
        <v>1</v>
      </c>
      <c r="D1857" s="78" t="str">
        <f>IFERROR(MATCH(A1857,'4p data'!$I$2:$I$7,0),"")</f>
        <v/>
      </c>
      <c r="E1857" s="78" t="str">
        <f>IF(D1857="","",D1857&amp;"@"&amp;COUNTIF($D$1:D1857,D1857))</f>
        <v/>
      </c>
      <c r="F1857" s="78" t="str">
        <f t="shared" si="28"/>
        <v>Naver.com</v>
      </c>
      <c r="I1857" s="78" t="str">
        <f>IF(E1857="","",INDEX('기사 제목 및 링크'!B:B,MATCH("https://skinnonews.com"&amp;A1857,'기사 제목 및 링크'!C:C,0)))</f>
        <v/>
      </c>
    </row>
    <row r="1858" spans="1:9">
      <c r="A1858" t="s">
        <v>2434</v>
      </c>
      <c r="B1858" t="s">
        <v>37</v>
      </c>
      <c r="C1858">
        <v>1</v>
      </c>
      <c r="D1858" s="78" t="str">
        <f>IFERROR(MATCH(A1858,'4p data'!$I$2:$I$7,0),"")</f>
        <v/>
      </c>
      <c r="E1858" s="78" t="str">
        <f>IF(D1858="","",D1858&amp;"@"&amp;COUNTIF($D$1:D1858,D1858))</f>
        <v/>
      </c>
      <c r="F1858" s="78" t="str">
        <f t="shared" ref="F1858:F1921" si="29">IF(B1858="naver","Naver 검색",IF(B1858="google","Google 검색",IF(B1858="(direct)","직접유입",UPPER(LEFT(B1858,1))&amp;MID(B1858,2,99))))</f>
        <v>Google 검색</v>
      </c>
      <c r="I1858" s="78" t="str">
        <f>IF(E1858="","",INDEX('기사 제목 및 링크'!B:B,MATCH("https://skinnonews.com"&amp;A1858,'기사 제목 및 링크'!C:C,0)))</f>
        <v/>
      </c>
    </row>
    <row r="1859" spans="1:9">
      <c r="A1859" t="s">
        <v>1529</v>
      </c>
      <c r="B1859" t="s">
        <v>1242</v>
      </c>
      <c r="C1859">
        <v>1</v>
      </c>
      <c r="D1859" s="78" t="str">
        <f>IFERROR(MATCH(A1859,'4p data'!$I$2:$I$7,0),"")</f>
        <v/>
      </c>
      <c r="E1859" s="78" t="str">
        <f>IF(D1859="","",D1859&amp;"@"&amp;COUNTIF($D$1:D1859,D1859))</f>
        <v/>
      </c>
      <c r="F1859" s="78" t="str">
        <f t="shared" si="29"/>
        <v>Instagramstory</v>
      </c>
      <c r="I1859" s="78" t="str">
        <f>IF(E1859="","",INDEX('기사 제목 및 링크'!B:B,MATCH("https://skinnonews.com"&amp;A1859,'기사 제목 및 링크'!C:C,0)))</f>
        <v/>
      </c>
    </row>
    <row r="1860" spans="1:9">
      <c r="A1860" t="s">
        <v>1624</v>
      </c>
      <c r="B1860" t="s">
        <v>36</v>
      </c>
      <c r="C1860">
        <v>1</v>
      </c>
      <c r="D1860" s="78" t="str">
        <f>IFERROR(MATCH(A1860,'4p data'!$I$2:$I$7,0),"")</f>
        <v/>
      </c>
      <c r="E1860" s="78" t="str">
        <f>IF(D1860="","",D1860&amp;"@"&amp;COUNTIF($D$1:D1860,D1860))</f>
        <v/>
      </c>
      <c r="F1860" s="78" t="str">
        <f t="shared" si="29"/>
        <v>직접유입</v>
      </c>
      <c r="I1860" s="78" t="str">
        <f>IF(E1860="","",INDEX('기사 제목 및 링크'!B:B,MATCH("https://skinnonews.com"&amp;A1860,'기사 제목 및 링크'!C:C,0)))</f>
        <v/>
      </c>
    </row>
    <row r="1861" spans="1:9">
      <c r="A1861" t="s">
        <v>1624</v>
      </c>
      <c r="B1861" t="s">
        <v>39</v>
      </c>
      <c r="C1861">
        <v>1</v>
      </c>
      <c r="D1861" s="78" t="str">
        <f>IFERROR(MATCH(A1861,'4p data'!$I$2:$I$7,0),"")</f>
        <v/>
      </c>
      <c r="E1861" s="78" t="str">
        <f>IF(D1861="","",D1861&amp;"@"&amp;COUNTIF($D$1:D1861,D1861))</f>
        <v/>
      </c>
      <c r="F1861" s="78" t="str">
        <f t="shared" si="29"/>
        <v>Naver 검색</v>
      </c>
      <c r="I1861" s="78" t="str">
        <f>IF(E1861="","",INDEX('기사 제목 및 링크'!B:B,MATCH("https://skinnonews.com"&amp;A1861,'기사 제목 및 링크'!C:C,0)))</f>
        <v/>
      </c>
    </row>
    <row r="1862" spans="1:9">
      <c r="A1862" t="s">
        <v>1624</v>
      </c>
      <c r="B1862" t="s">
        <v>41</v>
      </c>
      <c r="C1862">
        <v>1</v>
      </c>
      <c r="D1862" s="78" t="str">
        <f>IFERROR(MATCH(A1862,'4p data'!$I$2:$I$7,0),"")</f>
        <v/>
      </c>
      <c r="E1862" s="78" t="str">
        <f>IF(D1862="","",D1862&amp;"@"&amp;COUNTIF($D$1:D1862,D1862))</f>
        <v/>
      </c>
      <c r="F1862" s="78" t="str">
        <f t="shared" si="29"/>
        <v>Naver.com</v>
      </c>
      <c r="I1862" s="78" t="str">
        <f>IF(E1862="","",INDEX('기사 제목 및 링크'!B:B,MATCH("https://skinnonews.com"&amp;A1862,'기사 제목 및 링크'!C:C,0)))</f>
        <v/>
      </c>
    </row>
    <row r="1863" spans="1:9">
      <c r="A1863" t="s">
        <v>2435</v>
      </c>
      <c r="B1863" t="s">
        <v>37</v>
      </c>
      <c r="C1863">
        <v>1</v>
      </c>
      <c r="D1863" s="78" t="str">
        <f>IFERROR(MATCH(A1863,'4p data'!$I$2:$I$7,0),"")</f>
        <v/>
      </c>
      <c r="E1863" s="78" t="str">
        <f>IF(D1863="","",D1863&amp;"@"&amp;COUNTIF($D$1:D1863,D1863))</f>
        <v/>
      </c>
      <c r="F1863" s="78" t="str">
        <f t="shared" si="29"/>
        <v>Google 검색</v>
      </c>
      <c r="I1863" s="78" t="str">
        <f>IF(E1863="","",INDEX('기사 제목 및 링크'!B:B,MATCH("https://skinnonews.com"&amp;A1863,'기사 제목 및 링크'!C:C,0)))</f>
        <v/>
      </c>
    </row>
    <row r="1864" spans="1:9">
      <c r="A1864" t="s">
        <v>2436</v>
      </c>
      <c r="B1864" t="s">
        <v>37</v>
      </c>
      <c r="C1864">
        <v>1</v>
      </c>
      <c r="D1864" s="78" t="str">
        <f>IFERROR(MATCH(A1864,'4p data'!$I$2:$I$7,0),"")</f>
        <v/>
      </c>
      <c r="E1864" s="78" t="str">
        <f>IF(D1864="","",D1864&amp;"@"&amp;COUNTIF($D$1:D1864,D1864))</f>
        <v/>
      </c>
      <c r="F1864" s="78" t="str">
        <f t="shared" si="29"/>
        <v>Google 검색</v>
      </c>
      <c r="I1864" s="78" t="str">
        <f>IF(E1864="","",INDEX('기사 제목 및 링크'!B:B,MATCH("https://skinnonews.com"&amp;A1864,'기사 제목 및 링크'!C:C,0)))</f>
        <v/>
      </c>
    </row>
    <row r="1865" spans="1:9">
      <c r="A1865" t="s">
        <v>2437</v>
      </c>
      <c r="B1865" t="s">
        <v>39</v>
      </c>
      <c r="C1865">
        <v>1</v>
      </c>
      <c r="D1865" s="78" t="str">
        <f>IFERROR(MATCH(A1865,'4p data'!$I$2:$I$7,0),"")</f>
        <v/>
      </c>
      <c r="E1865" s="78" t="str">
        <f>IF(D1865="","",D1865&amp;"@"&amp;COUNTIF($D$1:D1865,D1865))</f>
        <v/>
      </c>
      <c r="F1865" s="78" t="str">
        <f t="shared" si="29"/>
        <v>Naver 검색</v>
      </c>
      <c r="I1865" s="78" t="str">
        <f>IF(E1865="","",INDEX('기사 제목 및 링크'!B:B,MATCH("https://skinnonews.com"&amp;A1865,'기사 제목 및 링크'!C:C,0)))</f>
        <v/>
      </c>
    </row>
    <row r="1866" spans="1:9">
      <c r="A1866" t="s">
        <v>1530</v>
      </c>
      <c r="B1866" t="s">
        <v>37</v>
      </c>
      <c r="C1866">
        <v>1</v>
      </c>
      <c r="D1866" s="78" t="str">
        <f>IFERROR(MATCH(A1866,'4p data'!$I$2:$I$7,0),"")</f>
        <v/>
      </c>
      <c r="E1866" s="78" t="str">
        <f>IF(D1866="","",D1866&amp;"@"&amp;COUNTIF($D$1:D1866,D1866))</f>
        <v/>
      </c>
      <c r="F1866" s="78" t="str">
        <f t="shared" si="29"/>
        <v>Google 검색</v>
      </c>
      <c r="I1866" s="78" t="str">
        <f>IF(E1866="","",INDEX('기사 제목 및 링크'!B:B,MATCH("https://skinnonews.com"&amp;A1866,'기사 제목 및 링크'!C:C,0)))</f>
        <v/>
      </c>
    </row>
    <row r="1867" spans="1:9">
      <c r="A1867" t="s">
        <v>1184</v>
      </c>
      <c r="B1867" t="s">
        <v>40</v>
      </c>
      <c r="C1867">
        <v>1</v>
      </c>
      <c r="D1867" s="78" t="str">
        <f>IFERROR(MATCH(A1867,'4p data'!$I$2:$I$7,0),"")</f>
        <v/>
      </c>
      <c r="E1867" s="78" t="str">
        <f>IF(D1867="","",D1867&amp;"@"&amp;COUNTIF($D$1:D1867,D1867))</f>
        <v/>
      </c>
      <c r="F1867" s="78" t="str">
        <f t="shared" si="29"/>
        <v>Bing</v>
      </c>
      <c r="I1867" s="78" t="str">
        <f>IF(E1867="","",INDEX('기사 제목 및 링크'!B:B,MATCH("https://skinnonews.com"&amp;A1867,'기사 제목 및 링크'!C:C,0)))</f>
        <v/>
      </c>
    </row>
    <row r="1868" spans="1:9">
      <c r="A1868" t="s">
        <v>2195</v>
      </c>
      <c r="B1868" t="s">
        <v>36</v>
      </c>
      <c r="C1868">
        <v>1</v>
      </c>
      <c r="D1868" s="78" t="str">
        <f>IFERROR(MATCH(A1868,'4p data'!$I$2:$I$7,0),"")</f>
        <v/>
      </c>
      <c r="E1868" s="78" t="str">
        <f>IF(D1868="","",D1868&amp;"@"&amp;COUNTIF($D$1:D1868,D1868))</f>
        <v/>
      </c>
      <c r="F1868" s="78" t="str">
        <f t="shared" si="29"/>
        <v>직접유입</v>
      </c>
      <c r="I1868" s="78" t="str">
        <f>IF(E1868="","",INDEX('기사 제목 및 링크'!B:B,MATCH("https://skinnonews.com"&amp;A1868,'기사 제목 및 링크'!C:C,0)))</f>
        <v/>
      </c>
    </row>
    <row r="1869" spans="1:9">
      <c r="A1869" t="s">
        <v>2195</v>
      </c>
      <c r="B1869" t="s">
        <v>37</v>
      </c>
      <c r="C1869">
        <v>1</v>
      </c>
      <c r="D1869" s="78" t="str">
        <f>IFERROR(MATCH(A1869,'4p data'!$I$2:$I$7,0),"")</f>
        <v/>
      </c>
      <c r="E1869" s="78" t="str">
        <f>IF(D1869="","",D1869&amp;"@"&amp;COUNTIF($D$1:D1869,D1869))</f>
        <v/>
      </c>
      <c r="F1869" s="78" t="str">
        <f t="shared" si="29"/>
        <v>Google 검색</v>
      </c>
      <c r="I1869" s="78" t="str">
        <f>IF(E1869="","",INDEX('기사 제목 및 링크'!B:B,MATCH("https://skinnonews.com"&amp;A1869,'기사 제목 및 링크'!C:C,0)))</f>
        <v/>
      </c>
    </row>
    <row r="1870" spans="1:9">
      <c r="A1870" t="s">
        <v>2438</v>
      </c>
      <c r="B1870" t="s">
        <v>37</v>
      </c>
      <c r="C1870">
        <v>1</v>
      </c>
      <c r="D1870" s="78" t="str">
        <f>IFERROR(MATCH(A1870,'4p data'!$I$2:$I$7,0),"")</f>
        <v/>
      </c>
      <c r="E1870" s="78" t="str">
        <f>IF(D1870="","",D1870&amp;"@"&amp;COUNTIF($D$1:D1870,D1870))</f>
        <v/>
      </c>
      <c r="F1870" s="78" t="str">
        <f t="shared" si="29"/>
        <v>Google 검색</v>
      </c>
      <c r="I1870" s="78" t="str">
        <f>IF(E1870="","",INDEX('기사 제목 및 링크'!B:B,MATCH("https://skinnonews.com"&amp;A1870,'기사 제목 및 링크'!C:C,0)))</f>
        <v/>
      </c>
    </row>
    <row r="1871" spans="1:9">
      <c r="A1871" t="s">
        <v>2439</v>
      </c>
      <c r="B1871" t="s">
        <v>37</v>
      </c>
      <c r="C1871">
        <v>1</v>
      </c>
      <c r="D1871" s="78" t="str">
        <f>IFERROR(MATCH(A1871,'4p data'!$I$2:$I$7,0),"")</f>
        <v/>
      </c>
      <c r="E1871" s="78" t="str">
        <f>IF(D1871="","",D1871&amp;"@"&amp;COUNTIF($D$1:D1871,D1871))</f>
        <v/>
      </c>
      <c r="F1871" s="78" t="str">
        <f t="shared" si="29"/>
        <v>Google 검색</v>
      </c>
      <c r="I1871" s="78" t="str">
        <f>IF(E1871="","",INDEX('기사 제목 및 링크'!B:B,MATCH("https://skinnonews.com"&amp;A1871,'기사 제목 및 링크'!C:C,0)))</f>
        <v/>
      </c>
    </row>
    <row r="1872" spans="1:9">
      <c r="A1872" t="s">
        <v>2440</v>
      </c>
      <c r="B1872" t="s">
        <v>236</v>
      </c>
      <c r="C1872">
        <v>1</v>
      </c>
      <c r="D1872" s="78" t="str">
        <f>IFERROR(MATCH(A1872,'4p data'!$I$2:$I$7,0),"")</f>
        <v/>
      </c>
      <c r="E1872" s="78" t="str">
        <f>IF(D1872="","",D1872&amp;"@"&amp;COUNTIF($D$1:D1872,D1872))</f>
        <v/>
      </c>
      <c r="F1872" s="78" t="str">
        <f t="shared" si="29"/>
        <v>Youtube.com</v>
      </c>
      <c r="I1872" s="78" t="str">
        <f>IF(E1872="","",INDEX('기사 제목 및 링크'!B:B,MATCH("https://skinnonews.com"&amp;A1872,'기사 제목 및 링크'!C:C,0)))</f>
        <v/>
      </c>
    </row>
    <row r="1873" spans="1:9">
      <c r="A1873" t="s">
        <v>1858</v>
      </c>
      <c r="B1873" t="s">
        <v>39</v>
      </c>
      <c r="C1873">
        <v>1</v>
      </c>
      <c r="D1873" s="78" t="str">
        <f>IFERROR(MATCH(A1873,'4p data'!$I$2:$I$7,0),"")</f>
        <v/>
      </c>
      <c r="E1873" s="78" t="str">
        <f>IF(D1873="","",D1873&amp;"@"&amp;COUNTIF($D$1:D1873,D1873))</f>
        <v/>
      </c>
      <c r="F1873" s="78" t="str">
        <f t="shared" si="29"/>
        <v>Naver 검색</v>
      </c>
      <c r="I1873" s="78" t="str">
        <f>IF(E1873="","",INDEX('기사 제목 및 링크'!B:B,MATCH("https://skinnonews.com"&amp;A1873,'기사 제목 및 링크'!C:C,0)))</f>
        <v/>
      </c>
    </row>
    <row r="1874" spans="1:9">
      <c r="A1874" t="s">
        <v>1933</v>
      </c>
      <c r="B1874" t="s">
        <v>37</v>
      </c>
      <c r="C1874">
        <v>1</v>
      </c>
      <c r="D1874" s="78" t="str">
        <f>IFERROR(MATCH(A1874,'4p data'!$I$2:$I$7,0),"")</f>
        <v/>
      </c>
      <c r="E1874" s="78" t="str">
        <f>IF(D1874="","",D1874&amp;"@"&amp;COUNTIF($D$1:D1874,D1874))</f>
        <v/>
      </c>
      <c r="F1874" s="78" t="str">
        <f t="shared" si="29"/>
        <v>Google 검색</v>
      </c>
      <c r="I1874" s="78" t="str">
        <f>IF(E1874="","",INDEX('기사 제목 및 링크'!B:B,MATCH("https://skinnonews.com"&amp;A1874,'기사 제목 및 링크'!C:C,0)))</f>
        <v/>
      </c>
    </row>
    <row r="1875" spans="1:9">
      <c r="A1875" t="s">
        <v>1531</v>
      </c>
      <c r="B1875" t="s">
        <v>36</v>
      </c>
      <c r="C1875">
        <v>1</v>
      </c>
      <c r="D1875" s="78" t="str">
        <f>IFERROR(MATCH(A1875,'4p data'!$I$2:$I$7,0),"")</f>
        <v/>
      </c>
      <c r="E1875" s="78" t="str">
        <f>IF(D1875="","",D1875&amp;"@"&amp;COUNTIF($D$1:D1875,D1875))</f>
        <v/>
      </c>
      <c r="F1875" s="78" t="str">
        <f t="shared" si="29"/>
        <v>직접유입</v>
      </c>
      <c r="I1875" s="78" t="str">
        <f>IF(E1875="","",INDEX('기사 제목 및 링크'!B:B,MATCH("https://skinnonews.com"&amp;A1875,'기사 제목 및 링크'!C:C,0)))</f>
        <v/>
      </c>
    </row>
    <row r="1876" spans="1:9">
      <c r="A1876" t="s">
        <v>2441</v>
      </c>
      <c r="B1876" t="s">
        <v>37</v>
      </c>
      <c r="C1876">
        <v>1</v>
      </c>
      <c r="D1876" s="78" t="str">
        <f>IFERROR(MATCH(A1876,'4p data'!$I$2:$I$7,0),"")</f>
        <v/>
      </c>
      <c r="E1876" s="78" t="str">
        <f>IF(D1876="","",D1876&amp;"@"&amp;COUNTIF($D$1:D1876,D1876))</f>
        <v/>
      </c>
      <c r="F1876" s="78" t="str">
        <f t="shared" si="29"/>
        <v>Google 검색</v>
      </c>
      <c r="I1876" s="78" t="str">
        <f>IF(E1876="","",INDEX('기사 제목 및 링크'!B:B,MATCH("https://skinnonews.com"&amp;A1876,'기사 제목 및 링크'!C:C,0)))</f>
        <v/>
      </c>
    </row>
    <row r="1877" spans="1:9">
      <c r="A1877" t="s">
        <v>2442</v>
      </c>
      <c r="B1877" t="s">
        <v>37</v>
      </c>
      <c r="C1877">
        <v>1</v>
      </c>
      <c r="D1877" s="78" t="str">
        <f>IFERROR(MATCH(A1877,'4p data'!$I$2:$I$7,0),"")</f>
        <v/>
      </c>
      <c r="E1877" s="78" t="str">
        <f>IF(D1877="","",D1877&amp;"@"&amp;COUNTIF($D$1:D1877,D1877))</f>
        <v/>
      </c>
      <c r="F1877" s="78" t="str">
        <f t="shared" si="29"/>
        <v>Google 검색</v>
      </c>
      <c r="I1877" s="78" t="str">
        <f>IF(E1877="","",INDEX('기사 제목 및 링크'!B:B,MATCH("https://skinnonews.com"&amp;A1877,'기사 제목 및 링크'!C:C,0)))</f>
        <v/>
      </c>
    </row>
    <row r="1878" spans="1:9">
      <c r="A1878" t="s">
        <v>2116</v>
      </c>
      <c r="B1878" t="s">
        <v>236</v>
      </c>
      <c r="C1878">
        <v>1</v>
      </c>
      <c r="D1878" s="78" t="str">
        <f>IFERROR(MATCH(A1878,'4p data'!$I$2:$I$7,0),"")</f>
        <v/>
      </c>
      <c r="E1878" s="78" t="str">
        <f>IF(D1878="","",D1878&amp;"@"&amp;COUNTIF($D$1:D1878,D1878))</f>
        <v/>
      </c>
      <c r="F1878" s="78" t="str">
        <f t="shared" si="29"/>
        <v>Youtube.com</v>
      </c>
      <c r="I1878" s="78" t="str">
        <f>IF(E1878="","",INDEX('기사 제목 및 링크'!B:B,MATCH("https://skinnonews.com"&amp;A1878,'기사 제목 및 링크'!C:C,0)))</f>
        <v/>
      </c>
    </row>
    <row r="1879" spans="1:9">
      <c r="A1879" t="s">
        <v>2443</v>
      </c>
      <c r="B1879" t="s">
        <v>37</v>
      </c>
      <c r="C1879">
        <v>1</v>
      </c>
      <c r="D1879" s="78" t="str">
        <f>IFERROR(MATCH(A1879,'4p data'!$I$2:$I$7,0),"")</f>
        <v/>
      </c>
      <c r="E1879" s="78" t="str">
        <f>IF(D1879="","",D1879&amp;"@"&amp;COUNTIF($D$1:D1879,D1879))</f>
        <v/>
      </c>
      <c r="F1879" s="78" t="str">
        <f t="shared" si="29"/>
        <v>Google 검색</v>
      </c>
      <c r="I1879" s="78" t="str">
        <f>IF(E1879="","",INDEX('기사 제목 및 링크'!B:B,MATCH("https://skinnonews.com"&amp;A1879,'기사 제목 및 링크'!C:C,0)))</f>
        <v/>
      </c>
    </row>
    <row r="1880" spans="1:9">
      <c r="A1880" t="s">
        <v>1934</v>
      </c>
      <c r="B1880" t="s">
        <v>37</v>
      </c>
      <c r="C1880">
        <v>1</v>
      </c>
      <c r="D1880" s="78" t="str">
        <f>IFERROR(MATCH(A1880,'4p data'!$I$2:$I$7,0),"")</f>
        <v/>
      </c>
      <c r="E1880" s="78" t="str">
        <f>IF(D1880="","",D1880&amp;"@"&amp;COUNTIF($D$1:D1880,D1880))</f>
        <v/>
      </c>
      <c r="F1880" s="78" t="str">
        <f t="shared" si="29"/>
        <v>Google 검색</v>
      </c>
      <c r="I1880" s="78" t="str">
        <f>IF(E1880="","",INDEX('기사 제목 및 링크'!B:B,MATCH("https://skinnonews.com"&amp;A1880,'기사 제목 및 링크'!C:C,0)))</f>
        <v/>
      </c>
    </row>
    <row r="1881" spans="1:9">
      <c r="A1881" t="s">
        <v>1651</v>
      </c>
      <c r="B1881" t="s">
        <v>41</v>
      </c>
      <c r="C1881">
        <v>1</v>
      </c>
      <c r="D1881" s="78" t="str">
        <f>IFERROR(MATCH(A1881,'4p data'!$I$2:$I$7,0),"")</f>
        <v/>
      </c>
      <c r="E1881" s="78" t="str">
        <f>IF(D1881="","",D1881&amp;"@"&amp;COUNTIF($D$1:D1881,D1881))</f>
        <v/>
      </c>
      <c r="F1881" s="78" t="str">
        <f t="shared" si="29"/>
        <v>Naver.com</v>
      </c>
      <c r="I1881" s="78" t="str">
        <f>IF(E1881="","",INDEX('기사 제목 및 링크'!B:B,MATCH("https://skinnonews.com"&amp;A1881,'기사 제목 및 링크'!C:C,0)))</f>
        <v/>
      </c>
    </row>
    <row r="1882" spans="1:9">
      <c r="A1882" t="s">
        <v>589</v>
      </c>
      <c r="B1882" t="s">
        <v>40</v>
      </c>
      <c r="C1882">
        <v>1</v>
      </c>
      <c r="D1882" s="78" t="str">
        <f>IFERROR(MATCH(A1882,'4p data'!$I$2:$I$7,0),"")</f>
        <v/>
      </c>
      <c r="E1882" s="78" t="str">
        <f>IF(D1882="","",D1882&amp;"@"&amp;COUNTIF($D$1:D1882,D1882))</f>
        <v/>
      </c>
      <c r="F1882" s="78" t="str">
        <f t="shared" si="29"/>
        <v>Bing</v>
      </c>
      <c r="I1882" s="78" t="str">
        <f>IF(E1882="","",INDEX('기사 제목 및 링크'!B:B,MATCH("https://skinnonews.com"&amp;A1882,'기사 제목 및 링크'!C:C,0)))</f>
        <v/>
      </c>
    </row>
    <row r="1883" spans="1:9">
      <c r="A1883" t="s">
        <v>589</v>
      </c>
      <c r="B1883" t="s">
        <v>39</v>
      </c>
      <c r="C1883">
        <v>1</v>
      </c>
      <c r="D1883" s="78" t="str">
        <f>IFERROR(MATCH(A1883,'4p data'!$I$2:$I$7,0),"")</f>
        <v/>
      </c>
      <c r="E1883" s="78" t="str">
        <f>IF(D1883="","",D1883&amp;"@"&amp;COUNTIF($D$1:D1883,D1883))</f>
        <v/>
      </c>
      <c r="F1883" s="78" t="str">
        <f t="shared" si="29"/>
        <v>Naver 검색</v>
      </c>
      <c r="I1883" s="78" t="str">
        <f>IF(E1883="","",INDEX('기사 제목 및 링크'!B:B,MATCH("https://skinnonews.com"&amp;A1883,'기사 제목 및 링크'!C:C,0)))</f>
        <v/>
      </c>
    </row>
    <row r="1884" spans="1:9">
      <c r="A1884" t="s">
        <v>1936</v>
      </c>
      <c r="B1884" t="s">
        <v>37</v>
      </c>
      <c r="C1884">
        <v>1</v>
      </c>
      <c r="D1884" s="78" t="str">
        <f>IFERROR(MATCH(A1884,'4p data'!$I$2:$I$7,0),"")</f>
        <v/>
      </c>
      <c r="E1884" s="78" t="str">
        <f>IF(D1884="","",D1884&amp;"@"&amp;COUNTIF($D$1:D1884,D1884))</f>
        <v/>
      </c>
      <c r="F1884" s="78" t="str">
        <f t="shared" si="29"/>
        <v>Google 검색</v>
      </c>
      <c r="I1884" s="78" t="str">
        <f>IF(E1884="","",INDEX('기사 제목 및 링크'!B:B,MATCH("https://skinnonews.com"&amp;A1884,'기사 제목 및 링크'!C:C,0)))</f>
        <v/>
      </c>
    </row>
    <row r="1885" spans="1:9">
      <c r="A1885" t="s">
        <v>1936</v>
      </c>
      <c r="B1885" t="s">
        <v>39</v>
      </c>
      <c r="C1885">
        <v>1</v>
      </c>
      <c r="D1885" s="78" t="str">
        <f>IFERROR(MATCH(A1885,'4p data'!$I$2:$I$7,0),"")</f>
        <v/>
      </c>
      <c r="E1885" s="78" t="str">
        <f>IF(D1885="","",D1885&amp;"@"&amp;COUNTIF($D$1:D1885,D1885))</f>
        <v/>
      </c>
      <c r="F1885" s="78" t="str">
        <f t="shared" si="29"/>
        <v>Naver 검색</v>
      </c>
      <c r="I1885" s="78" t="str">
        <f>IF(E1885="","",INDEX('기사 제목 및 링크'!B:B,MATCH("https://skinnonews.com"&amp;A1885,'기사 제목 및 링크'!C:C,0)))</f>
        <v/>
      </c>
    </row>
    <row r="1886" spans="1:9">
      <c r="A1886" t="s">
        <v>2444</v>
      </c>
      <c r="B1886" t="s">
        <v>37</v>
      </c>
      <c r="C1886">
        <v>1</v>
      </c>
      <c r="D1886" s="78" t="str">
        <f>IFERROR(MATCH(A1886,'4p data'!$I$2:$I$7,0),"")</f>
        <v/>
      </c>
      <c r="E1886" s="78" t="str">
        <f>IF(D1886="","",D1886&amp;"@"&amp;COUNTIF($D$1:D1886,D1886))</f>
        <v/>
      </c>
      <c r="F1886" s="78" t="str">
        <f t="shared" si="29"/>
        <v>Google 검색</v>
      </c>
      <c r="I1886" s="78" t="str">
        <f>IF(E1886="","",INDEX('기사 제목 및 링크'!B:B,MATCH("https://skinnonews.com"&amp;A1886,'기사 제목 및 링크'!C:C,0)))</f>
        <v/>
      </c>
    </row>
    <row r="1887" spans="1:9">
      <c r="A1887" t="s">
        <v>1728</v>
      </c>
      <c r="B1887" t="s">
        <v>37</v>
      </c>
      <c r="C1887">
        <v>1</v>
      </c>
      <c r="D1887" s="78" t="str">
        <f>IFERROR(MATCH(A1887,'4p data'!$I$2:$I$7,0),"")</f>
        <v/>
      </c>
      <c r="E1887" s="78" t="str">
        <f>IF(D1887="","",D1887&amp;"@"&amp;COUNTIF($D$1:D1887,D1887))</f>
        <v/>
      </c>
      <c r="F1887" s="78" t="str">
        <f t="shared" si="29"/>
        <v>Google 검색</v>
      </c>
      <c r="I1887" s="78" t="str">
        <f>IF(E1887="","",INDEX('기사 제목 및 링크'!B:B,MATCH("https://skinnonews.com"&amp;A1887,'기사 제목 및 링크'!C:C,0)))</f>
        <v/>
      </c>
    </row>
    <row r="1888" spans="1:9">
      <c r="A1888" t="s">
        <v>2445</v>
      </c>
      <c r="B1888" t="s">
        <v>36</v>
      </c>
      <c r="C1888">
        <v>1</v>
      </c>
      <c r="D1888" s="78" t="str">
        <f>IFERROR(MATCH(A1888,'4p data'!$I$2:$I$7,0),"")</f>
        <v/>
      </c>
      <c r="E1888" s="78" t="str">
        <f>IF(D1888="","",D1888&amp;"@"&amp;COUNTIF($D$1:D1888,D1888))</f>
        <v/>
      </c>
      <c r="F1888" s="78" t="str">
        <f t="shared" si="29"/>
        <v>직접유입</v>
      </c>
      <c r="I1888" s="78" t="str">
        <f>IF(E1888="","",INDEX('기사 제목 및 링크'!B:B,MATCH("https://skinnonews.com"&amp;A1888,'기사 제목 및 링크'!C:C,0)))</f>
        <v/>
      </c>
    </row>
    <row r="1889" spans="1:9">
      <c r="A1889" t="s">
        <v>1937</v>
      </c>
      <c r="B1889" t="s">
        <v>39</v>
      </c>
      <c r="C1889">
        <v>1</v>
      </c>
      <c r="D1889" s="78" t="str">
        <f>IFERROR(MATCH(A1889,'4p data'!$I$2:$I$7,0),"")</f>
        <v/>
      </c>
      <c r="E1889" s="78" t="str">
        <f>IF(D1889="","",D1889&amp;"@"&amp;COUNTIF($D$1:D1889,D1889))</f>
        <v/>
      </c>
      <c r="F1889" s="78" t="str">
        <f t="shared" si="29"/>
        <v>Naver 검색</v>
      </c>
      <c r="I1889" s="78" t="str">
        <f>IF(E1889="","",INDEX('기사 제목 및 링크'!B:B,MATCH("https://skinnonews.com"&amp;A1889,'기사 제목 및 링크'!C:C,0)))</f>
        <v/>
      </c>
    </row>
    <row r="1890" spans="1:9">
      <c r="A1890" t="s">
        <v>1938</v>
      </c>
      <c r="B1890" t="s">
        <v>237</v>
      </c>
      <c r="C1890">
        <v>1</v>
      </c>
      <c r="D1890" s="78" t="str">
        <f>IFERROR(MATCH(A1890,'4p data'!$I$2:$I$7,0),"")</f>
        <v/>
      </c>
      <c r="E1890" s="78" t="str">
        <f>IF(D1890="","",D1890&amp;"@"&amp;COUNTIF($D$1:D1890,D1890))</f>
        <v/>
      </c>
      <c r="F1890" s="78" t="str">
        <f t="shared" si="29"/>
        <v>Daum</v>
      </c>
      <c r="I1890" s="78" t="str">
        <f>IF(E1890="","",INDEX('기사 제목 및 링크'!B:B,MATCH("https://skinnonews.com"&amp;A1890,'기사 제목 및 링크'!C:C,0)))</f>
        <v/>
      </c>
    </row>
    <row r="1891" spans="1:9">
      <c r="A1891" t="s">
        <v>1938</v>
      </c>
      <c r="B1891" t="s">
        <v>37</v>
      </c>
      <c r="C1891">
        <v>1</v>
      </c>
      <c r="D1891" s="78" t="str">
        <f>IFERROR(MATCH(A1891,'4p data'!$I$2:$I$7,0),"")</f>
        <v/>
      </c>
      <c r="E1891" s="78" t="str">
        <f>IF(D1891="","",D1891&amp;"@"&amp;COUNTIF($D$1:D1891,D1891))</f>
        <v/>
      </c>
      <c r="F1891" s="78" t="str">
        <f t="shared" si="29"/>
        <v>Google 검색</v>
      </c>
      <c r="I1891" s="78" t="str">
        <f>IF(E1891="","",INDEX('기사 제목 및 링크'!B:B,MATCH("https://skinnonews.com"&amp;A1891,'기사 제목 및 링크'!C:C,0)))</f>
        <v/>
      </c>
    </row>
    <row r="1892" spans="1:9">
      <c r="A1892" t="s">
        <v>2446</v>
      </c>
      <c r="B1892" t="s">
        <v>39</v>
      </c>
      <c r="C1892">
        <v>1</v>
      </c>
      <c r="D1892" s="78" t="str">
        <f>IFERROR(MATCH(A1892,'4p data'!$I$2:$I$7,0),"")</f>
        <v/>
      </c>
      <c r="E1892" s="78" t="str">
        <f>IF(D1892="","",D1892&amp;"@"&amp;COUNTIF($D$1:D1892,D1892))</f>
        <v/>
      </c>
      <c r="F1892" s="78" t="str">
        <f t="shared" si="29"/>
        <v>Naver 검색</v>
      </c>
      <c r="I1892" s="78" t="str">
        <f>IF(E1892="","",INDEX('기사 제목 및 링크'!B:B,MATCH("https://skinnonews.com"&amp;A1892,'기사 제목 및 링크'!C:C,0)))</f>
        <v/>
      </c>
    </row>
    <row r="1893" spans="1:9">
      <c r="A1893" t="s">
        <v>994</v>
      </c>
      <c r="B1893" t="s">
        <v>36</v>
      </c>
      <c r="C1893">
        <v>1</v>
      </c>
      <c r="D1893" s="78" t="str">
        <f>IFERROR(MATCH(A1893,'4p data'!$I$2:$I$7,0),"")</f>
        <v/>
      </c>
      <c r="E1893" s="78" t="str">
        <f>IF(D1893="","",D1893&amp;"@"&amp;COUNTIF($D$1:D1893,D1893))</f>
        <v/>
      </c>
      <c r="F1893" s="78" t="str">
        <f t="shared" si="29"/>
        <v>직접유입</v>
      </c>
      <c r="I1893" s="78" t="str">
        <f>IF(E1893="","",INDEX('기사 제목 및 링크'!B:B,MATCH("https://skinnonews.com"&amp;A1893,'기사 제목 및 링크'!C:C,0)))</f>
        <v/>
      </c>
    </row>
    <row r="1894" spans="1:9">
      <c r="A1894" t="s">
        <v>1580</v>
      </c>
      <c r="B1894" t="s">
        <v>37</v>
      </c>
      <c r="C1894">
        <v>1</v>
      </c>
      <c r="D1894" s="78" t="str">
        <f>IFERROR(MATCH(A1894,'4p data'!$I$2:$I$7,0),"")</f>
        <v/>
      </c>
      <c r="E1894" s="78" t="str">
        <f>IF(D1894="","",D1894&amp;"@"&amp;COUNTIF($D$1:D1894,D1894))</f>
        <v/>
      </c>
      <c r="F1894" s="78" t="str">
        <f t="shared" si="29"/>
        <v>Google 검색</v>
      </c>
      <c r="I1894" s="78" t="str">
        <f>IF(E1894="","",INDEX('기사 제목 및 링크'!B:B,MATCH("https://skinnonews.com"&amp;A1894,'기사 제목 및 링크'!C:C,0)))</f>
        <v/>
      </c>
    </row>
    <row r="1895" spans="1:9">
      <c r="A1895" t="s">
        <v>2447</v>
      </c>
      <c r="B1895" t="s">
        <v>37</v>
      </c>
      <c r="C1895">
        <v>1</v>
      </c>
      <c r="D1895" s="78" t="str">
        <f>IFERROR(MATCH(A1895,'4p data'!$I$2:$I$7,0),"")</f>
        <v/>
      </c>
      <c r="E1895" s="78" t="str">
        <f>IF(D1895="","",D1895&amp;"@"&amp;COUNTIF($D$1:D1895,D1895))</f>
        <v/>
      </c>
      <c r="F1895" s="78" t="str">
        <f t="shared" si="29"/>
        <v>Google 검색</v>
      </c>
      <c r="I1895" s="78" t="str">
        <f>IF(E1895="","",INDEX('기사 제목 및 링크'!B:B,MATCH("https://skinnonews.com"&amp;A1895,'기사 제목 및 링크'!C:C,0)))</f>
        <v/>
      </c>
    </row>
    <row r="1896" spans="1:9">
      <c r="A1896" t="s">
        <v>2448</v>
      </c>
      <c r="B1896" t="s">
        <v>37</v>
      </c>
      <c r="C1896">
        <v>1</v>
      </c>
      <c r="D1896" s="78" t="str">
        <f>IFERROR(MATCH(A1896,'4p data'!$I$2:$I$7,0),"")</f>
        <v/>
      </c>
      <c r="E1896" s="78" t="str">
        <f>IF(D1896="","",D1896&amp;"@"&amp;COUNTIF($D$1:D1896,D1896))</f>
        <v/>
      </c>
      <c r="F1896" s="78" t="str">
        <f t="shared" si="29"/>
        <v>Google 검색</v>
      </c>
      <c r="I1896" s="78" t="str">
        <f>IF(E1896="","",INDEX('기사 제목 및 링크'!B:B,MATCH("https://skinnonews.com"&amp;A1896,'기사 제목 및 링크'!C:C,0)))</f>
        <v/>
      </c>
    </row>
    <row r="1897" spans="1:9">
      <c r="A1897" t="s">
        <v>1370</v>
      </c>
      <c r="B1897" t="s">
        <v>37</v>
      </c>
      <c r="C1897">
        <v>1</v>
      </c>
      <c r="D1897" s="78" t="str">
        <f>IFERROR(MATCH(A1897,'4p data'!$I$2:$I$7,0),"")</f>
        <v/>
      </c>
      <c r="E1897" s="78" t="str">
        <f>IF(D1897="","",D1897&amp;"@"&amp;COUNTIF($D$1:D1897,D1897))</f>
        <v/>
      </c>
      <c r="F1897" s="78" t="str">
        <f t="shared" si="29"/>
        <v>Google 검색</v>
      </c>
      <c r="I1897" s="78" t="str">
        <f>IF(E1897="","",INDEX('기사 제목 및 링크'!B:B,MATCH("https://skinnonews.com"&amp;A1897,'기사 제목 및 링크'!C:C,0)))</f>
        <v/>
      </c>
    </row>
    <row r="1898" spans="1:9">
      <c r="A1898" t="s">
        <v>1370</v>
      </c>
      <c r="B1898" t="s">
        <v>39</v>
      </c>
      <c r="C1898">
        <v>1</v>
      </c>
      <c r="D1898" s="78" t="str">
        <f>IFERROR(MATCH(A1898,'4p data'!$I$2:$I$7,0),"")</f>
        <v/>
      </c>
      <c r="E1898" s="78" t="str">
        <f>IF(D1898="","",D1898&amp;"@"&amp;COUNTIF($D$1:D1898,D1898))</f>
        <v/>
      </c>
      <c r="F1898" s="78" t="str">
        <f t="shared" si="29"/>
        <v>Naver 검색</v>
      </c>
      <c r="I1898" s="78" t="str">
        <f>IF(E1898="","",INDEX('기사 제목 및 링크'!B:B,MATCH("https://skinnonews.com"&amp;A1898,'기사 제목 및 링크'!C:C,0)))</f>
        <v/>
      </c>
    </row>
    <row r="1899" spans="1:9">
      <c r="A1899" t="s">
        <v>2449</v>
      </c>
      <c r="B1899" t="s">
        <v>39</v>
      </c>
      <c r="C1899">
        <v>1</v>
      </c>
      <c r="D1899" s="78" t="str">
        <f>IFERROR(MATCH(A1899,'4p data'!$I$2:$I$7,0),"")</f>
        <v/>
      </c>
      <c r="E1899" s="78" t="str">
        <f>IF(D1899="","",D1899&amp;"@"&amp;COUNTIF($D$1:D1899,D1899))</f>
        <v/>
      </c>
      <c r="F1899" s="78" t="str">
        <f t="shared" si="29"/>
        <v>Naver 검색</v>
      </c>
      <c r="I1899" s="78" t="str">
        <f>IF(E1899="","",INDEX('기사 제목 및 링크'!B:B,MATCH("https://skinnonews.com"&amp;A1899,'기사 제목 및 링크'!C:C,0)))</f>
        <v/>
      </c>
    </row>
    <row r="1900" spans="1:9">
      <c r="A1900" t="s">
        <v>118</v>
      </c>
      <c r="B1900" t="s">
        <v>40</v>
      </c>
      <c r="C1900">
        <v>1</v>
      </c>
      <c r="D1900" s="78" t="str">
        <f>IFERROR(MATCH(A1900,'4p data'!$I$2:$I$7,0),"")</f>
        <v/>
      </c>
      <c r="E1900" s="78" t="str">
        <f>IF(D1900="","",D1900&amp;"@"&amp;COUNTIF($D$1:D1900,D1900))</f>
        <v/>
      </c>
      <c r="F1900" s="78" t="str">
        <f t="shared" si="29"/>
        <v>Bing</v>
      </c>
      <c r="I1900" s="78" t="str">
        <f>IF(E1900="","",INDEX('기사 제목 및 링크'!B:B,MATCH("https://skinnonews.com"&amp;A1900,'기사 제목 및 링크'!C:C,0)))</f>
        <v/>
      </c>
    </row>
    <row r="1901" spans="1:9">
      <c r="A1901" t="s">
        <v>2450</v>
      </c>
      <c r="B1901" t="s">
        <v>39</v>
      </c>
      <c r="C1901">
        <v>1</v>
      </c>
      <c r="D1901" s="78" t="str">
        <f>IFERROR(MATCH(A1901,'4p data'!$I$2:$I$7,0),"")</f>
        <v/>
      </c>
      <c r="E1901" s="78" t="str">
        <f>IF(D1901="","",D1901&amp;"@"&amp;COUNTIF($D$1:D1901,D1901))</f>
        <v/>
      </c>
      <c r="F1901" s="78" t="str">
        <f t="shared" si="29"/>
        <v>Naver 검색</v>
      </c>
      <c r="I1901" s="78" t="str">
        <f>IF(E1901="","",INDEX('기사 제목 및 링크'!B:B,MATCH("https://skinnonews.com"&amp;A1901,'기사 제목 및 링크'!C:C,0)))</f>
        <v/>
      </c>
    </row>
    <row r="1902" spans="1:9">
      <c r="A1902" t="s">
        <v>2198</v>
      </c>
      <c r="B1902" t="s">
        <v>36</v>
      </c>
      <c r="C1902">
        <v>1</v>
      </c>
      <c r="D1902" s="78" t="str">
        <f>IFERROR(MATCH(A1902,'4p data'!$I$2:$I$7,0),"")</f>
        <v/>
      </c>
      <c r="E1902" s="78" t="str">
        <f>IF(D1902="","",D1902&amp;"@"&amp;COUNTIF($D$1:D1902,D1902))</f>
        <v/>
      </c>
      <c r="F1902" s="78" t="str">
        <f t="shared" si="29"/>
        <v>직접유입</v>
      </c>
      <c r="I1902" s="78" t="str">
        <f>IF(E1902="","",INDEX('기사 제목 및 링크'!B:B,MATCH("https://skinnonews.com"&amp;A1902,'기사 제목 및 링크'!C:C,0)))</f>
        <v/>
      </c>
    </row>
    <row r="1903" spans="1:9">
      <c r="A1903" t="s">
        <v>2198</v>
      </c>
      <c r="B1903" t="s">
        <v>37</v>
      </c>
      <c r="C1903">
        <v>1</v>
      </c>
      <c r="D1903" s="78" t="str">
        <f>IFERROR(MATCH(A1903,'4p data'!$I$2:$I$7,0),"")</f>
        <v/>
      </c>
      <c r="E1903" s="78" t="str">
        <f>IF(D1903="","",D1903&amp;"@"&amp;COUNTIF($D$1:D1903,D1903))</f>
        <v/>
      </c>
      <c r="F1903" s="78" t="str">
        <f t="shared" si="29"/>
        <v>Google 검색</v>
      </c>
      <c r="I1903" s="78" t="str">
        <f>IF(E1903="","",INDEX('기사 제목 및 링크'!B:B,MATCH("https://skinnonews.com"&amp;A1903,'기사 제목 및 링크'!C:C,0)))</f>
        <v/>
      </c>
    </row>
    <row r="1904" spans="1:9">
      <c r="A1904" t="s">
        <v>1939</v>
      </c>
      <c r="B1904" t="s">
        <v>37</v>
      </c>
      <c r="C1904">
        <v>1</v>
      </c>
      <c r="D1904" s="78" t="str">
        <f>IFERROR(MATCH(A1904,'4p data'!$I$2:$I$7,0),"")</f>
        <v/>
      </c>
      <c r="E1904" s="78" t="str">
        <f>IF(D1904="","",D1904&amp;"@"&amp;COUNTIF($D$1:D1904,D1904))</f>
        <v/>
      </c>
      <c r="F1904" s="78" t="str">
        <f t="shared" si="29"/>
        <v>Google 검색</v>
      </c>
      <c r="I1904" s="78" t="str">
        <f>IF(E1904="","",INDEX('기사 제목 및 링크'!B:B,MATCH("https://skinnonews.com"&amp;A1904,'기사 제목 및 링크'!C:C,0)))</f>
        <v/>
      </c>
    </row>
    <row r="1905" spans="1:9">
      <c r="A1905" t="s">
        <v>2117</v>
      </c>
      <c r="B1905" t="s">
        <v>1242</v>
      </c>
      <c r="C1905">
        <v>1</v>
      </c>
      <c r="D1905" s="78" t="str">
        <f>IFERROR(MATCH(A1905,'4p data'!$I$2:$I$7,0),"")</f>
        <v/>
      </c>
      <c r="E1905" s="78" t="str">
        <f>IF(D1905="","",D1905&amp;"@"&amp;COUNTIF($D$1:D1905,D1905))</f>
        <v/>
      </c>
      <c r="F1905" s="78" t="str">
        <f t="shared" si="29"/>
        <v>Instagramstory</v>
      </c>
      <c r="I1905" s="78" t="str">
        <f>IF(E1905="","",INDEX('기사 제목 및 링크'!B:B,MATCH("https://skinnonews.com"&amp;A1905,'기사 제목 및 링크'!C:C,0)))</f>
        <v/>
      </c>
    </row>
    <row r="1906" spans="1:9">
      <c r="A1906" t="s">
        <v>1620</v>
      </c>
      <c r="B1906" t="s">
        <v>37</v>
      </c>
      <c r="C1906">
        <v>1</v>
      </c>
      <c r="D1906" s="78" t="str">
        <f>IFERROR(MATCH(A1906,'4p data'!$I$2:$I$7,0),"")</f>
        <v/>
      </c>
      <c r="E1906" s="78" t="str">
        <f>IF(D1906="","",D1906&amp;"@"&amp;COUNTIF($D$1:D1906,D1906))</f>
        <v/>
      </c>
      <c r="F1906" s="78" t="str">
        <f t="shared" si="29"/>
        <v>Google 검색</v>
      </c>
      <c r="I1906" s="78" t="str">
        <f>IF(E1906="","",INDEX('기사 제목 및 링크'!B:B,MATCH("https://skinnonews.com"&amp;A1906,'기사 제목 및 링크'!C:C,0)))</f>
        <v/>
      </c>
    </row>
    <row r="1907" spans="1:9">
      <c r="A1907" t="s">
        <v>2451</v>
      </c>
      <c r="B1907" t="s">
        <v>39</v>
      </c>
      <c r="C1907">
        <v>1</v>
      </c>
      <c r="D1907" s="78" t="str">
        <f>IFERROR(MATCH(A1907,'4p data'!$I$2:$I$7,0),"")</f>
        <v/>
      </c>
      <c r="E1907" s="78" t="str">
        <f>IF(D1907="","",D1907&amp;"@"&amp;COUNTIF($D$1:D1907,D1907))</f>
        <v/>
      </c>
      <c r="F1907" s="78" t="str">
        <f t="shared" si="29"/>
        <v>Naver 검색</v>
      </c>
      <c r="I1907" s="78" t="str">
        <f>IF(E1907="","",INDEX('기사 제목 및 링크'!B:B,MATCH("https://skinnonews.com"&amp;A1907,'기사 제목 및 링크'!C:C,0)))</f>
        <v/>
      </c>
    </row>
    <row r="1908" spans="1:9">
      <c r="A1908" t="s">
        <v>2452</v>
      </c>
      <c r="B1908" t="s">
        <v>39</v>
      </c>
      <c r="C1908">
        <v>1</v>
      </c>
      <c r="D1908" s="78" t="str">
        <f>IFERROR(MATCH(A1908,'4p data'!$I$2:$I$7,0),"")</f>
        <v/>
      </c>
      <c r="E1908" s="78" t="str">
        <f>IF(D1908="","",D1908&amp;"@"&amp;COUNTIF($D$1:D1908,D1908))</f>
        <v/>
      </c>
      <c r="F1908" s="78" t="str">
        <f t="shared" si="29"/>
        <v>Naver 검색</v>
      </c>
      <c r="I1908" s="78" t="str">
        <f>IF(E1908="","",INDEX('기사 제목 및 링크'!B:B,MATCH("https://skinnonews.com"&amp;A1908,'기사 제목 및 링크'!C:C,0)))</f>
        <v/>
      </c>
    </row>
    <row r="1909" spans="1:9">
      <c r="A1909" t="s">
        <v>1679</v>
      </c>
      <c r="B1909" t="s">
        <v>37</v>
      </c>
      <c r="C1909">
        <v>1</v>
      </c>
      <c r="D1909" s="78" t="str">
        <f>IFERROR(MATCH(A1909,'4p data'!$I$2:$I$7,0),"")</f>
        <v/>
      </c>
      <c r="E1909" s="78" t="str">
        <f>IF(D1909="","",D1909&amp;"@"&amp;COUNTIF($D$1:D1909,D1909))</f>
        <v/>
      </c>
      <c r="F1909" s="78" t="str">
        <f t="shared" si="29"/>
        <v>Google 검색</v>
      </c>
      <c r="I1909" s="78" t="str">
        <f>IF(E1909="","",INDEX('기사 제목 및 링크'!B:B,MATCH("https://skinnonews.com"&amp;A1909,'기사 제목 및 링크'!C:C,0)))</f>
        <v/>
      </c>
    </row>
    <row r="1910" spans="1:9">
      <c r="A1910" t="s">
        <v>2453</v>
      </c>
      <c r="B1910" t="s">
        <v>37</v>
      </c>
      <c r="C1910">
        <v>1</v>
      </c>
      <c r="D1910" s="78" t="str">
        <f>IFERROR(MATCH(A1910,'4p data'!$I$2:$I$7,0),"")</f>
        <v/>
      </c>
      <c r="E1910" s="78" t="str">
        <f>IF(D1910="","",D1910&amp;"@"&amp;COUNTIF($D$1:D1910,D1910))</f>
        <v/>
      </c>
      <c r="F1910" s="78" t="str">
        <f t="shared" si="29"/>
        <v>Google 검색</v>
      </c>
      <c r="I1910" s="78" t="str">
        <f>IF(E1910="","",INDEX('기사 제목 및 링크'!B:B,MATCH("https://skinnonews.com"&amp;A1910,'기사 제목 및 링크'!C:C,0)))</f>
        <v/>
      </c>
    </row>
    <row r="1911" spans="1:9">
      <c r="A1911" t="s">
        <v>175</v>
      </c>
      <c r="B1911" t="s">
        <v>39</v>
      </c>
      <c r="C1911">
        <v>1</v>
      </c>
      <c r="D1911" s="78" t="str">
        <f>IFERROR(MATCH(A1911,'4p data'!$I$2:$I$7,0),"")</f>
        <v/>
      </c>
      <c r="E1911" s="78" t="str">
        <f>IF(D1911="","",D1911&amp;"@"&amp;COUNTIF($D$1:D1911,D1911))</f>
        <v/>
      </c>
      <c r="F1911" s="78" t="str">
        <f t="shared" si="29"/>
        <v>Naver 검색</v>
      </c>
      <c r="I1911" s="78" t="str">
        <f>IF(E1911="","",INDEX('기사 제목 및 링크'!B:B,MATCH("https://skinnonews.com"&amp;A1911,'기사 제목 및 링크'!C:C,0)))</f>
        <v/>
      </c>
    </row>
    <row r="1912" spans="1:9">
      <c r="A1912" t="s">
        <v>2454</v>
      </c>
      <c r="B1912" t="s">
        <v>37</v>
      </c>
      <c r="C1912">
        <v>1</v>
      </c>
      <c r="D1912" s="78" t="str">
        <f>IFERROR(MATCH(A1912,'4p data'!$I$2:$I$7,0),"")</f>
        <v/>
      </c>
      <c r="E1912" s="78" t="str">
        <f>IF(D1912="","",D1912&amp;"@"&amp;COUNTIF($D$1:D1912,D1912))</f>
        <v/>
      </c>
      <c r="F1912" s="78" t="str">
        <f t="shared" si="29"/>
        <v>Google 검색</v>
      </c>
      <c r="I1912" s="78" t="str">
        <f>IF(E1912="","",INDEX('기사 제목 및 링크'!B:B,MATCH("https://skinnonews.com"&amp;A1912,'기사 제목 및 링크'!C:C,0)))</f>
        <v/>
      </c>
    </row>
    <row r="1913" spans="1:9">
      <c r="A1913" t="s">
        <v>1818</v>
      </c>
      <c r="B1913" t="s">
        <v>37</v>
      </c>
      <c r="C1913">
        <v>1</v>
      </c>
      <c r="D1913" s="78" t="str">
        <f>IFERROR(MATCH(A1913,'4p data'!$I$2:$I$7,0),"")</f>
        <v/>
      </c>
      <c r="E1913" s="78" t="str">
        <f>IF(D1913="","",D1913&amp;"@"&amp;COUNTIF($D$1:D1913,D1913))</f>
        <v/>
      </c>
      <c r="F1913" s="78" t="str">
        <f t="shared" si="29"/>
        <v>Google 검색</v>
      </c>
      <c r="I1913" s="78" t="str">
        <f>IF(E1913="","",INDEX('기사 제목 및 링크'!B:B,MATCH("https://skinnonews.com"&amp;A1913,'기사 제목 및 링크'!C:C,0)))</f>
        <v/>
      </c>
    </row>
    <row r="1914" spans="1:9">
      <c r="A1914" t="s">
        <v>1532</v>
      </c>
      <c r="B1914" t="s">
        <v>37</v>
      </c>
      <c r="C1914">
        <v>1</v>
      </c>
      <c r="D1914" s="78" t="str">
        <f>IFERROR(MATCH(A1914,'4p data'!$I$2:$I$7,0),"")</f>
        <v/>
      </c>
      <c r="E1914" s="78" t="str">
        <f>IF(D1914="","",D1914&amp;"@"&amp;COUNTIF($D$1:D1914,D1914))</f>
        <v/>
      </c>
      <c r="F1914" s="78" t="str">
        <f t="shared" si="29"/>
        <v>Google 검색</v>
      </c>
      <c r="I1914" s="78" t="str">
        <f>IF(E1914="","",INDEX('기사 제목 및 링크'!B:B,MATCH("https://skinnonews.com"&amp;A1914,'기사 제목 및 링크'!C:C,0)))</f>
        <v/>
      </c>
    </row>
    <row r="1915" spans="1:9">
      <c r="A1915" t="s">
        <v>2455</v>
      </c>
      <c r="B1915" t="s">
        <v>37</v>
      </c>
      <c r="C1915">
        <v>1</v>
      </c>
      <c r="D1915" s="78" t="str">
        <f>IFERROR(MATCH(A1915,'4p data'!$I$2:$I$7,0),"")</f>
        <v/>
      </c>
      <c r="E1915" s="78" t="str">
        <f>IF(D1915="","",D1915&amp;"@"&amp;COUNTIF($D$1:D1915,D1915))</f>
        <v/>
      </c>
      <c r="F1915" s="78" t="str">
        <f t="shared" si="29"/>
        <v>Google 검색</v>
      </c>
      <c r="I1915" s="78" t="str">
        <f>IF(E1915="","",INDEX('기사 제목 및 링크'!B:B,MATCH("https://skinnonews.com"&amp;A1915,'기사 제목 및 링크'!C:C,0)))</f>
        <v/>
      </c>
    </row>
    <row r="1916" spans="1:9">
      <c r="A1916" t="s">
        <v>2456</v>
      </c>
      <c r="B1916" t="s">
        <v>39</v>
      </c>
      <c r="C1916">
        <v>1</v>
      </c>
      <c r="D1916" s="78" t="str">
        <f>IFERROR(MATCH(A1916,'4p data'!$I$2:$I$7,0),"")</f>
        <v/>
      </c>
      <c r="E1916" s="78" t="str">
        <f>IF(D1916="","",D1916&amp;"@"&amp;COUNTIF($D$1:D1916,D1916))</f>
        <v/>
      </c>
      <c r="F1916" s="78" t="str">
        <f t="shared" si="29"/>
        <v>Naver 검색</v>
      </c>
      <c r="I1916" s="78" t="str">
        <f>IF(E1916="","",INDEX('기사 제목 및 링크'!B:B,MATCH("https://skinnonews.com"&amp;A1916,'기사 제목 및 링크'!C:C,0)))</f>
        <v/>
      </c>
    </row>
    <row r="1917" spans="1:9">
      <c r="A1917" t="s">
        <v>906</v>
      </c>
      <c r="B1917" t="s">
        <v>37</v>
      </c>
      <c r="C1917">
        <v>1</v>
      </c>
      <c r="D1917" s="78" t="str">
        <f>IFERROR(MATCH(A1917,'4p data'!$I$2:$I$7,0),"")</f>
        <v/>
      </c>
      <c r="E1917" s="78" t="str">
        <f>IF(D1917="","",D1917&amp;"@"&amp;COUNTIF($D$1:D1917,D1917))</f>
        <v/>
      </c>
      <c r="F1917" s="78" t="str">
        <f t="shared" si="29"/>
        <v>Google 검색</v>
      </c>
      <c r="I1917" s="78" t="str">
        <f>IF(E1917="","",INDEX('기사 제목 및 링크'!B:B,MATCH("https://skinnonews.com"&amp;A1917,'기사 제목 및 링크'!C:C,0)))</f>
        <v/>
      </c>
    </row>
    <row r="1918" spans="1:9">
      <c r="A1918" t="s">
        <v>2457</v>
      </c>
      <c r="B1918" t="s">
        <v>37</v>
      </c>
      <c r="C1918">
        <v>1</v>
      </c>
      <c r="D1918" s="78" t="str">
        <f>IFERROR(MATCH(A1918,'4p data'!$I$2:$I$7,0),"")</f>
        <v/>
      </c>
      <c r="E1918" s="78" t="str">
        <f>IF(D1918="","",D1918&amp;"@"&amp;COUNTIF($D$1:D1918,D1918))</f>
        <v/>
      </c>
      <c r="F1918" s="78" t="str">
        <f t="shared" si="29"/>
        <v>Google 검색</v>
      </c>
      <c r="I1918" s="78" t="str">
        <f>IF(E1918="","",INDEX('기사 제목 및 링크'!B:B,MATCH("https://skinnonews.com"&amp;A1918,'기사 제목 및 링크'!C:C,0)))</f>
        <v/>
      </c>
    </row>
    <row r="1919" spans="1:9">
      <c r="A1919" t="s">
        <v>2458</v>
      </c>
      <c r="B1919" t="s">
        <v>36</v>
      </c>
      <c r="C1919">
        <v>1</v>
      </c>
      <c r="D1919" s="78" t="str">
        <f>IFERROR(MATCH(A1919,'4p data'!$I$2:$I$7,0),"")</f>
        <v/>
      </c>
      <c r="E1919" s="78" t="str">
        <f>IF(D1919="","",D1919&amp;"@"&amp;COUNTIF($D$1:D1919,D1919))</f>
        <v/>
      </c>
      <c r="F1919" s="78" t="str">
        <f t="shared" si="29"/>
        <v>직접유입</v>
      </c>
      <c r="I1919" s="78" t="str">
        <f>IF(E1919="","",INDEX('기사 제목 및 링크'!B:B,MATCH("https://skinnonews.com"&amp;A1919,'기사 제목 및 링크'!C:C,0)))</f>
        <v/>
      </c>
    </row>
    <row r="1920" spans="1:9">
      <c r="A1920" t="s">
        <v>1940</v>
      </c>
      <c r="B1920" t="s">
        <v>39</v>
      </c>
      <c r="C1920">
        <v>1</v>
      </c>
      <c r="D1920" s="78" t="str">
        <f>IFERROR(MATCH(A1920,'4p data'!$I$2:$I$7,0),"")</f>
        <v/>
      </c>
      <c r="E1920" s="78" t="str">
        <f>IF(D1920="","",D1920&amp;"@"&amp;COUNTIF($D$1:D1920,D1920))</f>
        <v/>
      </c>
      <c r="F1920" s="78" t="str">
        <f t="shared" si="29"/>
        <v>Naver 검색</v>
      </c>
      <c r="I1920" s="78" t="str">
        <f>IF(E1920="","",INDEX('기사 제목 및 링크'!B:B,MATCH("https://skinnonews.com"&amp;A1920,'기사 제목 및 링크'!C:C,0)))</f>
        <v/>
      </c>
    </row>
    <row r="1921" spans="1:9">
      <c r="A1921" t="s">
        <v>1681</v>
      </c>
      <c r="B1921" t="s">
        <v>37</v>
      </c>
      <c r="C1921">
        <v>1</v>
      </c>
      <c r="D1921" s="78" t="str">
        <f>IFERROR(MATCH(A1921,'4p data'!$I$2:$I$7,0),"")</f>
        <v/>
      </c>
      <c r="E1921" s="78" t="str">
        <f>IF(D1921="","",D1921&amp;"@"&amp;COUNTIF($D$1:D1921,D1921))</f>
        <v/>
      </c>
      <c r="F1921" s="78" t="str">
        <f t="shared" si="29"/>
        <v>Google 검색</v>
      </c>
      <c r="I1921" s="78" t="str">
        <f>IF(E1921="","",INDEX('기사 제목 및 링크'!B:B,MATCH("https://skinnonews.com"&amp;A1921,'기사 제목 및 링크'!C:C,0)))</f>
        <v/>
      </c>
    </row>
    <row r="1922" spans="1:9">
      <c r="A1922" t="s">
        <v>1681</v>
      </c>
      <c r="B1922" t="s">
        <v>1540</v>
      </c>
      <c r="C1922">
        <v>1</v>
      </c>
      <c r="D1922" s="78" t="str">
        <f>IFERROR(MATCH(A1922,'4p data'!$I$2:$I$7,0),"")</f>
        <v/>
      </c>
      <c r="E1922" s="78" t="str">
        <f>IF(D1922="","",D1922&amp;"@"&amp;COUNTIF($D$1:D1922,D1922))</f>
        <v/>
      </c>
      <c r="F1922" s="78" t="str">
        <f t="shared" ref="F1922:F1985" si="30">IF(B1922="naver","Naver 검색",IF(B1922="google","Google 검색",IF(B1922="(direct)","직접유입",UPPER(LEFT(B1922,1))&amp;MID(B1922,2,99))))</f>
        <v>Yahoo</v>
      </c>
      <c r="I1922" s="78" t="str">
        <f>IF(E1922="","",INDEX('기사 제목 및 링크'!B:B,MATCH("https://skinnonews.com"&amp;A1922,'기사 제목 및 링크'!C:C,0)))</f>
        <v/>
      </c>
    </row>
    <row r="1923" spans="1:9">
      <c r="A1923" t="s">
        <v>1496</v>
      </c>
      <c r="B1923" t="s">
        <v>40</v>
      </c>
      <c r="C1923">
        <v>1</v>
      </c>
      <c r="D1923" s="78" t="str">
        <f>IFERROR(MATCH(A1923,'4p data'!$I$2:$I$7,0),"")</f>
        <v/>
      </c>
      <c r="E1923" s="78" t="str">
        <f>IF(D1923="","",D1923&amp;"@"&amp;COUNTIF($D$1:D1923,D1923))</f>
        <v/>
      </c>
      <c r="F1923" s="78" t="str">
        <f t="shared" si="30"/>
        <v>Bing</v>
      </c>
      <c r="I1923" s="78" t="str">
        <f>IF(E1923="","",INDEX('기사 제목 및 링크'!B:B,MATCH("https://skinnonews.com"&amp;A1923,'기사 제목 및 링크'!C:C,0)))</f>
        <v/>
      </c>
    </row>
    <row r="1924" spans="1:9">
      <c r="A1924" t="s">
        <v>2459</v>
      </c>
      <c r="B1924" t="s">
        <v>37</v>
      </c>
      <c r="C1924">
        <v>1</v>
      </c>
      <c r="D1924" s="78" t="str">
        <f>IFERROR(MATCH(A1924,'4p data'!$I$2:$I$7,0),"")</f>
        <v/>
      </c>
      <c r="E1924" s="78" t="str">
        <f>IF(D1924="","",D1924&amp;"@"&amp;COUNTIF($D$1:D1924,D1924))</f>
        <v/>
      </c>
      <c r="F1924" s="78" t="str">
        <f t="shared" si="30"/>
        <v>Google 검색</v>
      </c>
      <c r="I1924" s="78" t="str">
        <f>IF(E1924="","",INDEX('기사 제목 및 링크'!B:B,MATCH("https://skinnonews.com"&amp;A1924,'기사 제목 및 링크'!C:C,0)))</f>
        <v/>
      </c>
    </row>
    <row r="1925" spans="1:9">
      <c r="A1925" t="s">
        <v>2460</v>
      </c>
      <c r="B1925" t="s">
        <v>37</v>
      </c>
      <c r="C1925">
        <v>1</v>
      </c>
      <c r="D1925" s="78" t="str">
        <f>IFERROR(MATCH(A1925,'4p data'!$I$2:$I$7,0),"")</f>
        <v/>
      </c>
      <c r="E1925" s="78" t="str">
        <f>IF(D1925="","",D1925&amp;"@"&amp;COUNTIF($D$1:D1925,D1925))</f>
        <v/>
      </c>
      <c r="F1925" s="78" t="str">
        <f t="shared" si="30"/>
        <v>Google 검색</v>
      </c>
      <c r="I1925" s="78" t="str">
        <f>IF(E1925="","",INDEX('기사 제목 및 링크'!B:B,MATCH("https://skinnonews.com"&amp;A1925,'기사 제목 및 링크'!C:C,0)))</f>
        <v/>
      </c>
    </row>
    <row r="1926" spans="1:9">
      <c r="A1926" t="s">
        <v>1729</v>
      </c>
      <c r="B1926" t="s">
        <v>37</v>
      </c>
      <c r="C1926">
        <v>1</v>
      </c>
      <c r="D1926" s="78" t="str">
        <f>IFERROR(MATCH(A1926,'4p data'!$I$2:$I$7,0),"")</f>
        <v/>
      </c>
      <c r="E1926" s="78" t="str">
        <f>IF(D1926="","",D1926&amp;"@"&amp;COUNTIF($D$1:D1926,D1926))</f>
        <v/>
      </c>
      <c r="F1926" s="78" t="str">
        <f t="shared" si="30"/>
        <v>Google 검색</v>
      </c>
      <c r="I1926" s="78" t="str">
        <f>IF(E1926="","",INDEX('기사 제목 및 링크'!B:B,MATCH("https://skinnonews.com"&amp;A1926,'기사 제목 및 링크'!C:C,0)))</f>
        <v/>
      </c>
    </row>
    <row r="1927" spans="1:9">
      <c r="A1927" t="s">
        <v>1941</v>
      </c>
      <c r="B1927" t="s">
        <v>36</v>
      </c>
      <c r="C1927">
        <v>1</v>
      </c>
      <c r="D1927" s="78" t="str">
        <f>IFERROR(MATCH(A1927,'4p data'!$I$2:$I$7,0),"")</f>
        <v/>
      </c>
      <c r="E1927" s="78" t="str">
        <f>IF(D1927="","",D1927&amp;"@"&amp;COUNTIF($D$1:D1927,D1927))</f>
        <v/>
      </c>
      <c r="F1927" s="78" t="str">
        <f t="shared" si="30"/>
        <v>직접유입</v>
      </c>
      <c r="I1927" s="78" t="str">
        <f>IF(E1927="","",INDEX('기사 제목 및 링크'!B:B,MATCH("https://skinnonews.com"&amp;A1927,'기사 제목 및 링크'!C:C,0)))</f>
        <v/>
      </c>
    </row>
    <row r="1928" spans="1:9">
      <c r="A1928" t="s">
        <v>1941</v>
      </c>
      <c r="B1928" t="s">
        <v>37</v>
      </c>
      <c r="C1928">
        <v>1</v>
      </c>
      <c r="D1928" s="78" t="str">
        <f>IFERROR(MATCH(A1928,'4p data'!$I$2:$I$7,0),"")</f>
        <v/>
      </c>
      <c r="E1928" s="78" t="str">
        <f>IF(D1928="","",D1928&amp;"@"&amp;COUNTIF($D$1:D1928,D1928))</f>
        <v/>
      </c>
      <c r="F1928" s="78" t="str">
        <f t="shared" si="30"/>
        <v>Google 검색</v>
      </c>
      <c r="I1928" s="78" t="str">
        <f>IF(E1928="","",INDEX('기사 제목 및 링크'!B:B,MATCH("https://skinnonews.com"&amp;A1928,'기사 제목 및 링크'!C:C,0)))</f>
        <v/>
      </c>
    </row>
    <row r="1929" spans="1:9">
      <c r="A1929" t="s">
        <v>1730</v>
      </c>
      <c r="B1929" t="s">
        <v>37</v>
      </c>
      <c r="C1929">
        <v>1</v>
      </c>
      <c r="D1929" s="78" t="str">
        <f>IFERROR(MATCH(A1929,'4p data'!$I$2:$I$7,0),"")</f>
        <v/>
      </c>
      <c r="E1929" s="78" t="str">
        <f>IF(D1929="","",D1929&amp;"@"&amp;COUNTIF($D$1:D1929,D1929))</f>
        <v/>
      </c>
      <c r="F1929" s="78" t="str">
        <f t="shared" si="30"/>
        <v>Google 검색</v>
      </c>
      <c r="I1929" s="78" t="str">
        <f>IF(E1929="","",INDEX('기사 제목 및 링크'!B:B,MATCH("https://skinnonews.com"&amp;A1929,'기사 제목 및 링크'!C:C,0)))</f>
        <v/>
      </c>
    </row>
    <row r="1930" spans="1:9">
      <c r="A1930" t="s">
        <v>1942</v>
      </c>
      <c r="B1930" t="s">
        <v>37</v>
      </c>
      <c r="C1930">
        <v>1</v>
      </c>
      <c r="D1930" s="78" t="str">
        <f>IFERROR(MATCH(A1930,'4p data'!$I$2:$I$7,0),"")</f>
        <v/>
      </c>
      <c r="E1930" s="78" t="str">
        <f>IF(D1930="","",D1930&amp;"@"&amp;COUNTIF($D$1:D1930,D1930))</f>
        <v/>
      </c>
      <c r="F1930" s="78" t="str">
        <f t="shared" si="30"/>
        <v>Google 검색</v>
      </c>
      <c r="I1930" s="78" t="str">
        <f>IF(E1930="","",INDEX('기사 제목 및 링크'!B:B,MATCH("https://skinnonews.com"&amp;A1930,'기사 제목 및 링크'!C:C,0)))</f>
        <v/>
      </c>
    </row>
    <row r="1931" spans="1:9">
      <c r="A1931" t="s">
        <v>929</v>
      </c>
      <c r="B1931" t="s">
        <v>39</v>
      </c>
      <c r="C1931">
        <v>1</v>
      </c>
      <c r="D1931" s="78" t="str">
        <f>IFERROR(MATCH(A1931,'4p data'!$I$2:$I$7,0),"")</f>
        <v/>
      </c>
      <c r="E1931" s="78" t="str">
        <f>IF(D1931="","",D1931&amp;"@"&amp;COUNTIF($D$1:D1931,D1931))</f>
        <v/>
      </c>
      <c r="F1931" s="78" t="str">
        <f t="shared" si="30"/>
        <v>Naver 검색</v>
      </c>
      <c r="I1931" s="78" t="str">
        <f>IF(E1931="","",INDEX('기사 제목 및 링크'!B:B,MATCH("https://skinnonews.com"&amp;A1931,'기사 제목 및 링크'!C:C,0)))</f>
        <v/>
      </c>
    </row>
    <row r="1932" spans="1:9">
      <c r="A1932" t="s">
        <v>1185</v>
      </c>
      <c r="B1932" t="s">
        <v>37</v>
      </c>
      <c r="C1932">
        <v>1</v>
      </c>
      <c r="D1932" s="78" t="str">
        <f>IFERROR(MATCH(A1932,'4p data'!$I$2:$I$7,0),"")</f>
        <v/>
      </c>
      <c r="E1932" s="78" t="str">
        <f>IF(D1932="","",D1932&amp;"@"&amp;COUNTIF($D$1:D1932,D1932))</f>
        <v/>
      </c>
      <c r="F1932" s="78" t="str">
        <f t="shared" si="30"/>
        <v>Google 검색</v>
      </c>
      <c r="I1932" s="78" t="str">
        <f>IF(E1932="","",INDEX('기사 제목 및 링크'!B:B,MATCH("https://skinnonews.com"&amp;A1932,'기사 제목 및 링크'!C:C,0)))</f>
        <v/>
      </c>
    </row>
    <row r="1933" spans="1:9">
      <c r="A1933" t="s">
        <v>2461</v>
      </c>
      <c r="B1933" t="s">
        <v>37</v>
      </c>
      <c r="C1933">
        <v>1</v>
      </c>
      <c r="D1933" s="78" t="str">
        <f>IFERROR(MATCH(A1933,'4p data'!$I$2:$I$7,0),"")</f>
        <v/>
      </c>
      <c r="E1933" s="78" t="str">
        <f>IF(D1933="","",D1933&amp;"@"&amp;COUNTIF($D$1:D1933,D1933))</f>
        <v/>
      </c>
      <c r="F1933" s="78" t="str">
        <f t="shared" si="30"/>
        <v>Google 검색</v>
      </c>
      <c r="I1933" s="78" t="str">
        <f>IF(E1933="","",INDEX('기사 제목 및 링크'!B:B,MATCH("https://skinnonews.com"&amp;A1933,'기사 제목 및 링크'!C:C,0)))</f>
        <v/>
      </c>
    </row>
    <row r="1934" spans="1:9">
      <c r="A1934" t="s">
        <v>154</v>
      </c>
      <c r="B1934" t="s">
        <v>41</v>
      </c>
      <c r="C1934">
        <v>1</v>
      </c>
      <c r="D1934" s="78" t="str">
        <f>IFERROR(MATCH(A1934,'4p data'!$I$2:$I$7,0),"")</f>
        <v/>
      </c>
      <c r="E1934" s="78" t="str">
        <f>IF(D1934="","",D1934&amp;"@"&amp;COUNTIF($D$1:D1934,D1934))</f>
        <v/>
      </c>
      <c r="F1934" s="78" t="str">
        <f t="shared" si="30"/>
        <v>Naver.com</v>
      </c>
      <c r="I1934" s="78" t="str">
        <f>IF(E1934="","",INDEX('기사 제목 및 링크'!B:B,MATCH("https://skinnonews.com"&amp;A1934,'기사 제목 및 링크'!C:C,0)))</f>
        <v/>
      </c>
    </row>
    <row r="1935" spans="1:9">
      <c r="A1935" t="s">
        <v>176</v>
      </c>
      <c r="B1935" t="s">
        <v>40</v>
      </c>
      <c r="C1935">
        <v>1</v>
      </c>
      <c r="D1935" s="78" t="str">
        <f>IFERROR(MATCH(A1935,'4p data'!$I$2:$I$7,0),"")</f>
        <v/>
      </c>
      <c r="E1935" s="78" t="str">
        <f>IF(D1935="","",D1935&amp;"@"&amp;COUNTIF($D$1:D1935,D1935))</f>
        <v/>
      </c>
      <c r="F1935" s="78" t="str">
        <f t="shared" si="30"/>
        <v>Bing</v>
      </c>
      <c r="I1935" s="78" t="str">
        <f>IF(E1935="","",INDEX('기사 제목 및 링크'!B:B,MATCH("https://skinnonews.com"&amp;A1935,'기사 제목 및 링크'!C:C,0)))</f>
        <v/>
      </c>
    </row>
    <row r="1936" spans="1:9">
      <c r="A1936" t="s">
        <v>2462</v>
      </c>
      <c r="B1936" t="s">
        <v>37</v>
      </c>
      <c r="C1936">
        <v>1</v>
      </c>
      <c r="D1936" s="78" t="str">
        <f>IFERROR(MATCH(A1936,'4p data'!$I$2:$I$7,0),"")</f>
        <v/>
      </c>
      <c r="E1936" s="78" t="str">
        <f>IF(D1936="","",D1936&amp;"@"&amp;COUNTIF($D$1:D1936,D1936))</f>
        <v/>
      </c>
      <c r="F1936" s="78" t="str">
        <f t="shared" si="30"/>
        <v>Google 검색</v>
      </c>
      <c r="I1936" s="78" t="str">
        <f>IF(E1936="","",INDEX('기사 제목 및 링크'!B:B,MATCH("https://skinnonews.com"&amp;A1936,'기사 제목 및 링크'!C:C,0)))</f>
        <v/>
      </c>
    </row>
    <row r="1937" spans="1:9">
      <c r="A1937" t="s">
        <v>1943</v>
      </c>
      <c r="B1937" t="s">
        <v>36</v>
      </c>
      <c r="C1937">
        <v>1</v>
      </c>
      <c r="D1937" s="78" t="str">
        <f>IFERROR(MATCH(A1937,'4p data'!$I$2:$I$7,0),"")</f>
        <v/>
      </c>
      <c r="E1937" s="78" t="str">
        <f>IF(D1937="","",D1937&amp;"@"&amp;COUNTIF($D$1:D1937,D1937))</f>
        <v/>
      </c>
      <c r="F1937" s="78" t="str">
        <f t="shared" si="30"/>
        <v>직접유입</v>
      </c>
      <c r="I1937" s="78" t="str">
        <f>IF(E1937="","",INDEX('기사 제목 및 링크'!B:B,MATCH("https://skinnonews.com"&amp;A1937,'기사 제목 및 링크'!C:C,0)))</f>
        <v/>
      </c>
    </row>
    <row r="1938" spans="1:9">
      <c r="A1938" t="s">
        <v>1943</v>
      </c>
      <c r="B1938" t="s">
        <v>37</v>
      </c>
      <c r="C1938">
        <v>1</v>
      </c>
      <c r="D1938" s="78" t="str">
        <f>IFERROR(MATCH(A1938,'4p data'!$I$2:$I$7,0),"")</f>
        <v/>
      </c>
      <c r="E1938" s="78" t="str">
        <f>IF(D1938="","",D1938&amp;"@"&amp;COUNTIF($D$1:D1938,D1938))</f>
        <v/>
      </c>
      <c r="F1938" s="78" t="str">
        <f t="shared" si="30"/>
        <v>Google 검색</v>
      </c>
      <c r="I1938" s="78" t="str">
        <f>IF(E1938="","",INDEX('기사 제목 및 링크'!B:B,MATCH("https://skinnonews.com"&amp;A1938,'기사 제목 및 링크'!C:C,0)))</f>
        <v/>
      </c>
    </row>
    <row r="1939" spans="1:9">
      <c r="A1939" t="s">
        <v>1239</v>
      </c>
      <c r="B1939" t="s">
        <v>36</v>
      </c>
      <c r="C1939">
        <v>1</v>
      </c>
      <c r="D1939" s="78" t="str">
        <f>IFERROR(MATCH(A1939,'4p data'!$I$2:$I$7,0),"")</f>
        <v/>
      </c>
      <c r="E1939" s="78" t="str">
        <f>IF(D1939="","",D1939&amp;"@"&amp;COUNTIF($D$1:D1939,D1939))</f>
        <v/>
      </c>
      <c r="F1939" s="78" t="str">
        <f t="shared" si="30"/>
        <v>직접유입</v>
      </c>
      <c r="I1939" s="78" t="str">
        <f>IF(E1939="","",INDEX('기사 제목 및 링크'!B:B,MATCH("https://skinnonews.com"&amp;A1939,'기사 제목 및 링크'!C:C,0)))</f>
        <v/>
      </c>
    </row>
    <row r="1940" spans="1:9">
      <c r="A1940" t="s">
        <v>2463</v>
      </c>
      <c r="B1940" t="s">
        <v>37</v>
      </c>
      <c r="C1940">
        <v>1</v>
      </c>
      <c r="D1940" s="78" t="str">
        <f>IFERROR(MATCH(A1940,'4p data'!$I$2:$I$7,0),"")</f>
        <v/>
      </c>
      <c r="E1940" s="78" t="str">
        <f>IF(D1940="","",D1940&amp;"@"&amp;COUNTIF($D$1:D1940,D1940))</f>
        <v/>
      </c>
      <c r="F1940" s="78" t="str">
        <f t="shared" si="30"/>
        <v>Google 검색</v>
      </c>
      <c r="I1940" s="78" t="str">
        <f>IF(E1940="","",INDEX('기사 제목 및 링크'!B:B,MATCH("https://skinnonews.com"&amp;A1940,'기사 제목 및 링크'!C:C,0)))</f>
        <v/>
      </c>
    </row>
    <row r="1941" spans="1:9">
      <c r="A1941" t="s">
        <v>2118</v>
      </c>
      <c r="B1941" t="s">
        <v>40</v>
      </c>
      <c r="C1941">
        <v>1</v>
      </c>
      <c r="D1941" s="78" t="str">
        <f>IFERROR(MATCH(A1941,'4p data'!$I$2:$I$7,0),"")</f>
        <v/>
      </c>
      <c r="E1941" s="78" t="str">
        <f>IF(D1941="","",D1941&amp;"@"&amp;COUNTIF($D$1:D1941,D1941))</f>
        <v/>
      </c>
      <c r="F1941" s="78" t="str">
        <f t="shared" si="30"/>
        <v>Bing</v>
      </c>
      <c r="I1941" s="78" t="str">
        <f>IF(E1941="","",INDEX('기사 제목 및 링크'!B:B,MATCH("https://skinnonews.com"&amp;A1941,'기사 제목 및 링크'!C:C,0)))</f>
        <v/>
      </c>
    </row>
    <row r="1942" spans="1:9">
      <c r="A1942" t="s">
        <v>1944</v>
      </c>
      <c r="B1942" t="s">
        <v>37</v>
      </c>
      <c r="C1942">
        <v>1</v>
      </c>
      <c r="D1942" s="78" t="str">
        <f>IFERROR(MATCH(A1942,'4p data'!$I$2:$I$7,0),"")</f>
        <v/>
      </c>
      <c r="E1942" s="78" t="str">
        <f>IF(D1942="","",D1942&amp;"@"&amp;COUNTIF($D$1:D1942,D1942))</f>
        <v/>
      </c>
      <c r="F1942" s="78" t="str">
        <f t="shared" si="30"/>
        <v>Google 검색</v>
      </c>
      <c r="I1942" s="78" t="str">
        <f>IF(E1942="","",INDEX('기사 제목 및 링크'!B:B,MATCH("https://skinnonews.com"&amp;A1942,'기사 제목 및 링크'!C:C,0)))</f>
        <v/>
      </c>
    </row>
    <row r="1943" spans="1:9">
      <c r="A1943" t="s">
        <v>1512</v>
      </c>
      <c r="B1943" t="s">
        <v>37</v>
      </c>
      <c r="C1943">
        <v>1</v>
      </c>
      <c r="D1943" s="78" t="str">
        <f>IFERROR(MATCH(A1943,'4p data'!$I$2:$I$7,0),"")</f>
        <v/>
      </c>
      <c r="E1943" s="78" t="str">
        <f>IF(D1943="","",D1943&amp;"@"&amp;COUNTIF($D$1:D1943,D1943))</f>
        <v/>
      </c>
      <c r="F1943" s="78" t="str">
        <f t="shared" si="30"/>
        <v>Google 검색</v>
      </c>
      <c r="I1943" s="78" t="str">
        <f>IF(E1943="","",INDEX('기사 제목 및 링크'!B:B,MATCH("https://skinnonews.com"&amp;A1943,'기사 제목 및 링크'!C:C,0)))</f>
        <v/>
      </c>
    </row>
    <row r="1944" spans="1:9">
      <c r="A1944" t="s">
        <v>2464</v>
      </c>
      <c r="B1944" t="s">
        <v>37</v>
      </c>
      <c r="C1944">
        <v>1</v>
      </c>
      <c r="D1944" s="78" t="str">
        <f>IFERROR(MATCH(A1944,'4p data'!$I$2:$I$7,0),"")</f>
        <v/>
      </c>
      <c r="E1944" s="78" t="str">
        <f>IF(D1944="","",D1944&amp;"@"&amp;COUNTIF($D$1:D1944,D1944))</f>
        <v/>
      </c>
      <c r="F1944" s="78" t="str">
        <f t="shared" si="30"/>
        <v>Google 검색</v>
      </c>
      <c r="I1944" s="78" t="str">
        <f>IF(E1944="","",INDEX('기사 제목 및 링크'!B:B,MATCH("https://skinnonews.com"&amp;A1944,'기사 제목 및 링크'!C:C,0)))</f>
        <v/>
      </c>
    </row>
    <row r="1945" spans="1:9">
      <c r="A1945" t="s">
        <v>2465</v>
      </c>
      <c r="B1945" t="s">
        <v>36</v>
      </c>
      <c r="C1945">
        <v>1</v>
      </c>
      <c r="D1945" s="78" t="str">
        <f>IFERROR(MATCH(A1945,'4p data'!$I$2:$I$7,0),"")</f>
        <v/>
      </c>
      <c r="E1945" s="78" t="str">
        <f>IF(D1945="","",D1945&amp;"@"&amp;COUNTIF($D$1:D1945,D1945))</f>
        <v/>
      </c>
      <c r="F1945" s="78" t="str">
        <f t="shared" si="30"/>
        <v>직접유입</v>
      </c>
      <c r="I1945" s="78" t="str">
        <f>IF(E1945="","",INDEX('기사 제목 및 링크'!B:B,MATCH("https://skinnonews.com"&amp;A1945,'기사 제목 및 링크'!C:C,0)))</f>
        <v/>
      </c>
    </row>
    <row r="1946" spans="1:9">
      <c r="A1946" t="s">
        <v>1819</v>
      </c>
      <c r="B1946" t="s">
        <v>37</v>
      </c>
      <c r="C1946">
        <v>1</v>
      </c>
      <c r="D1946" s="78" t="str">
        <f>IFERROR(MATCH(A1946,'4p data'!$I$2:$I$7,0),"")</f>
        <v/>
      </c>
      <c r="E1946" s="78" t="str">
        <f>IF(D1946="","",D1946&amp;"@"&amp;COUNTIF($D$1:D1946,D1946))</f>
        <v/>
      </c>
      <c r="F1946" s="78" t="str">
        <f t="shared" si="30"/>
        <v>Google 검색</v>
      </c>
      <c r="I1946" s="78" t="str">
        <f>IF(E1946="","",INDEX('기사 제목 및 링크'!B:B,MATCH("https://skinnonews.com"&amp;A1946,'기사 제목 및 링크'!C:C,0)))</f>
        <v/>
      </c>
    </row>
    <row r="1947" spans="1:9">
      <c r="A1947" t="s">
        <v>1819</v>
      </c>
      <c r="B1947" t="s">
        <v>39</v>
      </c>
      <c r="C1947">
        <v>1</v>
      </c>
      <c r="D1947" s="78" t="str">
        <f>IFERROR(MATCH(A1947,'4p data'!$I$2:$I$7,0),"")</f>
        <v/>
      </c>
      <c r="E1947" s="78" t="str">
        <f>IF(D1947="","",D1947&amp;"@"&amp;COUNTIF($D$1:D1947,D1947))</f>
        <v/>
      </c>
      <c r="F1947" s="78" t="str">
        <f t="shared" si="30"/>
        <v>Naver 검색</v>
      </c>
      <c r="I1947" s="78" t="str">
        <f>IF(E1947="","",INDEX('기사 제목 및 링크'!B:B,MATCH("https://skinnonews.com"&amp;A1947,'기사 제목 및 링크'!C:C,0)))</f>
        <v/>
      </c>
    </row>
    <row r="1948" spans="1:9">
      <c r="A1948" t="s">
        <v>1945</v>
      </c>
      <c r="B1948" t="s">
        <v>37</v>
      </c>
      <c r="C1948">
        <v>1</v>
      </c>
      <c r="D1948" s="78" t="str">
        <f>IFERROR(MATCH(A1948,'4p data'!$I$2:$I$7,0),"")</f>
        <v/>
      </c>
      <c r="E1948" s="78" t="str">
        <f>IF(D1948="","",D1948&amp;"@"&amp;COUNTIF($D$1:D1948,D1948))</f>
        <v/>
      </c>
      <c r="F1948" s="78" t="str">
        <f t="shared" si="30"/>
        <v>Google 검색</v>
      </c>
      <c r="I1948" s="78" t="str">
        <f>IF(E1948="","",INDEX('기사 제목 및 링크'!B:B,MATCH("https://skinnonews.com"&amp;A1948,'기사 제목 및 링크'!C:C,0)))</f>
        <v/>
      </c>
    </row>
    <row r="1949" spans="1:9">
      <c r="A1949" t="s">
        <v>2466</v>
      </c>
      <c r="B1949" t="s">
        <v>37</v>
      </c>
      <c r="C1949">
        <v>1</v>
      </c>
      <c r="D1949" s="78" t="str">
        <f>IFERROR(MATCH(A1949,'4p data'!$I$2:$I$7,0),"")</f>
        <v/>
      </c>
      <c r="E1949" s="78" t="str">
        <f>IF(D1949="","",D1949&amp;"@"&amp;COUNTIF($D$1:D1949,D1949))</f>
        <v/>
      </c>
      <c r="F1949" s="78" t="str">
        <f t="shared" si="30"/>
        <v>Google 검색</v>
      </c>
      <c r="I1949" s="78" t="str">
        <f>IF(E1949="","",INDEX('기사 제목 및 링크'!B:B,MATCH("https://skinnonews.com"&amp;A1949,'기사 제목 및 링크'!C:C,0)))</f>
        <v/>
      </c>
    </row>
    <row r="1950" spans="1:9">
      <c r="A1950" t="s">
        <v>1732</v>
      </c>
      <c r="B1950" t="s">
        <v>36</v>
      </c>
      <c r="C1950">
        <v>1</v>
      </c>
      <c r="D1950" s="78" t="str">
        <f>IFERROR(MATCH(A1950,'4p data'!$I$2:$I$7,0),"")</f>
        <v/>
      </c>
      <c r="E1950" s="78" t="str">
        <f>IF(D1950="","",D1950&amp;"@"&amp;COUNTIF($D$1:D1950,D1950))</f>
        <v/>
      </c>
      <c r="F1950" s="78" t="str">
        <f t="shared" si="30"/>
        <v>직접유입</v>
      </c>
      <c r="I1950" s="78" t="str">
        <f>IF(E1950="","",INDEX('기사 제목 및 링크'!B:B,MATCH("https://skinnonews.com"&amp;A1950,'기사 제목 및 링크'!C:C,0)))</f>
        <v/>
      </c>
    </row>
    <row r="1951" spans="1:9">
      <c r="A1951" t="s">
        <v>1732</v>
      </c>
      <c r="B1951" t="s">
        <v>37</v>
      </c>
      <c r="C1951">
        <v>1</v>
      </c>
      <c r="D1951" s="78" t="str">
        <f>IFERROR(MATCH(A1951,'4p data'!$I$2:$I$7,0),"")</f>
        <v/>
      </c>
      <c r="E1951" s="78" t="str">
        <f>IF(D1951="","",D1951&amp;"@"&amp;COUNTIF($D$1:D1951,D1951))</f>
        <v/>
      </c>
      <c r="F1951" s="78" t="str">
        <f t="shared" si="30"/>
        <v>Google 검색</v>
      </c>
      <c r="I1951" s="78" t="str">
        <f>IF(E1951="","",INDEX('기사 제목 및 링크'!B:B,MATCH("https://skinnonews.com"&amp;A1951,'기사 제목 및 링크'!C:C,0)))</f>
        <v/>
      </c>
    </row>
    <row r="1952" spans="1:9">
      <c r="A1952" t="s">
        <v>1732</v>
      </c>
      <c r="B1952" t="s">
        <v>39</v>
      </c>
      <c r="C1952">
        <v>1</v>
      </c>
      <c r="D1952" s="78" t="str">
        <f>IFERROR(MATCH(A1952,'4p data'!$I$2:$I$7,0),"")</f>
        <v/>
      </c>
      <c r="E1952" s="78" t="str">
        <f>IF(D1952="","",D1952&amp;"@"&amp;COUNTIF($D$1:D1952,D1952))</f>
        <v/>
      </c>
      <c r="F1952" s="78" t="str">
        <f t="shared" si="30"/>
        <v>Naver 검색</v>
      </c>
      <c r="I1952" s="78" t="str">
        <f>IF(E1952="","",INDEX('기사 제목 및 링크'!B:B,MATCH("https://skinnonews.com"&amp;A1952,'기사 제목 및 링크'!C:C,0)))</f>
        <v/>
      </c>
    </row>
    <row r="1953" spans="1:9">
      <c r="A1953" t="s">
        <v>2467</v>
      </c>
      <c r="B1953" t="s">
        <v>39</v>
      </c>
      <c r="C1953">
        <v>1</v>
      </c>
      <c r="D1953" s="78" t="str">
        <f>IFERROR(MATCH(A1953,'4p data'!$I$2:$I$7,0),"")</f>
        <v/>
      </c>
      <c r="E1953" s="78" t="str">
        <f>IF(D1953="","",D1953&amp;"@"&amp;COUNTIF($D$1:D1953,D1953))</f>
        <v/>
      </c>
      <c r="F1953" s="78" t="str">
        <f t="shared" si="30"/>
        <v>Naver 검색</v>
      </c>
      <c r="I1953" s="78" t="str">
        <f>IF(E1953="","",INDEX('기사 제목 및 링크'!B:B,MATCH("https://skinnonews.com"&amp;A1953,'기사 제목 및 링크'!C:C,0)))</f>
        <v/>
      </c>
    </row>
    <row r="1954" spans="1:9">
      <c r="A1954" t="s">
        <v>1408</v>
      </c>
      <c r="B1954" t="s">
        <v>37</v>
      </c>
      <c r="C1954">
        <v>1</v>
      </c>
      <c r="D1954" s="78" t="str">
        <f>IFERROR(MATCH(A1954,'4p data'!$I$2:$I$7,0),"")</f>
        <v/>
      </c>
      <c r="E1954" s="78" t="str">
        <f>IF(D1954="","",D1954&amp;"@"&amp;COUNTIF($D$1:D1954,D1954))</f>
        <v/>
      </c>
      <c r="F1954" s="78" t="str">
        <f t="shared" si="30"/>
        <v>Google 검색</v>
      </c>
      <c r="I1954" s="78" t="str">
        <f>IF(E1954="","",INDEX('기사 제목 및 링크'!B:B,MATCH("https://skinnonews.com"&amp;A1954,'기사 제목 및 링크'!C:C,0)))</f>
        <v/>
      </c>
    </row>
    <row r="1955" spans="1:9">
      <c r="A1955" t="s">
        <v>1860</v>
      </c>
      <c r="B1955" t="s">
        <v>36</v>
      </c>
      <c r="C1955">
        <v>1</v>
      </c>
      <c r="D1955" s="78" t="str">
        <f>IFERROR(MATCH(A1955,'4p data'!$I$2:$I$7,0),"")</f>
        <v/>
      </c>
      <c r="E1955" s="78" t="str">
        <f>IF(D1955="","",D1955&amp;"@"&amp;COUNTIF($D$1:D1955,D1955))</f>
        <v/>
      </c>
      <c r="F1955" s="78" t="str">
        <f t="shared" si="30"/>
        <v>직접유입</v>
      </c>
      <c r="I1955" s="78" t="str">
        <f>IF(E1955="","",INDEX('기사 제목 및 링크'!B:B,MATCH("https://skinnonews.com"&amp;A1955,'기사 제목 및 링크'!C:C,0)))</f>
        <v/>
      </c>
    </row>
    <row r="1956" spans="1:9">
      <c r="A1956" t="s">
        <v>1860</v>
      </c>
      <c r="B1956" t="s">
        <v>37</v>
      </c>
      <c r="C1956">
        <v>1</v>
      </c>
      <c r="D1956" s="78" t="str">
        <f>IFERROR(MATCH(A1956,'4p data'!$I$2:$I$7,0),"")</f>
        <v/>
      </c>
      <c r="E1956" s="78" t="str">
        <f>IF(D1956="","",D1956&amp;"@"&amp;COUNTIF($D$1:D1956,D1956))</f>
        <v/>
      </c>
      <c r="F1956" s="78" t="str">
        <f t="shared" si="30"/>
        <v>Google 검색</v>
      </c>
      <c r="I1956" s="78" t="str">
        <f>IF(E1956="","",INDEX('기사 제목 및 링크'!B:B,MATCH("https://skinnonews.com"&amp;A1956,'기사 제목 및 링크'!C:C,0)))</f>
        <v/>
      </c>
    </row>
    <row r="1957" spans="1:9">
      <c r="A1957" t="s">
        <v>2468</v>
      </c>
      <c r="B1957" t="s">
        <v>37</v>
      </c>
      <c r="C1957">
        <v>1</v>
      </c>
      <c r="D1957" s="78" t="str">
        <f>IFERROR(MATCH(A1957,'4p data'!$I$2:$I$7,0),"")</f>
        <v/>
      </c>
      <c r="E1957" s="78" t="str">
        <f>IF(D1957="","",D1957&amp;"@"&amp;COUNTIF($D$1:D1957,D1957))</f>
        <v/>
      </c>
      <c r="F1957" s="78" t="str">
        <f t="shared" si="30"/>
        <v>Google 검색</v>
      </c>
      <c r="I1957" s="78" t="str">
        <f>IF(E1957="","",INDEX('기사 제목 및 링크'!B:B,MATCH("https://skinnonews.com"&amp;A1957,'기사 제목 및 링크'!C:C,0)))</f>
        <v/>
      </c>
    </row>
    <row r="1958" spans="1:9">
      <c r="A1958" t="s">
        <v>2469</v>
      </c>
      <c r="B1958" t="s">
        <v>36</v>
      </c>
      <c r="C1958">
        <v>1</v>
      </c>
      <c r="D1958" s="78" t="str">
        <f>IFERROR(MATCH(A1958,'4p data'!$I$2:$I$7,0),"")</f>
        <v/>
      </c>
      <c r="E1958" s="78" t="str">
        <f>IF(D1958="","",D1958&amp;"@"&amp;COUNTIF($D$1:D1958,D1958))</f>
        <v/>
      </c>
      <c r="F1958" s="78" t="str">
        <f t="shared" si="30"/>
        <v>직접유입</v>
      </c>
      <c r="I1958" s="78" t="str">
        <f>IF(E1958="","",INDEX('기사 제목 및 링크'!B:B,MATCH("https://skinnonews.com"&amp;A1958,'기사 제목 및 링크'!C:C,0)))</f>
        <v/>
      </c>
    </row>
    <row r="1959" spans="1:9">
      <c r="A1959" t="s">
        <v>2470</v>
      </c>
      <c r="B1959" t="s">
        <v>37</v>
      </c>
      <c r="C1959">
        <v>1</v>
      </c>
      <c r="D1959" s="78" t="str">
        <f>IFERROR(MATCH(A1959,'4p data'!$I$2:$I$7,0),"")</f>
        <v/>
      </c>
      <c r="E1959" s="78" t="str">
        <f>IF(D1959="","",D1959&amp;"@"&amp;COUNTIF($D$1:D1959,D1959))</f>
        <v/>
      </c>
      <c r="F1959" s="78" t="str">
        <f t="shared" si="30"/>
        <v>Google 검색</v>
      </c>
      <c r="I1959" s="78" t="str">
        <f>IF(E1959="","",INDEX('기사 제목 및 링크'!B:B,MATCH("https://skinnonews.com"&amp;A1959,'기사 제목 및 링크'!C:C,0)))</f>
        <v/>
      </c>
    </row>
    <row r="1960" spans="1:9">
      <c r="A1960" t="s">
        <v>2471</v>
      </c>
      <c r="B1960" t="s">
        <v>37</v>
      </c>
      <c r="C1960">
        <v>1</v>
      </c>
      <c r="D1960" s="78" t="str">
        <f>IFERROR(MATCH(A1960,'4p data'!$I$2:$I$7,0),"")</f>
        <v/>
      </c>
      <c r="E1960" s="78" t="str">
        <f>IF(D1960="","",D1960&amp;"@"&amp;COUNTIF($D$1:D1960,D1960))</f>
        <v/>
      </c>
      <c r="F1960" s="78" t="str">
        <f t="shared" si="30"/>
        <v>Google 검색</v>
      </c>
      <c r="I1960" s="78" t="str">
        <f>IF(E1960="","",INDEX('기사 제목 및 링크'!B:B,MATCH("https://skinnonews.com"&amp;A1960,'기사 제목 및 링크'!C:C,0)))</f>
        <v/>
      </c>
    </row>
    <row r="1961" spans="1:9">
      <c r="A1961" t="s">
        <v>138</v>
      </c>
      <c r="B1961" t="s">
        <v>36</v>
      </c>
      <c r="C1961">
        <v>1</v>
      </c>
      <c r="D1961" s="78" t="str">
        <f>IFERROR(MATCH(A1961,'4p data'!$I$2:$I$7,0),"")</f>
        <v/>
      </c>
      <c r="E1961" s="78" t="str">
        <f>IF(D1961="","",D1961&amp;"@"&amp;COUNTIF($D$1:D1961,D1961))</f>
        <v/>
      </c>
      <c r="F1961" s="78" t="str">
        <f t="shared" si="30"/>
        <v>직접유입</v>
      </c>
      <c r="I1961" s="78" t="str">
        <f>IF(E1961="","",INDEX('기사 제목 및 링크'!B:B,MATCH("https://skinnonews.com"&amp;A1961,'기사 제목 및 링크'!C:C,0)))</f>
        <v/>
      </c>
    </row>
    <row r="1962" spans="1:9">
      <c r="A1962" t="s">
        <v>1683</v>
      </c>
      <c r="B1962" t="s">
        <v>37</v>
      </c>
      <c r="C1962">
        <v>1</v>
      </c>
      <c r="D1962" s="78" t="str">
        <f>IFERROR(MATCH(A1962,'4p data'!$I$2:$I$7,0),"")</f>
        <v/>
      </c>
      <c r="E1962" s="78" t="str">
        <f>IF(D1962="","",D1962&amp;"@"&amp;COUNTIF($D$1:D1962,D1962))</f>
        <v/>
      </c>
      <c r="F1962" s="78" t="str">
        <f t="shared" si="30"/>
        <v>Google 검색</v>
      </c>
      <c r="I1962" s="78" t="str">
        <f>IF(E1962="","",INDEX('기사 제목 및 링크'!B:B,MATCH("https://skinnonews.com"&amp;A1962,'기사 제목 및 링크'!C:C,0)))</f>
        <v/>
      </c>
    </row>
    <row r="1963" spans="1:9">
      <c r="A1963" t="s">
        <v>1862</v>
      </c>
      <c r="B1963" t="s">
        <v>88</v>
      </c>
      <c r="C1963">
        <v>1</v>
      </c>
      <c r="D1963" s="78" t="str">
        <f>IFERROR(MATCH(A1963,'4p data'!$I$2:$I$7,0),"")</f>
        <v/>
      </c>
      <c r="E1963" s="78" t="str">
        <f>IF(D1963="","",D1963&amp;"@"&amp;COUNTIF($D$1:D1963,D1963))</f>
        <v/>
      </c>
      <c r="F1963" s="78" t="str">
        <f t="shared" si="30"/>
        <v>Sk-on.com</v>
      </c>
      <c r="I1963" s="78" t="str">
        <f>IF(E1963="","",INDEX('기사 제목 및 링크'!B:B,MATCH("https://skinnonews.com"&amp;A1963,'기사 제목 및 링크'!C:C,0)))</f>
        <v/>
      </c>
    </row>
    <row r="1964" spans="1:9">
      <c r="A1964" t="s">
        <v>1684</v>
      </c>
      <c r="B1964" t="s">
        <v>37</v>
      </c>
      <c r="C1964">
        <v>1</v>
      </c>
      <c r="D1964" s="78" t="str">
        <f>IFERROR(MATCH(A1964,'4p data'!$I$2:$I$7,0),"")</f>
        <v/>
      </c>
      <c r="E1964" s="78" t="str">
        <f>IF(D1964="","",D1964&amp;"@"&amp;COUNTIF($D$1:D1964,D1964))</f>
        <v/>
      </c>
      <c r="F1964" s="78" t="str">
        <f t="shared" si="30"/>
        <v>Google 검색</v>
      </c>
      <c r="I1964" s="78" t="str">
        <f>IF(E1964="","",INDEX('기사 제목 및 링크'!B:B,MATCH("https://skinnonews.com"&amp;A1964,'기사 제목 및 링크'!C:C,0)))</f>
        <v/>
      </c>
    </row>
    <row r="1965" spans="1:9">
      <c r="A1965" t="s">
        <v>1371</v>
      </c>
      <c r="B1965" t="s">
        <v>36</v>
      </c>
      <c r="C1965">
        <v>1</v>
      </c>
      <c r="D1965" s="78" t="str">
        <f>IFERROR(MATCH(A1965,'4p data'!$I$2:$I$7,0),"")</f>
        <v/>
      </c>
      <c r="E1965" s="78" t="str">
        <f>IF(D1965="","",D1965&amp;"@"&amp;COUNTIF($D$1:D1965,D1965))</f>
        <v/>
      </c>
      <c r="F1965" s="78" t="str">
        <f t="shared" si="30"/>
        <v>직접유입</v>
      </c>
      <c r="I1965" s="78" t="str">
        <f>IF(E1965="","",INDEX('기사 제목 및 링크'!B:B,MATCH("https://skinnonews.com"&amp;A1965,'기사 제목 및 링크'!C:C,0)))</f>
        <v/>
      </c>
    </row>
    <row r="1966" spans="1:9">
      <c r="A1966" t="s">
        <v>1371</v>
      </c>
      <c r="B1966" t="s">
        <v>37</v>
      </c>
      <c r="C1966">
        <v>1</v>
      </c>
      <c r="D1966" s="78" t="str">
        <f>IFERROR(MATCH(A1966,'4p data'!$I$2:$I$7,0),"")</f>
        <v/>
      </c>
      <c r="E1966" s="78" t="str">
        <f>IF(D1966="","",D1966&amp;"@"&amp;COUNTIF($D$1:D1966,D1966))</f>
        <v/>
      </c>
      <c r="F1966" s="78" t="str">
        <f t="shared" si="30"/>
        <v>Google 검색</v>
      </c>
      <c r="I1966" s="78" t="str">
        <f>IF(E1966="","",INDEX('기사 제목 및 링크'!B:B,MATCH("https://skinnonews.com"&amp;A1966,'기사 제목 및 링크'!C:C,0)))</f>
        <v/>
      </c>
    </row>
    <row r="1967" spans="1:9">
      <c r="A1967" t="s">
        <v>1478</v>
      </c>
      <c r="B1967" t="s">
        <v>37</v>
      </c>
      <c r="C1967">
        <v>1</v>
      </c>
      <c r="D1967" s="78" t="str">
        <f>IFERROR(MATCH(A1967,'4p data'!$I$2:$I$7,0),"")</f>
        <v/>
      </c>
      <c r="E1967" s="78" t="str">
        <f>IF(D1967="","",D1967&amp;"@"&amp;COUNTIF($D$1:D1967,D1967))</f>
        <v/>
      </c>
      <c r="F1967" s="78" t="str">
        <f t="shared" si="30"/>
        <v>Google 검색</v>
      </c>
      <c r="I1967" s="78" t="str">
        <f>IF(E1967="","",INDEX('기사 제목 및 링크'!B:B,MATCH("https://skinnonews.com"&amp;A1967,'기사 제목 및 링크'!C:C,0)))</f>
        <v/>
      </c>
    </row>
    <row r="1968" spans="1:9">
      <c r="A1968" t="s">
        <v>2472</v>
      </c>
      <c r="B1968" t="s">
        <v>37</v>
      </c>
      <c r="C1968">
        <v>1</v>
      </c>
      <c r="D1968" s="78" t="str">
        <f>IFERROR(MATCH(A1968,'4p data'!$I$2:$I$7,0),"")</f>
        <v/>
      </c>
      <c r="E1968" s="78" t="str">
        <f>IF(D1968="","",D1968&amp;"@"&amp;COUNTIF($D$1:D1968,D1968))</f>
        <v/>
      </c>
      <c r="F1968" s="78" t="str">
        <f t="shared" si="30"/>
        <v>Google 검색</v>
      </c>
      <c r="I1968" s="78" t="str">
        <f>IF(E1968="","",INDEX('기사 제목 및 링크'!B:B,MATCH("https://skinnonews.com"&amp;A1968,'기사 제목 및 링크'!C:C,0)))</f>
        <v/>
      </c>
    </row>
    <row r="1969" spans="1:9">
      <c r="A1969" t="s">
        <v>2473</v>
      </c>
      <c r="B1969" t="s">
        <v>37</v>
      </c>
      <c r="C1969">
        <v>1</v>
      </c>
      <c r="D1969" s="78" t="str">
        <f>IFERROR(MATCH(A1969,'4p data'!$I$2:$I$7,0),"")</f>
        <v/>
      </c>
      <c r="E1969" s="78" t="str">
        <f>IF(D1969="","",D1969&amp;"@"&amp;COUNTIF($D$1:D1969,D1969))</f>
        <v/>
      </c>
      <c r="F1969" s="78" t="str">
        <f t="shared" si="30"/>
        <v>Google 검색</v>
      </c>
      <c r="I1969" s="78" t="str">
        <f>IF(E1969="","",INDEX('기사 제목 및 링크'!B:B,MATCH("https://skinnonews.com"&amp;A1969,'기사 제목 및 링크'!C:C,0)))</f>
        <v/>
      </c>
    </row>
    <row r="1970" spans="1:9">
      <c r="A1970" t="s">
        <v>2474</v>
      </c>
      <c r="B1970" t="s">
        <v>37</v>
      </c>
      <c r="C1970">
        <v>1</v>
      </c>
      <c r="D1970" s="78" t="str">
        <f>IFERROR(MATCH(A1970,'4p data'!$I$2:$I$7,0),"")</f>
        <v/>
      </c>
      <c r="E1970" s="78" t="str">
        <f>IF(D1970="","",D1970&amp;"@"&amp;COUNTIF($D$1:D1970,D1970))</f>
        <v/>
      </c>
      <c r="F1970" s="78" t="str">
        <f t="shared" si="30"/>
        <v>Google 검색</v>
      </c>
      <c r="I1970" s="78" t="str">
        <f>IF(E1970="","",INDEX('기사 제목 및 링크'!B:B,MATCH("https://skinnonews.com"&amp;A1970,'기사 제목 및 링크'!C:C,0)))</f>
        <v/>
      </c>
    </row>
    <row r="1971" spans="1:9">
      <c r="A1971" t="s">
        <v>1946</v>
      </c>
      <c r="B1971" t="s">
        <v>39</v>
      </c>
      <c r="C1971">
        <v>1</v>
      </c>
      <c r="D1971" s="78" t="str">
        <f>IFERROR(MATCH(A1971,'4p data'!$I$2:$I$7,0),"")</f>
        <v/>
      </c>
      <c r="E1971" s="78" t="str">
        <f>IF(D1971="","",D1971&amp;"@"&amp;COUNTIF($D$1:D1971,D1971))</f>
        <v/>
      </c>
      <c r="F1971" s="78" t="str">
        <f t="shared" si="30"/>
        <v>Naver 검색</v>
      </c>
      <c r="I1971" s="78" t="str">
        <f>IF(E1971="","",INDEX('기사 제목 및 링크'!B:B,MATCH("https://skinnonews.com"&amp;A1971,'기사 제목 및 링크'!C:C,0)))</f>
        <v/>
      </c>
    </row>
    <row r="1972" spans="1:9">
      <c r="A1972" t="s">
        <v>2475</v>
      </c>
      <c r="B1972" t="s">
        <v>37</v>
      </c>
      <c r="C1972">
        <v>1</v>
      </c>
      <c r="D1972" s="78" t="str">
        <f>IFERROR(MATCH(A1972,'4p data'!$I$2:$I$7,0),"")</f>
        <v/>
      </c>
      <c r="E1972" s="78" t="str">
        <f>IF(D1972="","",D1972&amp;"@"&amp;COUNTIF($D$1:D1972,D1972))</f>
        <v/>
      </c>
      <c r="F1972" s="78" t="str">
        <f t="shared" si="30"/>
        <v>Google 검색</v>
      </c>
      <c r="I1972" s="78" t="str">
        <f>IF(E1972="","",INDEX('기사 제목 및 링크'!B:B,MATCH("https://skinnonews.com"&amp;A1972,'기사 제목 및 링크'!C:C,0)))</f>
        <v/>
      </c>
    </row>
    <row r="1973" spans="1:9">
      <c r="A1973" t="s">
        <v>2476</v>
      </c>
      <c r="B1973" t="s">
        <v>37</v>
      </c>
      <c r="C1973">
        <v>1</v>
      </c>
      <c r="D1973" s="78" t="str">
        <f>IFERROR(MATCH(A1973,'4p data'!$I$2:$I$7,0),"")</f>
        <v/>
      </c>
      <c r="E1973" s="78" t="str">
        <f>IF(D1973="","",D1973&amp;"@"&amp;COUNTIF($D$1:D1973,D1973))</f>
        <v/>
      </c>
      <c r="F1973" s="78" t="str">
        <f t="shared" si="30"/>
        <v>Google 검색</v>
      </c>
      <c r="I1973" s="78" t="str">
        <f>IF(E1973="","",INDEX('기사 제목 및 링크'!B:B,MATCH("https://skinnonews.com"&amp;A1973,'기사 제목 및 링크'!C:C,0)))</f>
        <v/>
      </c>
    </row>
    <row r="1974" spans="1:9">
      <c r="A1974" t="s">
        <v>2477</v>
      </c>
      <c r="B1974" t="s">
        <v>36</v>
      </c>
      <c r="C1974">
        <v>1</v>
      </c>
      <c r="D1974" s="78" t="str">
        <f>IFERROR(MATCH(A1974,'4p data'!$I$2:$I$7,0),"")</f>
        <v/>
      </c>
      <c r="E1974" s="78" t="str">
        <f>IF(D1974="","",D1974&amp;"@"&amp;COUNTIF($D$1:D1974,D1974))</f>
        <v/>
      </c>
      <c r="F1974" s="78" t="str">
        <f t="shared" si="30"/>
        <v>직접유입</v>
      </c>
      <c r="I1974" s="78" t="str">
        <f>IF(E1974="","",INDEX('기사 제목 및 링크'!B:B,MATCH("https://skinnonews.com"&amp;A1974,'기사 제목 및 링크'!C:C,0)))</f>
        <v/>
      </c>
    </row>
    <row r="1975" spans="1:9">
      <c r="A1975" t="s">
        <v>1863</v>
      </c>
      <c r="B1975" t="s">
        <v>37</v>
      </c>
      <c r="C1975">
        <v>1</v>
      </c>
      <c r="D1975" s="78" t="str">
        <f>IFERROR(MATCH(A1975,'4p data'!$I$2:$I$7,0),"")</f>
        <v/>
      </c>
      <c r="E1975" s="78" t="str">
        <f>IF(D1975="","",D1975&amp;"@"&amp;COUNTIF($D$1:D1975,D1975))</f>
        <v/>
      </c>
      <c r="F1975" s="78" t="str">
        <f t="shared" si="30"/>
        <v>Google 검색</v>
      </c>
      <c r="I1975" s="78" t="str">
        <f>IF(E1975="","",INDEX('기사 제목 및 링크'!B:B,MATCH("https://skinnonews.com"&amp;A1975,'기사 제목 및 링크'!C:C,0)))</f>
        <v/>
      </c>
    </row>
    <row r="1976" spans="1:9">
      <c r="A1976" t="s">
        <v>1685</v>
      </c>
      <c r="B1976" t="s">
        <v>37</v>
      </c>
      <c r="C1976">
        <v>1</v>
      </c>
      <c r="D1976" s="78" t="str">
        <f>IFERROR(MATCH(A1976,'4p data'!$I$2:$I$7,0),"")</f>
        <v/>
      </c>
      <c r="E1976" s="78" t="str">
        <f>IF(D1976="","",D1976&amp;"@"&amp;COUNTIF($D$1:D1976,D1976))</f>
        <v/>
      </c>
      <c r="F1976" s="78" t="str">
        <f t="shared" si="30"/>
        <v>Google 검색</v>
      </c>
      <c r="I1976" s="78" t="str">
        <f>IF(E1976="","",INDEX('기사 제목 및 링크'!B:B,MATCH("https://skinnonews.com"&amp;A1976,'기사 제목 및 링크'!C:C,0)))</f>
        <v/>
      </c>
    </row>
    <row r="1977" spans="1:9">
      <c r="A1977" t="s">
        <v>1186</v>
      </c>
      <c r="B1977" t="s">
        <v>37</v>
      </c>
      <c r="C1977">
        <v>1</v>
      </c>
      <c r="D1977" s="78" t="str">
        <f>IFERROR(MATCH(A1977,'4p data'!$I$2:$I$7,0),"")</f>
        <v/>
      </c>
      <c r="E1977" s="78" t="str">
        <f>IF(D1977="","",D1977&amp;"@"&amp;COUNTIF($D$1:D1977,D1977))</f>
        <v/>
      </c>
      <c r="F1977" s="78" t="str">
        <f t="shared" si="30"/>
        <v>Google 검색</v>
      </c>
      <c r="I1977" s="78" t="str">
        <f>IF(E1977="","",INDEX('기사 제목 및 링크'!B:B,MATCH("https://skinnonews.com"&amp;A1977,'기사 제목 및 링크'!C:C,0)))</f>
        <v/>
      </c>
    </row>
    <row r="1978" spans="1:9">
      <c r="A1978" t="s">
        <v>1208</v>
      </c>
      <c r="B1978" t="s">
        <v>39</v>
      </c>
      <c r="C1978">
        <v>1</v>
      </c>
      <c r="D1978" s="78" t="str">
        <f>IFERROR(MATCH(A1978,'4p data'!$I$2:$I$7,0),"")</f>
        <v/>
      </c>
      <c r="E1978" s="78" t="str">
        <f>IF(D1978="","",D1978&amp;"@"&amp;COUNTIF($D$1:D1978,D1978))</f>
        <v/>
      </c>
      <c r="F1978" s="78" t="str">
        <f t="shared" si="30"/>
        <v>Naver 검색</v>
      </c>
      <c r="I1978" s="78" t="str">
        <f>IF(E1978="","",INDEX('기사 제목 및 링크'!B:B,MATCH("https://skinnonews.com"&amp;A1978,'기사 제목 및 링크'!C:C,0)))</f>
        <v/>
      </c>
    </row>
    <row r="1979" spans="1:9">
      <c r="A1979" t="s">
        <v>2478</v>
      </c>
      <c r="B1979" t="s">
        <v>37</v>
      </c>
      <c r="C1979">
        <v>1</v>
      </c>
      <c r="D1979" s="78" t="str">
        <f>IFERROR(MATCH(A1979,'4p data'!$I$2:$I$7,0),"")</f>
        <v/>
      </c>
      <c r="E1979" s="78" t="str">
        <f>IF(D1979="","",D1979&amp;"@"&amp;COUNTIF($D$1:D1979,D1979))</f>
        <v/>
      </c>
      <c r="F1979" s="78" t="str">
        <f t="shared" si="30"/>
        <v>Google 검색</v>
      </c>
      <c r="I1979" s="78" t="str">
        <f>IF(E1979="","",INDEX('기사 제목 및 링크'!B:B,MATCH("https://skinnonews.com"&amp;A1979,'기사 제목 및 링크'!C:C,0)))</f>
        <v/>
      </c>
    </row>
    <row r="1980" spans="1:9">
      <c r="A1980" t="s">
        <v>1734</v>
      </c>
      <c r="B1980" t="s">
        <v>37</v>
      </c>
      <c r="C1980">
        <v>1</v>
      </c>
      <c r="D1980" s="78" t="str">
        <f>IFERROR(MATCH(A1980,'4p data'!$I$2:$I$7,0),"")</f>
        <v/>
      </c>
      <c r="E1980" s="78" t="str">
        <f>IF(D1980="","",D1980&amp;"@"&amp;COUNTIF($D$1:D1980,D1980))</f>
        <v/>
      </c>
      <c r="F1980" s="78" t="str">
        <f t="shared" si="30"/>
        <v>Google 검색</v>
      </c>
      <c r="I1980" s="78" t="str">
        <f>IF(E1980="","",INDEX('기사 제목 및 링크'!B:B,MATCH("https://skinnonews.com"&amp;A1980,'기사 제목 및 링크'!C:C,0)))</f>
        <v/>
      </c>
    </row>
    <row r="1981" spans="1:9">
      <c r="A1981" t="s">
        <v>1947</v>
      </c>
      <c r="B1981" t="s">
        <v>39</v>
      </c>
      <c r="C1981">
        <v>1</v>
      </c>
      <c r="D1981" s="78" t="str">
        <f>IFERROR(MATCH(A1981,'4p data'!$I$2:$I$7,0),"")</f>
        <v/>
      </c>
      <c r="E1981" s="78" t="str">
        <f>IF(D1981="","",D1981&amp;"@"&amp;COUNTIF($D$1:D1981,D1981))</f>
        <v/>
      </c>
      <c r="F1981" s="78" t="str">
        <f t="shared" si="30"/>
        <v>Naver 검색</v>
      </c>
      <c r="I1981" s="78" t="str">
        <f>IF(E1981="","",INDEX('기사 제목 및 링크'!B:B,MATCH("https://skinnonews.com"&amp;A1981,'기사 제목 및 링크'!C:C,0)))</f>
        <v/>
      </c>
    </row>
    <row r="1982" spans="1:9">
      <c r="A1982" t="s">
        <v>1948</v>
      </c>
      <c r="B1982" t="s">
        <v>37</v>
      </c>
      <c r="C1982">
        <v>1</v>
      </c>
      <c r="D1982" s="78" t="str">
        <f>IFERROR(MATCH(A1982,'4p data'!$I$2:$I$7,0),"")</f>
        <v/>
      </c>
      <c r="E1982" s="78" t="str">
        <f>IF(D1982="","",D1982&amp;"@"&amp;COUNTIF($D$1:D1982,D1982))</f>
        <v/>
      </c>
      <c r="F1982" s="78" t="str">
        <f t="shared" si="30"/>
        <v>Google 검색</v>
      </c>
      <c r="I1982" s="78" t="str">
        <f>IF(E1982="","",INDEX('기사 제목 및 링크'!B:B,MATCH("https://skinnonews.com"&amp;A1982,'기사 제목 및 링크'!C:C,0)))</f>
        <v/>
      </c>
    </row>
    <row r="1983" spans="1:9">
      <c r="A1983" t="s">
        <v>743</v>
      </c>
      <c r="B1983" t="s">
        <v>41</v>
      </c>
      <c r="C1983">
        <v>1</v>
      </c>
      <c r="D1983" s="78" t="str">
        <f>IFERROR(MATCH(A1983,'4p data'!$I$2:$I$7,0),"")</f>
        <v/>
      </c>
      <c r="E1983" s="78" t="str">
        <f>IF(D1983="","",D1983&amp;"@"&amp;COUNTIF($D$1:D1983,D1983))</f>
        <v/>
      </c>
      <c r="F1983" s="78" t="str">
        <f t="shared" si="30"/>
        <v>Naver.com</v>
      </c>
      <c r="I1983" s="78" t="str">
        <f>IF(E1983="","",INDEX('기사 제목 및 링크'!B:B,MATCH("https://skinnonews.com"&amp;A1983,'기사 제목 및 링크'!C:C,0)))</f>
        <v/>
      </c>
    </row>
    <row r="1984" spans="1:9">
      <c r="A1984" t="s">
        <v>965</v>
      </c>
      <c r="B1984" t="s">
        <v>37</v>
      </c>
      <c r="C1984">
        <v>1</v>
      </c>
      <c r="D1984" s="78" t="str">
        <f>IFERROR(MATCH(A1984,'4p data'!$I$2:$I$7,0),"")</f>
        <v/>
      </c>
      <c r="E1984" s="78" t="str">
        <f>IF(D1984="","",D1984&amp;"@"&amp;COUNTIF($D$1:D1984,D1984))</f>
        <v/>
      </c>
      <c r="F1984" s="78" t="str">
        <f t="shared" si="30"/>
        <v>Google 검색</v>
      </c>
      <c r="I1984" s="78" t="str">
        <f>IF(E1984="","",INDEX('기사 제목 및 링크'!B:B,MATCH("https://skinnonews.com"&amp;A1984,'기사 제목 및 링크'!C:C,0)))</f>
        <v/>
      </c>
    </row>
    <row r="1985" spans="1:9">
      <c r="A1985" t="s">
        <v>1215</v>
      </c>
      <c r="B1985" t="s">
        <v>39</v>
      </c>
      <c r="C1985">
        <v>1</v>
      </c>
      <c r="D1985" s="78" t="str">
        <f>IFERROR(MATCH(A1985,'4p data'!$I$2:$I$7,0),"")</f>
        <v/>
      </c>
      <c r="E1985" s="78" t="str">
        <f>IF(D1985="","",D1985&amp;"@"&amp;COUNTIF($D$1:D1985,D1985))</f>
        <v/>
      </c>
      <c r="F1985" s="78" t="str">
        <f t="shared" si="30"/>
        <v>Naver 검색</v>
      </c>
      <c r="I1985" s="78" t="str">
        <f>IF(E1985="","",INDEX('기사 제목 및 링크'!B:B,MATCH("https://skinnonews.com"&amp;A1985,'기사 제목 및 링크'!C:C,0)))</f>
        <v/>
      </c>
    </row>
    <row r="1986" spans="1:9">
      <c r="A1986" t="s">
        <v>68</v>
      </c>
      <c r="B1986" t="s">
        <v>37</v>
      </c>
      <c r="C1986">
        <v>1</v>
      </c>
      <c r="D1986" s="78" t="str">
        <f>IFERROR(MATCH(A1986,'4p data'!$I$2:$I$7,0),"")</f>
        <v/>
      </c>
      <c r="E1986" s="78" t="str">
        <f>IF(D1986="","",D1986&amp;"@"&amp;COUNTIF($D$1:D1986,D1986))</f>
        <v/>
      </c>
      <c r="F1986" s="78" t="str">
        <f t="shared" ref="F1986:F2049" si="31">IF(B1986="naver","Naver 검색",IF(B1986="google","Google 검색",IF(B1986="(direct)","직접유입",UPPER(LEFT(B1986,1))&amp;MID(B1986,2,99))))</f>
        <v>Google 검색</v>
      </c>
      <c r="I1986" s="78" t="str">
        <f>IF(E1986="","",INDEX('기사 제목 및 링크'!B:B,MATCH("https://skinnonews.com"&amp;A1986,'기사 제목 및 링크'!C:C,0)))</f>
        <v/>
      </c>
    </row>
    <row r="1987" spans="1:9">
      <c r="A1987" t="s">
        <v>2479</v>
      </c>
      <c r="B1987" t="s">
        <v>37</v>
      </c>
      <c r="C1987">
        <v>1</v>
      </c>
      <c r="D1987" s="78" t="str">
        <f>IFERROR(MATCH(A1987,'4p data'!$I$2:$I$7,0),"")</f>
        <v/>
      </c>
      <c r="E1987" s="78" t="str">
        <f>IF(D1987="","",D1987&amp;"@"&amp;COUNTIF($D$1:D1987,D1987))</f>
        <v/>
      </c>
      <c r="F1987" s="78" t="str">
        <f t="shared" si="31"/>
        <v>Google 검색</v>
      </c>
      <c r="I1987" s="78" t="str">
        <f>IF(E1987="","",INDEX('기사 제목 및 링크'!B:B,MATCH("https://skinnonews.com"&amp;A1987,'기사 제목 및 링크'!C:C,0)))</f>
        <v/>
      </c>
    </row>
    <row r="1988" spans="1:9">
      <c r="A1988" t="s">
        <v>2480</v>
      </c>
      <c r="B1988" t="s">
        <v>37</v>
      </c>
      <c r="C1988">
        <v>1</v>
      </c>
      <c r="D1988" s="78" t="str">
        <f>IFERROR(MATCH(A1988,'4p data'!$I$2:$I$7,0),"")</f>
        <v/>
      </c>
      <c r="E1988" s="78" t="str">
        <f>IF(D1988="","",D1988&amp;"@"&amp;COUNTIF($D$1:D1988,D1988))</f>
        <v/>
      </c>
      <c r="F1988" s="78" t="str">
        <f t="shared" si="31"/>
        <v>Google 검색</v>
      </c>
      <c r="I1988" s="78" t="str">
        <f>IF(E1988="","",INDEX('기사 제목 및 링크'!B:B,MATCH("https://skinnonews.com"&amp;A1988,'기사 제목 및 링크'!C:C,0)))</f>
        <v/>
      </c>
    </row>
    <row r="1989" spans="1:9">
      <c r="A1989" t="s">
        <v>2481</v>
      </c>
      <c r="B1989" t="s">
        <v>88</v>
      </c>
      <c r="C1989">
        <v>1</v>
      </c>
      <c r="D1989" s="78" t="str">
        <f>IFERROR(MATCH(A1989,'4p data'!$I$2:$I$7,0),"")</f>
        <v/>
      </c>
      <c r="E1989" s="78" t="str">
        <f>IF(D1989="","",D1989&amp;"@"&amp;COUNTIF($D$1:D1989,D1989))</f>
        <v/>
      </c>
      <c r="F1989" s="78" t="str">
        <f t="shared" si="31"/>
        <v>Sk-on.com</v>
      </c>
      <c r="I1989" s="78" t="str">
        <f>IF(E1989="","",INDEX('기사 제목 및 링크'!B:B,MATCH("https://skinnonews.com"&amp;A1989,'기사 제목 및 링크'!C:C,0)))</f>
        <v/>
      </c>
    </row>
    <row r="1990" spans="1:9">
      <c r="A1990" t="s">
        <v>2482</v>
      </c>
      <c r="B1990" t="s">
        <v>37</v>
      </c>
      <c r="C1990">
        <v>1</v>
      </c>
      <c r="D1990" s="78" t="str">
        <f>IFERROR(MATCH(A1990,'4p data'!$I$2:$I$7,0),"")</f>
        <v/>
      </c>
      <c r="E1990" s="78" t="str">
        <f>IF(D1990="","",D1990&amp;"@"&amp;COUNTIF($D$1:D1990,D1990))</f>
        <v/>
      </c>
      <c r="F1990" s="78" t="str">
        <f t="shared" si="31"/>
        <v>Google 검색</v>
      </c>
      <c r="I1990" s="78" t="str">
        <f>IF(E1990="","",INDEX('기사 제목 및 링크'!B:B,MATCH("https://skinnonews.com"&amp;A1990,'기사 제목 및 링크'!C:C,0)))</f>
        <v/>
      </c>
    </row>
    <row r="1991" spans="1:9">
      <c r="A1991" t="s">
        <v>2483</v>
      </c>
      <c r="B1991" t="s">
        <v>36</v>
      </c>
      <c r="C1991">
        <v>1</v>
      </c>
      <c r="D1991" s="78" t="str">
        <f>IFERROR(MATCH(A1991,'4p data'!$I$2:$I$7,0),"")</f>
        <v/>
      </c>
      <c r="E1991" s="78" t="str">
        <f>IF(D1991="","",D1991&amp;"@"&amp;COUNTIF($D$1:D1991,D1991))</f>
        <v/>
      </c>
      <c r="F1991" s="78" t="str">
        <f t="shared" si="31"/>
        <v>직접유입</v>
      </c>
      <c r="I1991" s="78" t="str">
        <f>IF(E1991="","",INDEX('기사 제목 및 링크'!B:B,MATCH("https://skinnonews.com"&amp;A1991,'기사 제목 및 링크'!C:C,0)))</f>
        <v/>
      </c>
    </row>
    <row r="1992" spans="1:9">
      <c r="A1992" t="s">
        <v>2484</v>
      </c>
      <c r="B1992" t="s">
        <v>37</v>
      </c>
      <c r="C1992">
        <v>1</v>
      </c>
      <c r="D1992" s="78" t="str">
        <f>IFERROR(MATCH(A1992,'4p data'!$I$2:$I$7,0),"")</f>
        <v/>
      </c>
      <c r="E1992" s="78" t="str">
        <f>IF(D1992="","",D1992&amp;"@"&amp;COUNTIF($D$1:D1992,D1992))</f>
        <v/>
      </c>
      <c r="F1992" s="78" t="str">
        <f t="shared" si="31"/>
        <v>Google 검색</v>
      </c>
      <c r="I1992" s="78" t="str">
        <f>IF(E1992="","",INDEX('기사 제목 및 링크'!B:B,MATCH("https://skinnonews.com"&amp;A1992,'기사 제목 및 링크'!C:C,0)))</f>
        <v/>
      </c>
    </row>
    <row r="1993" spans="1:9">
      <c r="A1993" t="s">
        <v>2485</v>
      </c>
      <c r="B1993" t="s">
        <v>37</v>
      </c>
      <c r="C1993">
        <v>1</v>
      </c>
      <c r="D1993" s="78" t="str">
        <f>IFERROR(MATCH(A1993,'4p data'!$I$2:$I$7,0),"")</f>
        <v/>
      </c>
      <c r="E1993" s="78" t="str">
        <f>IF(D1993="","",D1993&amp;"@"&amp;COUNTIF($D$1:D1993,D1993))</f>
        <v/>
      </c>
      <c r="F1993" s="78" t="str">
        <f t="shared" si="31"/>
        <v>Google 검색</v>
      </c>
      <c r="I1993" s="78" t="str">
        <f>IF(E1993="","",INDEX('기사 제목 및 링크'!B:B,MATCH("https://skinnonews.com"&amp;A1993,'기사 제목 및 링크'!C:C,0)))</f>
        <v/>
      </c>
    </row>
    <row r="1994" spans="1:9">
      <c r="A1994" t="s">
        <v>1024</v>
      </c>
      <c r="B1994" t="s">
        <v>36</v>
      </c>
      <c r="C1994">
        <v>1</v>
      </c>
      <c r="D1994" s="78" t="str">
        <f>IFERROR(MATCH(A1994,'4p data'!$I$2:$I$7,0),"")</f>
        <v/>
      </c>
      <c r="E1994" s="78" t="str">
        <f>IF(D1994="","",D1994&amp;"@"&amp;COUNTIF($D$1:D1994,D1994))</f>
        <v/>
      </c>
      <c r="F1994" s="78" t="str">
        <f t="shared" si="31"/>
        <v>직접유입</v>
      </c>
      <c r="I1994" s="78" t="str">
        <f>IF(E1994="","",INDEX('기사 제목 및 링크'!B:B,MATCH("https://skinnonews.com"&amp;A1994,'기사 제목 및 링크'!C:C,0)))</f>
        <v/>
      </c>
    </row>
    <row r="1995" spans="1:9">
      <c r="A1995" t="s">
        <v>1024</v>
      </c>
      <c r="B1995" t="s">
        <v>40</v>
      </c>
      <c r="C1995">
        <v>1</v>
      </c>
      <c r="D1995" s="78" t="str">
        <f>IFERROR(MATCH(A1995,'4p data'!$I$2:$I$7,0),"")</f>
        <v/>
      </c>
      <c r="E1995" s="78" t="str">
        <f>IF(D1995="","",D1995&amp;"@"&amp;COUNTIF($D$1:D1995,D1995))</f>
        <v/>
      </c>
      <c r="F1995" s="78" t="str">
        <f t="shared" si="31"/>
        <v>Bing</v>
      </c>
      <c r="I1995" s="78" t="str">
        <f>IF(E1995="","",INDEX('기사 제목 및 링크'!B:B,MATCH("https://skinnonews.com"&amp;A1995,'기사 제목 및 링크'!C:C,0)))</f>
        <v/>
      </c>
    </row>
    <row r="1996" spans="1:9">
      <c r="A1996" t="s">
        <v>1024</v>
      </c>
      <c r="B1996" t="s">
        <v>39</v>
      </c>
      <c r="C1996">
        <v>1</v>
      </c>
      <c r="D1996" s="78" t="str">
        <f>IFERROR(MATCH(A1996,'4p data'!$I$2:$I$7,0),"")</f>
        <v/>
      </c>
      <c r="E1996" s="78" t="str">
        <f>IF(D1996="","",D1996&amp;"@"&amp;COUNTIF($D$1:D1996,D1996))</f>
        <v/>
      </c>
      <c r="F1996" s="78" t="str">
        <f t="shared" si="31"/>
        <v>Naver 검색</v>
      </c>
      <c r="I1996" s="78" t="str">
        <f>IF(E1996="","",INDEX('기사 제목 및 링크'!B:B,MATCH("https://skinnonews.com"&amp;A1996,'기사 제목 및 링크'!C:C,0)))</f>
        <v/>
      </c>
    </row>
    <row r="1997" spans="1:9">
      <c r="A1997" t="s">
        <v>2120</v>
      </c>
      <c r="B1997" t="s">
        <v>36</v>
      </c>
      <c r="C1997">
        <v>1</v>
      </c>
      <c r="D1997" s="78" t="str">
        <f>IFERROR(MATCH(A1997,'4p data'!$I$2:$I$7,0),"")</f>
        <v/>
      </c>
      <c r="E1997" s="78" t="str">
        <f>IF(D1997="","",D1997&amp;"@"&amp;COUNTIF($D$1:D1997,D1997))</f>
        <v/>
      </c>
      <c r="F1997" s="78" t="str">
        <f t="shared" si="31"/>
        <v>직접유입</v>
      </c>
      <c r="I1997" s="78" t="str">
        <f>IF(E1997="","",INDEX('기사 제목 및 링크'!B:B,MATCH("https://skinnonews.com"&amp;A1997,'기사 제목 및 링크'!C:C,0)))</f>
        <v/>
      </c>
    </row>
    <row r="1998" spans="1:9">
      <c r="A1998" t="s">
        <v>2120</v>
      </c>
      <c r="B1998" t="s">
        <v>37</v>
      </c>
      <c r="C1998">
        <v>1</v>
      </c>
      <c r="D1998" s="78" t="str">
        <f>IFERROR(MATCH(A1998,'4p data'!$I$2:$I$7,0),"")</f>
        <v/>
      </c>
      <c r="E1998" s="78" t="str">
        <f>IF(D1998="","",D1998&amp;"@"&amp;COUNTIF($D$1:D1998,D1998))</f>
        <v/>
      </c>
      <c r="F1998" s="78" t="str">
        <f t="shared" si="31"/>
        <v>Google 검색</v>
      </c>
      <c r="I1998" s="78" t="str">
        <f>IF(E1998="","",INDEX('기사 제목 및 링크'!B:B,MATCH("https://skinnonews.com"&amp;A1998,'기사 제목 및 링크'!C:C,0)))</f>
        <v/>
      </c>
    </row>
    <row r="1999" spans="1:9">
      <c r="A1999" t="s">
        <v>2120</v>
      </c>
      <c r="B1999" t="s">
        <v>1601</v>
      </c>
      <c r="C1999">
        <v>1</v>
      </c>
      <c r="D1999" s="78" t="str">
        <f>IFERROR(MATCH(A1999,'4p data'!$I$2:$I$7,0),"")</f>
        <v/>
      </c>
      <c r="E1999" s="78" t="str">
        <f>IF(D1999="","",D1999&amp;"@"&amp;COUNTIF($D$1:D1999,D1999))</f>
        <v/>
      </c>
      <c r="F1999" s="78" t="str">
        <f t="shared" si="31"/>
        <v>Skglobalchemical.com</v>
      </c>
      <c r="I1999" s="78" t="str">
        <f>IF(E1999="","",INDEX('기사 제목 및 링크'!B:B,MATCH("https://skinnonews.com"&amp;A1999,'기사 제목 및 링크'!C:C,0)))</f>
        <v/>
      </c>
    </row>
    <row r="2000" spans="1:9">
      <c r="A2000" t="s">
        <v>1951</v>
      </c>
      <c r="B2000" t="s">
        <v>37</v>
      </c>
      <c r="C2000">
        <v>1</v>
      </c>
      <c r="D2000" s="78" t="str">
        <f>IFERROR(MATCH(A2000,'4p data'!$I$2:$I$7,0),"")</f>
        <v/>
      </c>
      <c r="E2000" s="78" t="str">
        <f>IF(D2000="","",D2000&amp;"@"&amp;COUNTIF($D$1:D2000,D2000))</f>
        <v/>
      </c>
      <c r="F2000" s="78" t="str">
        <f t="shared" si="31"/>
        <v>Google 검색</v>
      </c>
      <c r="I2000" s="78" t="str">
        <f>IF(E2000="","",INDEX('기사 제목 및 링크'!B:B,MATCH("https://skinnonews.com"&amp;A2000,'기사 제목 및 링크'!C:C,0)))</f>
        <v/>
      </c>
    </row>
    <row r="2001" spans="1:9">
      <c r="A2001" t="s">
        <v>1438</v>
      </c>
      <c r="B2001" t="s">
        <v>37</v>
      </c>
      <c r="C2001">
        <v>1</v>
      </c>
      <c r="D2001" s="78" t="str">
        <f>IFERROR(MATCH(A2001,'4p data'!$I$2:$I$7,0),"")</f>
        <v/>
      </c>
      <c r="E2001" s="78" t="str">
        <f>IF(D2001="","",D2001&amp;"@"&amp;COUNTIF($D$1:D2001,D2001))</f>
        <v/>
      </c>
      <c r="F2001" s="78" t="str">
        <f t="shared" si="31"/>
        <v>Google 검색</v>
      </c>
      <c r="I2001" s="78" t="str">
        <f>IF(E2001="","",INDEX('기사 제목 및 링크'!B:B,MATCH("https://skinnonews.com"&amp;A2001,'기사 제목 및 링크'!C:C,0)))</f>
        <v/>
      </c>
    </row>
    <row r="2002" spans="1:9">
      <c r="A2002" t="s">
        <v>162</v>
      </c>
      <c r="B2002" t="s">
        <v>36</v>
      </c>
      <c r="C2002">
        <v>1</v>
      </c>
      <c r="D2002" s="78" t="str">
        <f>IFERROR(MATCH(A2002,'4p data'!$I$2:$I$7,0),"")</f>
        <v/>
      </c>
      <c r="E2002" s="78" t="str">
        <f>IF(D2002="","",D2002&amp;"@"&amp;COUNTIF($D$1:D2002,D2002))</f>
        <v/>
      </c>
      <c r="F2002" s="78" t="str">
        <f t="shared" si="31"/>
        <v>직접유입</v>
      </c>
      <c r="I2002" s="78" t="str">
        <f>IF(E2002="","",INDEX('기사 제목 및 링크'!B:B,MATCH("https://skinnonews.com"&amp;A2002,'기사 제목 및 링크'!C:C,0)))</f>
        <v/>
      </c>
    </row>
    <row r="2003" spans="1:9">
      <c r="A2003" t="s">
        <v>2121</v>
      </c>
      <c r="B2003" t="s">
        <v>36</v>
      </c>
      <c r="C2003">
        <v>1</v>
      </c>
      <c r="D2003" s="78" t="str">
        <f>IFERROR(MATCH(A2003,'4p data'!$I$2:$I$7,0),"")</f>
        <v/>
      </c>
      <c r="E2003" s="78" t="str">
        <f>IF(D2003="","",D2003&amp;"@"&amp;COUNTIF($D$1:D2003,D2003))</f>
        <v/>
      </c>
      <c r="F2003" s="78" t="str">
        <f t="shared" si="31"/>
        <v>직접유입</v>
      </c>
      <c r="I2003" s="78" t="str">
        <f>IF(E2003="","",INDEX('기사 제목 및 링크'!B:B,MATCH("https://skinnonews.com"&amp;A2003,'기사 제목 및 링크'!C:C,0)))</f>
        <v/>
      </c>
    </row>
    <row r="2004" spans="1:9">
      <c r="A2004" t="s">
        <v>2121</v>
      </c>
      <c r="B2004" t="s">
        <v>37</v>
      </c>
      <c r="C2004">
        <v>1</v>
      </c>
      <c r="D2004" s="78" t="str">
        <f>IFERROR(MATCH(A2004,'4p data'!$I$2:$I$7,0),"")</f>
        <v/>
      </c>
      <c r="E2004" s="78" t="str">
        <f>IF(D2004="","",D2004&amp;"@"&amp;COUNTIF($D$1:D2004,D2004))</f>
        <v/>
      </c>
      <c r="F2004" s="78" t="str">
        <f t="shared" si="31"/>
        <v>Google 검색</v>
      </c>
      <c r="I2004" s="78" t="str">
        <f>IF(E2004="","",INDEX('기사 제목 및 링크'!B:B,MATCH("https://skinnonews.com"&amp;A2004,'기사 제목 및 링크'!C:C,0)))</f>
        <v/>
      </c>
    </row>
    <row r="2005" spans="1:9">
      <c r="A2005" t="s">
        <v>2121</v>
      </c>
      <c r="B2005" t="s">
        <v>41</v>
      </c>
      <c r="C2005">
        <v>1</v>
      </c>
      <c r="D2005" s="78" t="str">
        <f>IFERROR(MATCH(A2005,'4p data'!$I$2:$I$7,0),"")</f>
        <v/>
      </c>
      <c r="E2005" s="78" t="str">
        <f>IF(D2005="","",D2005&amp;"@"&amp;COUNTIF($D$1:D2005,D2005))</f>
        <v/>
      </c>
      <c r="F2005" s="78" t="str">
        <f t="shared" si="31"/>
        <v>Naver.com</v>
      </c>
      <c r="I2005" s="78" t="str">
        <f>IF(E2005="","",INDEX('기사 제목 및 링크'!B:B,MATCH("https://skinnonews.com"&amp;A2005,'기사 제목 및 링크'!C:C,0)))</f>
        <v/>
      </c>
    </row>
    <row r="2006" spans="1:9">
      <c r="A2006" t="s">
        <v>1058</v>
      </c>
      <c r="B2006" t="s">
        <v>37</v>
      </c>
      <c r="C2006">
        <v>1</v>
      </c>
      <c r="D2006" s="78" t="str">
        <f>IFERROR(MATCH(A2006,'4p data'!$I$2:$I$7,0),"")</f>
        <v/>
      </c>
      <c r="E2006" s="78" t="str">
        <f>IF(D2006="","",D2006&amp;"@"&amp;COUNTIF($D$1:D2006,D2006))</f>
        <v/>
      </c>
      <c r="F2006" s="78" t="str">
        <f t="shared" si="31"/>
        <v>Google 검색</v>
      </c>
      <c r="I2006" s="78" t="str">
        <f>IF(E2006="","",INDEX('기사 제목 및 링크'!B:B,MATCH("https://skinnonews.com"&amp;A2006,'기사 제목 및 링크'!C:C,0)))</f>
        <v/>
      </c>
    </row>
    <row r="2007" spans="1:9">
      <c r="A2007" t="s">
        <v>2486</v>
      </c>
      <c r="B2007" t="s">
        <v>37</v>
      </c>
      <c r="C2007">
        <v>1</v>
      </c>
      <c r="D2007" s="78" t="str">
        <f>IFERROR(MATCH(A2007,'4p data'!$I$2:$I$7,0),"")</f>
        <v/>
      </c>
      <c r="E2007" s="78" t="str">
        <f>IF(D2007="","",D2007&amp;"@"&amp;COUNTIF($D$1:D2007,D2007))</f>
        <v/>
      </c>
      <c r="F2007" s="78" t="str">
        <f t="shared" si="31"/>
        <v>Google 검색</v>
      </c>
      <c r="I2007" s="78" t="str">
        <f>IF(E2007="","",INDEX('기사 제목 및 링크'!B:B,MATCH("https://skinnonews.com"&amp;A2007,'기사 제목 및 링크'!C:C,0)))</f>
        <v/>
      </c>
    </row>
    <row r="2008" spans="1:9">
      <c r="A2008" t="s">
        <v>2487</v>
      </c>
      <c r="B2008" t="s">
        <v>37</v>
      </c>
      <c r="C2008">
        <v>1</v>
      </c>
      <c r="D2008" s="78" t="str">
        <f>IFERROR(MATCH(A2008,'4p data'!$I$2:$I$7,0),"")</f>
        <v/>
      </c>
      <c r="E2008" s="78" t="str">
        <f>IF(D2008="","",D2008&amp;"@"&amp;COUNTIF($D$1:D2008,D2008))</f>
        <v/>
      </c>
      <c r="F2008" s="78" t="str">
        <f t="shared" si="31"/>
        <v>Google 검색</v>
      </c>
      <c r="I2008" s="78" t="str">
        <f>IF(E2008="","",INDEX('기사 제목 및 링크'!B:B,MATCH("https://skinnonews.com"&amp;A2008,'기사 제목 및 링크'!C:C,0)))</f>
        <v/>
      </c>
    </row>
    <row r="2009" spans="1:9">
      <c r="A2009" t="s">
        <v>2488</v>
      </c>
      <c r="B2009" t="s">
        <v>37</v>
      </c>
      <c r="C2009">
        <v>1</v>
      </c>
      <c r="D2009" s="78" t="str">
        <f>IFERROR(MATCH(A2009,'4p data'!$I$2:$I$7,0),"")</f>
        <v/>
      </c>
      <c r="E2009" s="78" t="str">
        <f>IF(D2009="","",D2009&amp;"@"&amp;COUNTIF($D$1:D2009,D2009))</f>
        <v/>
      </c>
      <c r="F2009" s="78" t="str">
        <f t="shared" si="31"/>
        <v>Google 검색</v>
      </c>
      <c r="I2009" s="78" t="str">
        <f>IF(E2009="","",INDEX('기사 제목 및 링크'!B:B,MATCH("https://skinnonews.com"&amp;A2009,'기사 제목 및 링크'!C:C,0)))</f>
        <v/>
      </c>
    </row>
    <row r="2010" spans="1:9">
      <c r="A2010" t="s">
        <v>1736</v>
      </c>
      <c r="B2010" t="s">
        <v>37</v>
      </c>
      <c r="C2010">
        <v>1</v>
      </c>
      <c r="D2010" s="78" t="str">
        <f>IFERROR(MATCH(A2010,'4p data'!$I$2:$I$7,0),"")</f>
        <v/>
      </c>
      <c r="E2010" s="78" t="str">
        <f>IF(D2010="","",D2010&amp;"@"&amp;COUNTIF($D$1:D2010,D2010))</f>
        <v/>
      </c>
      <c r="F2010" s="78" t="str">
        <f t="shared" si="31"/>
        <v>Google 검색</v>
      </c>
      <c r="I2010" s="78" t="str">
        <f>IF(E2010="","",INDEX('기사 제목 및 링크'!B:B,MATCH("https://skinnonews.com"&amp;A2010,'기사 제목 및 링크'!C:C,0)))</f>
        <v/>
      </c>
    </row>
    <row r="2011" spans="1:9">
      <c r="A2011" t="s">
        <v>2489</v>
      </c>
      <c r="B2011" t="s">
        <v>39</v>
      </c>
      <c r="C2011">
        <v>1</v>
      </c>
      <c r="D2011" s="78" t="str">
        <f>IFERROR(MATCH(A2011,'4p data'!$I$2:$I$7,0),"")</f>
        <v/>
      </c>
      <c r="E2011" s="78" t="str">
        <f>IF(D2011="","",D2011&amp;"@"&amp;COUNTIF($D$1:D2011,D2011))</f>
        <v/>
      </c>
      <c r="F2011" s="78" t="str">
        <f t="shared" si="31"/>
        <v>Naver 검색</v>
      </c>
      <c r="I2011" s="78" t="str">
        <f>IF(E2011="","",INDEX('기사 제목 및 링크'!B:B,MATCH("https://skinnonews.com"&amp;A2011,'기사 제목 및 링크'!C:C,0)))</f>
        <v/>
      </c>
    </row>
    <row r="2012" spans="1:9">
      <c r="A2012" t="s">
        <v>2490</v>
      </c>
      <c r="B2012" t="s">
        <v>37</v>
      </c>
      <c r="C2012">
        <v>1</v>
      </c>
      <c r="D2012" s="78" t="str">
        <f>IFERROR(MATCH(A2012,'4p data'!$I$2:$I$7,0),"")</f>
        <v/>
      </c>
      <c r="E2012" s="78" t="str">
        <f>IF(D2012="","",D2012&amp;"@"&amp;COUNTIF($D$1:D2012,D2012))</f>
        <v/>
      </c>
      <c r="F2012" s="78" t="str">
        <f t="shared" si="31"/>
        <v>Google 검색</v>
      </c>
      <c r="I2012" s="78" t="str">
        <f>IF(E2012="","",INDEX('기사 제목 및 링크'!B:B,MATCH("https://skinnonews.com"&amp;A2012,'기사 제목 및 링크'!C:C,0)))</f>
        <v/>
      </c>
    </row>
    <row r="2013" spans="1:9">
      <c r="A2013" t="s">
        <v>1737</v>
      </c>
      <c r="B2013" t="s">
        <v>37</v>
      </c>
      <c r="C2013">
        <v>1</v>
      </c>
      <c r="D2013" s="78" t="str">
        <f>IFERROR(MATCH(A2013,'4p data'!$I$2:$I$7,0),"")</f>
        <v/>
      </c>
      <c r="E2013" s="78" t="str">
        <f>IF(D2013="","",D2013&amp;"@"&amp;COUNTIF($D$1:D2013,D2013))</f>
        <v/>
      </c>
      <c r="F2013" s="78" t="str">
        <f t="shared" si="31"/>
        <v>Google 검색</v>
      </c>
      <c r="I2013" s="78" t="str">
        <f>IF(E2013="","",INDEX('기사 제목 및 링크'!B:B,MATCH("https://skinnonews.com"&amp;A2013,'기사 제목 및 링크'!C:C,0)))</f>
        <v/>
      </c>
    </row>
    <row r="2014" spans="1:9">
      <c r="A2014" t="s">
        <v>1738</v>
      </c>
      <c r="B2014" t="s">
        <v>37</v>
      </c>
      <c r="C2014">
        <v>1</v>
      </c>
      <c r="D2014" s="78" t="str">
        <f>IFERROR(MATCH(A2014,'4p data'!$I$2:$I$7,0),"")</f>
        <v/>
      </c>
      <c r="E2014" s="78" t="str">
        <f>IF(D2014="","",D2014&amp;"@"&amp;COUNTIF($D$1:D2014,D2014))</f>
        <v/>
      </c>
      <c r="F2014" s="78" t="str">
        <f t="shared" si="31"/>
        <v>Google 검색</v>
      </c>
      <c r="I2014" s="78" t="str">
        <f>IF(E2014="","",INDEX('기사 제목 및 링크'!B:B,MATCH("https://skinnonews.com"&amp;A2014,'기사 제목 및 링크'!C:C,0)))</f>
        <v/>
      </c>
    </row>
    <row r="2015" spans="1:9">
      <c r="A2015" t="s">
        <v>2491</v>
      </c>
      <c r="B2015" t="s">
        <v>236</v>
      </c>
      <c r="C2015">
        <v>1</v>
      </c>
      <c r="D2015" s="78" t="str">
        <f>IFERROR(MATCH(A2015,'4p data'!$I$2:$I$7,0),"")</f>
        <v/>
      </c>
      <c r="E2015" s="78" t="str">
        <f>IF(D2015="","",D2015&amp;"@"&amp;COUNTIF($D$1:D2015,D2015))</f>
        <v/>
      </c>
      <c r="F2015" s="78" t="str">
        <f t="shared" si="31"/>
        <v>Youtube.com</v>
      </c>
      <c r="I2015" s="78" t="str">
        <f>IF(E2015="","",INDEX('기사 제목 및 링크'!B:B,MATCH("https://skinnonews.com"&amp;A2015,'기사 제목 및 링크'!C:C,0)))</f>
        <v/>
      </c>
    </row>
    <row r="2016" spans="1:9">
      <c r="A2016" t="s">
        <v>1433</v>
      </c>
      <c r="B2016" t="s">
        <v>39</v>
      </c>
      <c r="C2016">
        <v>1</v>
      </c>
      <c r="D2016" s="78" t="str">
        <f>IFERROR(MATCH(A2016,'4p data'!$I$2:$I$7,0),"")</f>
        <v/>
      </c>
      <c r="E2016" s="78" t="str">
        <f>IF(D2016="","",D2016&amp;"@"&amp;COUNTIF($D$1:D2016,D2016))</f>
        <v/>
      </c>
      <c r="F2016" s="78" t="str">
        <f t="shared" si="31"/>
        <v>Naver 검색</v>
      </c>
      <c r="I2016" s="78" t="str">
        <f>IF(E2016="","",INDEX('기사 제목 및 링크'!B:B,MATCH("https://skinnonews.com"&amp;A2016,'기사 제목 및 링크'!C:C,0)))</f>
        <v/>
      </c>
    </row>
    <row r="2017" spans="1:9">
      <c r="A2017" t="s">
        <v>2492</v>
      </c>
      <c r="B2017" t="s">
        <v>39</v>
      </c>
      <c r="C2017">
        <v>1</v>
      </c>
      <c r="D2017" s="78" t="str">
        <f>IFERROR(MATCH(A2017,'4p data'!$I$2:$I$7,0),"")</f>
        <v/>
      </c>
      <c r="E2017" s="78" t="str">
        <f>IF(D2017="","",D2017&amp;"@"&amp;COUNTIF($D$1:D2017,D2017))</f>
        <v/>
      </c>
      <c r="F2017" s="78" t="str">
        <f t="shared" si="31"/>
        <v>Naver 검색</v>
      </c>
      <c r="I2017" s="78" t="str">
        <f>IF(E2017="","",INDEX('기사 제목 및 링크'!B:B,MATCH("https://skinnonews.com"&amp;A2017,'기사 제목 및 링크'!C:C,0)))</f>
        <v/>
      </c>
    </row>
    <row r="2018" spans="1:9">
      <c r="A2018" t="s">
        <v>145</v>
      </c>
      <c r="B2018" t="s">
        <v>36</v>
      </c>
      <c r="C2018">
        <v>1</v>
      </c>
      <c r="D2018" s="78" t="str">
        <f>IFERROR(MATCH(A2018,'4p data'!$I$2:$I$7,0),"")</f>
        <v/>
      </c>
      <c r="E2018" s="78" t="str">
        <f>IF(D2018="","",D2018&amp;"@"&amp;COUNTIF($D$1:D2018,D2018))</f>
        <v/>
      </c>
      <c r="F2018" s="78" t="str">
        <f t="shared" si="31"/>
        <v>직접유입</v>
      </c>
      <c r="I2018" s="78" t="str">
        <f>IF(E2018="","",INDEX('기사 제목 및 링크'!B:B,MATCH("https://skinnonews.com"&amp;A2018,'기사 제목 및 링크'!C:C,0)))</f>
        <v/>
      </c>
    </row>
    <row r="2019" spans="1:9">
      <c r="A2019" t="s">
        <v>145</v>
      </c>
      <c r="B2019" t="s">
        <v>40</v>
      </c>
      <c r="C2019">
        <v>1</v>
      </c>
      <c r="D2019" s="78" t="str">
        <f>IFERROR(MATCH(A2019,'4p data'!$I$2:$I$7,0),"")</f>
        <v/>
      </c>
      <c r="E2019" s="78" t="str">
        <f>IF(D2019="","",D2019&amp;"@"&amp;COUNTIF($D$1:D2019,D2019))</f>
        <v/>
      </c>
      <c r="F2019" s="78" t="str">
        <f t="shared" si="31"/>
        <v>Bing</v>
      </c>
      <c r="I2019" s="78" t="str">
        <f>IF(E2019="","",INDEX('기사 제목 및 링크'!B:B,MATCH("https://skinnonews.com"&amp;A2019,'기사 제목 및 링크'!C:C,0)))</f>
        <v/>
      </c>
    </row>
    <row r="2020" spans="1:9">
      <c r="A2020" t="s">
        <v>1439</v>
      </c>
      <c r="B2020" t="s">
        <v>36</v>
      </c>
      <c r="C2020">
        <v>1</v>
      </c>
      <c r="D2020" s="78" t="str">
        <f>IFERROR(MATCH(A2020,'4p data'!$I$2:$I$7,0),"")</f>
        <v/>
      </c>
      <c r="E2020" s="78" t="str">
        <f>IF(D2020="","",D2020&amp;"@"&amp;COUNTIF($D$1:D2020,D2020))</f>
        <v/>
      </c>
      <c r="F2020" s="78" t="str">
        <f t="shared" si="31"/>
        <v>직접유입</v>
      </c>
      <c r="I2020" s="78" t="str">
        <f>IF(E2020="","",INDEX('기사 제목 및 링크'!B:B,MATCH("https://skinnonews.com"&amp;A2020,'기사 제목 및 링크'!C:C,0)))</f>
        <v/>
      </c>
    </row>
    <row r="2021" spans="1:9">
      <c r="A2021" t="s">
        <v>2493</v>
      </c>
      <c r="B2021" t="s">
        <v>36</v>
      </c>
      <c r="C2021">
        <v>1</v>
      </c>
      <c r="D2021" s="78" t="str">
        <f>IFERROR(MATCH(A2021,'4p data'!$I$2:$I$7,0),"")</f>
        <v/>
      </c>
      <c r="E2021" s="78" t="str">
        <f>IF(D2021="","",D2021&amp;"@"&amp;COUNTIF($D$1:D2021,D2021))</f>
        <v/>
      </c>
      <c r="F2021" s="78" t="str">
        <f t="shared" si="31"/>
        <v>직접유입</v>
      </c>
      <c r="I2021" s="78" t="str">
        <f>IF(E2021="","",INDEX('기사 제목 및 링크'!B:B,MATCH("https://skinnonews.com"&amp;A2021,'기사 제목 및 링크'!C:C,0)))</f>
        <v/>
      </c>
    </row>
    <row r="2022" spans="1:9">
      <c r="A2022" t="s">
        <v>2494</v>
      </c>
      <c r="B2022" t="s">
        <v>37</v>
      </c>
      <c r="C2022">
        <v>1</v>
      </c>
      <c r="D2022" s="78" t="str">
        <f>IFERROR(MATCH(A2022,'4p data'!$I$2:$I$7,0),"")</f>
        <v/>
      </c>
      <c r="E2022" s="78" t="str">
        <f>IF(D2022="","",D2022&amp;"@"&amp;COUNTIF($D$1:D2022,D2022))</f>
        <v/>
      </c>
      <c r="F2022" s="78" t="str">
        <f t="shared" si="31"/>
        <v>Google 검색</v>
      </c>
      <c r="I2022" s="78" t="str">
        <f>IF(E2022="","",INDEX('기사 제목 및 링크'!B:B,MATCH("https://skinnonews.com"&amp;A2022,'기사 제목 및 링크'!C:C,0)))</f>
        <v/>
      </c>
    </row>
    <row r="2023" spans="1:9">
      <c r="A2023" t="s">
        <v>1954</v>
      </c>
      <c r="B2023" t="s">
        <v>37</v>
      </c>
      <c r="C2023">
        <v>1</v>
      </c>
      <c r="D2023" s="78" t="str">
        <f>IFERROR(MATCH(A2023,'4p data'!$I$2:$I$7,0),"")</f>
        <v/>
      </c>
      <c r="E2023" s="78" t="str">
        <f>IF(D2023="","",D2023&amp;"@"&amp;COUNTIF($D$1:D2023,D2023))</f>
        <v/>
      </c>
      <c r="F2023" s="78" t="str">
        <f t="shared" si="31"/>
        <v>Google 검색</v>
      </c>
      <c r="I2023" s="78" t="str">
        <f>IF(E2023="","",INDEX('기사 제목 및 링크'!B:B,MATCH("https://skinnonews.com"&amp;A2023,'기사 제목 및 링크'!C:C,0)))</f>
        <v/>
      </c>
    </row>
    <row r="2024" spans="1:9">
      <c r="A2024" t="s">
        <v>2495</v>
      </c>
      <c r="B2024" t="s">
        <v>37</v>
      </c>
      <c r="C2024">
        <v>1</v>
      </c>
      <c r="D2024" s="78" t="str">
        <f>IFERROR(MATCH(A2024,'4p data'!$I$2:$I$7,0),"")</f>
        <v/>
      </c>
      <c r="E2024" s="78" t="str">
        <f>IF(D2024="","",D2024&amp;"@"&amp;COUNTIF($D$1:D2024,D2024))</f>
        <v/>
      </c>
      <c r="F2024" s="78" t="str">
        <f t="shared" si="31"/>
        <v>Google 검색</v>
      </c>
      <c r="I2024" s="78" t="str">
        <f>IF(E2024="","",INDEX('기사 제목 및 링크'!B:B,MATCH("https://skinnonews.com"&amp;A2024,'기사 제목 및 링크'!C:C,0)))</f>
        <v/>
      </c>
    </row>
    <row r="2025" spans="1:9">
      <c r="A2025" t="s">
        <v>2210</v>
      </c>
      <c r="B2025" t="s">
        <v>37</v>
      </c>
      <c r="C2025">
        <v>1</v>
      </c>
      <c r="D2025" s="78" t="str">
        <f>IFERROR(MATCH(A2025,'4p data'!$I$2:$I$7,0),"")</f>
        <v/>
      </c>
      <c r="E2025" s="78" t="str">
        <f>IF(D2025="","",D2025&amp;"@"&amp;COUNTIF($D$1:D2025,D2025))</f>
        <v/>
      </c>
      <c r="F2025" s="78" t="str">
        <f t="shared" si="31"/>
        <v>Google 검색</v>
      </c>
      <c r="I2025" s="78" t="str">
        <f>IF(E2025="","",INDEX('기사 제목 및 링크'!B:B,MATCH("https://skinnonews.com"&amp;A2025,'기사 제목 및 링크'!C:C,0)))</f>
        <v/>
      </c>
    </row>
    <row r="2026" spans="1:9">
      <c r="A2026" t="s">
        <v>2210</v>
      </c>
      <c r="B2026" t="s">
        <v>236</v>
      </c>
      <c r="C2026">
        <v>1</v>
      </c>
      <c r="D2026" s="78" t="str">
        <f>IFERROR(MATCH(A2026,'4p data'!$I$2:$I$7,0),"")</f>
        <v/>
      </c>
      <c r="E2026" s="78" t="str">
        <f>IF(D2026="","",D2026&amp;"@"&amp;COUNTIF($D$1:D2026,D2026))</f>
        <v/>
      </c>
      <c r="F2026" s="78" t="str">
        <f t="shared" si="31"/>
        <v>Youtube.com</v>
      </c>
      <c r="I2026" s="78" t="str">
        <f>IF(E2026="","",INDEX('기사 제목 및 링크'!B:B,MATCH("https://skinnonews.com"&amp;A2026,'기사 제목 및 링크'!C:C,0)))</f>
        <v/>
      </c>
    </row>
    <row r="2027" spans="1:9">
      <c r="A2027" t="s">
        <v>1955</v>
      </c>
      <c r="B2027" t="s">
        <v>37</v>
      </c>
      <c r="C2027">
        <v>1</v>
      </c>
      <c r="D2027" s="78" t="str">
        <f>IFERROR(MATCH(A2027,'4p data'!$I$2:$I$7,0),"")</f>
        <v/>
      </c>
      <c r="E2027" s="78" t="str">
        <f>IF(D2027="","",D2027&amp;"@"&amp;COUNTIF($D$1:D2027,D2027))</f>
        <v/>
      </c>
      <c r="F2027" s="78" t="str">
        <f t="shared" si="31"/>
        <v>Google 검색</v>
      </c>
      <c r="I2027" s="78" t="str">
        <f>IF(E2027="","",INDEX('기사 제목 및 링크'!B:B,MATCH("https://skinnonews.com"&amp;A2027,'기사 제목 및 링크'!C:C,0)))</f>
        <v/>
      </c>
    </row>
    <row r="2028" spans="1:9">
      <c r="A2028" t="s">
        <v>1739</v>
      </c>
      <c r="B2028" t="s">
        <v>37</v>
      </c>
      <c r="C2028">
        <v>1</v>
      </c>
      <c r="D2028" s="78" t="str">
        <f>IFERROR(MATCH(A2028,'4p data'!$I$2:$I$7,0),"")</f>
        <v/>
      </c>
      <c r="E2028" s="78" t="str">
        <f>IF(D2028="","",D2028&amp;"@"&amp;COUNTIF($D$1:D2028,D2028))</f>
        <v/>
      </c>
      <c r="F2028" s="78" t="str">
        <f t="shared" si="31"/>
        <v>Google 검색</v>
      </c>
      <c r="I2028" s="78" t="str">
        <f>IF(E2028="","",INDEX('기사 제목 및 링크'!B:B,MATCH("https://skinnonews.com"&amp;A2028,'기사 제목 및 링크'!C:C,0)))</f>
        <v/>
      </c>
    </row>
    <row r="2029" spans="1:9">
      <c r="A2029" t="s">
        <v>2496</v>
      </c>
      <c r="B2029" t="s">
        <v>37</v>
      </c>
      <c r="C2029">
        <v>1</v>
      </c>
      <c r="D2029" s="78" t="str">
        <f>IFERROR(MATCH(A2029,'4p data'!$I$2:$I$7,0),"")</f>
        <v/>
      </c>
      <c r="E2029" s="78" t="str">
        <f>IF(D2029="","",D2029&amp;"@"&amp;COUNTIF($D$1:D2029,D2029))</f>
        <v/>
      </c>
      <c r="F2029" s="78" t="str">
        <f t="shared" si="31"/>
        <v>Google 검색</v>
      </c>
      <c r="I2029" s="78" t="str">
        <f>IF(E2029="","",INDEX('기사 제목 및 링크'!B:B,MATCH("https://skinnonews.com"&amp;A2029,'기사 제목 및 링크'!C:C,0)))</f>
        <v/>
      </c>
    </row>
    <row r="2030" spans="1:9">
      <c r="A2030" t="s">
        <v>2085</v>
      </c>
      <c r="B2030" t="s">
        <v>36</v>
      </c>
      <c r="C2030">
        <v>1</v>
      </c>
      <c r="D2030" s="78" t="str">
        <f>IFERROR(MATCH(A2030,'4p data'!$I$2:$I$7,0),"")</f>
        <v/>
      </c>
      <c r="E2030" s="78" t="str">
        <f>IF(D2030="","",D2030&amp;"@"&amp;COUNTIF($D$1:D2030,D2030))</f>
        <v/>
      </c>
      <c r="F2030" s="78" t="str">
        <f t="shared" si="31"/>
        <v>직접유입</v>
      </c>
      <c r="I2030" s="78" t="str">
        <f>IF(E2030="","",INDEX('기사 제목 및 링크'!B:B,MATCH("https://skinnonews.com"&amp;A2030,'기사 제목 및 링크'!C:C,0)))</f>
        <v/>
      </c>
    </row>
    <row r="2031" spans="1:9">
      <c r="A2031" t="s">
        <v>2085</v>
      </c>
      <c r="B2031" t="s">
        <v>39</v>
      </c>
      <c r="C2031">
        <v>1</v>
      </c>
      <c r="D2031" s="78" t="str">
        <f>IFERROR(MATCH(A2031,'4p data'!$I$2:$I$7,0),"")</f>
        <v/>
      </c>
      <c r="E2031" s="78" t="str">
        <f>IF(D2031="","",D2031&amp;"@"&amp;COUNTIF($D$1:D2031,D2031))</f>
        <v/>
      </c>
      <c r="F2031" s="78" t="str">
        <f t="shared" si="31"/>
        <v>Naver 검색</v>
      </c>
      <c r="I2031" s="78" t="str">
        <f>IF(E2031="","",INDEX('기사 제목 및 링크'!B:B,MATCH("https://skinnonews.com"&amp;A2031,'기사 제목 및 링크'!C:C,0)))</f>
        <v/>
      </c>
    </row>
    <row r="2032" spans="1:9">
      <c r="A2032" t="s">
        <v>1864</v>
      </c>
      <c r="B2032" t="s">
        <v>37</v>
      </c>
      <c r="C2032">
        <v>1</v>
      </c>
      <c r="D2032" s="78" t="str">
        <f>IFERROR(MATCH(A2032,'4p data'!$I$2:$I$7,0),"")</f>
        <v/>
      </c>
      <c r="E2032" s="78" t="str">
        <f>IF(D2032="","",D2032&amp;"@"&amp;COUNTIF($D$1:D2032,D2032))</f>
        <v/>
      </c>
      <c r="F2032" s="78" t="str">
        <f t="shared" si="31"/>
        <v>Google 검색</v>
      </c>
      <c r="I2032" s="78" t="str">
        <f>IF(E2032="","",INDEX('기사 제목 및 링크'!B:B,MATCH("https://skinnonews.com"&amp;A2032,'기사 제목 및 링크'!C:C,0)))</f>
        <v/>
      </c>
    </row>
    <row r="2033" spans="1:9">
      <c r="A2033" t="s">
        <v>2497</v>
      </c>
      <c r="B2033" t="s">
        <v>37</v>
      </c>
      <c r="C2033">
        <v>1</v>
      </c>
      <c r="D2033" s="78" t="str">
        <f>IFERROR(MATCH(A2033,'4p data'!$I$2:$I$7,0),"")</f>
        <v/>
      </c>
      <c r="E2033" s="78" t="str">
        <f>IF(D2033="","",D2033&amp;"@"&amp;COUNTIF($D$1:D2033,D2033))</f>
        <v/>
      </c>
      <c r="F2033" s="78" t="str">
        <f t="shared" si="31"/>
        <v>Google 검색</v>
      </c>
      <c r="I2033" s="78" t="str">
        <f>IF(E2033="","",INDEX('기사 제목 및 링크'!B:B,MATCH("https://skinnonews.com"&amp;A2033,'기사 제목 및 링크'!C:C,0)))</f>
        <v/>
      </c>
    </row>
    <row r="2034" spans="1:9">
      <c r="A2034" t="s">
        <v>2498</v>
      </c>
      <c r="B2034" t="s">
        <v>37</v>
      </c>
      <c r="C2034">
        <v>1</v>
      </c>
      <c r="D2034" s="78" t="str">
        <f>IFERROR(MATCH(A2034,'4p data'!$I$2:$I$7,0),"")</f>
        <v/>
      </c>
      <c r="E2034" s="78" t="str">
        <f>IF(D2034="","",D2034&amp;"@"&amp;COUNTIF($D$1:D2034,D2034))</f>
        <v/>
      </c>
      <c r="F2034" s="78" t="str">
        <f t="shared" si="31"/>
        <v>Google 검색</v>
      </c>
      <c r="I2034" s="78" t="str">
        <f>IF(E2034="","",INDEX('기사 제목 및 링크'!B:B,MATCH("https://skinnonews.com"&amp;A2034,'기사 제목 및 링크'!C:C,0)))</f>
        <v/>
      </c>
    </row>
    <row r="2035" spans="1:9">
      <c r="A2035" t="s">
        <v>1653</v>
      </c>
      <c r="B2035" t="s">
        <v>37</v>
      </c>
      <c r="C2035">
        <v>1</v>
      </c>
      <c r="D2035" s="78" t="str">
        <f>IFERROR(MATCH(A2035,'4p data'!$I$2:$I$7,0),"")</f>
        <v/>
      </c>
      <c r="E2035" s="78" t="str">
        <f>IF(D2035="","",D2035&amp;"@"&amp;COUNTIF($D$1:D2035,D2035))</f>
        <v/>
      </c>
      <c r="F2035" s="78" t="str">
        <f t="shared" si="31"/>
        <v>Google 검색</v>
      </c>
      <c r="I2035" s="78" t="str">
        <f>IF(E2035="","",INDEX('기사 제목 및 링크'!B:B,MATCH("https://skinnonews.com"&amp;A2035,'기사 제목 및 링크'!C:C,0)))</f>
        <v/>
      </c>
    </row>
    <row r="2036" spans="1:9">
      <c r="A2036" t="s">
        <v>1158</v>
      </c>
      <c r="B2036" t="s">
        <v>39</v>
      </c>
      <c r="C2036">
        <v>1</v>
      </c>
      <c r="D2036" s="78" t="str">
        <f>IFERROR(MATCH(A2036,'4p data'!$I$2:$I$7,0),"")</f>
        <v/>
      </c>
      <c r="E2036" s="78" t="str">
        <f>IF(D2036="","",D2036&amp;"@"&amp;COUNTIF($D$1:D2036,D2036))</f>
        <v/>
      </c>
      <c r="F2036" s="78" t="str">
        <f t="shared" si="31"/>
        <v>Naver 검색</v>
      </c>
      <c r="I2036" s="78" t="str">
        <f>IF(E2036="","",INDEX('기사 제목 및 링크'!B:B,MATCH("https://skinnonews.com"&amp;A2036,'기사 제목 및 링크'!C:C,0)))</f>
        <v/>
      </c>
    </row>
    <row r="2037" spans="1:9">
      <c r="A2037" t="s">
        <v>1493</v>
      </c>
      <c r="B2037" t="s">
        <v>37</v>
      </c>
      <c r="C2037">
        <v>1</v>
      </c>
      <c r="D2037" s="78" t="str">
        <f>IFERROR(MATCH(A2037,'4p data'!$I$2:$I$7,0),"")</f>
        <v/>
      </c>
      <c r="E2037" s="78" t="str">
        <f>IF(D2037="","",D2037&amp;"@"&amp;COUNTIF($D$1:D2037,D2037))</f>
        <v/>
      </c>
      <c r="F2037" s="78" t="str">
        <f t="shared" si="31"/>
        <v>Google 검색</v>
      </c>
      <c r="I2037" s="78" t="str">
        <f>IF(E2037="","",INDEX('기사 제목 및 링크'!B:B,MATCH("https://skinnonews.com"&amp;A2037,'기사 제목 및 링크'!C:C,0)))</f>
        <v/>
      </c>
    </row>
    <row r="2038" spans="1:9">
      <c r="A2038" t="s">
        <v>2499</v>
      </c>
      <c r="B2038" t="s">
        <v>37</v>
      </c>
      <c r="C2038">
        <v>1</v>
      </c>
      <c r="D2038" s="78" t="str">
        <f>IFERROR(MATCH(A2038,'4p data'!$I$2:$I$7,0),"")</f>
        <v/>
      </c>
      <c r="E2038" s="78" t="str">
        <f>IF(D2038="","",D2038&amp;"@"&amp;COUNTIF($D$1:D2038,D2038))</f>
        <v/>
      </c>
      <c r="F2038" s="78" t="str">
        <f t="shared" si="31"/>
        <v>Google 검색</v>
      </c>
      <c r="I2038" s="78" t="str">
        <f>IF(E2038="","",INDEX('기사 제목 및 링크'!B:B,MATCH("https://skinnonews.com"&amp;A2038,'기사 제목 및 링크'!C:C,0)))</f>
        <v/>
      </c>
    </row>
    <row r="2039" spans="1:9">
      <c r="A2039" t="s">
        <v>2500</v>
      </c>
      <c r="B2039" t="s">
        <v>37</v>
      </c>
      <c r="C2039">
        <v>1</v>
      </c>
      <c r="D2039" s="78" t="str">
        <f>IFERROR(MATCH(A2039,'4p data'!$I$2:$I$7,0),"")</f>
        <v/>
      </c>
      <c r="E2039" s="78" t="str">
        <f>IF(D2039="","",D2039&amp;"@"&amp;COUNTIF($D$1:D2039,D2039))</f>
        <v/>
      </c>
      <c r="F2039" s="78" t="str">
        <f t="shared" si="31"/>
        <v>Google 검색</v>
      </c>
      <c r="I2039" s="78" t="str">
        <f>IF(E2039="","",INDEX('기사 제목 및 링크'!B:B,MATCH("https://skinnonews.com"&amp;A2039,'기사 제목 및 링크'!C:C,0)))</f>
        <v/>
      </c>
    </row>
    <row r="2040" spans="1:9">
      <c r="A2040" t="s">
        <v>2501</v>
      </c>
      <c r="B2040" t="s">
        <v>37</v>
      </c>
      <c r="C2040">
        <v>1</v>
      </c>
      <c r="D2040" s="78" t="str">
        <f>IFERROR(MATCH(A2040,'4p data'!$I$2:$I$7,0),"")</f>
        <v/>
      </c>
      <c r="E2040" s="78" t="str">
        <f>IF(D2040="","",D2040&amp;"@"&amp;COUNTIF($D$1:D2040,D2040))</f>
        <v/>
      </c>
      <c r="F2040" s="78" t="str">
        <f t="shared" si="31"/>
        <v>Google 검색</v>
      </c>
      <c r="I2040" s="78" t="str">
        <f>IF(E2040="","",INDEX('기사 제목 및 링크'!B:B,MATCH("https://skinnonews.com"&amp;A2040,'기사 제목 및 링크'!C:C,0)))</f>
        <v/>
      </c>
    </row>
    <row r="2041" spans="1:9">
      <c r="A2041" t="s">
        <v>2502</v>
      </c>
      <c r="B2041" t="s">
        <v>37</v>
      </c>
      <c r="C2041">
        <v>1</v>
      </c>
      <c r="D2041" s="78" t="str">
        <f>IFERROR(MATCH(A2041,'4p data'!$I$2:$I$7,0),"")</f>
        <v/>
      </c>
      <c r="E2041" s="78" t="str">
        <f>IF(D2041="","",D2041&amp;"@"&amp;COUNTIF($D$1:D2041,D2041))</f>
        <v/>
      </c>
      <c r="F2041" s="78" t="str">
        <f t="shared" si="31"/>
        <v>Google 검색</v>
      </c>
      <c r="I2041" s="78" t="str">
        <f>IF(E2041="","",INDEX('기사 제목 및 링크'!B:B,MATCH("https://skinnonews.com"&amp;A2041,'기사 제목 및 링크'!C:C,0)))</f>
        <v/>
      </c>
    </row>
    <row r="2042" spans="1:9">
      <c r="A2042" t="s">
        <v>2503</v>
      </c>
      <c r="B2042" t="s">
        <v>41</v>
      </c>
      <c r="C2042">
        <v>1</v>
      </c>
      <c r="D2042" s="78" t="str">
        <f>IFERROR(MATCH(A2042,'4p data'!$I$2:$I$7,0),"")</f>
        <v/>
      </c>
      <c r="E2042" s="78" t="str">
        <f>IF(D2042="","",D2042&amp;"@"&amp;COUNTIF($D$1:D2042,D2042))</f>
        <v/>
      </c>
      <c r="F2042" s="78" t="str">
        <f t="shared" si="31"/>
        <v>Naver.com</v>
      </c>
      <c r="I2042" s="78" t="str">
        <f>IF(E2042="","",INDEX('기사 제목 및 링크'!B:B,MATCH("https://skinnonews.com"&amp;A2042,'기사 제목 및 링크'!C:C,0)))</f>
        <v/>
      </c>
    </row>
    <row r="2043" spans="1:9">
      <c r="A2043" t="s">
        <v>1176</v>
      </c>
      <c r="B2043" t="s">
        <v>39</v>
      </c>
      <c r="C2043">
        <v>1</v>
      </c>
      <c r="D2043" s="78" t="str">
        <f>IFERROR(MATCH(A2043,'4p data'!$I$2:$I$7,0),"")</f>
        <v/>
      </c>
      <c r="E2043" s="78" t="str">
        <f>IF(D2043="","",D2043&amp;"@"&amp;COUNTIF($D$1:D2043,D2043))</f>
        <v/>
      </c>
      <c r="F2043" s="78" t="str">
        <f t="shared" si="31"/>
        <v>Naver 검색</v>
      </c>
      <c r="I2043" s="78" t="str">
        <f>IF(E2043="","",INDEX('기사 제목 및 링크'!B:B,MATCH("https://skinnonews.com"&amp;A2043,'기사 제목 및 링크'!C:C,0)))</f>
        <v/>
      </c>
    </row>
    <row r="2044" spans="1:9">
      <c r="A2044" t="s">
        <v>1956</v>
      </c>
      <c r="B2044" t="s">
        <v>37</v>
      </c>
      <c r="C2044">
        <v>1</v>
      </c>
      <c r="D2044" s="78" t="str">
        <f>IFERROR(MATCH(A2044,'4p data'!$I$2:$I$7,0),"")</f>
        <v/>
      </c>
      <c r="E2044" s="78" t="str">
        <f>IF(D2044="","",D2044&amp;"@"&amp;COUNTIF($D$1:D2044,D2044))</f>
        <v/>
      </c>
      <c r="F2044" s="78" t="str">
        <f t="shared" si="31"/>
        <v>Google 검색</v>
      </c>
      <c r="I2044" s="78" t="str">
        <f>IF(E2044="","",INDEX('기사 제목 및 링크'!B:B,MATCH("https://skinnonews.com"&amp;A2044,'기사 제목 및 링크'!C:C,0)))</f>
        <v/>
      </c>
    </row>
    <row r="2045" spans="1:9">
      <c r="A2045" t="s">
        <v>2504</v>
      </c>
      <c r="B2045" t="s">
        <v>37</v>
      </c>
      <c r="C2045">
        <v>1</v>
      </c>
      <c r="D2045" s="78" t="str">
        <f>IFERROR(MATCH(A2045,'4p data'!$I$2:$I$7,0),"")</f>
        <v/>
      </c>
      <c r="E2045" s="78" t="str">
        <f>IF(D2045="","",D2045&amp;"@"&amp;COUNTIF($D$1:D2045,D2045))</f>
        <v/>
      </c>
      <c r="F2045" s="78" t="str">
        <f t="shared" si="31"/>
        <v>Google 검색</v>
      </c>
      <c r="I2045" s="78" t="str">
        <f>IF(E2045="","",INDEX('기사 제목 및 링크'!B:B,MATCH("https://skinnonews.com"&amp;A2045,'기사 제목 및 링크'!C:C,0)))</f>
        <v/>
      </c>
    </row>
    <row r="2046" spans="1:9">
      <c r="A2046" t="s">
        <v>1654</v>
      </c>
      <c r="B2046" t="s">
        <v>39</v>
      </c>
      <c r="C2046">
        <v>1</v>
      </c>
      <c r="D2046" s="78" t="str">
        <f>IFERROR(MATCH(A2046,'4p data'!$I$2:$I$7,0),"")</f>
        <v/>
      </c>
      <c r="E2046" s="78" t="str">
        <f>IF(D2046="","",D2046&amp;"@"&amp;COUNTIF($D$1:D2046,D2046))</f>
        <v/>
      </c>
      <c r="F2046" s="78" t="str">
        <f t="shared" si="31"/>
        <v>Naver 검색</v>
      </c>
      <c r="I2046" s="78" t="str">
        <f>IF(E2046="","",INDEX('기사 제목 및 링크'!B:B,MATCH("https://skinnonews.com"&amp;A2046,'기사 제목 및 링크'!C:C,0)))</f>
        <v/>
      </c>
    </row>
    <row r="2047" spans="1:9">
      <c r="A2047" t="s">
        <v>1654</v>
      </c>
      <c r="B2047" t="s">
        <v>236</v>
      </c>
      <c r="C2047">
        <v>1</v>
      </c>
      <c r="D2047" s="78" t="str">
        <f>IFERROR(MATCH(A2047,'4p data'!$I$2:$I$7,0),"")</f>
        <v/>
      </c>
      <c r="E2047" s="78" t="str">
        <f>IF(D2047="","",D2047&amp;"@"&amp;COUNTIF($D$1:D2047,D2047))</f>
        <v/>
      </c>
      <c r="F2047" s="78" t="str">
        <f t="shared" si="31"/>
        <v>Youtube.com</v>
      </c>
      <c r="I2047" s="78" t="str">
        <f>IF(E2047="","",INDEX('기사 제목 및 링크'!B:B,MATCH("https://skinnonews.com"&amp;A2047,'기사 제목 및 링크'!C:C,0)))</f>
        <v/>
      </c>
    </row>
    <row r="2048" spans="1:9">
      <c r="A2048" t="s">
        <v>2214</v>
      </c>
      <c r="B2048" t="s">
        <v>37</v>
      </c>
      <c r="C2048">
        <v>1</v>
      </c>
      <c r="D2048" s="78" t="str">
        <f>IFERROR(MATCH(A2048,'4p data'!$I$2:$I$7,0),"")</f>
        <v/>
      </c>
      <c r="E2048" s="78" t="str">
        <f>IF(D2048="","",D2048&amp;"@"&amp;COUNTIF($D$1:D2048,D2048))</f>
        <v/>
      </c>
      <c r="F2048" s="78" t="str">
        <f t="shared" si="31"/>
        <v>Google 검색</v>
      </c>
      <c r="I2048" s="78" t="str">
        <f>IF(E2048="","",INDEX('기사 제목 및 링크'!B:B,MATCH("https://skinnonews.com"&amp;A2048,'기사 제목 및 링크'!C:C,0)))</f>
        <v/>
      </c>
    </row>
    <row r="2049" spans="1:9">
      <c r="A2049" t="s">
        <v>2214</v>
      </c>
      <c r="B2049" t="s">
        <v>39</v>
      </c>
      <c r="C2049">
        <v>1</v>
      </c>
      <c r="D2049" s="78" t="str">
        <f>IFERROR(MATCH(A2049,'4p data'!$I$2:$I$7,0),"")</f>
        <v/>
      </c>
      <c r="E2049" s="78" t="str">
        <f>IF(D2049="","",D2049&amp;"@"&amp;COUNTIF($D$1:D2049,D2049))</f>
        <v/>
      </c>
      <c r="F2049" s="78" t="str">
        <f t="shared" si="31"/>
        <v>Naver 검색</v>
      </c>
      <c r="I2049" s="78" t="str">
        <f>IF(E2049="","",INDEX('기사 제목 및 링크'!B:B,MATCH("https://skinnonews.com"&amp;A2049,'기사 제목 및 링크'!C:C,0)))</f>
        <v/>
      </c>
    </row>
    <row r="2050" spans="1:9">
      <c r="A2050" t="s">
        <v>2215</v>
      </c>
      <c r="B2050" t="s">
        <v>37</v>
      </c>
      <c r="C2050">
        <v>1</v>
      </c>
      <c r="D2050" s="78" t="str">
        <f>IFERROR(MATCH(A2050,'4p data'!$I$2:$I$7,0),"")</f>
        <v/>
      </c>
      <c r="E2050" s="78" t="str">
        <f>IF(D2050="","",D2050&amp;"@"&amp;COUNTIF($D$1:D2050,D2050))</f>
        <v/>
      </c>
      <c r="F2050" s="78" t="str">
        <f t="shared" ref="F2050:F2113" si="32">IF(B2050="naver","Naver 검색",IF(B2050="google","Google 검색",IF(B2050="(direct)","직접유입",UPPER(LEFT(B2050,1))&amp;MID(B2050,2,99))))</f>
        <v>Google 검색</v>
      </c>
      <c r="I2050" s="78" t="str">
        <f>IF(E2050="","",INDEX('기사 제목 및 링크'!B:B,MATCH("https://skinnonews.com"&amp;A2050,'기사 제목 및 링크'!C:C,0)))</f>
        <v/>
      </c>
    </row>
    <row r="2051" spans="1:9">
      <c r="A2051" t="s">
        <v>2215</v>
      </c>
      <c r="B2051" t="s">
        <v>39</v>
      </c>
      <c r="C2051">
        <v>1</v>
      </c>
      <c r="D2051" s="78" t="str">
        <f>IFERROR(MATCH(A2051,'4p data'!$I$2:$I$7,0),"")</f>
        <v/>
      </c>
      <c r="E2051" s="78" t="str">
        <f>IF(D2051="","",D2051&amp;"@"&amp;COUNTIF($D$1:D2051,D2051))</f>
        <v/>
      </c>
      <c r="F2051" s="78" t="str">
        <f t="shared" si="32"/>
        <v>Naver 검색</v>
      </c>
      <c r="I2051" s="78" t="str">
        <f>IF(E2051="","",INDEX('기사 제목 및 링크'!B:B,MATCH("https://skinnonews.com"&amp;A2051,'기사 제목 및 링크'!C:C,0)))</f>
        <v/>
      </c>
    </row>
    <row r="2052" spans="1:9">
      <c r="A2052" t="s">
        <v>1687</v>
      </c>
      <c r="B2052" t="s">
        <v>37</v>
      </c>
      <c r="C2052">
        <v>1</v>
      </c>
      <c r="D2052" s="78" t="str">
        <f>IFERROR(MATCH(A2052,'4p data'!$I$2:$I$7,0),"")</f>
        <v/>
      </c>
      <c r="E2052" s="78" t="str">
        <f>IF(D2052="","",D2052&amp;"@"&amp;COUNTIF($D$1:D2052,D2052))</f>
        <v/>
      </c>
      <c r="F2052" s="78" t="str">
        <f t="shared" si="32"/>
        <v>Google 검색</v>
      </c>
      <c r="I2052" s="78" t="str">
        <f>IF(E2052="","",INDEX('기사 제목 및 링크'!B:B,MATCH("https://skinnonews.com"&amp;A2052,'기사 제목 및 링크'!C:C,0)))</f>
        <v/>
      </c>
    </row>
    <row r="2053" spans="1:9">
      <c r="A2053" t="s">
        <v>1821</v>
      </c>
      <c r="B2053" t="s">
        <v>37</v>
      </c>
      <c r="C2053">
        <v>1</v>
      </c>
      <c r="D2053" s="78" t="str">
        <f>IFERROR(MATCH(A2053,'4p data'!$I$2:$I$7,0),"")</f>
        <v/>
      </c>
      <c r="E2053" s="78" t="str">
        <f>IF(D2053="","",D2053&amp;"@"&amp;COUNTIF($D$1:D2053,D2053))</f>
        <v/>
      </c>
      <c r="F2053" s="78" t="str">
        <f t="shared" si="32"/>
        <v>Google 검색</v>
      </c>
      <c r="I2053" s="78" t="str">
        <f>IF(E2053="","",INDEX('기사 제목 및 링크'!B:B,MATCH("https://skinnonews.com"&amp;A2053,'기사 제목 및 링크'!C:C,0)))</f>
        <v/>
      </c>
    </row>
    <row r="2054" spans="1:9">
      <c r="A2054" t="s">
        <v>104</v>
      </c>
      <c r="B2054" t="s">
        <v>40</v>
      </c>
      <c r="C2054">
        <v>1</v>
      </c>
      <c r="D2054" s="78" t="str">
        <f>IFERROR(MATCH(A2054,'4p data'!$I$2:$I$7,0),"")</f>
        <v/>
      </c>
      <c r="E2054" s="78" t="str">
        <f>IF(D2054="","",D2054&amp;"@"&amp;COUNTIF($D$1:D2054,D2054))</f>
        <v/>
      </c>
      <c r="F2054" s="78" t="str">
        <f t="shared" si="32"/>
        <v>Bing</v>
      </c>
      <c r="I2054" s="78" t="str">
        <f>IF(E2054="","",INDEX('기사 제목 및 링크'!B:B,MATCH("https://skinnonews.com"&amp;A2054,'기사 제목 및 링크'!C:C,0)))</f>
        <v/>
      </c>
    </row>
    <row r="2055" spans="1:9">
      <c r="A2055" t="s">
        <v>122</v>
      </c>
      <c r="B2055" t="s">
        <v>233</v>
      </c>
      <c r="C2055">
        <v>1</v>
      </c>
      <c r="D2055" s="78" t="str">
        <f>IFERROR(MATCH(A2055,'4p data'!$I$2:$I$7,0),"")</f>
        <v/>
      </c>
      <c r="E2055" s="78" t="str">
        <f>IF(D2055="","",D2055&amp;"@"&amp;COUNTIF($D$1:D2055,D2055))</f>
        <v/>
      </c>
      <c r="F2055" s="78" t="str">
        <f t="shared" si="32"/>
        <v>Blog.naver.com</v>
      </c>
      <c r="I2055" s="78" t="str">
        <f>IF(E2055="","",INDEX('기사 제목 및 링크'!B:B,MATCH("https://skinnonews.com"&amp;A2055,'기사 제목 및 링크'!C:C,0)))</f>
        <v/>
      </c>
    </row>
    <row r="2056" spans="1:9">
      <c r="A2056" t="s">
        <v>122</v>
      </c>
      <c r="B2056" t="s">
        <v>39</v>
      </c>
      <c r="C2056">
        <v>1</v>
      </c>
      <c r="D2056" s="78" t="str">
        <f>IFERROR(MATCH(A2056,'4p data'!$I$2:$I$7,0),"")</f>
        <v/>
      </c>
      <c r="E2056" s="78" t="str">
        <f>IF(D2056="","",D2056&amp;"@"&amp;COUNTIF($D$1:D2056,D2056))</f>
        <v/>
      </c>
      <c r="F2056" s="78" t="str">
        <f t="shared" si="32"/>
        <v>Naver 검색</v>
      </c>
      <c r="I2056" s="78" t="str">
        <f>IF(E2056="","",INDEX('기사 제목 및 링크'!B:B,MATCH("https://skinnonews.com"&amp;A2056,'기사 제목 및 링크'!C:C,0)))</f>
        <v/>
      </c>
    </row>
    <row r="2057" spans="1:9">
      <c r="A2057" t="s">
        <v>1865</v>
      </c>
      <c r="B2057" t="s">
        <v>39</v>
      </c>
      <c r="C2057">
        <v>1</v>
      </c>
      <c r="D2057" s="78" t="str">
        <f>IFERROR(MATCH(A2057,'4p data'!$I$2:$I$7,0),"")</f>
        <v/>
      </c>
      <c r="E2057" s="78" t="str">
        <f>IF(D2057="","",D2057&amp;"@"&amp;COUNTIF($D$1:D2057,D2057))</f>
        <v/>
      </c>
      <c r="F2057" s="78" t="str">
        <f t="shared" si="32"/>
        <v>Naver 검색</v>
      </c>
      <c r="I2057" s="78" t="str">
        <f>IF(E2057="","",INDEX('기사 제목 및 링크'!B:B,MATCH("https://skinnonews.com"&amp;A2057,'기사 제목 및 링크'!C:C,0)))</f>
        <v/>
      </c>
    </row>
    <row r="2058" spans="1:9">
      <c r="A2058" t="s">
        <v>1740</v>
      </c>
      <c r="B2058" t="s">
        <v>37</v>
      </c>
      <c r="C2058">
        <v>1</v>
      </c>
      <c r="D2058" s="78" t="str">
        <f>IFERROR(MATCH(A2058,'4p data'!$I$2:$I$7,0),"")</f>
        <v/>
      </c>
      <c r="E2058" s="78" t="str">
        <f>IF(D2058="","",D2058&amp;"@"&amp;COUNTIF($D$1:D2058,D2058))</f>
        <v/>
      </c>
      <c r="F2058" s="78" t="str">
        <f t="shared" si="32"/>
        <v>Google 검색</v>
      </c>
      <c r="I2058" s="78" t="str">
        <f>IF(E2058="","",INDEX('기사 제목 및 링크'!B:B,MATCH("https://skinnonews.com"&amp;A2058,'기사 제목 및 링크'!C:C,0)))</f>
        <v/>
      </c>
    </row>
    <row r="2059" spans="1:9">
      <c r="A2059" t="s">
        <v>1741</v>
      </c>
      <c r="B2059" t="s">
        <v>36</v>
      </c>
      <c r="C2059">
        <v>1</v>
      </c>
      <c r="D2059" s="78" t="str">
        <f>IFERROR(MATCH(A2059,'4p data'!$I$2:$I$7,0),"")</f>
        <v/>
      </c>
      <c r="E2059" s="78" t="str">
        <f>IF(D2059="","",D2059&amp;"@"&amp;COUNTIF($D$1:D2059,D2059))</f>
        <v/>
      </c>
      <c r="F2059" s="78" t="str">
        <f t="shared" si="32"/>
        <v>직접유입</v>
      </c>
      <c r="I2059" s="78" t="str">
        <f>IF(E2059="","",INDEX('기사 제목 및 링크'!B:B,MATCH("https://skinnonews.com"&amp;A2059,'기사 제목 및 링크'!C:C,0)))</f>
        <v/>
      </c>
    </row>
    <row r="2060" spans="1:9">
      <c r="A2060" t="s">
        <v>1741</v>
      </c>
      <c r="B2060" t="s">
        <v>37</v>
      </c>
      <c r="C2060">
        <v>1</v>
      </c>
      <c r="D2060" s="78" t="str">
        <f>IFERROR(MATCH(A2060,'4p data'!$I$2:$I$7,0),"")</f>
        <v/>
      </c>
      <c r="E2060" s="78" t="str">
        <f>IF(D2060="","",D2060&amp;"@"&amp;COUNTIF($D$1:D2060,D2060))</f>
        <v/>
      </c>
      <c r="F2060" s="78" t="str">
        <f t="shared" si="32"/>
        <v>Google 검색</v>
      </c>
      <c r="I2060" s="78" t="str">
        <f>IF(E2060="","",INDEX('기사 제목 및 링크'!B:B,MATCH("https://skinnonews.com"&amp;A2060,'기사 제목 및 링크'!C:C,0)))</f>
        <v/>
      </c>
    </row>
    <row r="2061" spans="1:9">
      <c r="A2061" t="s">
        <v>1619</v>
      </c>
      <c r="B2061" t="s">
        <v>2748</v>
      </c>
      <c r="C2061">
        <v>1</v>
      </c>
      <c r="D2061" s="78" t="str">
        <f>IFERROR(MATCH(A2061,'4p data'!$I$2:$I$7,0),"")</f>
        <v/>
      </c>
      <c r="E2061" s="78" t="str">
        <f>IF(D2061="","",D2061&amp;"@"&amp;COUNTIF($D$1:D2061,D2061))</f>
        <v/>
      </c>
      <c r="F2061" s="78" t="str">
        <f t="shared" si="32"/>
        <v>Janus.co.jp</v>
      </c>
      <c r="I2061" s="78" t="str">
        <f>IF(E2061="","",INDEX('기사 제목 및 링크'!B:B,MATCH("https://skinnonews.com"&amp;A2061,'기사 제목 및 링크'!C:C,0)))</f>
        <v/>
      </c>
    </row>
    <row r="2062" spans="1:9">
      <c r="A2062" t="s">
        <v>2505</v>
      </c>
      <c r="B2062" t="s">
        <v>37</v>
      </c>
      <c r="C2062">
        <v>1</v>
      </c>
      <c r="D2062" s="78" t="str">
        <f>IFERROR(MATCH(A2062,'4p data'!$I$2:$I$7,0),"")</f>
        <v/>
      </c>
      <c r="E2062" s="78" t="str">
        <f>IF(D2062="","",D2062&amp;"@"&amp;COUNTIF($D$1:D2062,D2062))</f>
        <v/>
      </c>
      <c r="F2062" s="78" t="str">
        <f t="shared" si="32"/>
        <v>Google 검색</v>
      </c>
      <c r="I2062" s="78" t="str">
        <f>IF(E2062="","",INDEX('기사 제목 및 링크'!B:B,MATCH("https://skinnonews.com"&amp;A2062,'기사 제목 및 링크'!C:C,0)))</f>
        <v/>
      </c>
    </row>
    <row r="2063" spans="1:9">
      <c r="A2063" t="s">
        <v>2506</v>
      </c>
      <c r="B2063" t="s">
        <v>39</v>
      </c>
      <c r="C2063">
        <v>1</v>
      </c>
      <c r="D2063" s="78" t="str">
        <f>IFERROR(MATCH(A2063,'4p data'!$I$2:$I$7,0),"")</f>
        <v/>
      </c>
      <c r="E2063" s="78" t="str">
        <f>IF(D2063="","",D2063&amp;"@"&amp;COUNTIF($D$1:D2063,D2063))</f>
        <v/>
      </c>
      <c r="F2063" s="78" t="str">
        <f t="shared" si="32"/>
        <v>Naver 검색</v>
      </c>
      <c r="I2063" s="78" t="str">
        <f>IF(E2063="","",INDEX('기사 제목 및 링크'!B:B,MATCH("https://skinnonews.com"&amp;A2063,'기사 제목 및 링크'!C:C,0)))</f>
        <v/>
      </c>
    </row>
    <row r="2064" spans="1:9">
      <c r="A2064" t="s">
        <v>48</v>
      </c>
      <c r="B2064" t="s">
        <v>38</v>
      </c>
      <c r="C2064">
        <v>1</v>
      </c>
      <c r="D2064" s="78">
        <f>IFERROR(MATCH(A2064,'4p data'!$I$2:$I$7,0),"")</f>
        <v>5</v>
      </c>
      <c r="E2064" s="78" t="str">
        <f>IF(D2064="","",D2064&amp;"@"&amp;COUNTIF($D$1:D2064,D2064))</f>
        <v>5@4</v>
      </c>
      <c r="F2064" s="78" t="str">
        <f t="shared" si="32"/>
        <v>Ozmailer.com</v>
      </c>
      <c r="I2064" s="78" t="str">
        <f>IF(E2064="","",INDEX('기사 제목 및 링크'!B:B,MATCH("https://skinnonews.com"&amp;A2064,'기사 제목 및 링크'!C:C,0)))</f>
        <v>각형, 원통형, 파우치형… 형태에 따른 전기차 배터리 특성</v>
      </c>
    </row>
    <row r="2065" spans="1:9">
      <c r="A2065" t="s">
        <v>48</v>
      </c>
      <c r="B2065" t="s">
        <v>88</v>
      </c>
      <c r="C2065">
        <v>1</v>
      </c>
      <c r="D2065" s="78">
        <f>IFERROR(MATCH(A2065,'4p data'!$I$2:$I$7,0),"")</f>
        <v>5</v>
      </c>
      <c r="E2065" s="78" t="str">
        <f>IF(D2065="","",D2065&amp;"@"&amp;COUNTIF($D$1:D2065,D2065))</f>
        <v>5@5</v>
      </c>
      <c r="F2065" s="78" t="str">
        <f t="shared" si="32"/>
        <v>Sk-on.com</v>
      </c>
      <c r="I2065" s="78" t="str">
        <f>IF(E2065="","",INDEX('기사 제목 및 링크'!B:B,MATCH("https://skinnonews.com"&amp;A2065,'기사 제목 및 링크'!C:C,0)))</f>
        <v>각형, 원통형, 파우치형… 형태에 따른 전기차 배터리 특성</v>
      </c>
    </row>
    <row r="2066" spans="1:9">
      <c r="A2066" t="s">
        <v>2507</v>
      </c>
      <c r="B2066" t="s">
        <v>37</v>
      </c>
      <c r="C2066">
        <v>1</v>
      </c>
      <c r="D2066" s="78" t="str">
        <f>IFERROR(MATCH(A2066,'4p data'!$I$2:$I$7,0),"")</f>
        <v/>
      </c>
      <c r="E2066" s="78" t="str">
        <f>IF(D2066="","",D2066&amp;"@"&amp;COUNTIF($D$1:D2066,D2066))</f>
        <v/>
      </c>
      <c r="F2066" s="78" t="str">
        <f t="shared" si="32"/>
        <v>Google 검색</v>
      </c>
      <c r="I2066" s="78" t="str">
        <f>IF(E2066="","",INDEX('기사 제목 및 링크'!B:B,MATCH("https://skinnonews.com"&amp;A2066,'기사 제목 및 링크'!C:C,0)))</f>
        <v/>
      </c>
    </row>
    <row r="2067" spans="1:9">
      <c r="A2067" t="s">
        <v>2508</v>
      </c>
      <c r="B2067" t="s">
        <v>37</v>
      </c>
      <c r="C2067">
        <v>1</v>
      </c>
      <c r="D2067" s="78" t="str">
        <f>IFERROR(MATCH(A2067,'4p data'!$I$2:$I$7,0),"")</f>
        <v/>
      </c>
      <c r="E2067" s="78" t="str">
        <f>IF(D2067="","",D2067&amp;"@"&amp;COUNTIF($D$1:D2067,D2067))</f>
        <v/>
      </c>
      <c r="F2067" s="78" t="str">
        <f t="shared" si="32"/>
        <v>Google 검색</v>
      </c>
      <c r="I2067" s="78" t="str">
        <f>IF(E2067="","",INDEX('기사 제목 및 링크'!B:B,MATCH("https://skinnonews.com"&amp;A2067,'기사 제목 및 링크'!C:C,0)))</f>
        <v/>
      </c>
    </row>
    <row r="2068" spans="1:9">
      <c r="A2068" t="s">
        <v>51</v>
      </c>
      <c r="B2068" t="s">
        <v>36</v>
      </c>
      <c r="C2068">
        <v>1</v>
      </c>
      <c r="D2068" s="78" t="str">
        <f>IFERROR(MATCH(A2068,'4p data'!$I$2:$I$7,0),"")</f>
        <v/>
      </c>
      <c r="E2068" s="78" t="str">
        <f>IF(D2068="","",D2068&amp;"@"&amp;COUNTIF($D$1:D2068,D2068))</f>
        <v/>
      </c>
      <c r="F2068" s="78" t="str">
        <f t="shared" si="32"/>
        <v>직접유입</v>
      </c>
      <c r="I2068" s="78" t="str">
        <f>IF(E2068="","",INDEX('기사 제목 및 링크'!B:B,MATCH("https://skinnonews.com"&amp;A2068,'기사 제목 및 링크'!C:C,0)))</f>
        <v/>
      </c>
    </row>
    <row r="2069" spans="1:9">
      <c r="A2069" t="s">
        <v>152</v>
      </c>
      <c r="B2069" t="s">
        <v>38</v>
      </c>
      <c r="C2069">
        <v>1</v>
      </c>
      <c r="D2069" s="78" t="str">
        <f>IFERROR(MATCH(A2069,'4p data'!$I$2:$I$7,0),"")</f>
        <v/>
      </c>
      <c r="E2069" s="78" t="str">
        <f>IF(D2069="","",D2069&amp;"@"&amp;COUNTIF($D$1:D2069,D2069))</f>
        <v/>
      </c>
      <c r="F2069" s="78" t="str">
        <f t="shared" si="32"/>
        <v>Ozmailer.com</v>
      </c>
      <c r="I2069" s="78" t="str">
        <f>IF(E2069="","",INDEX('기사 제목 및 링크'!B:B,MATCH("https://skinnonews.com"&amp;A2069,'기사 제목 및 링크'!C:C,0)))</f>
        <v/>
      </c>
    </row>
    <row r="2070" spans="1:9">
      <c r="A2070" t="s">
        <v>2509</v>
      </c>
      <c r="B2070" t="s">
        <v>37</v>
      </c>
      <c r="C2070">
        <v>1</v>
      </c>
      <c r="D2070" s="78" t="str">
        <f>IFERROR(MATCH(A2070,'4p data'!$I$2:$I$7,0),"")</f>
        <v/>
      </c>
      <c r="E2070" s="78" t="str">
        <f>IF(D2070="","",D2070&amp;"@"&amp;COUNTIF($D$1:D2070,D2070))</f>
        <v/>
      </c>
      <c r="F2070" s="78" t="str">
        <f t="shared" si="32"/>
        <v>Google 검색</v>
      </c>
      <c r="I2070" s="78" t="str">
        <f>IF(E2070="","",INDEX('기사 제목 및 링크'!B:B,MATCH("https://skinnonews.com"&amp;A2070,'기사 제목 및 링크'!C:C,0)))</f>
        <v/>
      </c>
    </row>
    <row r="2071" spans="1:9">
      <c r="A2071" t="s">
        <v>1957</v>
      </c>
      <c r="B2071" t="s">
        <v>37</v>
      </c>
      <c r="C2071">
        <v>1</v>
      </c>
      <c r="D2071" s="78" t="str">
        <f>IFERROR(MATCH(A2071,'4p data'!$I$2:$I$7,0),"")</f>
        <v/>
      </c>
      <c r="E2071" s="78" t="str">
        <f>IF(D2071="","",D2071&amp;"@"&amp;COUNTIF($D$1:D2071,D2071))</f>
        <v/>
      </c>
      <c r="F2071" s="78" t="str">
        <f t="shared" si="32"/>
        <v>Google 검색</v>
      </c>
      <c r="I2071" s="78" t="str">
        <f>IF(E2071="","",INDEX('기사 제목 및 링크'!B:B,MATCH("https://skinnonews.com"&amp;A2071,'기사 제목 및 링크'!C:C,0)))</f>
        <v/>
      </c>
    </row>
    <row r="2072" spans="1:9">
      <c r="A2072" t="s">
        <v>588</v>
      </c>
      <c r="B2072" t="s">
        <v>37</v>
      </c>
      <c r="C2072">
        <v>1</v>
      </c>
      <c r="D2072" s="78" t="str">
        <f>IFERROR(MATCH(A2072,'4p data'!$I$2:$I$7,0),"")</f>
        <v/>
      </c>
      <c r="E2072" s="78" t="str">
        <f>IF(D2072="","",D2072&amp;"@"&amp;COUNTIF($D$1:D2072,D2072))</f>
        <v/>
      </c>
      <c r="F2072" s="78" t="str">
        <f t="shared" si="32"/>
        <v>Google 검색</v>
      </c>
      <c r="I2072" s="78" t="str">
        <f>IF(E2072="","",INDEX('기사 제목 및 링크'!B:B,MATCH("https://skinnonews.com"&amp;A2072,'기사 제목 및 링크'!C:C,0)))</f>
        <v/>
      </c>
    </row>
    <row r="2073" spans="1:9">
      <c r="A2073" t="s">
        <v>588</v>
      </c>
      <c r="B2073" t="s">
        <v>39</v>
      </c>
      <c r="C2073">
        <v>1</v>
      </c>
      <c r="D2073" s="78" t="str">
        <f>IFERROR(MATCH(A2073,'4p data'!$I$2:$I$7,0),"")</f>
        <v/>
      </c>
      <c r="E2073" s="78" t="str">
        <f>IF(D2073="","",D2073&amp;"@"&amp;COUNTIF($D$1:D2073,D2073))</f>
        <v/>
      </c>
      <c r="F2073" s="78" t="str">
        <f t="shared" si="32"/>
        <v>Naver 검색</v>
      </c>
      <c r="I2073" s="78" t="str">
        <f>IF(E2073="","",INDEX('기사 제목 및 링크'!B:B,MATCH("https://skinnonews.com"&amp;A2073,'기사 제목 및 링크'!C:C,0)))</f>
        <v/>
      </c>
    </row>
    <row r="2074" spans="1:9">
      <c r="A2074" t="s">
        <v>588</v>
      </c>
      <c r="B2074" t="s">
        <v>41</v>
      </c>
      <c r="C2074">
        <v>1</v>
      </c>
      <c r="D2074" s="78" t="str">
        <f>IFERROR(MATCH(A2074,'4p data'!$I$2:$I$7,0),"")</f>
        <v/>
      </c>
      <c r="E2074" s="78" t="str">
        <f>IF(D2074="","",D2074&amp;"@"&amp;COUNTIF($D$1:D2074,D2074))</f>
        <v/>
      </c>
      <c r="F2074" s="78" t="str">
        <f t="shared" si="32"/>
        <v>Naver.com</v>
      </c>
      <c r="I2074" s="78" t="str">
        <f>IF(E2074="","",INDEX('기사 제목 및 링크'!B:B,MATCH("https://skinnonews.com"&amp;A2074,'기사 제목 및 링크'!C:C,0)))</f>
        <v/>
      </c>
    </row>
    <row r="2075" spans="1:9">
      <c r="A2075" t="s">
        <v>1513</v>
      </c>
      <c r="B2075" t="s">
        <v>37</v>
      </c>
      <c r="C2075">
        <v>1</v>
      </c>
      <c r="D2075" s="78" t="str">
        <f>IFERROR(MATCH(A2075,'4p data'!$I$2:$I$7,0),"")</f>
        <v/>
      </c>
      <c r="E2075" s="78" t="str">
        <f>IF(D2075="","",D2075&amp;"@"&amp;COUNTIF($D$1:D2075,D2075))</f>
        <v/>
      </c>
      <c r="F2075" s="78" t="str">
        <f t="shared" si="32"/>
        <v>Google 검색</v>
      </c>
      <c r="I2075" s="78" t="str">
        <f>IF(E2075="","",INDEX('기사 제목 및 링크'!B:B,MATCH("https://skinnonews.com"&amp;A2075,'기사 제목 및 링크'!C:C,0)))</f>
        <v/>
      </c>
    </row>
    <row r="2076" spans="1:9">
      <c r="A2076" t="s">
        <v>1114</v>
      </c>
      <c r="B2076" t="s">
        <v>36</v>
      </c>
      <c r="C2076">
        <v>1</v>
      </c>
      <c r="D2076" s="78" t="str">
        <f>IFERROR(MATCH(A2076,'4p data'!$I$2:$I$7,0),"")</f>
        <v/>
      </c>
      <c r="E2076" s="78" t="str">
        <f>IF(D2076="","",D2076&amp;"@"&amp;COUNTIF($D$1:D2076,D2076))</f>
        <v/>
      </c>
      <c r="F2076" s="78" t="str">
        <f t="shared" si="32"/>
        <v>직접유입</v>
      </c>
      <c r="I2076" s="78" t="str">
        <f>IF(E2076="","",INDEX('기사 제목 및 링크'!B:B,MATCH("https://skinnonews.com"&amp;A2076,'기사 제목 및 링크'!C:C,0)))</f>
        <v/>
      </c>
    </row>
    <row r="2077" spans="1:9">
      <c r="A2077" t="s">
        <v>1114</v>
      </c>
      <c r="B2077" t="s">
        <v>1601</v>
      </c>
      <c r="C2077">
        <v>1</v>
      </c>
      <c r="D2077" s="78" t="str">
        <f>IFERROR(MATCH(A2077,'4p data'!$I$2:$I$7,0),"")</f>
        <v/>
      </c>
      <c r="E2077" s="78" t="str">
        <f>IF(D2077="","",D2077&amp;"@"&amp;COUNTIF($D$1:D2077,D2077))</f>
        <v/>
      </c>
      <c r="F2077" s="78" t="str">
        <f t="shared" si="32"/>
        <v>Skglobalchemical.com</v>
      </c>
      <c r="I2077" s="78" t="str">
        <f>IF(E2077="","",INDEX('기사 제목 및 링크'!B:B,MATCH("https://skinnonews.com"&amp;A2077,'기사 제목 및 링크'!C:C,0)))</f>
        <v/>
      </c>
    </row>
    <row r="2078" spans="1:9">
      <c r="A2078" t="s">
        <v>2510</v>
      </c>
      <c r="B2078" t="s">
        <v>37</v>
      </c>
      <c r="C2078">
        <v>1</v>
      </c>
      <c r="D2078" s="78" t="str">
        <f>IFERROR(MATCH(A2078,'4p data'!$I$2:$I$7,0),"")</f>
        <v/>
      </c>
      <c r="E2078" s="78" t="str">
        <f>IF(D2078="","",D2078&amp;"@"&amp;COUNTIF($D$1:D2078,D2078))</f>
        <v/>
      </c>
      <c r="F2078" s="78" t="str">
        <f t="shared" si="32"/>
        <v>Google 검색</v>
      </c>
      <c r="I2078" s="78" t="str">
        <f>IF(E2078="","",INDEX('기사 제목 및 링크'!B:B,MATCH("https://skinnonews.com"&amp;A2078,'기사 제목 및 링크'!C:C,0)))</f>
        <v/>
      </c>
    </row>
    <row r="2079" spans="1:9">
      <c r="A2079" t="s">
        <v>99</v>
      </c>
      <c r="B2079" t="s">
        <v>37</v>
      </c>
      <c r="C2079">
        <v>1</v>
      </c>
      <c r="D2079" s="78" t="str">
        <f>IFERROR(MATCH(A2079,'4p data'!$I$2:$I$7,0),"")</f>
        <v/>
      </c>
      <c r="E2079" s="78" t="str">
        <f>IF(D2079="","",D2079&amp;"@"&amp;COUNTIF($D$1:D2079,D2079))</f>
        <v/>
      </c>
      <c r="F2079" s="78" t="str">
        <f t="shared" si="32"/>
        <v>Google 검색</v>
      </c>
      <c r="I2079" s="78" t="str">
        <f>IF(E2079="","",INDEX('기사 제목 및 링크'!B:B,MATCH("https://skinnonews.com"&amp;A2079,'기사 제목 및 링크'!C:C,0)))</f>
        <v/>
      </c>
    </row>
    <row r="2080" spans="1:9">
      <c r="A2080" t="s">
        <v>2511</v>
      </c>
      <c r="B2080" t="s">
        <v>37</v>
      </c>
      <c r="C2080">
        <v>1</v>
      </c>
      <c r="D2080" s="78" t="str">
        <f>IFERROR(MATCH(A2080,'4p data'!$I$2:$I$7,0),"")</f>
        <v/>
      </c>
      <c r="E2080" s="78" t="str">
        <f>IF(D2080="","",D2080&amp;"@"&amp;COUNTIF($D$1:D2080,D2080))</f>
        <v/>
      </c>
      <c r="F2080" s="78" t="str">
        <f t="shared" si="32"/>
        <v>Google 검색</v>
      </c>
      <c r="I2080" s="78" t="str">
        <f>IF(E2080="","",INDEX('기사 제목 및 링크'!B:B,MATCH("https://skinnonews.com"&amp;A2080,'기사 제목 및 링크'!C:C,0)))</f>
        <v/>
      </c>
    </row>
    <row r="2081" spans="1:9">
      <c r="A2081" t="s">
        <v>1743</v>
      </c>
      <c r="B2081" t="s">
        <v>37</v>
      </c>
      <c r="C2081">
        <v>1</v>
      </c>
      <c r="D2081" s="78" t="str">
        <f>IFERROR(MATCH(A2081,'4p data'!$I$2:$I$7,0),"")</f>
        <v/>
      </c>
      <c r="E2081" s="78" t="str">
        <f>IF(D2081="","",D2081&amp;"@"&amp;COUNTIF($D$1:D2081,D2081))</f>
        <v/>
      </c>
      <c r="F2081" s="78" t="str">
        <f t="shared" si="32"/>
        <v>Google 검색</v>
      </c>
      <c r="I2081" s="78" t="str">
        <f>IF(E2081="","",INDEX('기사 제목 및 링크'!B:B,MATCH("https://skinnonews.com"&amp;A2081,'기사 제목 및 링크'!C:C,0)))</f>
        <v/>
      </c>
    </row>
    <row r="2082" spans="1:9">
      <c r="A2082" t="s">
        <v>1181</v>
      </c>
      <c r="B2082" t="s">
        <v>39</v>
      </c>
      <c r="C2082">
        <v>1</v>
      </c>
      <c r="D2082" s="78" t="str">
        <f>IFERROR(MATCH(A2082,'4p data'!$I$2:$I$7,0),"")</f>
        <v/>
      </c>
      <c r="E2082" s="78" t="str">
        <f>IF(D2082="","",D2082&amp;"@"&amp;COUNTIF($D$1:D2082,D2082))</f>
        <v/>
      </c>
      <c r="F2082" s="78" t="str">
        <f t="shared" si="32"/>
        <v>Naver 검색</v>
      </c>
      <c r="I2082" s="78" t="str">
        <f>IF(E2082="","",INDEX('기사 제목 및 링크'!B:B,MATCH("https://skinnonews.com"&amp;A2082,'기사 제목 및 링크'!C:C,0)))</f>
        <v/>
      </c>
    </row>
    <row r="2083" spans="1:9">
      <c r="A2083" t="s">
        <v>2512</v>
      </c>
      <c r="B2083" t="s">
        <v>37</v>
      </c>
      <c r="C2083">
        <v>1</v>
      </c>
      <c r="D2083" s="78" t="str">
        <f>IFERROR(MATCH(A2083,'4p data'!$I$2:$I$7,0),"")</f>
        <v/>
      </c>
      <c r="E2083" s="78" t="str">
        <f>IF(D2083="","",D2083&amp;"@"&amp;COUNTIF($D$1:D2083,D2083))</f>
        <v/>
      </c>
      <c r="F2083" s="78" t="str">
        <f t="shared" si="32"/>
        <v>Google 검색</v>
      </c>
      <c r="I2083" s="78" t="str">
        <f>IF(E2083="","",INDEX('기사 제목 및 링크'!B:B,MATCH("https://skinnonews.com"&amp;A2083,'기사 제목 및 링크'!C:C,0)))</f>
        <v/>
      </c>
    </row>
    <row r="2084" spans="1:9">
      <c r="A2084" t="s">
        <v>2513</v>
      </c>
      <c r="B2084" t="s">
        <v>37</v>
      </c>
      <c r="C2084">
        <v>1</v>
      </c>
      <c r="D2084" s="78" t="str">
        <f>IFERROR(MATCH(A2084,'4p data'!$I$2:$I$7,0),"")</f>
        <v/>
      </c>
      <c r="E2084" s="78" t="str">
        <f>IF(D2084="","",D2084&amp;"@"&amp;COUNTIF($D$1:D2084,D2084))</f>
        <v/>
      </c>
      <c r="F2084" s="78" t="str">
        <f t="shared" si="32"/>
        <v>Google 검색</v>
      </c>
      <c r="I2084" s="78" t="str">
        <f>IF(E2084="","",INDEX('기사 제목 및 링크'!B:B,MATCH("https://skinnonews.com"&amp;A2084,'기사 제목 및 링크'!C:C,0)))</f>
        <v/>
      </c>
    </row>
    <row r="2085" spans="1:9">
      <c r="A2085" t="s">
        <v>1514</v>
      </c>
      <c r="B2085" t="s">
        <v>37</v>
      </c>
      <c r="C2085">
        <v>1</v>
      </c>
      <c r="D2085" s="78" t="str">
        <f>IFERROR(MATCH(A2085,'4p data'!$I$2:$I$7,0),"")</f>
        <v/>
      </c>
      <c r="E2085" s="78" t="str">
        <f>IF(D2085="","",D2085&amp;"@"&amp;COUNTIF($D$1:D2085,D2085))</f>
        <v/>
      </c>
      <c r="F2085" s="78" t="str">
        <f t="shared" si="32"/>
        <v>Google 검색</v>
      </c>
      <c r="I2085" s="78" t="str">
        <f>IF(E2085="","",INDEX('기사 제목 및 링크'!B:B,MATCH("https://skinnonews.com"&amp;A2085,'기사 제목 및 링크'!C:C,0)))</f>
        <v/>
      </c>
    </row>
    <row r="2086" spans="1:9">
      <c r="A2086" t="s">
        <v>2514</v>
      </c>
      <c r="B2086" t="s">
        <v>37</v>
      </c>
      <c r="C2086">
        <v>1</v>
      </c>
      <c r="D2086" s="78" t="str">
        <f>IFERROR(MATCH(A2086,'4p data'!$I$2:$I$7,0),"")</f>
        <v/>
      </c>
      <c r="E2086" s="78" t="str">
        <f>IF(D2086="","",D2086&amp;"@"&amp;COUNTIF($D$1:D2086,D2086))</f>
        <v/>
      </c>
      <c r="F2086" s="78" t="str">
        <f t="shared" si="32"/>
        <v>Google 검색</v>
      </c>
      <c r="I2086" s="78" t="str">
        <f>IF(E2086="","",INDEX('기사 제목 및 링크'!B:B,MATCH("https://skinnonews.com"&amp;A2086,'기사 제목 및 링크'!C:C,0)))</f>
        <v/>
      </c>
    </row>
    <row r="2087" spans="1:9">
      <c r="A2087" t="s">
        <v>2222</v>
      </c>
      <c r="B2087" t="s">
        <v>36</v>
      </c>
      <c r="C2087">
        <v>1</v>
      </c>
      <c r="D2087" s="78" t="str">
        <f>IFERROR(MATCH(A2087,'4p data'!$I$2:$I$7,0),"")</f>
        <v/>
      </c>
      <c r="E2087" s="78" t="str">
        <f>IF(D2087="","",D2087&amp;"@"&amp;COUNTIF($D$1:D2087,D2087))</f>
        <v/>
      </c>
      <c r="F2087" s="78" t="str">
        <f t="shared" si="32"/>
        <v>직접유입</v>
      </c>
    </row>
    <row r="2088" spans="1:9">
      <c r="A2088" t="s">
        <v>2222</v>
      </c>
      <c r="B2088" t="s">
        <v>37</v>
      </c>
      <c r="C2088">
        <v>1</v>
      </c>
      <c r="D2088" s="78" t="str">
        <f>IFERROR(MATCH(A2088,'4p data'!$I$2:$I$7,0),"")</f>
        <v/>
      </c>
      <c r="E2088" s="78" t="str">
        <f>IF(D2088="","",D2088&amp;"@"&amp;COUNTIF($D$1:D2088,D2088))</f>
        <v/>
      </c>
      <c r="F2088" s="78" t="str">
        <f t="shared" si="32"/>
        <v>Google 검색</v>
      </c>
    </row>
    <row r="2089" spans="1:9">
      <c r="A2089" t="s">
        <v>2515</v>
      </c>
      <c r="B2089" t="s">
        <v>37</v>
      </c>
      <c r="C2089">
        <v>1</v>
      </c>
      <c r="D2089" s="78" t="str">
        <f>IFERROR(MATCH(A2089,'4p data'!$I$2:$I$7,0),"")</f>
        <v/>
      </c>
      <c r="E2089" s="78" t="str">
        <f>IF(D2089="","",D2089&amp;"@"&amp;COUNTIF($D$1:D2089,D2089))</f>
        <v/>
      </c>
      <c r="F2089" s="78" t="str">
        <f t="shared" si="32"/>
        <v>Google 검색</v>
      </c>
    </row>
    <row r="2090" spans="1:9">
      <c r="A2090" t="s">
        <v>1460</v>
      </c>
      <c r="B2090" t="s">
        <v>37</v>
      </c>
      <c r="C2090">
        <v>1</v>
      </c>
      <c r="D2090" s="78" t="str">
        <f>IFERROR(MATCH(A2090,'4p data'!$I$2:$I$7,0),"")</f>
        <v/>
      </c>
      <c r="E2090" s="78" t="str">
        <f>IF(D2090="","",D2090&amp;"@"&amp;COUNTIF($D$1:D2090,D2090))</f>
        <v/>
      </c>
      <c r="F2090" s="78" t="str">
        <f t="shared" si="32"/>
        <v>Google 검색</v>
      </c>
    </row>
    <row r="2091" spans="1:9">
      <c r="A2091" t="s">
        <v>2516</v>
      </c>
      <c r="B2091" t="s">
        <v>37</v>
      </c>
      <c r="C2091">
        <v>1</v>
      </c>
      <c r="D2091" s="78" t="str">
        <f>IFERROR(MATCH(A2091,'4p data'!$I$2:$I$7,0),"")</f>
        <v/>
      </c>
      <c r="E2091" s="78" t="str">
        <f>IF(D2091="","",D2091&amp;"@"&amp;COUNTIF($D$1:D2091,D2091))</f>
        <v/>
      </c>
      <c r="F2091" s="78" t="str">
        <f t="shared" si="32"/>
        <v>Google 검색</v>
      </c>
    </row>
    <row r="2092" spans="1:9">
      <c r="A2092" t="s">
        <v>1305</v>
      </c>
      <c r="B2092" t="s">
        <v>1601</v>
      </c>
      <c r="C2092">
        <v>1</v>
      </c>
      <c r="D2092" s="78" t="str">
        <f>IFERROR(MATCH(A2092,'4p data'!$I$2:$I$7,0),"")</f>
        <v/>
      </c>
      <c r="E2092" s="78" t="str">
        <f>IF(D2092="","",D2092&amp;"@"&amp;COUNTIF($D$1:D2092,D2092))</f>
        <v/>
      </c>
      <c r="F2092" s="78" t="str">
        <f t="shared" si="32"/>
        <v>Skglobalchemical.com</v>
      </c>
    </row>
    <row r="2093" spans="1:9">
      <c r="A2093" t="s">
        <v>1746</v>
      </c>
      <c r="B2093" t="s">
        <v>39</v>
      </c>
      <c r="C2093">
        <v>1</v>
      </c>
      <c r="D2093" s="78" t="str">
        <f>IFERROR(MATCH(A2093,'4p data'!$I$2:$I$7,0),"")</f>
        <v/>
      </c>
      <c r="E2093" s="78" t="str">
        <f>IF(D2093="","",D2093&amp;"@"&amp;COUNTIF($D$1:D2093,D2093))</f>
        <v/>
      </c>
      <c r="F2093" s="78" t="str">
        <f t="shared" si="32"/>
        <v>Naver 검색</v>
      </c>
    </row>
    <row r="2094" spans="1:9">
      <c r="A2094" t="s">
        <v>1960</v>
      </c>
      <c r="B2094" t="s">
        <v>231</v>
      </c>
      <c r="C2094">
        <v>1</v>
      </c>
      <c r="D2094" s="78" t="str">
        <f>IFERROR(MATCH(A2094,'4p data'!$I$2:$I$7,0),"")</f>
        <v/>
      </c>
      <c r="E2094" s="78" t="str">
        <f>IF(D2094="","",D2094&amp;"@"&amp;COUNTIF($D$1:D2094,D2094))</f>
        <v/>
      </c>
      <c r="F2094" s="78" t="str">
        <f t="shared" si="32"/>
        <v>Namu.wiki</v>
      </c>
    </row>
    <row r="2095" spans="1:9">
      <c r="A2095" t="s">
        <v>1690</v>
      </c>
      <c r="B2095" t="s">
        <v>37</v>
      </c>
      <c r="C2095">
        <v>1</v>
      </c>
      <c r="D2095" s="78" t="str">
        <f>IFERROR(MATCH(A2095,'4p data'!$I$2:$I$7,0),"")</f>
        <v/>
      </c>
      <c r="E2095" s="78" t="str">
        <f>IF(D2095="","",D2095&amp;"@"&amp;COUNTIF($D$1:D2095,D2095))</f>
        <v/>
      </c>
      <c r="F2095" s="78" t="str">
        <f t="shared" si="32"/>
        <v>Google 검색</v>
      </c>
    </row>
    <row r="2096" spans="1:9">
      <c r="A2096" t="s">
        <v>1655</v>
      </c>
      <c r="B2096" t="s">
        <v>37</v>
      </c>
      <c r="C2096">
        <v>1</v>
      </c>
      <c r="D2096" s="78" t="str">
        <f>IFERROR(MATCH(A2096,'4p data'!$I$2:$I$7,0),"")</f>
        <v/>
      </c>
      <c r="E2096" s="78" t="str">
        <f>IF(D2096="","",D2096&amp;"@"&amp;COUNTIF($D$1:D2096,D2096))</f>
        <v/>
      </c>
      <c r="F2096" s="78" t="str">
        <f t="shared" si="32"/>
        <v>Google 검색</v>
      </c>
    </row>
    <row r="2097" spans="1:6">
      <c r="A2097" t="s">
        <v>1748</v>
      </c>
      <c r="B2097" t="s">
        <v>37</v>
      </c>
      <c r="C2097">
        <v>1</v>
      </c>
      <c r="D2097" s="78" t="str">
        <f>IFERROR(MATCH(A2097,'4p data'!$I$2:$I$7,0),"")</f>
        <v/>
      </c>
      <c r="E2097" s="78" t="str">
        <f>IF(D2097="","",D2097&amp;"@"&amp;COUNTIF($D$1:D2097,D2097))</f>
        <v/>
      </c>
      <c r="F2097" s="78" t="str">
        <f t="shared" si="32"/>
        <v>Google 검색</v>
      </c>
    </row>
    <row r="2098" spans="1:6">
      <c r="A2098" t="s">
        <v>2517</v>
      </c>
      <c r="B2098" t="s">
        <v>237</v>
      </c>
      <c r="C2098">
        <v>1</v>
      </c>
      <c r="D2098" s="78" t="str">
        <f>IFERROR(MATCH(A2098,'4p data'!$I$2:$I$7,0),"")</f>
        <v/>
      </c>
      <c r="E2098" s="78" t="str">
        <f>IF(D2098="","",D2098&amp;"@"&amp;COUNTIF($D$1:D2098,D2098))</f>
        <v/>
      </c>
      <c r="F2098" s="78" t="str">
        <f t="shared" si="32"/>
        <v>Daum</v>
      </c>
    </row>
    <row r="2099" spans="1:6">
      <c r="A2099" t="s">
        <v>1749</v>
      </c>
      <c r="B2099" t="s">
        <v>37</v>
      </c>
      <c r="C2099">
        <v>1</v>
      </c>
      <c r="D2099" s="78" t="str">
        <f>IFERROR(MATCH(A2099,'4p data'!$I$2:$I$7,0),"")</f>
        <v/>
      </c>
      <c r="E2099" s="78" t="str">
        <f>IF(D2099="","",D2099&amp;"@"&amp;COUNTIF($D$1:D2099,D2099))</f>
        <v/>
      </c>
      <c r="F2099" s="78" t="str">
        <f t="shared" si="32"/>
        <v>Google 검색</v>
      </c>
    </row>
    <row r="2100" spans="1:6">
      <c r="A2100" t="s">
        <v>2518</v>
      </c>
      <c r="B2100" t="s">
        <v>39</v>
      </c>
      <c r="C2100">
        <v>1</v>
      </c>
      <c r="D2100" s="78" t="str">
        <f>IFERROR(MATCH(A2100,'4p data'!$I$2:$I$7,0),"")</f>
        <v/>
      </c>
      <c r="E2100" s="78" t="str">
        <f>IF(D2100="","",D2100&amp;"@"&amp;COUNTIF($D$1:D2100,D2100))</f>
        <v/>
      </c>
      <c r="F2100" s="78" t="str">
        <f t="shared" si="32"/>
        <v>Naver 검색</v>
      </c>
    </row>
    <row r="2101" spans="1:6">
      <c r="A2101" t="s">
        <v>2519</v>
      </c>
      <c r="B2101" t="s">
        <v>37</v>
      </c>
      <c r="C2101">
        <v>1</v>
      </c>
      <c r="D2101" s="78" t="str">
        <f>IFERROR(MATCH(A2101,'4p data'!$I$2:$I$7,0),"")</f>
        <v/>
      </c>
      <c r="E2101" s="78" t="str">
        <f>IF(D2101="","",D2101&amp;"@"&amp;COUNTIF($D$1:D2101,D2101))</f>
        <v/>
      </c>
      <c r="F2101" s="78" t="str">
        <f t="shared" si="32"/>
        <v>Google 검색</v>
      </c>
    </row>
    <row r="2102" spans="1:6">
      <c r="A2102" t="s">
        <v>1750</v>
      </c>
      <c r="B2102" t="s">
        <v>36</v>
      </c>
      <c r="C2102">
        <v>1</v>
      </c>
      <c r="D2102" s="78" t="str">
        <f>IFERROR(MATCH(A2102,'4p data'!$I$2:$I$7,0),"")</f>
        <v/>
      </c>
      <c r="E2102" s="78" t="str">
        <f>IF(D2102="","",D2102&amp;"@"&amp;COUNTIF($D$1:D2102,D2102))</f>
        <v/>
      </c>
      <c r="F2102" s="78" t="str">
        <f t="shared" si="32"/>
        <v>직접유입</v>
      </c>
    </row>
    <row r="2103" spans="1:6">
      <c r="A2103" t="s">
        <v>1750</v>
      </c>
      <c r="B2103" t="s">
        <v>37</v>
      </c>
      <c r="C2103">
        <v>1</v>
      </c>
      <c r="D2103" s="78" t="str">
        <f>IFERROR(MATCH(A2103,'4p data'!$I$2:$I$7,0),"")</f>
        <v/>
      </c>
      <c r="E2103" s="78" t="str">
        <f>IF(D2103="","",D2103&amp;"@"&amp;COUNTIF($D$1:D2103,D2103))</f>
        <v/>
      </c>
      <c r="F2103" s="78" t="str">
        <f t="shared" si="32"/>
        <v>Google 검색</v>
      </c>
    </row>
    <row r="2104" spans="1:6">
      <c r="A2104" t="s">
        <v>2520</v>
      </c>
      <c r="B2104" t="s">
        <v>37</v>
      </c>
      <c r="C2104">
        <v>1</v>
      </c>
      <c r="D2104" s="78" t="str">
        <f>IFERROR(MATCH(A2104,'4p data'!$I$2:$I$7,0),"")</f>
        <v/>
      </c>
      <c r="E2104" s="78" t="str">
        <f>IF(D2104="","",D2104&amp;"@"&amp;COUNTIF($D$1:D2104,D2104))</f>
        <v/>
      </c>
      <c r="F2104" s="78" t="str">
        <f t="shared" si="32"/>
        <v>Google 검색</v>
      </c>
    </row>
    <row r="2105" spans="1:6">
      <c r="A2105" t="s">
        <v>2521</v>
      </c>
      <c r="B2105" t="s">
        <v>37</v>
      </c>
      <c r="C2105">
        <v>1</v>
      </c>
      <c r="D2105" s="78" t="str">
        <f>IFERROR(MATCH(A2105,'4p data'!$I$2:$I$7,0),"")</f>
        <v/>
      </c>
      <c r="E2105" s="78" t="str">
        <f>IF(D2105="","",D2105&amp;"@"&amp;COUNTIF($D$1:D2105,D2105))</f>
        <v/>
      </c>
      <c r="F2105" s="78" t="str">
        <f t="shared" si="32"/>
        <v>Google 검색</v>
      </c>
    </row>
    <row r="2106" spans="1:6">
      <c r="A2106" t="s">
        <v>1637</v>
      </c>
      <c r="B2106" t="s">
        <v>36</v>
      </c>
      <c r="C2106">
        <v>1</v>
      </c>
      <c r="D2106" s="78" t="str">
        <f>IFERROR(MATCH(A2106,'4p data'!$I$2:$I$7,0),"")</f>
        <v/>
      </c>
      <c r="E2106" s="78" t="str">
        <f>IF(D2106="","",D2106&amp;"@"&amp;COUNTIF($D$1:D2106,D2106))</f>
        <v/>
      </c>
      <c r="F2106" s="78" t="str">
        <f t="shared" si="32"/>
        <v>직접유입</v>
      </c>
    </row>
    <row r="2107" spans="1:6">
      <c r="A2107" t="s">
        <v>167</v>
      </c>
      <c r="B2107" t="s">
        <v>36</v>
      </c>
      <c r="C2107">
        <v>1</v>
      </c>
      <c r="D2107" s="78" t="str">
        <f>IFERROR(MATCH(A2107,'4p data'!$I$2:$I$7,0),"")</f>
        <v/>
      </c>
      <c r="E2107" s="78" t="str">
        <f>IF(D2107="","",D2107&amp;"@"&amp;COUNTIF($D$1:D2107,D2107))</f>
        <v/>
      </c>
      <c r="F2107" s="78" t="str">
        <f t="shared" si="32"/>
        <v>직접유입</v>
      </c>
    </row>
    <row r="2108" spans="1:6">
      <c r="A2108" t="s">
        <v>2522</v>
      </c>
      <c r="B2108" t="s">
        <v>88</v>
      </c>
      <c r="C2108">
        <v>1</v>
      </c>
      <c r="D2108" s="78" t="str">
        <f>IFERROR(MATCH(A2108,'4p data'!$I$2:$I$7,0),"")</f>
        <v/>
      </c>
      <c r="E2108" s="78" t="str">
        <f>IF(D2108="","",D2108&amp;"@"&amp;COUNTIF($D$1:D2108,D2108))</f>
        <v/>
      </c>
      <c r="F2108" s="78" t="str">
        <f t="shared" si="32"/>
        <v>Sk-on.com</v>
      </c>
    </row>
    <row r="2109" spans="1:6">
      <c r="A2109" t="s">
        <v>282</v>
      </c>
      <c r="B2109" t="s">
        <v>41</v>
      </c>
      <c r="C2109">
        <v>1</v>
      </c>
      <c r="D2109" s="78" t="str">
        <f>IFERROR(MATCH(A2109,'4p data'!$I$2:$I$7,0),"")</f>
        <v/>
      </c>
      <c r="E2109" s="78" t="str">
        <f>IF(D2109="","",D2109&amp;"@"&amp;COUNTIF($D$1:D2109,D2109))</f>
        <v/>
      </c>
      <c r="F2109" s="78" t="str">
        <f t="shared" si="32"/>
        <v>Naver.com</v>
      </c>
    </row>
    <row r="2110" spans="1:6">
      <c r="A2110" t="s">
        <v>1866</v>
      </c>
      <c r="B2110" t="s">
        <v>37</v>
      </c>
      <c r="C2110">
        <v>1</v>
      </c>
      <c r="D2110" s="78" t="str">
        <f>IFERROR(MATCH(A2110,'4p data'!$I$2:$I$7,0),"")</f>
        <v/>
      </c>
      <c r="E2110" s="78" t="str">
        <f>IF(D2110="","",D2110&amp;"@"&amp;COUNTIF($D$1:D2110,D2110))</f>
        <v/>
      </c>
      <c r="F2110" s="78" t="str">
        <f t="shared" si="32"/>
        <v>Google 검색</v>
      </c>
    </row>
    <row r="2111" spans="1:6">
      <c r="A2111" t="s">
        <v>1589</v>
      </c>
      <c r="B2111" t="s">
        <v>1788</v>
      </c>
      <c r="C2111">
        <v>1</v>
      </c>
      <c r="D2111" s="78" t="str">
        <f>IFERROR(MATCH(A2111,'4p data'!$I$2:$I$7,0),"")</f>
        <v/>
      </c>
      <c r="E2111" s="78" t="str">
        <f>IF(D2111="","",D2111&amp;"@"&amp;COUNTIF($D$1:D2111,D2111))</f>
        <v/>
      </c>
      <c r="F2111" s="78" t="str">
        <f t="shared" si="32"/>
        <v>Eng.sk.com</v>
      </c>
    </row>
    <row r="2112" spans="1:6">
      <c r="A2112" t="s">
        <v>1691</v>
      </c>
      <c r="B2112" t="s">
        <v>37</v>
      </c>
      <c r="C2112">
        <v>1</v>
      </c>
      <c r="D2112" s="78" t="str">
        <f>IFERROR(MATCH(A2112,'4p data'!$I$2:$I$7,0),"")</f>
        <v/>
      </c>
      <c r="E2112" s="78" t="str">
        <f>IF(D2112="","",D2112&amp;"@"&amp;COUNTIF($D$1:D2112,D2112))</f>
        <v/>
      </c>
      <c r="F2112" s="78" t="str">
        <f t="shared" si="32"/>
        <v>Google 검색</v>
      </c>
    </row>
    <row r="2113" spans="1:6">
      <c r="A2113" t="s">
        <v>1961</v>
      </c>
      <c r="B2113" t="s">
        <v>37</v>
      </c>
      <c r="C2113">
        <v>1</v>
      </c>
      <c r="D2113" s="78" t="str">
        <f>IFERROR(MATCH(A2113,'4p data'!$I$2:$I$7,0),"")</f>
        <v/>
      </c>
      <c r="E2113" s="78" t="str">
        <f>IF(D2113="","",D2113&amp;"@"&amp;COUNTIF($D$1:D2113,D2113))</f>
        <v/>
      </c>
      <c r="F2113" s="78" t="str">
        <f t="shared" si="32"/>
        <v>Google 검색</v>
      </c>
    </row>
    <row r="2114" spans="1:6">
      <c r="A2114" t="s">
        <v>2225</v>
      </c>
      <c r="B2114" t="s">
        <v>37</v>
      </c>
      <c r="C2114">
        <v>1</v>
      </c>
      <c r="D2114" s="78" t="str">
        <f>IFERROR(MATCH(A2114,'4p data'!$I$2:$I$7,0),"")</f>
        <v/>
      </c>
      <c r="E2114" s="78" t="str">
        <f>IF(D2114="","",D2114&amp;"@"&amp;COUNTIF($D$1:D2114,D2114))</f>
        <v/>
      </c>
      <c r="F2114" s="78" t="str">
        <f t="shared" ref="F2114:F2177" si="33">IF(B2114="naver","Naver 검색",IF(B2114="google","Google 검색",IF(B2114="(direct)","직접유입",UPPER(LEFT(B2114,1))&amp;MID(B2114,2,99))))</f>
        <v>Google 검색</v>
      </c>
    </row>
    <row r="2115" spans="1:6">
      <c r="A2115" t="s">
        <v>2225</v>
      </c>
      <c r="B2115" t="s">
        <v>39</v>
      </c>
      <c r="C2115">
        <v>1</v>
      </c>
      <c r="D2115" s="78" t="str">
        <f>IFERROR(MATCH(A2115,'4p data'!$I$2:$I$7,0),"")</f>
        <v/>
      </c>
      <c r="E2115" s="78" t="str">
        <f>IF(D2115="","",D2115&amp;"@"&amp;COUNTIF($D$1:D2115,D2115))</f>
        <v/>
      </c>
      <c r="F2115" s="78" t="str">
        <f t="shared" si="33"/>
        <v>Naver 검색</v>
      </c>
    </row>
    <row r="2116" spans="1:6">
      <c r="A2116" t="s">
        <v>1692</v>
      </c>
      <c r="B2116" t="s">
        <v>37</v>
      </c>
      <c r="C2116">
        <v>1</v>
      </c>
      <c r="D2116" s="78" t="str">
        <f>IFERROR(MATCH(A2116,'4p data'!$I$2:$I$7,0),"")</f>
        <v/>
      </c>
      <c r="E2116" s="78" t="str">
        <f>IF(D2116="","",D2116&amp;"@"&amp;COUNTIF($D$1:D2116,D2116))</f>
        <v/>
      </c>
      <c r="F2116" s="78" t="str">
        <f t="shared" si="33"/>
        <v>Google 검색</v>
      </c>
    </row>
    <row r="2117" spans="1:6">
      <c r="A2117" t="s">
        <v>1867</v>
      </c>
      <c r="B2117" t="s">
        <v>36</v>
      </c>
      <c r="C2117">
        <v>1</v>
      </c>
      <c r="D2117" s="78" t="str">
        <f>IFERROR(MATCH(A2117,'4p data'!$I$2:$I$7,0),"")</f>
        <v/>
      </c>
      <c r="E2117" s="78" t="str">
        <f>IF(D2117="","",D2117&amp;"@"&amp;COUNTIF($D$1:D2117,D2117))</f>
        <v/>
      </c>
      <c r="F2117" s="78" t="str">
        <f t="shared" si="33"/>
        <v>직접유입</v>
      </c>
    </row>
    <row r="2118" spans="1:6">
      <c r="A2118" t="s">
        <v>202</v>
      </c>
      <c r="B2118" t="s">
        <v>39</v>
      </c>
      <c r="C2118">
        <v>1</v>
      </c>
      <c r="D2118" s="78" t="str">
        <f>IFERROR(MATCH(A2118,'4p data'!$I$2:$I$7,0),"")</f>
        <v/>
      </c>
      <c r="E2118" s="78" t="str">
        <f>IF(D2118="","",D2118&amp;"@"&amp;COUNTIF($D$1:D2118,D2118))</f>
        <v/>
      </c>
      <c r="F2118" s="78" t="str">
        <f t="shared" si="33"/>
        <v>Naver 검색</v>
      </c>
    </row>
    <row r="2119" spans="1:6">
      <c r="A2119" t="s">
        <v>202</v>
      </c>
      <c r="B2119" t="s">
        <v>41</v>
      </c>
      <c r="C2119">
        <v>1</v>
      </c>
      <c r="D2119" s="78" t="str">
        <f>IFERROR(MATCH(A2119,'4p data'!$I$2:$I$7,0),"")</f>
        <v/>
      </c>
      <c r="E2119" s="78" t="str">
        <f>IF(D2119="","",D2119&amp;"@"&amp;COUNTIF($D$1:D2119,D2119))</f>
        <v/>
      </c>
      <c r="F2119" s="78" t="str">
        <f t="shared" si="33"/>
        <v>Naver.com</v>
      </c>
    </row>
    <row r="2120" spans="1:6">
      <c r="A2120" t="s">
        <v>2523</v>
      </c>
      <c r="B2120" t="s">
        <v>37</v>
      </c>
      <c r="C2120">
        <v>1</v>
      </c>
      <c r="D2120" s="78" t="str">
        <f>IFERROR(MATCH(A2120,'4p data'!$I$2:$I$7,0),"")</f>
        <v/>
      </c>
      <c r="E2120" s="78" t="str">
        <f>IF(D2120="","",D2120&amp;"@"&amp;COUNTIF($D$1:D2120,D2120))</f>
        <v/>
      </c>
      <c r="F2120" s="78" t="str">
        <f t="shared" si="33"/>
        <v>Google 검색</v>
      </c>
    </row>
    <row r="2121" spans="1:6">
      <c r="A2121" t="s">
        <v>2524</v>
      </c>
      <c r="B2121" t="s">
        <v>39</v>
      </c>
      <c r="C2121">
        <v>1</v>
      </c>
      <c r="D2121" s="78" t="str">
        <f>IFERROR(MATCH(A2121,'4p data'!$I$2:$I$7,0),"")</f>
        <v/>
      </c>
      <c r="E2121" s="78" t="str">
        <f>IF(D2121="","",D2121&amp;"@"&amp;COUNTIF($D$1:D2121,D2121))</f>
        <v/>
      </c>
      <c r="F2121" s="78" t="str">
        <f t="shared" si="33"/>
        <v>Naver 검색</v>
      </c>
    </row>
    <row r="2122" spans="1:6">
      <c r="A2122" t="s">
        <v>2525</v>
      </c>
      <c r="B2122" t="s">
        <v>37</v>
      </c>
      <c r="C2122">
        <v>1</v>
      </c>
      <c r="D2122" s="78" t="str">
        <f>IFERROR(MATCH(A2122,'4p data'!$I$2:$I$7,0),"")</f>
        <v/>
      </c>
      <c r="E2122" s="78" t="str">
        <f>IF(D2122="","",D2122&amp;"@"&amp;COUNTIF($D$1:D2122,D2122))</f>
        <v/>
      </c>
      <c r="F2122" s="78" t="str">
        <f t="shared" si="33"/>
        <v>Google 검색</v>
      </c>
    </row>
    <row r="2123" spans="1:6">
      <c r="A2123" t="s">
        <v>163</v>
      </c>
      <c r="B2123" t="s">
        <v>36</v>
      </c>
      <c r="C2123">
        <v>1</v>
      </c>
      <c r="D2123" s="78" t="str">
        <f>IFERROR(MATCH(A2123,'4p data'!$I$2:$I$7,0),"")</f>
        <v/>
      </c>
      <c r="E2123" s="78" t="str">
        <f>IF(D2123="","",D2123&amp;"@"&amp;COUNTIF($D$1:D2123,D2123))</f>
        <v/>
      </c>
      <c r="F2123" s="78" t="str">
        <f t="shared" si="33"/>
        <v>직접유입</v>
      </c>
    </row>
    <row r="2124" spans="1:6">
      <c r="A2124" t="s">
        <v>2526</v>
      </c>
      <c r="B2124" t="s">
        <v>37</v>
      </c>
      <c r="C2124">
        <v>1</v>
      </c>
      <c r="D2124" s="78" t="str">
        <f>IFERROR(MATCH(A2124,'4p data'!$I$2:$I$7,0),"")</f>
        <v/>
      </c>
      <c r="E2124" s="78" t="str">
        <f>IF(D2124="","",D2124&amp;"@"&amp;COUNTIF($D$1:D2124,D2124))</f>
        <v/>
      </c>
      <c r="F2124" s="78" t="str">
        <f t="shared" si="33"/>
        <v>Google 검색</v>
      </c>
    </row>
    <row r="2125" spans="1:6">
      <c r="A2125" t="s">
        <v>2527</v>
      </c>
      <c r="B2125" t="s">
        <v>37</v>
      </c>
      <c r="C2125">
        <v>1</v>
      </c>
      <c r="D2125" s="78" t="str">
        <f>IFERROR(MATCH(A2125,'4p data'!$I$2:$I$7,0),"")</f>
        <v/>
      </c>
      <c r="E2125" s="78" t="str">
        <f>IF(D2125="","",D2125&amp;"@"&amp;COUNTIF($D$1:D2125,D2125))</f>
        <v/>
      </c>
      <c r="F2125" s="78" t="str">
        <f t="shared" si="33"/>
        <v>Google 검색</v>
      </c>
    </row>
    <row r="2126" spans="1:6">
      <c r="A2126" t="s">
        <v>164</v>
      </c>
      <c r="B2126" t="s">
        <v>39</v>
      </c>
      <c r="C2126">
        <v>1</v>
      </c>
      <c r="D2126" s="78" t="str">
        <f>IFERROR(MATCH(A2126,'4p data'!$I$2:$I$7,0),"")</f>
        <v/>
      </c>
      <c r="E2126" s="78" t="str">
        <f>IF(D2126="","",D2126&amp;"@"&amp;COUNTIF($D$1:D2126,D2126))</f>
        <v/>
      </c>
      <c r="F2126" s="78" t="str">
        <f t="shared" si="33"/>
        <v>Naver 검색</v>
      </c>
    </row>
    <row r="2127" spans="1:6">
      <c r="A2127" t="s">
        <v>1313</v>
      </c>
      <c r="B2127" t="s">
        <v>37</v>
      </c>
      <c r="C2127">
        <v>1</v>
      </c>
      <c r="D2127" s="78" t="str">
        <f>IFERROR(MATCH(A2127,'4p data'!$I$2:$I$7,0),"")</f>
        <v/>
      </c>
      <c r="E2127" s="78" t="str">
        <f>IF(D2127="","",D2127&amp;"@"&amp;COUNTIF($D$1:D2127,D2127))</f>
        <v/>
      </c>
      <c r="F2127" s="78" t="str">
        <f t="shared" si="33"/>
        <v>Google 검색</v>
      </c>
    </row>
    <row r="2128" spans="1:6">
      <c r="A2128" t="s">
        <v>2528</v>
      </c>
      <c r="B2128" t="s">
        <v>37</v>
      </c>
      <c r="C2128">
        <v>1</v>
      </c>
      <c r="D2128" s="78" t="str">
        <f>IFERROR(MATCH(A2128,'4p data'!$I$2:$I$7,0),"")</f>
        <v/>
      </c>
      <c r="E2128" s="78" t="str">
        <f>IF(D2128="","",D2128&amp;"@"&amp;COUNTIF($D$1:D2128,D2128))</f>
        <v/>
      </c>
      <c r="F2128" s="78" t="str">
        <f t="shared" si="33"/>
        <v>Google 검색</v>
      </c>
    </row>
    <row r="2129" spans="1:6">
      <c r="A2129" t="s">
        <v>1397</v>
      </c>
      <c r="B2129" t="s">
        <v>37</v>
      </c>
      <c r="C2129">
        <v>1</v>
      </c>
      <c r="D2129" s="78" t="str">
        <f>IFERROR(MATCH(A2129,'4p data'!$I$2:$I$7,0),"")</f>
        <v/>
      </c>
      <c r="E2129" s="78" t="str">
        <f>IF(D2129="","",D2129&amp;"@"&amp;COUNTIF($D$1:D2129,D2129))</f>
        <v/>
      </c>
      <c r="F2129" s="78" t="str">
        <f t="shared" si="33"/>
        <v>Google 검색</v>
      </c>
    </row>
    <row r="2130" spans="1:6">
      <c r="A2130" t="s">
        <v>1868</v>
      </c>
      <c r="B2130" t="s">
        <v>37</v>
      </c>
      <c r="C2130">
        <v>1</v>
      </c>
      <c r="D2130" s="78" t="str">
        <f>IFERROR(MATCH(A2130,'4p data'!$I$2:$I$7,0),"")</f>
        <v/>
      </c>
      <c r="E2130" s="78" t="str">
        <f>IF(D2130="","",D2130&amp;"@"&amp;COUNTIF($D$1:D2130,D2130))</f>
        <v/>
      </c>
      <c r="F2130" s="78" t="str">
        <f t="shared" si="33"/>
        <v>Google 검색</v>
      </c>
    </row>
    <row r="2131" spans="1:6">
      <c r="A2131" t="s">
        <v>2529</v>
      </c>
      <c r="B2131" t="s">
        <v>37</v>
      </c>
      <c r="C2131">
        <v>1</v>
      </c>
      <c r="D2131" s="78" t="str">
        <f>IFERROR(MATCH(A2131,'4p data'!$I$2:$I$7,0),"")</f>
        <v/>
      </c>
      <c r="E2131" s="78" t="str">
        <f>IF(D2131="","",D2131&amp;"@"&amp;COUNTIF($D$1:D2131,D2131))</f>
        <v/>
      </c>
      <c r="F2131" s="78" t="str">
        <f t="shared" si="33"/>
        <v>Google 검색</v>
      </c>
    </row>
    <row r="2132" spans="1:6">
      <c r="A2132" t="s">
        <v>1026</v>
      </c>
      <c r="B2132" t="s">
        <v>36</v>
      </c>
      <c r="C2132">
        <v>1</v>
      </c>
      <c r="D2132" s="78" t="str">
        <f>IFERROR(MATCH(A2132,'4p data'!$I$2:$I$7,0),"")</f>
        <v/>
      </c>
      <c r="E2132" s="78" t="str">
        <f>IF(D2132="","",D2132&amp;"@"&amp;COUNTIF($D$1:D2132,D2132))</f>
        <v/>
      </c>
      <c r="F2132" s="78" t="str">
        <f t="shared" si="33"/>
        <v>직접유입</v>
      </c>
    </row>
    <row r="2133" spans="1:6">
      <c r="A2133" t="s">
        <v>1026</v>
      </c>
      <c r="B2133" t="s">
        <v>39</v>
      </c>
      <c r="C2133">
        <v>1</v>
      </c>
      <c r="D2133" s="78" t="str">
        <f>IFERROR(MATCH(A2133,'4p data'!$I$2:$I$7,0),"")</f>
        <v/>
      </c>
      <c r="E2133" s="78" t="str">
        <f>IF(D2133="","",D2133&amp;"@"&amp;COUNTIF($D$1:D2133,D2133))</f>
        <v/>
      </c>
      <c r="F2133" s="78" t="str">
        <f t="shared" si="33"/>
        <v>Naver 검색</v>
      </c>
    </row>
    <row r="2134" spans="1:6">
      <c r="A2134" t="s">
        <v>1963</v>
      </c>
      <c r="B2134" t="s">
        <v>39</v>
      </c>
      <c r="C2134">
        <v>1</v>
      </c>
      <c r="D2134" s="78" t="str">
        <f>IFERROR(MATCH(A2134,'4p data'!$I$2:$I$7,0),"")</f>
        <v/>
      </c>
      <c r="E2134" s="78" t="str">
        <f>IF(D2134="","",D2134&amp;"@"&amp;COUNTIF($D$1:D2134,D2134))</f>
        <v/>
      </c>
      <c r="F2134" s="78" t="str">
        <f t="shared" si="33"/>
        <v>Naver 검색</v>
      </c>
    </row>
    <row r="2135" spans="1:6">
      <c r="A2135" t="s">
        <v>2530</v>
      </c>
      <c r="B2135" t="s">
        <v>36</v>
      </c>
      <c r="C2135">
        <v>1</v>
      </c>
      <c r="D2135" s="78" t="str">
        <f>IFERROR(MATCH(A2135,'4p data'!$I$2:$I$7,0),"")</f>
        <v/>
      </c>
      <c r="E2135" s="78" t="str">
        <f>IF(D2135="","",D2135&amp;"@"&amp;COUNTIF($D$1:D2135,D2135))</f>
        <v/>
      </c>
      <c r="F2135" s="78" t="str">
        <f t="shared" si="33"/>
        <v>직접유입</v>
      </c>
    </row>
    <row r="2136" spans="1:6">
      <c r="A2136" t="s">
        <v>1695</v>
      </c>
      <c r="B2136" t="s">
        <v>36</v>
      </c>
      <c r="C2136">
        <v>1</v>
      </c>
      <c r="D2136" s="78" t="str">
        <f>IFERROR(MATCH(A2136,'4p data'!$I$2:$I$7,0),"")</f>
        <v/>
      </c>
      <c r="E2136" s="78" t="str">
        <f>IF(D2136="","",D2136&amp;"@"&amp;COUNTIF($D$1:D2136,D2136))</f>
        <v/>
      </c>
      <c r="F2136" s="78" t="str">
        <f t="shared" si="33"/>
        <v>직접유입</v>
      </c>
    </row>
    <row r="2137" spans="1:6">
      <c r="A2137" t="s">
        <v>1695</v>
      </c>
      <c r="B2137" t="s">
        <v>39</v>
      </c>
      <c r="C2137">
        <v>1</v>
      </c>
      <c r="D2137" s="78" t="str">
        <f>IFERROR(MATCH(A2137,'4p data'!$I$2:$I$7,0),"")</f>
        <v/>
      </c>
      <c r="E2137" s="78" t="str">
        <f>IF(D2137="","",D2137&amp;"@"&amp;COUNTIF($D$1:D2137,D2137))</f>
        <v/>
      </c>
      <c r="F2137" s="78" t="str">
        <f t="shared" si="33"/>
        <v>Naver 검색</v>
      </c>
    </row>
    <row r="2138" spans="1:6">
      <c r="A2138" t="s">
        <v>136</v>
      </c>
      <c r="B2138" t="s">
        <v>36</v>
      </c>
      <c r="C2138">
        <v>1</v>
      </c>
      <c r="D2138" s="78" t="str">
        <f>IFERROR(MATCH(A2138,'4p data'!$I$2:$I$7,0),"")</f>
        <v/>
      </c>
      <c r="E2138" s="78" t="str">
        <f>IF(D2138="","",D2138&amp;"@"&amp;COUNTIF($D$1:D2138,D2138))</f>
        <v/>
      </c>
      <c r="F2138" s="78" t="str">
        <f t="shared" si="33"/>
        <v>직접유입</v>
      </c>
    </row>
    <row r="2139" spans="1:6">
      <c r="A2139" t="s">
        <v>1823</v>
      </c>
      <c r="B2139" t="s">
        <v>40</v>
      </c>
      <c r="C2139">
        <v>1</v>
      </c>
      <c r="D2139" s="78" t="str">
        <f>IFERROR(MATCH(A2139,'4p data'!$I$2:$I$7,0),"")</f>
        <v/>
      </c>
      <c r="E2139" s="78" t="str">
        <f>IF(D2139="","",D2139&amp;"@"&amp;COUNTIF($D$1:D2139,D2139))</f>
        <v/>
      </c>
      <c r="F2139" s="78" t="str">
        <f t="shared" si="33"/>
        <v>Bing</v>
      </c>
    </row>
    <row r="2140" spans="1:6">
      <c r="A2140" t="s">
        <v>2531</v>
      </c>
      <c r="B2140" t="s">
        <v>37</v>
      </c>
      <c r="C2140">
        <v>1</v>
      </c>
      <c r="D2140" s="78" t="str">
        <f>IFERROR(MATCH(A2140,'4p data'!$I$2:$I$7,0),"")</f>
        <v/>
      </c>
      <c r="E2140" s="78" t="str">
        <f>IF(D2140="","",D2140&amp;"@"&amp;COUNTIF($D$1:D2140,D2140))</f>
        <v/>
      </c>
      <c r="F2140" s="78" t="str">
        <f t="shared" si="33"/>
        <v>Google 검색</v>
      </c>
    </row>
    <row r="2141" spans="1:6">
      <c r="A2141" t="s">
        <v>1502</v>
      </c>
      <c r="B2141" t="s">
        <v>36</v>
      </c>
      <c r="C2141">
        <v>1</v>
      </c>
      <c r="D2141" s="78" t="str">
        <f>IFERROR(MATCH(A2141,'4p data'!$I$2:$I$7,0),"")</f>
        <v/>
      </c>
      <c r="E2141" s="78" t="str">
        <f>IF(D2141="","",D2141&amp;"@"&amp;COUNTIF($D$1:D2141,D2141))</f>
        <v/>
      </c>
      <c r="F2141" s="78" t="str">
        <f t="shared" si="33"/>
        <v>직접유입</v>
      </c>
    </row>
    <row r="2142" spans="1:6">
      <c r="A2142" t="s">
        <v>1502</v>
      </c>
      <c r="B2142" t="s">
        <v>39</v>
      </c>
      <c r="C2142">
        <v>1</v>
      </c>
      <c r="D2142" s="78" t="str">
        <f>IFERROR(MATCH(A2142,'4p data'!$I$2:$I$7,0),"")</f>
        <v/>
      </c>
      <c r="E2142" s="78" t="str">
        <f>IF(D2142="","",D2142&amp;"@"&amp;COUNTIF($D$1:D2142,D2142))</f>
        <v/>
      </c>
      <c r="F2142" s="78" t="str">
        <f t="shared" si="33"/>
        <v>Naver 검색</v>
      </c>
    </row>
    <row r="2143" spans="1:6">
      <c r="A2143" t="s">
        <v>1965</v>
      </c>
      <c r="B2143" t="s">
        <v>37</v>
      </c>
      <c r="C2143">
        <v>1</v>
      </c>
      <c r="D2143" s="78" t="str">
        <f>IFERROR(MATCH(A2143,'4p data'!$I$2:$I$7,0),"")</f>
        <v/>
      </c>
      <c r="E2143" s="78" t="str">
        <f>IF(D2143="","",D2143&amp;"@"&amp;COUNTIF($D$1:D2143,D2143))</f>
        <v/>
      </c>
      <c r="F2143" s="78" t="str">
        <f t="shared" si="33"/>
        <v>Google 검색</v>
      </c>
    </row>
    <row r="2144" spans="1:6">
      <c r="A2144" t="s">
        <v>1754</v>
      </c>
      <c r="B2144" t="s">
        <v>36</v>
      </c>
      <c r="C2144">
        <v>1</v>
      </c>
      <c r="D2144" s="78" t="str">
        <f>IFERROR(MATCH(A2144,'4p data'!$I$2:$I$7,0),"")</f>
        <v/>
      </c>
      <c r="E2144" s="78" t="str">
        <f>IF(D2144="","",D2144&amp;"@"&amp;COUNTIF($D$1:D2144,D2144))</f>
        <v/>
      </c>
      <c r="F2144" s="78" t="str">
        <f t="shared" si="33"/>
        <v>직접유입</v>
      </c>
    </row>
    <row r="2145" spans="1:6">
      <c r="A2145" t="s">
        <v>1966</v>
      </c>
      <c r="B2145" t="s">
        <v>43</v>
      </c>
      <c r="C2145">
        <v>1</v>
      </c>
      <c r="D2145" s="78" t="str">
        <f>IFERROR(MATCH(A2145,'4p data'!$I$2:$I$7,0),"")</f>
        <v/>
      </c>
      <c r="E2145" s="78" t="str">
        <f>IF(D2145="","",D2145&amp;"@"&amp;COUNTIF($D$1:D2145,D2145))</f>
        <v/>
      </c>
      <c r="F2145" s="78" t="str">
        <f t="shared" si="33"/>
        <v>Lens.google.com</v>
      </c>
    </row>
    <row r="2146" spans="1:6">
      <c r="A2146" t="s">
        <v>1755</v>
      </c>
      <c r="B2146" t="s">
        <v>37</v>
      </c>
      <c r="C2146">
        <v>1</v>
      </c>
      <c r="D2146" s="78" t="str">
        <f>IFERROR(MATCH(A2146,'4p data'!$I$2:$I$7,0),"")</f>
        <v/>
      </c>
      <c r="E2146" s="78" t="str">
        <f>IF(D2146="","",D2146&amp;"@"&amp;COUNTIF($D$1:D2146,D2146))</f>
        <v/>
      </c>
      <c r="F2146" s="78" t="str">
        <f t="shared" si="33"/>
        <v>Google 검색</v>
      </c>
    </row>
    <row r="2147" spans="1:6">
      <c r="A2147" t="s">
        <v>2532</v>
      </c>
      <c r="B2147" t="s">
        <v>37</v>
      </c>
      <c r="C2147">
        <v>1</v>
      </c>
      <c r="D2147" s="78" t="str">
        <f>IFERROR(MATCH(A2147,'4p data'!$I$2:$I$7,0),"")</f>
        <v/>
      </c>
      <c r="E2147" s="78" t="str">
        <f>IF(D2147="","",D2147&amp;"@"&amp;COUNTIF($D$1:D2147,D2147))</f>
        <v/>
      </c>
      <c r="F2147" s="78" t="str">
        <f t="shared" si="33"/>
        <v>Google 검색</v>
      </c>
    </row>
    <row r="2148" spans="1:6">
      <c r="A2148" t="s">
        <v>2533</v>
      </c>
      <c r="B2148" t="s">
        <v>41</v>
      </c>
      <c r="C2148">
        <v>1</v>
      </c>
      <c r="D2148" s="78" t="str">
        <f>IFERROR(MATCH(A2148,'4p data'!$I$2:$I$7,0),"")</f>
        <v/>
      </c>
      <c r="E2148" s="78" t="str">
        <f>IF(D2148="","",D2148&amp;"@"&amp;COUNTIF($D$1:D2148,D2148))</f>
        <v/>
      </c>
      <c r="F2148" s="78" t="str">
        <f t="shared" si="33"/>
        <v>Naver.com</v>
      </c>
    </row>
    <row r="2149" spans="1:6">
      <c r="A2149" t="s">
        <v>2227</v>
      </c>
      <c r="B2149" t="s">
        <v>36</v>
      </c>
      <c r="C2149">
        <v>1</v>
      </c>
      <c r="D2149" s="78" t="str">
        <f>IFERROR(MATCH(A2149,'4p data'!$I$2:$I$7,0),"")</f>
        <v/>
      </c>
      <c r="E2149" s="78" t="str">
        <f>IF(D2149="","",D2149&amp;"@"&amp;COUNTIF($D$1:D2149,D2149))</f>
        <v/>
      </c>
      <c r="F2149" s="78" t="str">
        <f t="shared" si="33"/>
        <v>직접유입</v>
      </c>
    </row>
    <row r="2150" spans="1:6">
      <c r="A2150" t="s">
        <v>2227</v>
      </c>
      <c r="B2150" t="s">
        <v>39</v>
      </c>
      <c r="C2150">
        <v>1</v>
      </c>
      <c r="D2150" s="78" t="str">
        <f>IFERROR(MATCH(A2150,'4p data'!$I$2:$I$7,0),"")</f>
        <v/>
      </c>
      <c r="E2150" s="78" t="str">
        <f>IF(D2150="","",D2150&amp;"@"&amp;COUNTIF($D$1:D2150,D2150))</f>
        <v/>
      </c>
      <c r="F2150" s="78" t="str">
        <f t="shared" si="33"/>
        <v>Naver 검색</v>
      </c>
    </row>
    <row r="2151" spans="1:6">
      <c r="A2151" t="s">
        <v>2534</v>
      </c>
      <c r="B2151" t="s">
        <v>37</v>
      </c>
      <c r="C2151">
        <v>1</v>
      </c>
      <c r="D2151" s="78" t="str">
        <f>IFERROR(MATCH(A2151,'4p data'!$I$2:$I$7,0),"")</f>
        <v/>
      </c>
      <c r="E2151" s="78" t="str">
        <f>IF(D2151="","",D2151&amp;"@"&amp;COUNTIF($D$1:D2151,D2151))</f>
        <v/>
      </c>
      <c r="F2151" s="78" t="str">
        <f t="shared" si="33"/>
        <v>Google 검색</v>
      </c>
    </row>
    <row r="2152" spans="1:6">
      <c r="A2152" t="s">
        <v>2535</v>
      </c>
      <c r="B2152" t="s">
        <v>36</v>
      </c>
      <c r="C2152">
        <v>1</v>
      </c>
      <c r="D2152" s="78" t="str">
        <f>IFERROR(MATCH(A2152,'4p data'!$I$2:$I$7,0),"")</f>
        <v/>
      </c>
      <c r="E2152" s="78" t="str">
        <f>IF(D2152="","",D2152&amp;"@"&amp;COUNTIF($D$1:D2152,D2152))</f>
        <v/>
      </c>
      <c r="F2152" s="78" t="str">
        <f t="shared" si="33"/>
        <v>직접유입</v>
      </c>
    </row>
    <row r="2153" spans="1:6">
      <c r="A2153" t="s">
        <v>2536</v>
      </c>
      <c r="B2153" t="s">
        <v>37</v>
      </c>
      <c r="C2153">
        <v>1</v>
      </c>
      <c r="D2153" s="78" t="str">
        <f>IFERROR(MATCH(A2153,'4p data'!$I$2:$I$7,0),"")</f>
        <v/>
      </c>
      <c r="E2153" s="78" t="str">
        <f>IF(D2153="","",D2153&amp;"@"&amp;COUNTIF($D$1:D2153,D2153))</f>
        <v/>
      </c>
      <c r="F2153" s="78" t="str">
        <f t="shared" si="33"/>
        <v>Google 검색</v>
      </c>
    </row>
    <row r="2154" spans="1:6">
      <c r="A2154" t="s">
        <v>1696</v>
      </c>
      <c r="B2154" t="s">
        <v>37</v>
      </c>
      <c r="C2154">
        <v>1</v>
      </c>
      <c r="D2154" s="78" t="str">
        <f>IFERROR(MATCH(A2154,'4p data'!$I$2:$I$7,0),"")</f>
        <v/>
      </c>
      <c r="E2154" s="78" t="str">
        <f>IF(D2154="","",D2154&amp;"@"&amp;COUNTIF($D$1:D2154,D2154))</f>
        <v/>
      </c>
      <c r="F2154" s="78" t="str">
        <f t="shared" si="33"/>
        <v>Google 검색</v>
      </c>
    </row>
    <row r="2155" spans="1:6">
      <c r="A2155" t="s">
        <v>2537</v>
      </c>
      <c r="B2155" t="s">
        <v>36</v>
      </c>
      <c r="C2155">
        <v>1</v>
      </c>
      <c r="D2155" s="78" t="str">
        <f>IFERROR(MATCH(A2155,'4p data'!$I$2:$I$7,0),"")</f>
        <v/>
      </c>
      <c r="E2155" s="78" t="str">
        <f>IF(D2155="","",D2155&amp;"@"&amp;COUNTIF($D$1:D2155,D2155))</f>
        <v/>
      </c>
      <c r="F2155" s="78" t="str">
        <f t="shared" si="33"/>
        <v>직접유입</v>
      </c>
    </row>
    <row r="2156" spans="1:6">
      <c r="A2156" t="s">
        <v>1697</v>
      </c>
      <c r="B2156" t="s">
        <v>37</v>
      </c>
      <c r="C2156">
        <v>1</v>
      </c>
      <c r="D2156" s="78" t="str">
        <f>IFERROR(MATCH(A2156,'4p data'!$I$2:$I$7,0),"")</f>
        <v/>
      </c>
      <c r="E2156" s="78" t="str">
        <f>IF(D2156="","",D2156&amp;"@"&amp;COUNTIF($D$1:D2156,D2156))</f>
        <v/>
      </c>
      <c r="F2156" s="78" t="str">
        <f t="shared" si="33"/>
        <v>Google 검색</v>
      </c>
    </row>
    <row r="2157" spans="1:6">
      <c r="A2157" t="s">
        <v>1968</v>
      </c>
      <c r="B2157" t="s">
        <v>37</v>
      </c>
      <c r="C2157">
        <v>1</v>
      </c>
      <c r="D2157" s="78" t="str">
        <f>IFERROR(MATCH(A2157,'4p data'!$I$2:$I$7,0),"")</f>
        <v/>
      </c>
      <c r="E2157" s="78" t="str">
        <f>IF(D2157="","",D2157&amp;"@"&amp;COUNTIF($D$1:D2157,D2157))</f>
        <v/>
      </c>
      <c r="F2157" s="78" t="str">
        <f t="shared" si="33"/>
        <v>Google 검색</v>
      </c>
    </row>
    <row r="2158" spans="1:6">
      <c r="A2158" t="s">
        <v>1463</v>
      </c>
      <c r="B2158" t="s">
        <v>37</v>
      </c>
      <c r="C2158">
        <v>1</v>
      </c>
      <c r="D2158" s="78" t="str">
        <f>IFERROR(MATCH(A2158,'4p data'!$I$2:$I$7,0),"")</f>
        <v/>
      </c>
      <c r="E2158" s="78" t="str">
        <f>IF(D2158="","",D2158&amp;"@"&amp;COUNTIF($D$1:D2158,D2158))</f>
        <v/>
      </c>
      <c r="F2158" s="78" t="str">
        <f t="shared" si="33"/>
        <v>Google 검색</v>
      </c>
    </row>
    <row r="2159" spans="1:6">
      <c r="A2159" t="s">
        <v>1757</v>
      </c>
      <c r="B2159" t="s">
        <v>41</v>
      </c>
      <c r="C2159">
        <v>1</v>
      </c>
      <c r="D2159" s="78" t="str">
        <f>IFERROR(MATCH(A2159,'4p data'!$I$2:$I$7,0),"")</f>
        <v/>
      </c>
      <c r="E2159" s="78" t="str">
        <f>IF(D2159="","",D2159&amp;"@"&amp;COUNTIF($D$1:D2159,D2159))</f>
        <v/>
      </c>
      <c r="F2159" s="78" t="str">
        <f t="shared" si="33"/>
        <v>Naver.com</v>
      </c>
    </row>
    <row r="2160" spans="1:6">
      <c r="A2160" t="s">
        <v>1969</v>
      </c>
      <c r="B2160" t="s">
        <v>37</v>
      </c>
      <c r="C2160">
        <v>1</v>
      </c>
      <c r="D2160" s="78" t="str">
        <f>IFERROR(MATCH(A2160,'4p data'!$I$2:$I$7,0),"")</f>
        <v/>
      </c>
      <c r="E2160" s="78" t="str">
        <f>IF(D2160="","",D2160&amp;"@"&amp;COUNTIF($D$1:D2160,D2160))</f>
        <v/>
      </c>
      <c r="F2160" s="78" t="str">
        <f t="shared" si="33"/>
        <v>Google 검색</v>
      </c>
    </row>
    <row r="2161" spans="1:6">
      <c r="A2161" t="s">
        <v>2538</v>
      </c>
      <c r="B2161" t="s">
        <v>37</v>
      </c>
      <c r="C2161">
        <v>1</v>
      </c>
      <c r="D2161" s="78" t="str">
        <f>IFERROR(MATCH(A2161,'4p data'!$I$2:$I$7,0),"")</f>
        <v/>
      </c>
      <c r="E2161" s="78" t="str">
        <f>IF(D2161="","",D2161&amp;"@"&amp;COUNTIF($D$1:D2161,D2161))</f>
        <v/>
      </c>
      <c r="F2161" s="78" t="str">
        <f t="shared" si="33"/>
        <v>Google 검색</v>
      </c>
    </row>
    <row r="2162" spans="1:6">
      <c r="A2162" t="s">
        <v>1409</v>
      </c>
      <c r="B2162" t="s">
        <v>37</v>
      </c>
      <c r="C2162">
        <v>1</v>
      </c>
      <c r="D2162" s="78" t="str">
        <f>IFERROR(MATCH(A2162,'4p data'!$I$2:$I$7,0),"")</f>
        <v/>
      </c>
      <c r="E2162" s="78" t="str">
        <f>IF(D2162="","",D2162&amp;"@"&amp;COUNTIF($D$1:D2162,D2162))</f>
        <v/>
      </c>
      <c r="F2162" s="78" t="str">
        <f t="shared" si="33"/>
        <v>Google 검색</v>
      </c>
    </row>
    <row r="2163" spans="1:6">
      <c r="A2163" t="s">
        <v>1758</v>
      </c>
      <c r="B2163" t="s">
        <v>37</v>
      </c>
      <c r="C2163">
        <v>1</v>
      </c>
      <c r="D2163" s="78" t="str">
        <f>IFERROR(MATCH(A2163,'4p data'!$I$2:$I$7,0),"")</f>
        <v/>
      </c>
      <c r="E2163" s="78" t="str">
        <f>IF(D2163="","",D2163&amp;"@"&amp;COUNTIF($D$1:D2163,D2163))</f>
        <v/>
      </c>
      <c r="F2163" s="78" t="str">
        <f t="shared" si="33"/>
        <v>Google 검색</v>
      </c>
    </row>
    <row r="2164" spans="1:6">
      <c r="A2164" t="s">
        <v>1970</v>
      </c>
      <c r="B2164" t="s">
        <v>37</v>
      </c>
      <c r="C2164">
        <v>1</v>
      </c>
      <c r="D2164" s="78" t="str">
        <f>IFERROR(MATCH(A2164,'4p data'!$I$2:$I$7,0),"")</f>
        <v/>
      </c>
      <c r="E2164" s="78" t="str">
        <f>IF(D2164="","",D2164&amp;"@"&amp;COUNTIF($D$1:D2164,D2164))</f>
        <v/>
      </c>
      <c r="F2164" s="78" t="str">
        <f t="shared" si="33"/>
        <v>Google 검색</v>
      </c>
    </row>
    <row r="2165" spans="1:6">
      <c r="A2165" t="s">
        <v>1759</v>
      </c>
      <c r="B2165" t="s">
        <v>39</v>
      </c>
      <c r="C2165">
        <v>1</v>
      </c>
      <c r="D2165" s="78" t="str">
        <f>IFERROR(MATCH(A2165,'4p data'!$I$2:$I$7,0),"")</f>
        <v/>
      </c>
      <c r="E2165" s="78" t="str">
        <f>IF(D2165="","",D2165&amp;"@"&amp;COUNTIF($D$1:D2165,D2165))</f>
        <v/>
      </c>
      <c r="F2165" s="78" t="str">
        <f t="shared" si="33"/>
        <v>Naver 검색</v>
      </c>
    </row>
    <row r="2166" spans="1:6">
      <c r="A2166" t="s">
        <v>2539</v>
      </c>
      <c r="B2166" t="s">
        <v>39</v>
      </c>
      <c r="C2166">
        <v>1</v>
      </c>
      <c r="D2166" s="78" t="str">
        <f>IFERROR(MATCH(A2166,'4p data'!$I$2:$I$7,0),"")</f>
        <v/>
      </c>
      <c r="E2166" s="78" t="str">
        <f>IF(D2166="","",D2166&amp;"@"&amp;COUNTIF($D$1:D2166,D2166))</f>
        <v/>
      </c>
      <c r="F2166" s="78" t="str">
        <f t="shared" si="33"/>
        <v>Naver 검색</v>
      </c>
    </row>
    <row r="2167" spans="1:6">
      <c r="A2167" t="s">
        <v>2540</v>
      </c>
      <c r="B2167" t="s">
        <v>37</v>
      </c>
      <c r="C2167">
        <v>1</v>
      </c>
      <c r="D2167" s="78" t="str">
        <f>IFERROR(MATCH(A2167,'4p data'!$I$2:$I$7,0),"")</f>
        <v/>
      </c>
      <c r="E2167" s="78" t="str">
        <f>IF(D2167="","",D2167&amp;"@"&amp;COUNTIF($D$1:D2167,D2167))</f>
        <v/>
      </c>
      <c r="F2167" s="78" t="str">
        <f t="shared" si="33"/>
        <v>Google 검색</v>
      </c>
    </row>
    <row r="2168" spans="1:6">
      <c r="A2168" t="s">
        <v>2541</v>
      </c>
      <c r="B2168" t="s">
        <v>37</v>
      </c>
      <c r="C2168">
        <v>1</v>
      </c>
      <c r="D2168" s="78" t="str">
        <f>IFERROR(MATCH(A2168,'4p data'!$I$2:$I$7,0),"")</f>
        <v/>
      </c>
      <c r="E2168" s="78" t="str">
        <f>IF(D2168="","",D2168&amp;"@"&amp;COUNTIF($D$1:D2168,D2168))</f>
        <v/>
      </c>
      <c r="F2168" s="78" t="str">
        <f t="shared" si="33"/>
        <v>Google 검색</v>
      </c>
    </row>
    <row r="2169" spans="1:6">
      <c r="A2169" t="s">
        <v>1760</v>
      </c>
      <c r="B2169" t="s">
        <v>36</v>
      </c>
      <c r="C2169">
        <v>1</v>
      </c>
      <c r="D2169" s="78" t="str">
        <f>IFERROR(MATCH(A2169,'4p data'!$I$2:$I$7,0),"")</f>
        <v/>
      </c>
      <c r="E2169" s="78" t="str">
        <f>IF(D2169="","",D2169&amp;"@"&amp;COUNTIF($D$1:D2169,D2169))</f>
        <v/>
      </c>
      <c r="F2169" s="78" t="str">
        <f t="shared" si="33"/>
        <v>직접유입</v>
      </c>
    </row>
    <row r="2170" spans="1:6">
      <c r="A2170" t="s">
        <v>1760</v>
      </c>
      <c r="B2170" t="s">
        <v>37</v>
      </c>
      <c r="C2170">
        <v>1</v>
      </c>
      <c r="D2170" s="78" t="str">
        <f>IFERROR(MATCH(A2170,'4p data'!$I$2:$I$7,0),"")</f>
        <v/>
      </c>
      <c r="E2170" s="78" t="str">
        <f>IF(D2170="","",D2170&amp;"@"&amp;COUNTIF($D$1:D2170,D2170))</f>
        <v/>
      </c>
      <c r="F2170" s="78" t="str">
        <f t="shared" si="33"/>
        <v>Google 검색</v>
      </c>
    </row>
    <row r="2171" spans="1:6">
      <c r="A2171" t="s">
        <v>1479</v>
      </c>
      <c r="B2171" t="s">
        <v>37</v>
      </c>
      <c r="C2171">
        <v>1</v>
      </c>
      <c r="D2171" s="78" t="str">
        <f>IFERROR(MATCH(A2171,'4p data'!$I$2:$I$7,0),"")</f>
        <v/>
      </c>
      <c r="E2171" s="78" t="str">
        <f>IF(D2171="","",D2171&amp;"@"&amp;COUNTIF($D$1:D2171,D2171))</f>
        <v/>
      </c>
      <c r="F2171" s="78" t="str">
        <f t="shared" si="33"/>
        <v>Google 검색</v>
      </c>
    </row>
    <row r="2172" spans="1:6">
      <c r="A2172" t="s">
        <v>1479</v>
      </c>
      <c r="B2172" t="s">
        <v>39</v>
      </c>
      <c r="C2172">
        <v>1</v>
      </c>
      <c r="D2172" s="78" t="str">
        <f>IFERROR(MATCH(A2172,'4p data'!$I$2:$I$7,0),"")</f>
        <v/>
      </c>
      <c r="E2172" s="78" t="str">
        <f>IF(D2172="","",D2172&amp;"@"&amp;COUNTIF($D$1:D2172,D2172))</f>
        <v/>
      </c>
      <c r="F2172" s="78" t="str">
        <f t="shared" si="33"/>
        <v>Naver 검색</v>
      </c>
    </row>
    <row r="2173" spans="1:6">
      <c r="A2173" t="s">
        <v>1569</v>
      </c>
      <c r="B2173" t="s">
        <v>39</v>
      </c>
      <c r="C2173">
        <v>1</v>
      </c>
      <c r="D2173" s="78" t="str">
        <f>IFERROR(MATCH(A2173,'4p data'!$I$2:$I$7,0),"")</f>
        <v/>
      </c>
      <c r="E2173" s="78" t="str">
        <f>IF(D2173="","",D2173&amp;"@"&amp;COUNTIF($D$1:D2173,D2173))</f>
        <v/>
      </c>
      <c r="F2173" s="78" t="str">
        <f t="shared" si="33"/>
        <v>Naver 검색</v>
      </c>
    </row>
    <row r="2174" spans="1:6">
      <c r="A2174" t="s">
        <v>794</v>
      </c>
      <c r="B2174" t="s">
        <v>36</v>
      </c>
      <c r="C2174">
        <v>1</v>
      </c>
      <c r="D2174" s="78" t="str">
        <f>IFERROR(MATCH(A2174,'4p data'!$I$2:$I$7,0),"")</f>
        <v/>
      </c>
      <c r="E2174" s="78" t="str">
        <f>IF(D2174="","",D2174&amp;"@"&amp;COUNTIF($D$1:D2174,D2174))</f>
        <v/>
      </c>
      <c r="F2174" s="78" t="str">
        <f t="shared" si="33"/>
        <v>직접유입</v>
      </c>
    </row>
    <row r="2175" spans="1:6">
      <c r="A2175" t="s">
        <v>2542</v>
      </c>
      <c r="B2175" t="s">
        <v>37</v>
      </c>
      <c r="C2175">
        <v>1</v>
      </c>
      <c r="D2175" s="78" t="str">
        <f>IFERROR(MATCH(A2175,'4p data'!$I$2:$I$7,0),"")</f>
        <v/>
      </c>
      <c r="E2175" s="78" t="str">
        <f>IF(D2175="","",D2175&amp;"@"&amp;COUNTIF($D$1:D2175,D2175))</f>
        <v/>
      </c>
      <c r="F2175" s="78" t="str">
        <f t="shared" si="33"/>
        <v>Google 검색</v>
      </c>
    </row>
    <row r="2176" spans="1:6">
      <c r="A2176" t="s">
        <v>66</v>
      </c>
      <c r="B2176" t="s">
        <v>41</v>
      </c>
      <c r="C2176">
        <v>1</v>
      </c>
      <c r="D2176" s="78" t="str">
        <f>IFERROR(MATCH(A2176,'4p data'!$I$2:$I$7,0),"")</f>
        <v/>
      </c>
      <c r="E2176" s="78" t="str">
        <f>IF(D2176="","",D2176&amp;"@"&amp;COUNTIF($D$1:D2176,D2176))</f>
        <v/>
      </c>
      <c r="F2176" s="78" t="str">
        <f t="shared" si="33"/>
        <v>Naver.com</v>
      </c>
    </row>
    <row r="2177" spans="1:6">
      <c r="A2177" t="s">
        <v>2543</v>
      </c>
      <c r="B2177" t="s">
        <v>37</v>
      </c>
      <c r="C2177">
        <v>1</v>
      </c>
      <c r="D2177" s="78" t="str">
        <f>IFERROR(MATCH(A2177,'4p data'!$I$2:$I$7,0),"")</f>
        <v/>
      </c>
      <c r="E2177" s="78" t="str">
        <f>IF(D2177="","",D2177&amp;"@"&amp;COUNTIF($D$1:D2177,D2177))</f>
        <v/>
      </c>
      <c r="F2177" s="78" t="str">
        <f t="shared" si="33"/>
        <v>Google 검색</v>
      </c>
    </row>
    <row r="2178" spans="1:6">
      <c r="A2178" t="s">
        <v>1640</v>
      </c>
      <c r="B2178" t="s">
        <v>37</v>
      </c>
      <c r="C2178">
        <v>1</v>
      </c>
      <c r="D2178" s="78" t="str">
        <f>IFERROR(MATCH(A2178,'4p data'!$I$2:$I$7,0),"")</f>
        <v/>
      </c>
      <c r="E2178" s="78" t="str">
        <f>IF(D2178="","",D2178&amp;"@"&amp;COUNTIF($D$1:D2178,D2178))</f>
        <v/>
      </c>
      <c r="F2178" s="78" t="str">
        <f t="shared" ref="F2178:F2241" si="34">IF(B2178="naver","Naver 검색",IF(B2178="google","Google 검색",IF(B2178="(direct)","직접유입",UPPER(LEFT(B2178,1))&amp;MID(B2178,2,99))))</f>
        <v>Google 검색</v>
      </c>
    </row>
    <row r="2179" spans="1:6">
      <c r="A2179" t="s">
        <v>117</v>
      </c>
      <c r="B2179" t="s">
        <v>40</v>
      </c>
      <c r="C2179">
        <v>1</v>
      </c>
      <c r="D2179" s="78" t="str">
        <f>IFERROR(MATCH(A2179,'4p data'!$I$2:$I$7,0),"")</f>
        <v/>
      </c>
      <c r="E2179" s="78" t="str">
        <f>IF(D2179="","",D2179&amp;"@"&amp;COUNTIF($D$1:D2179,D2179))</f>
        <v/>
      </c>
      <c r="F2179" s="78" t="str">
        <f t="shared" si="34"/>
        <v>Bing</v>
      </c>
    </row>
    <row r="2180" spans="1:6">
      <c r="A2180" t="s">
        <v>117</v>
      </c>
      <c r="B2180" t="s">
        <v>41</v>
      </c>
      <c r="C2180">
        <v>1</v>
      </c>
      <c r="D2180" s="78" t="str">
        <f>IFERROR(MATCH(A2180,'4p data'!$I$2:$I$7,0),"")</f>
        <v/>
      </c>
      <c r="E2180" s="78" t="str">
        <f>IF(D2180="","",D2180&amp;"@"&amp;COUNTIF($D$1:D2180,D2180))</f>
        <v/>
      </c>
      <c r="F2180" s="78" t="str">
        <f t="shared" si="34"/>
        <v>Naver.com</v>
      </c>
    </row>
    <row r="2181" spans="1:6">
      <c r="A2181" t="s">
        <v>1492</v>
      </c>
      <c r="B2181" t="s">
        <v>37</v>
      </c>
      <c r="C2181">
        <v>1</v>
      </c>
      <c r="D2181" s="78" t="str">
        <f>IFERROR(MATCH(A2181,'4p data'!$I$2:$I$7,0),"")</f>
        <v/>
      </c>
      <c r="E2181" s="78" t="str">
        <f>IF(D2181="","",D2181&amp;"@"&amp;COUNTIF($D$1:D2181,D2181))</f>
        <v/>
      </c>
      <c r="F2181" s="78" t="str">
        <f t="shared" si="34"/>
        <v>Google 검색</v>
      </c>
    </row>
    <row r="2182" spans="1:6">
      <c r="A2182" t="s">
        <v>1027</v>
      </c>
      <c r="B2182" t="s">
        <v>36</v>
      </c>
      <c r="C2182">
        <v>1</v>
      </c>
      <c r="D2182" s="78" t="str">
        <f>IFERROR(MATCH(A2182,'4p data'!$I$2:$I$7,0),"")</f>
        <v/>
      </c>
      <c r="E2182" s="78" t="str">
        <f>IF(D2182="","",D2182&amp;"@"&amp;COUNTIF($D$1:D2182,D2182))</f>
        <v/>
      </c>
      <c r="F2182" s="78" t="str">
        <f t="shared" si="34"/>
        <v>직접유입</v>
      </c>
    </row>
    <row r="2183" spans="1:6">
      <c r="A2183" t="s">
        <v>1027</v>
      </c>
      <c r="B2183" t="s">
        <v>41</v>
      </c>
      <c r="C2183">
        <v>1</v>
      </c>
      <c r="D2183" s="78" t="str">
        <f>IFERROR(MATCH(A2183,'4p data'!$I$2:$I$7,0),"")</f>
        <v/>
      </c>
      <c r="E2183" s="78" t="str">
        <f>IF(D2183="","",D2183&amp;"@"&amp;COUNTIF($D$1:D2183,D2183))</f>
        <v/>
      </c>
      <c r="F2183" s="78" t="str">
        <f t="shared" si="34"/>
        <v>Naver.com</v>
      </c>
    </row>
    <row r="2184" spans="1:6">
      <c r="A2184" t="s">
        <v>2544</v>
      </c>
      <c r="B2184" t="s">
        <v>37</v>
      </c>
      <c r="C2184">
        <v>1</v>
      </c>
      <c r="D2184" s="78" t="str">
        <f>IFERROR(MATCH(A2184,'4p data'!$I$2:$I$7,0),"")</f>
        <v/>
      </c>
      <c r="E2184" s="78" t="str">
        <f>IF(D2184="","",D2184&amp;"@"&amp;COUNTIF($D$1:D2184,D2184))</f>
        <v/>
      </c>
      <c r="F2184" s="78" t="str">
        <f t="shared" si="34"/>
        <v>Google 검색</v>
      </c>
    </row>
    <row r="2185" spans="1:6">
      <c r="A2185" t="s">
        <v>2545</v>
      </c>
      <c r="B2185" t="s">
        <v>39</v>
      </c>
      <c r="C2185">
        <v>1</v>
      </c>
      <c r="D2185" s="78" t="str">
        <f>IFERROR(MATCH(A2185,'4p data'!$I$2:$I$7,0),"")</f>
        <v/>
      </c>
      <c r="E2185" s="78" t="str">
        <f>IF(D2185="","",D2185&amp;"@"&amp;COUNTIF($D$1:D2185,D2185))</f>
        <v/>
      </c>
      <c r="F2185" s="78" t="str">
        <f t="shared" si="34"/>
        <v>Naver 검색</v>
      </c>
    </row>
    <row r="2186" spans="1:6">
      <c r="A2186" t="s">
        <v>2546</v>
      </c>
      <c r="B2186" t="s">
        <v>37</v>
      </c>
      <c r="C2186">
        <v>1</v>
      </c>
      <c r="D2186" s="78" t="str">
        <f>IFERROR(MATCH(A2186,'4p data'!$I$2:$I$7,0),"")</f>
        <v/>
      </c>
      <c r="E2186" s="78" t="str">
        <f>IF(D2186="","",D2186&amp;"@"&amp;COUNTIF($D$1:D2186,D2186))</f>
        <v/>
      </c>
      <c r="F2186" s="78" t="str">
        <f t="shared" si="34"/>
        <v>Google 검색</v>
      </c>
    </row>
    <row r="2187" spans="1:6">
      <c r="A2187" t="s">
        <v>2547</v>
      </c>
      <c r="B2187" t="s">
        <v>37</v>
      </c>
      <c r="C2187">
        <v>1</v>
      </c>
      <c r="D2187" s="78" t="str">
        <f>IFERROR(MATCH(A2187,'4p data'!$I$2:$I$7,0),"")</f>
        <v/>
      </c>
      <c r="E2187" s="78" t="str">
        <f>IF(D2187="","",D2187&amp;"@"&amp;COUNTIF($D$1:D2187,D2187))</f>
        <v/>
      </c>
      <c r="F2187" s="78" t="str">
        <f t="shared" si="34"/>
        <v>Google 검색</v>
      </c>
    </row>
    <row r="2188" spans="1:6">
      <c r="A2188" t="s">
        <v>1032</v>
      </c>
      <c r="B2188" t="s">
        <v>37</v>
      </c>
      <c r="C2188">
        <v>1</v>
      </c>
      <c r="D2188" s="78" t="str">
        <f>IFERROR(MATCH(A2188,'4p data'!$I$2:$I$7,0),"")</f>
        <v/>
      </c>
      <c r="E2188" s="78" t="str">
        <f>IF(D2188="","",D2188&amp;"@"&amp;COUNTIF($D$1:D2188,D2188))</f>
        <v/>
      </c>
      <c r="F2188" s="78" t="str">
        <f t="shared" si="34"/>
        <v>Google 검색</v>
      </c>
    </row>
    <row r="2189" spans="1:6">
      <c r="A2189" t="s">
        <v>1165</v>
      </c>
      <c r="B2189" t="s">
        <v>36</v>
      </c>
      <c r="C2189">
        <v>1</v>
      </c>
      <c r="D2189" s="78" t="str">
        <f>IFERROR(MATCH(A2189,'4p data'!$I$2:$I$7,0),"")</f>
        <v/>
      </c>
      <c r="E2189" s="78" t="str">
        <f>IF(D2189="","",D2189&amp;"@"&amp;COUNTIF($D$1:D2189,D2189))</f>
        <v/>
      </c>
      <c r="F2189" s="78" t="str">
        <f t="shared" si="34"/>
        <v>직접유입</v>
      </c>
    </row>
    <row r="2190" spans="1:6">
      <c r="A2190" t="s">
        <v>2548</v>
      </c>
      <c r="B2190" t="s">
        <v>37</v>
      </c>
      <c r="C2190">
        <v>1</v>
      </c>
      <c r="D2190" s="78" t="str">
        <f>IFERROR(MATCH(A2190,'4p data'!$I$2:$I$7,0),"")</f>
        <v/>
      </c>
      <c r="E2190" s="78" t="str">
        <f>IF(D2190="","",D2190&amp;"@"&amp;COUNTIF($D$1:D2190,D2190))</f>
        <v/>
      </c>
      <c r="F2190" s="78" t="str">
        <f t="shared" si="34"/>
        <v>Google 검색</v>
      </c>
    </row>
    <row r="2191" spans="1:6">
      <c r="A2191" t="s">
        <v>2549</v>
      </c>
      <c r="B2191" t="s">
        <v>37</v>
      </c>
      <c r="C2191">
        <v>1</v>
      </c>
      <c r="D2191" s="78" t="str">
        <f>IFERROR(MATCH(A2191,'4p data'!$I$2:$I$7,0),"")</f>
        <v/>
      </c>
      <c r="E2191" s="78" t="str">
        <f>IF(D2191="","",D2191&amp;"@"&amp;COUNTIF($D$1:D2191,D2191))</f>
        <v/>
      </c>
      <c r="F2191" s="78" t="str">
        <f t="shared" si="34"/>
        <v>Google 검색</v>
      </c>
    </row>
    <row r="2192" spans="1:6">
      <c r="A2192" t="s">
        <v>1762</v>
      </c>
      <c r="B2192" t="s">
        <v>37</v>
      </c>
      <c r="C2192">
        <v>1</v>
      </c>
      <c r="D2192" s="78" t="str">
        <f>IFERROR(MATCH(A2192,'4p data'!$I$2:$I$7,0),"")</f>
        <v/>
      </c>
      <c r="E2192" s="78" t="str">
        <f>IF(D2192="","",D2192&amp;"@"&amp;COUNTIF($D$1:D2192,D2192))</f>
        <v/>
      </c>
      <c r="F2192" s="78" t="str">
        <f t="shared" si="34"/>
        <v>Google 검색</v>
      </c>
    </row>
    <row r="2193" spans="1:6">
      <c r="A2193" t="s">
        <v>989</v>
      </c>
      <c r="B2193" t="s">
        <v>39</v>
      </c>
      <c r="C2193">
        <v>1</v>
      </c>
      <c r="D2193" s="78" t="str">
        <f>IFERROR(MATCH(A2193,'4p data'!$I$2:$I$7,0),"")</f>
        <v/>
      </c>
      <c r="E2193" s="78" t="str">
        <f>IF(D2193="","",D2193&amp;"@"&amp;COUNTIF($D$1:D2193,D2193))</f>
        <v/>
      </c>
      <c r="F2193" s="78" t="str">
        <f t="shared" si="34"/>
        <v>Naver 검색</v>
      </c>
    </row>
    <row r="2194" spans="1:6">
      <c r="A2194" t="s">
        <v>2550</v>
      </c>
      <c r="B2194" t="s">
        <v>36</v>
      </c>
      <c r="C2194">
        <v>1</v>
      </c>
      <c r="D2194" s="78" t="str">
        <f>IFERROR(MATCH(A2194,'4p data'!$I$2:$I$7,0),"")</f>
        <v/>
      </c>
      <c r="E2194" s="78" t="str">
        <f>IF(D2194="","",D2194&amp;"@"&amp;COUNTIF($D$1:D2194,D2194))</f>
        <v/>
      </c>
      <c r="F2194" s="78" t="str">
        <f t="shared" si="34"/>
        <v>직접유입</v>
      </c>
    </row>
    <row r="2195" spans="1:6">
      <c r="A2195" t="s">
        <v>2551</v>
      </c>
      <c r="B2195" t="s">
        <v>37</v>
      </c>
      <c r="C2195">
        <v>1</v>
      </c>
      <c r="D2195" s="78" t="str">
        <f>IFERROR(MATCH(A2195,'4p data'!$I$2:$I$7,0),"")</f>
        <v/>
      </c>
      <c r="E2195" s="78" t="str">
        <f>IF(D2195="","",D2195&amp;"@"&amp;COUNTIF($D$1:D2195,D2195))</f>
        <v/>
      </c>
      <c r="F2195" s="78" t="str">
        <f t="shared" si="34"/>
        <v>Google 검색</v>
      </c>
    </row>
    <row r="2196" spans="1:6">
      <c r="A2196" t="s">
        <v>2552</v>
      </c>
      <c r="B2196" t="s">
        <v>37</v>
      </c>
      <c r="C2196">
        <v>1</v>
      </c>
      <c r="D2196" s="78" t="str">
        <f>IFERROR(MATCH(A2196,'4p data'!$I$2:$I$7,0),"")</f>
        <v/>
      </c>
      <c r="E2196" s="78" t="str">
        <f>IF(D2196="","",D2196&amp;"@"&amp;COUNTIF($D$1:D2196,D2196))</f>
        <v/>
      </c>
      <c r="F2196" s="78" t="str">
        <f t="shared" si="34"/>
        <v>Google 검색</v>
      </c>
    </row>
    <row r="2197" spans="1:6">
      <c r="A2197" t="s">
        <v>1434</v>
      </c>
      <c r="B2197" t="s">
        <v>37</v>
      </c>
      <c r="C2197">
        <v>1</v>
      </c>
      <c r="D2197" s="78" t="str">
        <f>IFERROR(MATCH(A2197,'4p data'!$I$2:$I$7,0),"")</f>
        <v/>
      </c>
      <c r="E2197" s="78" t="str">
        <f>IF(D2197="","",D2197&amp;"@"&amp;COUNTIF($D$1:D2197,D2197))</f>
        <v/>
      </c>
      <c r="F2197" s="78" t="str">
        <f t="shared" si="34"/>
        <v>Google 검색</v>
      </c>
    </row>
    <row r="2198" spans="1:6">
      <c r="A2198" t="s">
        <v>2553</v>
      </c>
      <c r="B2198" t="s">
        <v>36</v>
      </c>
      <c r="C2198">
        <v>1</v>
      </c>
      <c r="D2198" s="78" t="str">
        <f>IFERROR(MATCH(A2198,'4p data'!$I$2:$I$7,0),"")</f>
        <v/>
      </c>
      <c r="E2198" s="78" t="str">
        <f>IF(D2198="","",D2198&amp;"@"&amp;COUNTIF($D$1:D2198,D2198))</f>
        <v/>
      </c>
      <c r="F2198" s="78" t="str">
        <f t="shared" si="34"/>
        <v>직접유입</v>
      </c>
    </row>
    <row r="2199" spans="1:6">
      <c r="A2199" t="s">
        <v>2554</v>
      </c>
      <c r="B2199" t="s">
        <v>88</v>
      </c>
      <c r="C2199">
        <v>1</v>
      </c>
      <c r="D2199" s="78" t="str">
        <f>IFERROR(MATCH(A2199,'4p data'!$I$2:$I$7,0),"")</f>
        <v/>
      </c>
      <c r="E2199" s="78" t="str">
        <f>IF(D2199="","",D2199&amp;"@"&amp;COUNTIF($D$1:D2199,D2199))</f>
        <v/>
      </c>
      <c r="F2199" s="78" t="str">
        <f t="shared" si="34"/>
        <v>Sk-on.com</v>
      </c>
    </row>
    <row r="2200" spans="1:6">
      <c r="A2200" t="s">
        <v>2555</v>
      </c>
      <c r="B2200" t="s">
        <v>37</v>
      </c>
      <c r="C2200">
        <v>1</v>
      </c>
      <c r="D2200" s="78" t="str">
        <f>IFERROR(MATCH(A2200,'4p data'!$I$2:$I$7,0),"")</f>
        <v/>
      </c>
      <c r="E2200" s="78" t="str">
        <f>IF(D2200="","",D2200&amp;"@"&amp;COUNTIF($D$1:D2200,D2200))</f>
        <v/>
      </c>
      <c r="F2200" s="78" t="str">
        <f t="shared" si="34"/>
        <v>Google 검색</v>
      </c>
    </row>
    <row r="2201" spans="1:6">
      <c r="A2201" t="s">
        <v>2556</v>
      </c>
      <c r="B2201" t="s">
        <v>36</v>
      </c>
      <c r="C2201">
        <v>1</v>
      </c>
      <c r="D2201" s="78" t="str">
        <f>IFERROR(MATCH(A2201,'4p data'!$I$2:$I$7,0),"")</f>
        <v/>
      </c>
      <c r="E2201" s="78" t="str">
        <f>IF(D2201="","",D2201&amp;"@"&amp;COUNTIF($D$1:D2201,D2201))</f>
        <v/>
      </c>
      <c r="F2201" s="78" t="str">
        <f t="shared" si="34"/>
        <v>직접유입</v>
      </c>
    </row>
    <row r="2202" spans="1:6">
      <c r="A2202" t="s">
        <v>2557</v>
      </c>
      <c r="B2202" t="s">
        <v>37</v>
      </c>
      <c r="C2202">
        <v>1</v>
      </c>
      <c r="D2202" s="78" t="str">
        <f>IFERROR(MATCH(A2202,'4p data'!$I$2:$I$7,0),"")</f>
        <v/>
      </c>
      <c r="E2202" s="78" t="str">
        <f>IF(D2202="","",D2202&amp;"@"&amp;COUNTIF($D$1:D2202,D2202))</f>
        <v/>
      </c>
      <c r="F2202" s="78" t="str">
        <f t="shared" si="34"/>
        <v>Google 검색</v>
      </c>
    </row>
    <row r="2203" spans="1:6">
      <c r="A2203" t="s">
        <v>2127</v>
      </c>
      <c r="B2203" t="s">
        <v>37</v>
      </c>
      <c r="C2203">
        <v>1</v>
      </c>
      <c r="D2203" s="78" t="str">
        <f>IFERROR(MATCH(A2203,'4p data'!$I$2:$I$7,0),"")</f>
        <v/>
      </c>
      <c r="E2203" s="78" t="str">
        <f>IF(D2203="","",D2203&amp;"@"&amp;COUNTIF($D$1:D2203,D2203))</f>
        <v/>
      </c>
      <c r="F2203" s="78" t="str">
        <f t="shared" si="34"/>
        <v>Google 검색</v>
      </c>
    </row>
    <row r="2204" spans="1:6">
      <c r="A2204" t="s">
        <v>1657</v>
      </c>
      <c r="B2204" t="s">
        <v>36</v>
      </c>
      <c r="C2204">
        <v>1</v>
      </c>
      <c r="D2204" s="78" t="str">
        <f>IFERROR(MATCH(A2204,'4p data'!$I$2:$I$7,0),"")</f>
        <v/>
      </c>
      <c r="E2204" s="78" t="str">
        <f>IF(D2204="","",D2204&amp;"@"&amp;COUNTIF($D$1:D2204,D2204))</f>
        <v/>
      </c>
      <c r="F2204" s="78" t="str">
        <f t="shared" si="34"/>
        <v>직접유입</v>
      </c>
    </row>
    <row r="2205" spans="1:6">
      <c r="A2205" t="s">
        <v>1657</v>
      </c>
      <c r="B2205" t="s">
        <v>37</v>
      </c>
      <c r="C2205">
        <v>1</v>
      </c>
      <c r="D2205" s="78" t="str">
        <f>IFERROR(MATCH(A2205,'4p data'!$I$2:$I$7,0),"")</f>
        <v/>
      </c>
      <c r="E2205" s="78" t="str">
        <f>IF(D2205="","",D2205&amp;"@"&amp;COUNTIF($D$1:D2205,D2205))</f>
        <v/>
      </c>
      <c r="F2205" s="78" t="str">
        <f t="shared" si="34"/>
        <v>Google 검색</v>
      </c>
    </row>
    <row r="2206" spans="1:6">
      <c r="A2206" t="s">
        <v>1971</v>
      </c>
      <c r="B2206" t="s">
        <v>37</v>
      </c>
      <c r="C2206">
        <v>1</v>
      </c>
      <c r="D2206" s="78" t="str">
        <f>IFERROR(MATCH(A2206,'4p data'!$I$2:$I$7,0),"")</f>
        <v/>
      </c>
      <c r="E2206" s="78" t="str">
        <f>IF(D2206="","",D2206&amp;"@"&amp;COUNTIF($D$1:D2206,D2206))</f>
        <v/>
      </c>
      <c r="F2206" s="78" t="str">
        <f t="shared" si="34"/>
        <v>Google 검색</v>
      </c>
    </row>
    <row r="2207" spans="1:6">
      <c r="A2207" t="s">
        <v>1658</v>
      </c>
      <c r="B2207" t="s">
        <v>37</v>
      </c>
      <c r="C2207">
        <v>1</v>
      </c>
      <c r="D2207" s="78" t="str">
        <f>IFERROR(MATCH(A2207,'4p data'!$I$2:$I$7,0),"")</f>
        <v/>
      </c>
      <c r="E2207" s="78" t="str">
        <f>IF(D2207="","",D2207&amp;"@"&amp;COUNTIF($D$1:D2207,D2207))</f>
        <v/>
      </c>
      <c r="F2207" s="78" t="str">
        <f t="shared" si="34"/>
        <v>Google 검색</v>
      </c>
    </row>
    <row r="2208" spans="1:6">
      <c r="A2208" t="s">
        <v>2558</v>
      </c>
      <c r="B2208" t="s">
        <v>37</v>
      </c>
      <c r="C2208">
        <v>1</v>
      </c>
      <c r="D2208" s="78" t="str">
        <f>IFERROR(MATCH(A2208,'4p data'!$I$2:$I$7,0),"")</f>
        <v/>
      </c>
      <c r="E2208" s="78" t="str">
        <f>IF(D2208="","",D2208&amp;"@"&amp;COUNTIF($D$1:D2208,D2208))</f>
        <v/>
      </c>
      <c r="F2208" s="78" t="str">
        <f t="shared" si="34"/>
        <v>Google 검색</v>
      </c>
    </row>
    <row r="2209" spans="1:6">
      <c r="A2209" t="s">
        <v>1535</v>
      </c>
      <c r="B2209" t="s">
        <v>37</v>
      </c>
      <c r="C2209">
        <v>1</v>
      </c>
      <c r="D2209" s="78" t="str">
        <f>IFERROR(MATCH(A2209,'4p data'!$I$2:$I$7,0),"")</f>
        <v/>
      </c>
      <c r="E2209" s="78" t="str">
        <f>IF(D2209="","",D2209&amp;"@"&amp;COUNTIF($D$1:D2209,D2209))</f>
        <v/>
      </c>
      <c r="F2209" s="78" t="str">
        <f t="shared" si="34"/>
        <v>Google 검색</v>
      </c>
    </row>
    <row r="2210" spans="1:6">
      <c r="A2210" t="s">
        <v>156</v>
      </c>
      <c r="B2210" t="s">
        <v>36</v>
      </c>
      <c r="C2210">
        <v>1</v>
      </c>
      <c r="D2210" s="78" t="str">
        <f>IFERROR(MATCH(A2210,'4p data'!$I$2:$I$7,0),"")</f>
        <v/>
      </c>
      <c r="E2210" s="78" t="str">
        <f>IF(D2210="","",D2210&amp;"@"&amp;COUNTIF($D$1:D2210,D2210))</f>
        <v/>
      </c>
      <c r="F2210" s="78" t="str">
        <f t="shared" si="34"/>
        <v>직접유입</v>
      </c>
    </row>
    <row r="2211" spans="1:6">
      <c r="A2211" t="s">
        <v>156</v>
      </c>
      <c r="B2211" t="s">
        <v>37</v>
      </c>
      <c r="C2211">
        <v>1</v>
      </c>
      <c r="D2211" s="78" t="str">
        <f>IFERROR(MATCH(A2211,'4p data'!$I$2:$I$7,0),"")</f>
        <v/>
      </c>
      <c r="E2211" s="78" t="str">
        <f>IF(D2211="","",D2211&amp;"@"&amp;COUNTIF($D$1:D2211,D2211))</f>
        <v/>
      </c>
      <c r="F2211" s="78" t="str">
        <f t="shared" si="34"/>
        <v>Google 검색</v>
      </c>
    </row>
    <row r="2212" spans="1:6">
      <c r="A2212" t="s">
        <v>1700</v>
      </c>
      <c r="B2212" t="s">
        <v>37</v>
      </c>
      <c r="C2212">
        <v>1</v>
      </c>
      <c r="D2212" s="78" t="str">
        <f>IFERROR(MATCH(A2212,'4p data'!$I$2:$I$7,0),"")</f>
        <v/>
      </c>
      <c r="E2212" s="78" t="str">
        <f>IF(D2212="","",D2212&amp;"@"&amp;COUNTIF($D$1:D2212,D2212))</f>
        <v/>
      </c>
      <c r="F2212" s="78" t="str">
        <f t="shared" si="34"/>
        <v>Google 검색</v>
      </c>
    </row>
    <row r="2213" spans="1:6">
      <c r="A2213" t="s">
        <v>680</v>
      </c>
      <c r="B2213" t="s">
        <v>37</v>
      </c>
      <c r="C2213">
        <v>1</v>
      </c>
      <c r="D2213" s="78" t="str">
        <f>IFERROR(MATCH(A2213,'4p data'!$I$2:$I$7,0),"")</f>
        <v/>
      </c>
      <c r="E2213" s="78" t="str">
        <f>IF(D2213="","",D2213&amp;"@"&amp;COUNTIF($D$1:D2213,D2213))</f>
        <v/>
      </c>
      <c r="F2213" s="78" t="str">
        <f t="shared" si="34"/>
        <v>Google 검색</v>
      </c>
    </row>
    <row r="2214" spans="1:6">
      <c r="A2214" t="s">
        <v>2060</v>
      </c>
      <c r="B2214" t="s">
        <v>36</v>
      </c>
      <c r="C2214">
        <v>1</v>
      </c>
      <c r="D2214" s="78" t="str">
        <f>IFERROR(MATCH(A2214,'4p data'!$I$2:$I$7,0),"")</f>
        <v/>
      </c>
      <c r="E2214" s="78" t="str">
        <f>IF(D2214="","",D2214&amp;"@"&amp;COUNTIF($D$1:D2214,D2214))</f>
        <v/>
      </c>
      <c r="F2214" s="78" t="str">
        <f t="shared" si="34"/>
        <v>직접유입</v>
      </c>
    </row>
    <row r="2215" spans="1:6">
      <c r="A2215" t="s">
        <v>2060</v>
      </c>
      <c r="B2215" t="s">
        <v>232</v>
      </c>
      <c r="C2215">
        <v>1</v>
      </c>
      <c r="D2215" s="78" t="str">
        <f>IFERROR(MATCH(A2215,'4p data'!$I$2:$I$7,0),"")</f>
        <v/>
      </c>
      <c r="E2215" s="78" t="str">
        <f>IF(D2215="","",D2215&amp;"@"&amp;COUNTIF($D$1:D2215,D2215))</f>
        <v/>
      </c>
      <c r="F2215" s="78" t="str">
        <f t="shared" si="34"/>
        <v>Skietechnology.com</v>
      </c>
    </row>
    <row r="2216" spans="1:6">
      <c r="A2216" t="s">
        <v>1764</v>
      </c>
      <c r="B2216" t="s">
        <v>237</v>
      </c>
      <c r="C2216">
        <v>1</v>
      </c>
      <c r="D2216" s="78" t="str">
        <f>IFERROR(MATCH(A2216,'4p data'!$I$2:$I$7,0),"")</f>
        <v/>
      </c>
      <c r="E2216" s="78" t="str">
        <f>IF(D2216="","",D2216&amp;"@"&amp;COUNTIF($D$1:D2216,D2216))</f>
        <v/>
      </c>
      <c r="F2216" s="78" t="str">
        <f t="shared" si="34"/>
        <v>Daum</v>
      </c>
    </row>
    <row r="2217" spans="1:6">
      <c r="A2217" t="s">
        <v>1764</v>
      </c>
      <c r="B2217" t="s">
        <v>37</v>
      </c>
      <c r="C2217">
        <v>1</v>
      </c>
      <c r="D2217" s="78" t="str">
        <f>IFERROR(MATCH(A2217,'4p data'!$I$2:$I$7,0),"")</f>
        <v/>
      </c>
      <c r="E2217" s="78" t="str">
        <f>IF(D2217="","",D2217&amp;"@"&amp;COUNTIF($D$1:D2217,D2217))</f>
        <v/>
      </c>
      <c r="F2217" s="78" t="str">
        <f t="shared" si="34"/>
        <v>Google 검색</v>
      </c>
    </row>
    <row r="2218" spans="1:6">
      <c r="A2218" t="s">
        <v>1489</v>
      </c>
      <c r="B2218" t="s">
        <v>36</v>
      </c>
      <c r="C2218">
        <v>1</v>
      </c>
      <c r="D2218" s="78" t="str">
        <f>IFERROR(MATCH(A2218,'4p data'!$I$2:$I$7,0),"")</f>
        <v/>
      </c>
      <c r="E2218" s="78" t="str">
        <f>IF(D2218="","",D2218&amp;"@"&amp;COUNTIF($D$1:D2218,D2218))</f>
        <v/>
      </c>
      <c r="F2218" s="78" t="str">
        <f t="shared" si="34"/>
        <v>직접유입</v>
      </c>
    </row>
    <row r="2219" spans="1:6">
      <c r="A2219" t="s">
        <v>1489</v>
      </c>
      <c r="B2219" t="s">
        <v>40</v>
      </c>
      <c r="C2219">
        <v>1</v>
      </c>
      <c r="D2219" s="78" t="str">
        <f>IFERROR(MATCH(A2219,'4p data'!$I$2:$I$7,0),"")</f>
        <v/>
      </c>
      <c r="E2219" s="78" t="str">
        <f>IF(D2219="","",D2219&amp;"@"&amp;COUNTIF($D$1:D2219,D2219))</f>
        <v/>
      </c>
      <c r="F2219" s="78" t="str">
        <f t="shared" si="34"/>
        <v>Bing</v>
      </c>
    </row>
    <row r="2220" spans="1:6">
      <c r="A2220" t="s">
        <v>53</v>
      </c>
      <c r="B2220" t="s">
        <v>2011</v>
      </c>
      <c r="C2220">
        <v>1</v>
      </c>
      <c r="D2220" s="78">
        <f>IFERROR(MATCH(A2220,'4p data'!$I$2:$I$7,0),"")</f>
        <v>4</v>
      </c>
      <c r="E2220" s="78" t="str">
        <f>IF(D2220="","",D2220&amp;"@"&amp;COUNTIF($D$1:D2220,D2220))</f>
        <v>4@5</v>
      </c>
      <c r="F2220" s="78" t="str">
        <f t="shared" si="34"/>
        <v>M.search.daum.net</v>
      </c>
    </row>
    <row r="2221" spans="1:6">
      <c r="A2221" t="s">
        <v>924</v>
      </c>
      <c r="B2221" t="s">
        <v>237</v>
      </c>
      <c r="C2221">
        <v>1</v>
      </c>
      <c r="D2221" s="78" t="str">
        <f>IFERROR(MATCH(A2221,'4p data'!$I$2:$I$7,0),"")</f>
        <v/>
      </c>
      <c r="E2221" s="78" t="str">
        <f>IF(D2221="","",D2221&amp;"@"&amp;COUNTIF($D$1:D2221,D2221))</f>
        <v/>
      </c>
      <c r="F2221" s="78" t="str">
        <f t="shared" si="34"/>
        <v>Daum</v>
      </c>
    </row>
    <row r="2222" spans="1:6">
      <c r="A2222" t="s">
        <v>1480</v>
      </c>
      <c r="B2222" t="s">
        <v>36</v>
      </c>
      <c r="C2222">
        <v>1</v>
      </c>
      <c r="D2222" s="78" t="str">
        <f>IFERROR(MATCH(A2222,'4p data'!$I$2:$I$7,0),"")</f>
        <v/>
      </c>
      <c r="E2222" s="78" t="str">
        <f>IF(D2222="","",D2222&amp;"@"&amp;COUNTIF($D$1:D2222,D2222))</f>
        <v/>
      </c>
      <c r="F2222" s="78" t="str">
        <f t="shared" si="34"/>
        <v>직접유입</v>
      </c>
    </row>
    <row r="2223" spans="1:6">
      <c r="A2223" t="s">
        <v>1480</v>
      </c>
      <c r="B2223" t="s">
        <v>37</v>
      </c>
      <c r="C2223">
        <v>1</v>
      </c>
      <c r="D2223" s="78" t="str">
        <f>IFERROR(MATCH(A2223,'4p data'!$I$2:$I$7,0),"")</f>
        <v/>
      </c>
      <c r="E2223" s="78" t="str">
        <f>IF(D2223="","",D2223&amp;"@"&amp;COUNTIF($D$1:D2223,D2223))</f>
        <v/>
      </c>
      <c r="F2223" s="78" t="str">
        <f t="shared" si="34"/>
        <v>Google 검색</v>
      </c>
    </row>
    <row r="2224" spans="1:6">
      <c r="A2224" t="s">
        <v>2559</v>
      </c>
      <c r="B2224" t="s">
        <v>37</v>
      </c>
      <c r="C2224">
        <v>1</v>
      </c>
      <c r="D2224" s="78" t="str">
        <f>IFERROR(MATCH(A2224,'4p data'!$I$2:$I$7,0),"")</f>
        <v/>
      </c>
      <c r="E2224" s="78" t="str">
        <f>IF(D2224="","",D2224&amp;"@"&amp;COUNTIF($D$1:D2224,D2224))</f>
        <v/>
      </c>
      <c r="F2224" s="78" t="str">
        <f t="shared" si="34"/>
        <v>Google 검색</v>
      </c>
    </row>
    <row r="2225" spans="1:6">
      <c r="A2225" t="s">
        <v>2560</v>
      </c>
      <c r="B2225" t="s">
        <v>37</v>
      </c>
      <c r="C2225">
        <v>1</v>
      </c>
      <c r="D2225" s="78" t="str">
        <f>IFERROR(MATCH(A2225,'4p data'!$I$2:$I$7,0),"")</f>
        <v/>
      </c>
      <c r="E2225" s="78" t="str">
        <f>IF(D2225="","",D2225&amp;"@"&amp;COUNTIF($D$1:D2225,D2225))</f>
        <v/>
      </c>
      <c r="F2225" s="78" t="str">
        <f t="shared" si="34"/>
        <v>Google 검색</v>
      </c>
    </row>
    <row r="2226" spans="1:6">
      <c r="A2226" t="s">
        <v>1339</v>
      </c>
      <c r="B2226" t="s">
        <v>37</v>
      </c>
      <c r="C2226">
        <v>1</v>
      </c>
      <c r="D2226" s="78" t="str">
        <f>IFERROR(MATCH(A2226,'4p data'!$I$2:$I$7,0),"")</f>
        <v/>
      </c>
      <c r="E2226" s="78" t="str">
        <f>IF(D2226="","",D2226&amp;"@"&amp;COUNTIF($D$1:D2226,D2226))</f>
        <v/>
      </c>
      <c r="F2226" s="78" t="str">
        <f t="shared" si="34"/>
        <v>Google 검색</v>
      </c>
    </row>
    <row r="2227" spans="1:6">
      <c r="A2227" t="s">
        <v>1339</v>
      </c>
      <c r="B2227" t="s">
        <v>41</v>
      </c>
      <c r="C2227">
        <v>1</v>
      </c>
      <c r="D2227" s="78" t="str">
        <f>IFERROR(MATCH(A2227,'4p data'!$I$2:$I$7,0),"")</f>
        <v/>
      </c>
      <c r="E2227" s="78" t="str">
        <f>IF(D2227="","",D2227&amp;"@"&amp;COUNTIF($D$1:D2227,D2227))</f>
        <v/>
      </c>
      <c r="F2227" s="78" t="str">
        <f t="shared" si="34"/>
        <v>Naver.com</v>
      </c>
    </row>
    <row r="2228" spans="1:6">
      <c r="A2228" t="s">
        <v>1972</v>
      </c>
      <c r="B2228" t="s">
        <v>37</v>
      </c>
      <c r="C2228">
        <v>1</v>
      </c>
      <c r="D2228" s="78" t="str">
        <f>IFERROR(MATCH(A2228,'4p data'!$I$2:$I$7,0),"")</f>
        <v/>
      </c>
      <c r="E2228" s="78" t="str">
        <f>IF(D2228="","",D2228&amp;"@"&amp;COUNTIF($D$1:D2228,D2228))</f>
        <v/>
      </c>
      <c r="F2228" s="78" t="str">
        <f t="shared" si="34"/>
        <v>Google 검색</v>
      </c>
    </row>
    <row r="2229" spans="1:6">
      <c r="A2229" t="s">
        <v>110</v>
      </c>
      <c r="B2229" t="s">
        <v>39</v>
      </c>
      <c r="C2229">
        <v>1</v>
      </c>
      <c r="D2229" s="78" t="str">
        <f>IFERROR(MATCH(A2229,'4p data'!$I$2:$I$7,0),"")</f>
        <v/>
      </c>
      <c r="E2229" s="78" t="str">
        <f>IF(D2229="","",D2229&amp;"@"&amp;COUNTIF($D$1:D2229,D2229))</f>
        <v/>
      </c>
      <c r="F2229" s="78" t="str">
        <f t="shared" si="34"/>
        <v>Naver 검색</v>
      </c>
    </row>
    <row r="2230" spans="1:6">
      <c r="A2230" t="s">
        <v>123</v>
      </c>
      <c r="B2230" t="s">
        <v>40</v>
      </c>
      <c r="C2230">
        <v>1</v>
      </c>
      <c r="D2230" s="78" t="str">
        <f>IFERROR(MATCH(A2230,'4p data'!$I$2:$I$7,0),"")</f>
        <v/>
      </c>
      <c r="E2230" s="78" t="str">
        <f>IF(D2230="","",D2230&amp;"@"&amp;COUNTIF($D$1:D2230,D2230))</f>
        <v/>
      </c>
      <c r="F2230" s="78" t="str">
        <f t="shared" si="34"/>
        <v>Bing</v>
      </c>
    </row>
    <row r="2231" spans="1:6">
      <c r="A2231" t="s">
        <v>123</v>
      </c>
      <c r="B2231" t="s">
        <v>41</v>
      </c>
      <c r="C2231">
        <v>1</v>
      </c>
      <c r="D2231" s="78" t="str">
        <f>IFERROR(MATCH(A2231,'4p data'!$I$2:$I$7,0),"")</f>
        <v/>
      </c>
      <c r="E2231" s="78" t="str">
        <f>IF(D2231="","",D2231&amp;"@"&amp;COUNTIF($D$1:D2231,D2231))</f>
        <v/>
      </c>
      <c r="F2231" s="78" t="str">
        <f t="shared" si="34"/>
        <v>Naver.com</v>
      </c>
    </row>
    <row r="2232" spans="1:6">
      <c r="A2232" t="s">
        <v>1825</v>
      </c>
      <c r="B2232" t="s">
        <v>37</v>
      </c>
      <c r="C2232">
        <v>1</v>
      </c>
      <c r="D2232" s="78" t="str">
        <f>IFERROR(MATCH(A2232,'4p data'!$I$2:$I$7,0),"")</f>
        <v/>
      </c>
      <c r="E2232" s="78" t="str">
        <f>IF(D2232="","",D2232&amp;"@"&amp;COUNTIF($D$1:D2232,D2232))</f>
        <v/>
      </c>
      <c r="F2232" s="78" t="str">
        <f t="shared" si="34"/>
        <v>Google 검색</v>
      </c>
    </row>
    <row r="2233" spans="1:6">
      <c r="A2233" t="s">
        <v>1659</v>
      </c>
      <c r="B2233" t="s">
        <v>36</v>
      </c>
      <c r="C2233">
        <v>1</v>
      </c>
      <c r="D2233" s="78" t="str">
        <f>IFERROR(MATCH(A2233,'4p data'!$I$2:$I$7,0),"")</f>
        <v/>
      </c>
      <c r="E2233" s="78" t="str">
        <f>IF(D2233="","",D2233&amp;"@"&amp;COUNTIF($D$1:D2233,D2233))</f>
        <v/>
      </c>
      <c r="F2233" s="78" t="str">
        <f t="shared" si="34"/>
        <v>직접유입</v>
      </c>
    </row>
    <row r="2234" spans="1:6">
      <c r="A2234" t="s">
        <v>224</v>
      </c>
      <c r="B2234" t="s">
        <v>37</v>
      </c>
      <c r="C2234">
        <v>1</v>
      </c>
      <c r="D2234" s="78" t="str">
        <f>IFERROR(MATCH(A2234,'4p data'!$I$2:$I$7,0),"")</f>
        <v/>
      </c>
      <c r="E2234" s="78" t="str">
        <f>IF(D2234="","",D2234&amp;"@"&amp;COUNTIF($D$1:D2234,D2234))</f>
        <v/>
      </c>
      <c r="F2234" s="78" t="str">
        <f t="shared" si="34"/>
        <v>Google 검색</v>
      </c>
    </row>
    <row r="2235" spans="1:6">
      <c r="A2235" t="s">
        <v>189</v>
      </c>
      <c r="B2235" t="s">
        <v>36</v>
      </c>
      <c r="C2235">
        <v>1</v>
      </c>
      <c r="D2235" s="78" t="str">
        <f>IFERROR(MATCH(A2235,'4p data'!$I$2:$I$7,0),"")</f>
        <v/>
      </c>
      <c r="E2235" s="78" t="str">
        <f>IF(D2235="","",D2235&amp;"@"&amp;COUNTIF($D$1:D2235,D2235))</f>
        <v/>
      </c>
      <c r="F2235" s="78" t="str">
        <f t="shared" si="34"/>
        <v>직접유입</v>
      </c>
    </row>
    <row r="2236" spans="1:6">
      <c r="A2236" t="s">
        <v>189</v>
      </c>
      <c r="B2236" t="s">
        <v>230</v>
      </c>
      <c r="C2236">
        <v>1</v>
      </c>
      <c r="D2236" s="78" t="str">
        <f>IFERROR(MATCH(A2236,'4p data'!$I$2:$I$7,0),"")</f>
        <v/>
      </c>
      <c r="E2236" s="78" t="str">
        <f>IF(D2236="","",D2236&amp;"@"&amp;COUNTIF($D$1:D2236,D2236))</f>
        <v/>
      </c>
      <c r="F2236" s="78" t="str">
        <f t="shared" si="34"/>
        <v>Skgeocentric.com</v>
      </c>
    </row>
    <row r="2237" spans="1:6">
      <c r="A2237" t="s">
        <v>2561</v>
      </c>
      <c r="B2237" t="s">
        <v>37</v>
      </c>
      <c r="C2237">
        <v>1</v>
      </c>
      <c r="D2237" s="78" t="str">
        <f>IFERROR(MATCH(A2237,'4p data'!$I$2:$I$7,0),"")</f>
        <v/>
      </c>
      <c r="E2237" s="78" t="str">
        <f>IF(D2237="","",D2237&amp;"@"&amp;COUNTIF($D$1:D2237,D2237))</f>
        <v/>
      </c>
      <c r="F2237" s="78" t="str">
        <f t="shared" si="34"/>
        <v>Google 검색</v>
      </c>
    </row>
    <row r="2238" spans="1:6">
      <c r="A2238" t="s">
        <v>2562</v>
      </c>
      <c r="B2238" t="s">
        <v>37</v>
      </c>
      <c r="C2238">
        <v>1</v>
      </c>
      <c r="D2238" s="78" t="str">
        <f>IFERROR(MATCH(A2238,'4p data'!$I$2:$I$7,0),"")</f>
        <v/>
      </c>
      <c r="E2238" s="78" t="str">
        <f>IF(D2238="","",D2238&amp;"@"&amp;COUNTIF($D$1:D2238,D2238))</f>
        <v/>
      </c>
      <c r="F2238" s="78" t="str">
        <f t="shared" si="34"/>
        <v>Google 검색</v>
      </c>
    </row>
    <row r="2239" spans="1:6">
      <c r="A2239" t="s">
        <v>166</v>
      </c>
      <c r="B2239" t="s">
        <v>235</v>
      </c>
      <c r="C2239">
        <v>1</v>
      </c>
      <c r="D2239" s="78" t="str">
        <f>IFERROR(MATCH(A2239,'4p data'!$I$2:$I$7,0),"")</f>
        <v/>
      </c>
      <c r="E2239" s="78" t="str">
        <f>IF(D2239="","",D2239&amp;"@"&amp;COUNTIF($D$1:D2239,D2239))</f>
        <v/>
      </c>
      <c r="F2239" s="78" t="str">
        <f t="shared" si="34"/>
        <v>M.search.naver.com</v>
      </c>
    </row>
    <row r="2240" spans="1:6">
      <c r="A2240" t="s">
        <v>166</v>
      </c>
      <c r="B2240" t="s">
        <v>39</v>
      </c>
      <c r="C2240">
        <v>1</v>
      </c>
      <c r="D2240" s="78" t="str">
        <f>IFERROR(MATCH(A2240,'4p data'!$I$2:$I$7,0),"")</f>
        <v/>
      </c>
      <c r="E2240" s="78" t="str">
        <f>IF(D2240="","",D2240&amp;"@"&amp;COUNTIF($D$1:D2240,D2240))</f>
        <v/>
      </c>
      <c r="F2240" s="78" t="str">
        <f t="shared" si="34"/>
        <v>Naver 검색</v>
      </c>
    </row>
    <row r="2241" spans="1:6">
      <c r="A2241" t="s">
        <v>1376</v>
      </c>
      <c r="B2241" t="s">
        <v>37</v>
      </c>
      <c r="C2241">
        <v>1</v>
      </c>
      <c r="D2241" s="78" t="str">
        <f>IFERROR(MATCH(A2241,'4p data'!$I$2:$I$7,0),"")</f>
        <v/>
      </c>
      <c r="E2241" s="78" t="str">
        <f>IF(D2241="","",D2241&amp;"@"&amp;COUNTIF($D$1:D2241,D2241))</f>
        <v/>
      </c>
      <c r="F2241" s="78" t="str">
        <f t="shared" si="34"/>
        <v>Google 검색</v>
      </c>
    </row>
    <row r="2242" spans="1:6">
      <c r="A2242" t="s">
        <v>1826</v>
      </c>
      <c r="B2242" t="s">
        <v>237</v>
      </c>
      <c r="C2242">
        <v>1</v>
      </c>
      <c r="D2242" s="78" t="str">
        <f>IFERROR(MATCH(A2242,'4p data'!$I$2:$I$7,0),"")</f>
        <v/>
      </c>
      <c r="E2242" s="78" t="str">
        <f>IF(D2242="","",D2242&amp;"@"&amp;COUNTIF($D$1:D2242,D2242))</f>
        <v/>
      </c>
      <c r="F2242" s="78" t="str">
        <f t="shared" ref="F2242:F2305" si="35">IF(B2242="naver","Naver 검색",IF(B2242="google","Google 검색",IF(B2242="(direct)","직접유입",UPPER(LEFT(B2242,1))&amp;MID(B2242,2,99))))</f>
        <v>Daum</v>
      </c>
    </row>
    <row r="2243" spans="1:6">
      <c r="A2243" t="s">
        <v>2563</v>
      </c>
      <c r="B2243" t="s">
        <v>37</v>
      </c>
      <c r="C2243">
        <v>1</v>
      </c>
      <c r="D2243" s="78" t="str">
        <f>IFERROR(MATCH(A2243,'4p data'!$I$2:$I$7,0),"")</f>
        <v/>
      </c>
      <c r="E2243" s="78" t="str">
        <f>IF(D2243="","",D2243&amp;"@"&amp;COUNTIF($D$1:D2243,D2243))</f>
        <v/>
      </c>
      <c r="F2243" s="78" t="str">
        <f t="shared" si="35"/>
        <v>Google 검색</v>
      </c>
    </row>
    <row r="2244" spans="1:6">
      <c r="A2244" t="s">
        <v>2564</v>
      </c>
      <c r="B2244" t="s">
        <v>41</v>
      </c>
      <c r="C2244">
        <v>1</v>
      </c>
      <c r="D2244" s="78" t="str">
        <f>IFERROR(MATCH(A2244,'4p data'!$I$2:$I$7,0),"")</f>
        <v/>
      </c>
      <c r="E2244" s="78" t="str">
        <f>IF(D2244="","",D2244&amp;"@"&amp;COUNTIF($D$1:D2244,D2244))</f>
        <v/>
      </c>
      <c r="F2244" s="78" t="str">
        <f t="shared" si="35"/>
        <v>Naver.com</v>
      </c>
    </row>
    <row r="2245" spans="1:6">
      <c r="A2245" t="s">
        <v>61</v>
      </c>
      <c r="B2245" t="s">
        <v>39</v>
      </c>
      <c r="C2245">
        <v>1</v>
      </c>
      <c r="D2245" s="78" t="str">
        <f>IFERROR(MATCH(A2245,'4p data'!$I$2:$I$7,0),"")</f>
        <v/>
      </c>
      <c r="E2245" s="78" t="str">
        <f>IF(D2245="","",D2245&amp;"@"&amp;COUNTIF($D$1:D2245,D2245))</f>
        <v/>
      </c>
      <c r="F2245" s="78" t="str">
        <f t="shared" si="35"/>
        <v>Naver 검색</v>
      </c>
    </row>
    <row r="2246" spans="1:6">
      <c r="A2246" t="s">
        <v>1974</v>
      </c>
      <c r="B2246" t="s">
        <v>37</v>
      </c>
      <c r="C2246">
        <v>1</v>
      </c>
      <c r="D2246" s="78" t="str">
        <f>IFERROR(MATCH(A2246,'4p data'!$I$2:$I$7,0),"")</f>
        <v/>
      </c>
      <c r="E2246" s="78" t="str">
        <f>IF(D2246="","",D2246&amp;"@"&amp;COUNTIF($D$1:D2246,D2246))</f>
        <v/>
      </c>
      <c r="F2246" s="78" t="str">
        <f t="shared" si="35"/>
        <v>Google 검색</v>
      </c>
    </row>
    <row r="2247" spans="1:6">
      <c r="A2247" t="s">
        <v>2128</v>
      </c>
      <c r="B2247" t="s">
        <v>37</v>
      </c>
      <c r="C2247">
        <v>1</v>
      </c>
      <c r="D2247" s="78" t="str">
        <f>IFERROR(MATCH(A2247,'4p data'!$I$2:$I$7,0),"")</f>
        <v/>
      </c>
      <c r="E2247" s="78" t="str">
        <f>IF(D2247="","",D2247&amp;"@"&amp;COUNTIF($D$1:D2247,D2247))</f>
        <v/>
      </c>
      <c r="F2247" s="78" t="str">
        <f t="shared" si="35"/>
        <v>Google 검색</v>
      </c>
    </row>
    <row r="2248" spans="1:6">
      <c r="A2248" t="s">
        <v>1447</v>
      </c>
      <c r="B2248" t="s">
        <v>36</v>
      </c>
      <c r="C2248">
        <v>1</v>
      </c>
      <c r="D2248" s="78" t="str">
        <f>IFERROR(MATCH(A2248,'4p data'!$I$2:$I$7,0),"")</f>
        <v/>
      </c>
      <c r="E2248" s="78" t="str">
        <f>IF(D2248="","",D2248&amp;"@"&amp;COUNTIF($D$1:D2248,D2248))</f>
        <v/>
      </c>
      <c r="F2248" s="78" t="str">
        <f t="shared" si="35"/>
        <v>직접유입</v>
      </c>
    </row>
    <row r="2249" spans="1:6">
      <c r="A2249" t="s">
        <v>1447</v>
      </c>
      <c r="B2249" t="s">
        <v>37</v>
      </c>
      <c r="C2249">
        <v>1</v>
      </c>
      <c r="D2249" s="78" t="str">
        <f>IFERROR(MATCH(A2249,'4p data'!$I$2:$I$7,0),"")</f>
        <v/>
      </c>
      <c r="E2249" s="78" t="str">
        <f>IF(D2249="","",D2249&amp;"@"&amp;COUNTIF($D$1:D2249,D2249))</f>
        <v/>
      </c>
      <c r="F2249" s="78" t="str">
        <f t="shared" si="35"/>
        <v>Google 검색</v>
      </c>
    </row>
    <row r="2250" spans="1:6">
      <c r="A2250" t="s">
        <v>1447</v>
      </c>
      <c r="B2250" t="s">
        <v>39</v>
      </c>
      <c r="C2250">
        <v>1</v>
      </c>
      <c r="D2250" s="78" t="str">
        <f>IFERROR(MATCH(A2250,'4p data'!$I$2:$I$7,0),"")</f>
        <v/>
      </c>
      <c r="E2250" s="78" t="str">
        <f>IF(D2250="","",D2250&amp;"@"&amp;COUNTIF($D$1:D2250,D2250))</f>
        <v/>
      </c>
      <c r="F2250" s="78" t="str">
        <f t="shared" si="35"/>
        <v>Naver 검색</v>
      </c>
    </row>
    <row r="2251" spans="1:6">
      <c r="A2251" t="s">
        <v>1447</v>
      </c>
      <c r="B2251" t="s">
        <v>88</v>
      </c>
      <c r="C2251">
        <v>1</v>
      </c>
      <c r="D2251" s="78" t="str">
        <f>IFERROR(MATCH(A2251,'4p data'!$I$2:$I$7,0),"")</f>
        <v/>
      </c>
      <c r="E2251" s="78" t="str">
        <f>IF(D2251="","",D2251&amp;"@"&amp;COUNTIF($D$1:D2251,D2251))</f>
        <v/>
      </c>
      <c r="F2251" s="78" t="str">
        <f t="shared" si="35"/>
        <v>Sk-on.com</v>
      </c>
    </row>
    <row r="2252" spans="1:6">
      <c r="A2252" t="s">
        <v>1975</v>
      </c>
      <c r="B2252" t="s">
        <v>237</v>
      </c>
      <c r="C2252">
        <v>1</v>
      </c>
      <c r="D2252" s="78" t="str">
        <f>IFERROR(MATCH(A2252,'4p data'!$I$2:$I$7,0),"")</f>
        <v/>
      </c>
      <c r="E2252" s="78" t="str">
        <f>IF(D2252="","",D2252&amp;"@"&amp;COUNTIF($D$1:D2252,D2252))</f>
        <v/>
      </c>
      <c r="F2252" s="78" t="str">
        <f t="shared" si="35"/>
        <v>Daum</v>
      </c>
    </row>
    <row r="2253" spans="1:6">
      <c r="A2253" t="s">
        <v>1975</v>
      </c>
      <c r="B2253" t="s">
        <v>39</v>
      </c>
      <c r="C2253">
        <v>1</v>
      </c>
      <c r="D2253" s="78" t="str">
        <f>IFERROR(MATCH(A2253,'4p data'!$I$2:$I$7,0),"")</f>
        <v/>
      </c>
      <c r="E2253" s="78" t="str">
        <f>IF(D2253="","",D2253&amp;"@"&amp;COUNTIF($D$1:D2253,D2253))</f>
        <v/>
      </c>
      <c r="F2253" s="78" t="str">
        <f t="shared" si="35"/>
        <v>Naver 검색</v>
      </c>
    </row>
    <row r="2254" spans="1:6">
      <c r="A2254" t="s">
        <v>1827</v>
      </c>
      <c r="B2254" t="s">
        <v>36</v>
      </c>
      <c r="C2254">
        <v>1</v>
      </c>
      <c r="D2254" s="78" t="str">
        <f>IFERROR(MATCH(A2254,'4p data'!$I$2:$I$7,0),"")</f>
        <v/>
      </c>
      <c r="E2254" s="78" t="str">
        <f>IF(D2254="","",D2254&amp;"@"&amp;COUNTIF($D$1:D2254,D2254))</f>
        <v/>
      </c>
      <c r="F2254" s="78" t="str">
        <f t="shared" si="35"/>
        <v>직접유입</v>
      </c>
    </row>
    <row r="2255" spans="1:6">
      <c r="A2255" t="s">
        <v>712</v>
      </c>
      <c r="B2255" t="s">
        <v>40</v>
      </c>
      <c r="C2255">
        <v>1</v>
      </c>
      <c r="D2255" s="78" t="str">
        <f>IFERROR(MATCH(A2255,'4p data'!$I$2:$I$7,0),"")</f>
        <v/>
      </c>
      <c r="E2255" s="78" t="str">
        <f>IF(D2255="","",D2255&amp;"@"&amp;COUNTIF($D$1:D2255,D2255))</f>
        <v/>
      </c>
      <c r="F2255" s="78" t="str">
        <f t="shared" si="35"/>
        <v>Bing</v>
      </c>
    </row>
    <row r="2256" spans="1:6">
      <c r="A2256" t="s">
        <v>1258</v>
      </c>
      <c r="B2256" t="s">
        <v>37</v>
      </c>
      <c r="C2256">
        <v>1</v>
      </c>
      <c r="D2256" s="78" t="str">
        <f>IFERROR(MATCH(A2256,'4p data'!$I$2:$I$7,0),"")</f>
        <v/>
      </c>
      <c r="E2256" s="78" t="str">
        <f>IF(D2256="","",D2256&amp;"@"&amp;COUNTIF($D$1:D2256,D2256))</f>
        <v/>
      </c>
      <c r="F2256" s="78" t="str">
        <f t="shared" si="35"/>
        <v>Google 검색</v>
      </c>
    </row>
    <row r="2257" spans="1:6">
      <c r="A2257" t="s">
        <v>1503</v>
      </c>
      <c r="B2257" t="s">
        <v>88</v>
      </c>
      <c r="C2257">
        <v>1</v>
      </c>
      <c r="D2257" s="78" t="str">
        <f>IFERROR(MATCH(A2257,'4p data'!$I$2:$I$7,0),"")</f>
        <v/>
      </c>
      <c r="E2257" s="78" t="str">
        <f>IF(D2257="","",D2257&amp;"@"&amp;COUNTIF($D$1:D2257,D2257))</f>
        <v/>
      </c>
      <c r="F2257" s="78" t="str">
        <f t="shared" si="35"/>
        <v>Sk-on.com</v>
      </c>
    </row>
    <row r="2258" spans="1:6">
      <c r="A2258" t="s">
        <v>1310</v>
      </c>
      <c r="B2258" t="s">
        <v>39</v>
      </c>
      <c r="C2258">
        <v>1</v>
      </c>
      <c r="D2258" s="78" t="str">
        <f>IFERROR(MATCH(A2258,'4p data'!$I$2:$I$7,0),"")</f>
        <v/>
      </c>
      <c r="E2258" s="78" t="str">
        <f>IF(D2258="","",D2258&amp;"@"&amp;COUNTIF($D$1:D2258,D2258))</f>
        <v/>
      </c>
      <c r="F2258" s="78" t="str">
        <f t="shared" si="35"/>
        <v>Naver 검색</v>
      </c>
    </row>
    <row r="2259" spans="1:6">
      <c r="A2259" t="s">
        <v>1701</v>
      </c>
      <c r="B2259" t="s">
        <v>37</v>
      </c>
      <c r="C2259">
        <v>1</v>
      </c>
      <c r="D2259" s="78" t="str">
        <f>IFERROR(MATCH(A2259,'4p data'!$I$2:$I$7,0),"")</f>
        <v/>
      </c>
      <c r="E2259" s="78" t="str">
        <f>IF(D2259="","",D2259&amp;"@"&amp;COUNTIF($D$1:D2259,D2259))</f>
        <v/>
      </c>
      <c r="F2259" s="78" t="str">
        <f t="shared" si="35"/>
        <v>Google 검색</v>
      </c>
    </row>
    <row r="2260" spans="1:6">
      <c r="A2260" t="s">
        <v>1871</v>
      </c>
      <c r="B2260" t="s">
        <v>237</v>
      </c>
      <c r="C2260">
        <v>1</v>
      </c>
      <c r="D2260" s="78" t="str">
        <f>IFERROR(MATCH(A2260,'4p data'!$I$2:$I$7,0),"")</f>
        <v/>
      </c>
      <c r="E2260" s="78" t="str">
        <f>IF(D2260="","",D2260&amp;"@"&amp;COUNTIF($D$1:D2260,D2260))</f>
        <v/>
      </c>
      <c r="F2260" s="78" t="str">
        <f t="shared" si="35"/>
        <v>Daum</v>
      </c>
    </row>
    <row r="2261" spans="1:6">
      <c r="A2261" t="s">
        <v>1765</v>
      </c>
      <c r="B2261" t="s">
        <v>37</v>
      </c>
      <c r="C2261">
        <v>1</v>
      </c>
      <c r="D2261" s="78" t="str">
        <f>IFERROR(MATCH(A2261,'4p data'!$I$2:$I$7,0),"")</f>
        <v/>
      </c>
      <c r="E2261" s="78" t="str">
        <f>IF(D2261="","",D2261&amp;"@"&amp;COUNTIF($D$1:D2261,D2261))</f>
        <v/>
      </c>
      <c r="F2261" s="78" t="str">
        <f t="shared" si="35"/>
        <v>Google 검색</v>
      </c>
    </row>
    <row r="2262" spans="1:6">
      <c r="A2262" t="s">
        <v>2565</v>
      </c>
      <c r="B2262" t="s">
        <v>37</v>
      </c>
      <c r="C2262">
        <v>1</v>
      </c>
      <c r="D2262" s="78" t="str">
        <f>IFERROR(MATCH(A2262,'4p data'!$I$2:$I$7,0),"")</f>
        <v/>
      </c>
      <c r="E2262" s="78" t="str">
        <f>IF(D2262="","",D2262&amp;"@"&amp;COUNTIF($D$1:D2262,D2262))</f>
        <v/>
      </c>
      <c r="F2262" s="78" t="str">
        <f t="shared" si="35"/>
        <v>Google 검색</v>
      </c>
    </row>
    <row r="2263" spans="1:6">
      <c r="A2263" t="s">
        <v>70</v>
      </c>
      <c r="B2263" t="s">
        <v>231</v>
      </c>
      <c r="C2263">
        <v>1</v>
      </c>
      <c r="D2263" s="78" t="str">
        <f>IFERROR(MATCH(A2263,'4p data'!$I$2:$I$7,0),"")</f>
        <v/>
      </c>
      <c r="E2263" s="78" t="str">
        <f>IF(D2263="","",D2263&amp;"@"&amp;COUNTIF($D$1:D2263,D2263))</f>
        <v/>
      </c>
      <c r="F2263" s="78" t="str">
        <f t="shared" si="35"/>
        <v>Namu.wiki</v>
      </c>
    </row>
    <row r="2264" spans="1:6">
      <c r="A2264" t="s">
        <v>2566</v>
      </c>
      <c r="B2264" t="s">
        <v>37</v>
      </c>
      <c r="C2264">
        <v>1</v>
      </c>
      <c r="D2264" s="78" t="str">
        <f>IFERROR(MATCH(A2264,'4p data'!$I$2:$I$7,0),"")</f>
        <v/>
      </c>
      <c r="E2264" s="78" t="str">
        <f>IF(D2264="","",D2264&amp;"@"&amp;COUNTIF($D$1:D2264,D2264))</f>
        <v/>
      </c>
      <c r="F2264" s="78" t="str">
        <f t="shared" si="35"/>
        <v>Google 검색</v>
      </c>
    </row>
    <row r="2265" spans="1:6">
      <c r="A2265" t="s">
        <v>1702</v>
      </c>
      <c r="B2265" t="s">
        <v>39</v>
      </c>
      <c r="C2265">
        <v>1</v>
      </c>
      <c r="D2265" s="78" t="str">
        <f>IFERROR(MATCH(A2265,'4p data'!$I$2:$I$7,0),"")</f>
        <v/>
      </c>
      <c r="E2265" s="78" t="str">
        <f>IF(D2265="","",D2265&amp;"@"&amp;COUNTIF($D$1:D2265,D2265))</f>
        <v/>
      </c>
      <c r="F2265" s="78" t="str">
        <f t="shared" si="35"/>
        <v>Naver 검색</v>
      </c>
    </row>
    <row r="2266" spans="1:6">
      <c r="A2266" t="s">
        <v>2567</v>
      </c>
      <c r="B2266" t="s">
        <v>37</v>
      </c>
      <c r="C2266">
        <v>1</v>
      </c>
      <c r="D2266" s="78" t="str">
        <f>IFERROR(MATCH(A2266,'4p data'!$I$2:$I$7,0),"")</f>
        <v/>
      </c>
      <c r="E2266" s="78" t="str">
        <f>IF(D2266="","",D2266&amp;"@"&amp;COUNTIF($D$1:D2266,D2266))</f>
        <v/>
      </c>
      <c r="F2266" s="78" t="str">
        <f t="shared" si="35"/>
        <v>Google 검색</v>
      </c>
    </row>
    <row r="2267" spans="1:6">
      <c r="A2267" t="s">
        <v>2568</v>
      </c>
      <c r="B2267" t="s">
        <v>37</v>
      </c>
      <c r="C2267">
        <v>1</v>
      </c>
      <c r="D2267" s="78" t="str">
        <f>IFERROR(MATCH(A2267,'4p data'!$I$2:$I$7,0),"")</f>
        <v/>
      </c>
      <c r="E2267" s="78" t="str">
        <f>IF(D2267="","",D2267&amp;"@"&amp;COUNTIF($D$1:D2267,D2267))</f>
        <v/>
      </c>
      <c r="F2267" s="78" t="str">
        <f t="shared" si="35"/>
        <v>Google 검색</v>
      </c>
    </row>
    <row r="2268" spans="1:6">
      <c r="A2268" t="s">
        <v>1766</v>
      </c>
      <c r="B2268" t="s">
        <v>37</v>
      </c>
      <c r="C2268">
        <v>1</v>
      </c>
      <c r="D2268" s="78" t="str">
        <f>IFERROR(MATCH(A2268,'4p data'!$I$2:$I$7,0),"")</f>
        <v/>
      </c>
      <c r="E2268" s="78" t="str">
        <f>IF(D2268="","",D2268&amp;"@"&amp;COUNTIF($D$1:D2268,D2268))</f>
        <v/>
      </c>
      <c r="F2268" s="78" t="str">
        <f t="shared" si="35"/>
        <v>Google 검색</v>
      </c>
    </row>
    <row r="2269" spans="1:6">
      <c r="A2269" t="s">
        <v>2569</v>
      </c>
      <c r="B2269" t="s">
        <v>37</v>
      </c>
      <c r="C2269">
        <v>1</v>
      </c>
      <c r="D2269" s="78" t="str">
        <f>IFERROR(MATCH(A2269,'4p data'!$I$2:$I$7,0),"")</f>
        <v/>
      </c>
      <c r="E2269" s="78" t="str">
        <f>IF(D2269="","",D2269&amp;"@"&amp;COUNTIF($D$1:D2269,D2269))</f>
        <v/>
      </c>
      <c r="F2269" s="78" t="str">
        <f t="shared" si="35"/>
        <v>Google 검색</v>
      </c>
    </row>
    <row r="2270" spans="1:6">
      <c r="A2270" t="s">
        <v>1504</v>
      </c>
      <c r="B2270" t="s">
        <v>37</v>
      </c>
      <c r="C2270">
        <v>1</v>
      </c>
      <c r="D2270" s="78" t="str">
        <f>IFERROR(MATCH(A2270,'4p data'!$I$2:$I$7,0),"")</f>
        <v/>
      </c>
      <c r="E2270" s="78" t="str">
        <f>IF(D2270="","",D2270&amp;"@"&amp;COUNTIF($D$1:D2270,D2270))</f>
        <v/>
      </c>
      <c r="F2270" s="78" t="str">
        <f t="shared" si="35"/>
        <v>Google 검색</v>
      </c>
    </row>
    <row r="2271" spans="1:6">
      <c r="A2271" t="s">
        <v>2570</v>
      </c>
      <c r="B2271" t="s">
        <v>37</v>
      </c>
      <c r="C2271">
        <v>1</v>
      </c>
      <c r="D2271" s="78" t="str">
        <f>IFERROR(MATCH(A2271,'4p data'!$I$2:$I$7,0),"")</f>
        <v/>
      </c>
      <c r="E2271" s="78" t="str">
        <f>IF(D2271="","",D2271&amp;"@"&amp;COUNTIF($D$1:D2271,D2271))</f>
        <v/>
      </c>
      <c r="F2271" s="78" t="str">
        <f t="shared" si="35"/>
        <v>Google 검색</v>
      </c>
    </row>
    <row r="2272" spans="1:6">
      <c r="A2272" t="s">
        <v>2571</v>
      </c>
      <c r="B2272" t="s">
        <v>37</v>
      </c>
      <c r="C2272">
        <v>1</v>
      </c>
      <c r="D2272" s="78" t="str">
        <f>IFERROR(MATCH(A2272,'4p data'!$I$2:$I$7,0),"")</f>
        <v/>
      </c>
      <c r="E2272" s="78" t="str">
        <f>IF(D2272="","",D2272&amp;"@"&amp;COUNTIF($D$1:D2272,D2272))</f>
        <v/>
      </c>
      <c r="F2272" s="78" t="str">
        <f t="shared" si="35"/>
        <v>Google 검색</v>
      </c>
    </row>
    <row r="2273" spans="1:6">
      <c r="A2273" t="s">
        <v>1109</v>
      </c>
      <c r="B2273" t="s">
        <v>235</v>
      </c>
      <c r="C2273">
        <v>1</v>
      </c>
      <c r="D2273" s="78" t="str">
        <f>IFERROR(MATCH(A2273,'4p data'!$I$2:$I$7,0),"")</f>
        <v/>
      </c>
      <c r="E2273" s="78" t="str">
        <f>IF(D2273="","",D2273&amp;"@"&amp;COUNTIF($D$1:D2273,D2273))</f>
        <v/>
      </c>
      <c r="F2273" s="78" t="str">
        <f t="shared" si="35"/>
        <v>M.search.naver.com</v>
      </c>
    </row>
    <row r="2274" spans="1:6">
      <c r="A2274" t="s">
        <v>1767</v>
      </c>
      <c r="B2274" t="s">
        <v>37</v>
      </c>
      <c r="C2274">
        <v>1</v>
      </c>
      <c r="D2274" s="78" t="str">
        <f>IFERROR(MATCH(A2274,'4p data'!$I$2:$I$7,0),"")</f>
        <v/>
      </c>
      <c r="E2274" s="78" t="str">
        <f>IF(D2274="","",D2274&amp;"@"&amp;COUNTIF($D$1:D2274,D2274))</f>
        <v/>
      </c>
      <c r="F2274" s="78" t="str">
        <f t="shared" si="35"/>
        <v>Google 검색</v>
      </c>
    </row>
    <row r="2275" spans="1:6">
      <c r="A2275" t="s">
        <v>2572</v>
      </c>
      <c r="B2275" t="s">
        <v>39</v>
      </c>
      <c r="C2275">
        <v>1</v>
      </c>
      <c r="D2275" s="78" t="str">
        <f>IFERROR(MATCH(A2275,'4p data'!$I$2:$I$7,0),"")</f>
        <v/>
      </c>
      <c r="E2275" s="78" t="str">
        <f>IF(D2275="","",D2275&amp;"@"&amp;COUNTIF($D$1:D2275,D2275))</f>
        <v/>
      </c>
      <c r="F2275" s="78" t="str">
        <f t="shared" si="35"/>
        <v>Naver 검색</v>
      </c>
    </row>
    <row r="2276" spans="1:6">
      <c r="A2276" t="s">
        <v>60</v>
      </c>
      <c r="B2276" t="s">
        <v>36</v>
      </c>
      <c r="C2276">
        <v>1</v>
      </c>
      <c r="D2276" s="78" t="str">
        <f>IFERROR(MATCH(A2276,'4p data'!$I$2:$I$7,0),"")</f>
        <v/>
      </c>
      <c r="E2276" s="78" t="str">
        <f>IF(D2276="","",D2276&amp;"@"&amp;COUNTIF($D$1:D2276,D2276))</f>
        <v/>
      </c>
      <c r="F2276" s="78" t="str">
        <f t="shared" si="35"/>
        <v>직접유입</v>
      </c>
    </row>
    <row r="2277" spans="1:6">
      <c r="A2277" t="s">
        <v>60</v>
      </c>
      <c r="B2277" t="s">
        <v>40</v>
      </c>
      <c r="C2277">
        <v>1</v>
      </c>
      <c r="D2277" s="78" t="str">
        <f>IFERROR(MATCH(A2277,'4p data'!$I$2:$I$7,0),"")</f>
        <v/>
      </c>
      <c r="E2277" s="78" t="str">
        <f>IF(D2277="","",D2277&amp;"@"&amp;COUNTIF($D$1:D2277,D2277))</f>
        <v/>
      </c>
      <c r="F2277" s="78" t="str">
        <f t="shared" si="35"/>
        <v>Bing</v>
      </c>
    </row>
    <row r="2278" spans="1:6">
      <c r="A2278" t="s">
        <v>60</v>
      </c>
      <c r="B2278" t="s">
        <v>41</v>
      </c>
      <c r="C2278">
        <v>1</v>
      </c>
      <c r="D2278" s="78" t="str">
        <f>IFERROR(MATCH(A2278,'4p data'!$I$2:$I$7,0),"")</f>
        <v/>
      </c>
      <c r="E2278" s="78" t="str">
        <f>IF(D2278="","",D2278&amp;"@"&amp;COUNTIF($D$1:D2278,D2278))</f>
        <v/>
      </c>
      <c r="F2278" s="78" t="str">
        <f t="shared" si="35"/>
        <v>Naver.com</v>
      </c>
    </row>
    <row r="2279" spans="1:6">
      <c r="A2279" t="s">
        <v>60</v>
      </c>
      <c r="B2279" t="s">
        <v>88</v>
      </c>
      <c r="C2279">
        <v>1</v>
      </c>
      <c r="D2279" s="78" t="str">
        <f>IFERROR(MATCH(A2279,'4p data'!$I$2:$I$7,0),"")</f>
        <v/>
      </c>
      <c r="E2279" s="78" t="str">
        <f>IF(D2279="","",D2279&amp;"@"&amp;COUNTIF($D$1:D2279,D2279))</f>
        <v/>
      </c>
      <c r="F2279" s="78" t="str">
        <f t="shared" si="35"/>
        <v>Sk-on.com</v>
      </c>
    </row>
    <row r="2280" spans="1:6">
      <c r="A2280" t="s">
        <v>60</v>
      </c>
      <c r="B2280" t="s">
        <v>234</v>
      </c>
      <c r="C2280">
        <v>1</v>
      </c>
      <c r="D2280" s="78" t="str">
        <f>IFERROR(MATCH(A2280,'4p data'!$I$2:$I$7,0),"")</f>
        <v/>
      </c>
      <c r="E2280" s="78" t="str">
        <f>IF(D2280="","",D2280&amp;"@"&amp;COUNTIF($D$1:D2280,D2280))</f>
        <v/>
      </c>
      <c r="F2280" s="78" t="str">
        <f t="shared" si="35"/>
        <v>Skenmove.com</v>
      </c>
    </row>
    <row r="2281" spans="1:6">
      <c r="A2281" t="s">
        <v>56</v>
      </c>
      <c r="B2281" t="s">
        <v>36</v>
      </c>
      <c r="C2281">
        <v>1</v>
      </c>
      <c r="D2281" s="78" t="str">
        <f>IFERROR(MATCH(A2281,'4p data'!$I$2:$I$7,0),"")</f>
        <v/>
      </c>
      <c r="E2281" s="78" t="str">
        <f>IF(D2281="","",D2281&amp;"@"&amp;COUNTIF($D$1:D2281,D2281))</f>
        <v/>
      </c>
      <c r="F2281" s="78" t="str">
        <f t="shared" si="35"/>
        <v>직접유입</v>
      </c>
    </row>
    <row r="2282" spans="1:6">
      <c r="A2282" t="s">
        <v>56</v>
      </c>
      <c r="B2282" t="s">
        <v>235</v>
      </c>
      <c r="C2282">
        <v>1</v>
      </c>
      <c r="D2282" s="78" t="str">
        <f>IFERROR(MATCH(A2282,'4p data'!$I$2:$I$7,0),"")</f>
        <v/>
      </c>
      <c r="E2282" s="78" t="str">
        <f>IF(D2282="","",D2282&amp;"@"&amp;COUNTIF($D$1:D2282,D2282))</f>
        <v/>
      </c>
      <c r="F2282" s="78" t="str">
        <f t="shared" si="35"/>
        <v>M.search.naver.com</v>
      </c>
    </row>
    <row r="2283" spans="1:6">
      <c r="A2283" t="s">
        <v>1037</v>
      </c>
      <c r="B2283" t="s">
        <v>88</v>
      </c>
      <c r="C2283">
        <v>1</v>
      </c>
      <c r="D2283" s="78" t="str">
        <f>IFERROR(MATCH(A2283,'4p data'!$I$2:$I$7,0),"")</f>
        <v/>
      </c>
      <c r="E2283" s="78" t="str">
        <f>IF(D2283="","",D2283&amp;"@"&amp;COUNTIF($D$1:D2283,D2283))</f>
        <v/>
      </c>
      <c r="F2283" s="78" t="str">
        <f t="shared" si="35"/>
        <v>Sk-on.com</v>
      </c>
    </row>
    <row r="2284" spans="1:6">
      <c r="A2284" t="s">
        <v>59</v>
      </c>
      <c r="B2284" t="s">
        <v>40</v>
      </c>
      <c r="C2284">
        <v>1</v>
      </c>
      <c r="D2284" s="78" t="str">
        <f>IFERROR(MATCH(A2284,'4p data'!$I$2:$I$7,0),"")</f>
        <v/>
      </c>
      <c r="E2284" s="78" t="str">
        <f>IF(D2284="","",D2284&amp;"@"&amp;COUNTIF($D$1:D2284,D2284))</f>
        <v/>
      </c>
      <c r="F2284" s="78" t="str">
        <f t="shared" si="35"/>
        <v>Bing</v>
      </c>
    </row>
    <row r="2285" spans="1:6">
      <c r="A2285" t="s">
        <v>59</v>
      </c>
      <c r="B2285" t="s">
        <v>39</v>
      </c>
      <c r="C2285">
        <v>1</v>
      </c>
      <c r="D2285" s="78" t="str">
        <f>IFERROR(MATCH(A2285,'4p data'!$I$2:$I$7,0),"")</f>
        <v/>
      </c>
      <c r="E2285" s="78" t="str">
        <f>IF(D2285="","",D2285&amp;"@"&amp;COUNTIF($D$1:D2285,D2285))</f>
        <v/>
      </c>
      <c r="F2285" s="78" t="str">
        <f t="shared" si="35"/>
        <v>Naver 검색</v>
      </c>
    </row>
    <row r="2286" spans="1:6">
      <c r="A2286" t="s">
        <v>59</v>
      </c>
      <c r="B2286" t="s">
        <v>229</v>
      </c>
      <c r="C2286">
        <v>1</v>
      </c>
      <c r="D2286" s="78" t="str">
        <f>IFERROR(MATCH(A2286,'4p data'!$I$2:$I$7,0),"")</f>
        <v/>
      </c>
      <c r="E2286" s="78" t="str">
        <f>IF(D2286="","",D2286&amp;"@"&amp;COUNTIF($D$1:D2286,D2286))</f>
        <v/>
      </c>
      <c r="F2286" s="78" t="str">
        <f t="shared" si="35"/>
        <v>Skenergy.com</v>
      </c>
    </row>
    <row r="2287" spans="1:6">
      <c r="A2287" t="s">
        <v>94</v>
      </c>
      <c r="B2287" t="s">
        <v>232</v>
      </c>
      <c r="C2287">
        <v>1</v>
      </c>
      <c r="D2287" s="78" t="str">
        <f>IFERROR(MATCH(A2287,'4p data'!$I$2:$I$7,0),"")</f>
        <v/>
      </c>
      <c r="E2287" s="78" t="str">
        <f>IF(D2287="","",D2287&amp;"@"&amp;COUNTIF($D$1:D2287,D2287))</f>
        <v/>
      </c>
      <c r="F2287" s="78" t="str">
        <f t="shared" si="35"/>
        <v>Skietechnology.com</v>
      </c>
    </row>
    <row r="2288" spans="1:6">
      <c r="A2288" t="s">
        <v>50</v>
      </c>
      <c r="B2288" t="s">
        <v>1242</v>
      </c>
      <c r="C2288">
        <v>1</v>
      </c>
      <c r="D2288" s="78" t="str">
        <f>IFERROR(MATCH(A2288,'4p data'!$I$2:$I$7,0),"")</f>
        <v/>
      </c>
      <c r="E2288" s="78" t="str">
        <f>IF(D2288="","",D2288&amp;"@"&amp;COUNTIF($D$1:D2288,D2288))</f>
        <v/>
      </c>
      <c r="F2288" s="78" t="str">
        <f t="shared" si="35"/>
        <v>Instagramstory</v>
      </c>
    </row>
    <row r="2289" spans="1:6">
      <c r="A2289" t="s">
        <v>50</v>
      </c>
      <c r="B2289" t="s">
        <v>2009</v>
      </c>
      <c r="C2289">
        <v>1</v>
      </c>
      <c r="D2289" s="78" t="str">
        <f>IFERROR(MATCH(A2289,'4p data'!$I$2:$I$7,0),"")</f>
        <v/>
      </c>
      <c r="E2289" s="78" t="str">
        <f>IF(D2289="","",D2289&amp;"@"&amp;COUNTIF($D$1:D2289,D2289))</f>
        <v/>
      </c>
      <c r="F2289" s="78" t="str">
        <f t="shared" si="35"/>
        <v>L.facebook.com</v>
      </c>
    </row>
    <row r="2290" spans="1:6">
      <c r="A2290" t="s">
        <v>50</v>
      </c>
      <c r="B2290" t="s">
        <v>235</v>
      </c>
      <c r="C2290">
        <v>1</v>
      </c>
      <c r="D2290" s="78" t="str">
        <f>IFERROR(MATCH(A2290,'4p data'!$I$2:$I$7,0),"")</f>
        <v/>
      </c>
      <c r="E2290" s="78" t="str">
        <f>IF(D2290="","",D2290&amp;"@"&amp;COUNTIF($D$1:D2290,D2290))</f>
        <v/>
      </c>
      <c r="F2290" s="78" t="str">
        <f t="shared" si="35"/>
        <v>M.search.naver.com</v>
      </c>
    </row>
    <row r="2291" spans="1:6">
      <c r="A2291" t="s">
        <v>50</v>
      </c>
      <c r="B2291" t="s">
        <v>88</v>
      </c>
      <c r="C2291">
        <v>1</v>
      </c>
      <c r="D2291" s="78" t="str">
        <f>IFERROR(MATCH(A2291,'4p data'!$I$2:$I$7,0),"")</f>
        <v/>
      </c>
      <c r="E2291" s="78" t="str">
        <f>IF(D2291="","",D2291&amp;"@"&amp;COUNTIF($D$1:D2291,D2291))</f>
        <v/>
      </c>
      <c r="F2291" s="78" t="str">
        <f t="shared" si="35"/>
        <v>Sk-on.com</v>
      </c>
    </row>
    <row r="2292" spans="1:6">
      <c r="A2292" t="s">
        <v>50</v>
      </c>
      <c r="B2292" t="s">
        <v>234</v>
      </c>
      <c r="C2292">
        <v>1</v>
      </c>
      <c r="D2292" s="78" t="str">
        <f>IFERROR(MATCH(A2292,'4p data'!$I$2:$I$7,0),"")</f>
        <v/>
      </c>
      <c r="E2292" s="78" t="str">
        <f>IF(D2292="","",D2292&amp;"@"&amp;COUNTIF($D$1:D2292,D2292))</f>
        <v/>
      </c>
      <c r="F2292" s="78" t="str">
        <f t="shared" si="35"/>
        <v>Skenmove.com</v>
      </c>
    </row>
    <row r="2293" spans="1:6">
      <c r="A2293" t="s">
        <v>50</v>
      </c>
      <c r="B2293" t="s">
        <v>232</v>
      </c>
      <c r="C2293">
        <v>1</v>
      </c>
      <c r="D2293" s="78" t="str">
        <f>IFERROR(MATCH(A2293,'4p data'!$I$2:$I$7,0),"")</f>
        <v/>
      </c>
      <c r="E2293" s="78" t="str">
        <f>IF(D2293="","",D2293&amp;"@"&amp;COUNTIF($D$1:D2293,D2293))</f>
        <v/>
      </c>
      <c r="F2293" s="78" t="str">
        <f t="shared" si="35"/>
        <v>Skietechnology.com</v>
      </c>
    </row>
    <row r="2294" spans="1:6">
      <c r="A2294" t="s">
        <v>50</v>
      </c>
      <c r="B2294" t="s">
        <v>236</v>
      </c>
      <c r="C2294">
        <v>1</v>
      </c>
      <c r="D2294" s="78" t="str">
        <f>IFERROR(MATCH(A2294,'4p data'!$I$2:$I$7,0),"")</f>
        <v/>
      </c>
      <c r="E2294" s="78" t="str">
        <f>IF(D2294="","",D2294&amp;"@"&amp;COUNTIF($D$1:D2294,D2294))</f>
        <v/>
      </c>
      <c r="F2294" s="78" t="str">
        <f t="shared" si="35"/>
        <v>Youtube.com</v>
      </c>
    </row>
    <row r="2295" spans="1:6">
      <c r="A2295" t="s">
        <v>46</v>
      </c>
      <c r="B2295" t="s">
        <v>1242</v>
      </c>
      <c r="C2295">
        <v>1</v>
      </c>
      <c r="D2295" s="78" t="str">
        <f>IFERROR(MATCH(A2295,'4p data'!$I$2:$I$7,0),"")</f>
        <v/>
      </c>
      <c r="E2295" s="78" t="str">
        <f>IF(D2295="","",D2295&amp;"@"&amp;COUNTIF($D$1:D2295,D2295))</f>
        <v/>
      </c>
      <c r="F2295" s="78" t="str">
        <f t="shared" si="35"/>
        <v>Instagramstory</v>
      </c>
    </row>
    <row r="2296" spans="1:6">
      <c r="A2296" t="s">
        <v>46</v>
      </c>
      <c r="B2296" t="s">
        <v>231</v>
      </c>
      <c r="C2296">
        <v>1</v>
      </c>
      <c r="D2296" s="78" t="str">
        <f>IFERROR(MATCH(A2296,'4p data'!$I$2:$I$7,0),"")</f>
        <v/>
      </c>
      <c r="E2296" s="78" t="str">
        <f>IF(D2296="","",D2296&amp;"@"&amp;COUNTIF($D$1:D2296,D2296))</f>
        <v/>
      </c>
      <c r="F2296" s="78" t="str">
        <f t="shared" si="35"/>
        <v>Namu.wiki</v>
      </c>
    </row>
    <row r="2297" spans="1:6">
      <c r="A2297" t="s">
        <v>46</v>
      </c>
      <c r="B2297" t="s">
        <v>2737</v>
      </c>
      <c r="C2297">
        <v>1</v>
      </c>
      <c r="D2297" s="78" t="str">
        <f>IFERROR(MATCH(A2297,'4p data'!$I$2:$I$7,0),"")</f>
        <v/>
      </c>
      <c r="E2297" s="78" t="str">
        <f>IF(D2297="","",D2297&amp;"@"&amp;COUNTIF($D$1:D2297,D2297))</f>
        <v/>
      </c>
      <c r="F2297" s="78" t="str">
        <f t="shared" si="35"/>
        <v>Skinnovation.recruiter.co.kr</v>
      </c>
    </row>
    <row r="2298" spans="1:6">
      <c r="A2298" t="s">
        <v>140</v>
      </c>
      <c r="B2298" t="s">
        <v>231</v>
      </c>
      <c r="C2298">
        <v>1</v>
      </c>
      <c r="D2298" s="78" t="str">
        <f>IFERROR(MATCH(A2298,'4p data'!$I$2:$I$7,0),"")</f>
        <v/>
      </c>
      <c r="E2298" s="78" t="str">
        <f>IF(D2298="","",D2298&amp;"@"&amp;COUNTIF($D$1:D2298,D2298))</f>
        <v/>
      </c>
      <c r="F2298" s="78" t="str">
        <f t="shared" si="35"/>
        <v>Namu.wiki</v>
      </c>
    </row>
    <row r="2299" spans="1:6">
      <c r="A2299" t="s">
        <v>140</v>
      </c>
      <c r="B2299" t="s">
        <v>39</v>
      </c>
      <c r="C2299">
        <v>1</v>
      </c>
      <c r="D2299" s="78" t="str">
        <f>IFERROR(MATCH(A2299,'4p data'!$I$2:$I$7,0),"")</f>
        <v/>
      </c>
      <c r="E2299" s="78" t="str">
        <f>IF(D2299="","",D2299&amp;"@"&amp;COUNTIF($D$1:D2299,D2299))</f>
        <v/>
      </c>
      <c r="F2299" s="78" t="str">
        <f t="shared" si="35"/>
        <v>Naver 검색</v>
      </c>
    </row>
    <row r="2300" spans="1:6">
      <c r="A2300" t="s">
        <v>1828</v>
      </c>
      <c r="B2300" t="s">
        <v>41</v>
      </c>
      <c r="C2300">
        <v>1</v>
      </c>
      <c r="D2300" s="78" t="str">
        <f>IFERROR(MATCH(A2300,'4p data'!$I$2:$I$7,0),"")</f>
        <v/>
      </c>
      <c r="E2300" s="78" t="str">
        <f>IF(D2300="","",D2300&amp;"@"&amp;COUNTIF($D$1:D2300,D2300))</f>
        <v/>
      </c>
      <c r="F2300" s="78" t="str">
        <f t="shared" si="35"/>
        <v>Naver.com</v>
      </c>
    </row>
    <row r="2301" spans="1:6">
      <c r="A2301" t="s">
        <v>1392</v>
      </c>
      <c r="B2301" t="s">
        <v>235</v>
      </c>
      <c r="C2301">
        <v>1</v>
      </c>
      <c r="D2301" s="78" t="str">
        <f>IFERROR(MATCH(A2301,'4p data'!$I$2:$I$7,0),"")</f>
        <v/>
      </c>
      <c r="E2301" s="78" t="str">
        <f>IF(D2301="","",D2301&amp;"@"&amp;COUNTIF($D$1:D2301,D2301))</f>
        <v/>
      </c>
      <c r="F2301" s="78" t="str">
        <f t="shared" si="35"/>
        <v>M.search.naver.com</v>
      </c>
    </row>
    <row r="2302" spans="1:6">
      <c r="A2302" t="s">
        <v>2132</v>
      </c>
      <c r="B2302" t="s">
        <v>37</v>
      </c>
      <c r="C2302">
        <v>1</v>
      </c>
      <c r="D2302" s="78" t="str">
        <f>IFERROR(MATCH(A2302,'4p data'!$I$2:$I$7,0),"")</f>
        <v/>
      </c>
      <c r="E2302" s="78" t="str">
        <f>IF(D2302="","",D2302&amp;"@"&amp;COUNTIF($D$1:D2302,D2302))</f>
        <v/>
      </c>
      <c r="F2302" s="78" t="str">
        <f t="shared" si="35"/>
        <v>Google 검색</v>
      </c>
    </row>
    <row r="2303" spans="1:6">
      <c r="A2303" t="s">
        <v>2234</v>
      </c>
      <c r="B2303" t="s">
        <v>40</v>
      </c>
      <c r="C2303">
        <v>1</v>
      </c>
      <c r="D2303" s="78" t="str">
        <f>IFERROR(MATCH(A2303,'4p data'!$I$2:$I$7,0),"")</f>
        <v/>
      </c>
      <c r="E2303" s="78" t="str">
        <f>IF(D2303="","",D2303&amp;"@"&amp;COUNTIF($D$1:D2303,D2303))</f>
        <v/>
      </c>
      <c r="F2303" s="78" t="str">
        <f t="shared" si="35"/>
        <v>Bing</v>
      </c>
    </row>
    <row r="2304" spans="1:6">
      <c r="A2304" t="s">
        <v>2234</v>
      </c>
      <c r="B2304" t="s">
        <v>229</v>
      </c>
      <c r="C2304">
        <v>1</v>
      </c>
      <c r="D2304" s="78" t="str">
        <f>IFERROR(MATCH(A2304,'4p data'!$I$2:$I$7,0),"")</f>
        <v/>
      </c>
      <c r="E2304" s="78" t="str">
        <f>IF(D2304="","",D2304&amp;"@"&amp;COUNTIF($D$1:D2304,D2304))</f>
        <v/>
      </c>
      <c r="F2304" s="78" t="str">
        <f t="shared" si="35"/>
        <v>Skenergy.com</v>
      </c>
    </row>
    <row r="2305" spans="1:6">
      <c r="A2305" t="s">
        <v>1052</v>
      </c>
      <c r="B2305" t="s">
        <v>39</v>
      </c>
      <c r="C2305">
        <v>1</v>
      </c>
      <c r="D2305" s="78" t="str">
        <f>IFERROR(MATCH(A2305,'4p data'!$I$2:$I$7,0),"")</f>
        <v/>
      </c>
      <c r="E2305" s="78" t="str">
        <f>IF(D2305="","",D2305&amp;"@"&amp;COUNTIF($D$1:D2305,D2305))</f>
        <v/>
      </c>
      <c r="F2305" s="78" t="str">
        <f t="shared" si="35"/>
        <v>Naver 검색</v>
      </c>
    </row>
    <row r="2306" spans="1:6">
      <c r="A2306" t="s">
        <v>1052</v>
      </c>
      <c r="B2306" t="s">
        <v>88</v>
      </c>
      <c r="C2306">
        <v>1</v>
      </c>
      <c r="D2306" s="78" t="str">
        <f>IFERROR(MATCH(A2306,'4p data'!$I$2:$I$7,0),"")</f>
        <v/>
      </c>
      <c r="E2306" s="78" t="str">
        <f>IF(D2306="","",D2306&amp;"@"&amp;COUNTIF($D$1:D2306,D2306))</f>
        <v/>
      </c>
      <c r="F2306" s="78" t="str">
        <f t="shared" ref="F2306:F2369" si="36">IF(B2306="naver","Naver 검색",IF(B2306="google","Google 검색",IF(B2306="(direct)","직접유입",UPPER(LEFT(B2306,1))&amp;MID(B2306,2,99))))</f>
        <v>Sk-on.com</v>
      </c>
    </row>
    <row r="2307" spans="1:6">
      <c r="A2307" t="s">
        <v>1052</v>
      </c>
      <c r="B2307" t="s">
        <v>1449</v>
      </c>
      <c r="C2307">
        <v>1</v>
      </c>
      <c r="D2307" s="78" t="str">
        <f>IFERROR(MATCH(A2307,'4p data'!$I$2:$I$7,0),"")</f>
        <v/>
      </c>
      <c r="E2307" s="78" t="str">
        <f>IF(D2307="","",D2307&amp;"@"&amp;COUNTIF($D$1:D2307,D2307))</f>
        <v/>
      </c>
      <c r="F2307" s="78" t="str">
        <f t="shared" si="36"/>
        <v>Skinnovation.co.kr</v>
      </c>
    </row>
    <row r="2308" spans="1:6">
      <c r="A2308" t="s">
        <v>90</v>
      </c>
      <c r="B2308" t="s">
        <v>39</v>
      </c>
      <c r="C2308">
        <v>1</v>
      </c>
      <c r="D2308" s="78" t="str">
        <f>IFERROR(MATCH(A2308,'4p data'!$I$2:$I$7,0),"")</f>
        <v/>
      </c>
      <c r="E2308" s="78" t="str">
        <f>IF(D2308="","",D2308&amp;"@"&amp;COUNTIF($D$1:D2308,D2308))</f>
        <v/>
      </c>
      <c r="F2308" s="78" t="str">
        <f t="shared" si="36"/>
        <v>Naver 검색</v>
      </c>
    </row>
    <row r="2309" spans="1:6">
      <c r="A2309" t="s">
        <v>57</v>
      </c>
      <c r="B2309" t="s">
        <v>926</v>
      </c>
      <c r="C2309">
        <v>1</v>
      </c>
      <c r="D2309" s="78" t="str">
        <f>IFERROR(MATCH(A2309,'4p data'!$I$2:$I$7,0),"")</f>
        <v/>
      </c>
      <c r="E2309" s="78" t="str">
        <f>IF(D2309="","",D2309&amp;"@"&amp;COUNTIF($D$1:D2309,D2309))</f>
        <v/>
      </c>
      <c r="F2309" s="78" t="str">
        <f t="shared" si="36"/>
        <v>Facebook</v>
      </c>
    </row>
    <row r="2310" spans="1:6">
      <c r="A2310" t="s">
        <v>57</v>
      </c>
      <c r="B2310" t="s">
        <v>2010</v>
      </c>
      <c r="C2310">
        <v>1</v>
      </c>
      <c r="D2310" s="78" t="str">
        <f>IFERROR(MATCH(A2310,'4p data'!$I$2:$I$7,0),"")</f>
        <v/>
      </c>
      <c r="E2310" s="78" t="str">
        <f>IF(D2310="","",D2310&amp;"@"&amp;COUNTIF($D$1:D2310,D2310))</f>
        <v/>
      </c>
      <c r="F2310" s="78" t="str">
        <f t="shared" si="36"/>
        <v>Linkedin.com</v>
      </c>
    </row>
    <row r="2311" spans="1:6">
      <c r="A2311" t="s">
        <v>57</v>
      </c>
      <c r="B2311" t="s">
        <v>39</v>
      </c>
      <c r="C2311">
        <v>1</v>
      </c>
      <c r="D2311" s="78" t="str">
        <f>IFERROR(MATCH(A2311,'4p data'!$I$2:$I$7,0),"")</f>
        <v/>
      </c>
      <c r="E2311" s="78" t="str">
        <f>IF(D2311="","",D2311&amp;"@"&amp;COUNTIF($D$1:D2311,D2311))</f>
        <v/>
      </c>
      <c r="F2311" s="78" t="str">
        <f t="shared" si="36"/>
        <v>Naver 검색</v>
      </c>
    </row>
    <row r="2312" spans="1:6">
      <c r="A2312" t="s">
        <v>57</v>
      </c>
      <c r="B2312" t="s">
        <v>38</v>
      </c>
      <c r="C2312">
        <v>1</v>
      </c>
      <c r="D2312" s="78" t="str">
        <f>IFERROR(MATCH(A2312,'4p data'!$I$2:$I$7,0),"")</f>
        <v/>
      </c>
      <c r="E2312" s="78" t="str">
        <f>IF(D2312="","",D2312&amp;"@"&amp;COUNTIF($D$1:D2312,D2312))</f>
        <v/>
      </c>
      <c r="F2312" s="78" t="str">
        <f t="shared" si="36"/>
        <v>Ozmailer.com</v>
      </c>
    </row>
    <row r="2313" spans="1:6">
      <c r="A2313" t="s">
        <v>57</v>
      </c>
      <c r="B2313" t="s">
        <v>1449</v>
      </c>
      <c r="C2313">
        <v>1</v>
      </c>
      <c r="D2313" s="78" t="str">
        <f>IFERROR(MATCH(A2313,'4p data'!$I$2:$I$7,0),"")</f>
        <v/>
      </c>
      <c r="E2313" s="78" t="str">
        <f>IF(D2313="","",D2313&amp;"@"&amp;COUNTIF($D$1:D2313,D2313))</f>
        <v/>
      </c>
      <c r="F2313" s="78" t="str">
        <f t="shared" si="36"/>
        <v>Skinnovation.co.kr</v>
      </c>
    </row>
    <row r="2314" spans="1:6">
      <c r="A2314" t="s">
        <v>107</v>
      </c>
      <c r="B2314" t="s">
        <v>1449</v>
      </c>
      <c r="C2314">
        <v>1</v>
      </c>
      <c r="D2314" s="78" t="str">
        <f>IFERROR(MATCH(A2314,'4p data'!$I$2:$I$7,0),"")</f>
        <v/>
      </c>
      <c r="E2314" s="78" t="str">
        <f>IF(D2314="","",D2314&amp;"@"&amp;COUNTIF($D$1:D2314,D2314))</f>
        <v/>
      </c>
      <c r="F2314" s="78" t="str">
        <f t="shared" si="36"/>
        <v>Skinnovation.co.kr</v>
      </c>
    </row>
    <row r="2315" spans="1:6">
      <c r="A2315" t="s">
        <v>1977</v>
      </c>
      <c r="B2315" t="s">
        <v>37</v>
      </c>
      <c r="C2315">
        <v>1</v>
      </c>
      <c r="D2315" s="78" t="str">
        <f>IFERROR(MATCH(A2315,'4p data'!$I$2:$I$7,0),"")</f>
        <v/>
      </c>
      <c r="E2315" s="78" t="str">
        <f>IF(D2315="","",D2315&amp;"@"&amp;COUNTIF($D$1:D2315,D2315))</f>
        <v/>
      </c>
      <c r="F2315" s="78" t="str">
        <f t="shared" si="36"/>
        <v>Google 검색</v>
      </c>
    </row>
    <row r="2316" spans="1:6">
      <c r="A2316" t="s">
        <v>111</v>
      </c>
      <c r="B2316" t="s">
        <v>235</v>
      </c>
      <c r="C2316">
        <v>1</v>
      </c>
      <c r="D2316" s="78" t="str">
        <f>IFERROR(MATCH(A2316,'4p data'!$I$2:$I$7,0),"")</f>
        <v/>
      </c>
      <c r="E2316" s="78" t="str">
        <f>IF(D2316="","",D2316&amp;"@"&amp;COUNTIF($D$1:D2316,D2316))</f>
        <v/>
      </c>
      <c r="F2316" s="78" t="str">
        <f t="shared" si="36"/>
        <v>M.search.naver.com</v>
      </c>
    </row>
    <row r="2317" spans="1:6">
      <c r="A2317" t="s">
        <v>111</v>
      </c>
      <c r="B2317" t="s">
        <v>41</v>
      </c>
      <c r="C2317">
        <v>1</v>
      </c>
      <c r="D2317" s="78" t="str">
        <f>IFERROR(MATCH(A2317,'4p data'!$I$2:$I$7,0),"")</f>
        <v/>
      </c>
      <c r="E2317" s="78" t="str">
        <f>IF(D2317="","",D2317&amp;"@"&amp;COUNTIF($D$1:D2317,D2317))</f>
        <v/>
      </c>
      <c r="F2317" s="78" t="str">
        <f t="shared" si="36"/>
        <v>Naver.com</v>
      </c>
    </row>
    <row r="2318" spans="1:6">
      <c r="A2318" t="s">
        <v>111</v>
      </c>
      <c r="B2318" t="s">
        <v>88</v>
      </c>
      <c r="C2318">
        <v>1</v>
      </c>
      <c r="D2318" s="78" t="str">
        <f>IFERROR(MATCH(A2318,'4p data'!$I$2:$I$7,0),"")</f>
        <v/>
      </c>
      <c r="E2318" s="78" t="str">
        <f>IF(D2318="","",D2318&amp;"@"&amp;COUNTIF($D$1:D2318,D2318))</f>
        <v/>
      </c>
      <c r="F2318" s="78" t="str">
        <f t="shared" si="36"/>
        <v>Sk-on.com</v>
      </c>
    </row>
    <row r="2319" spans="1:6">
      <c r="A2319" t="s">
        <v>141</v>
      </c>
      <c r="B2319" t="s">
        <v>88</v>
      </c>
      <c r="C2319">
        <v>1</v>
      </c>
      <c r="D2319" s="78" t="str">
        <f>IFERROR(MATCH(A2319,'4p data'!$I$2:$I$7,0),"")</f>
        <v/>
      </c>
      <c r="E2319" s="78" t="str">
        <f>IF(D2319="","",D2319&amp;"@"&amp;COUNTIF($D$1:D2319,D2319))</f>
        <v/>
      </c>
      <c r="F2319" s="78" t="str">
        <f t="shared" si="36"/>
        <v>Sk-on.com</v>
      </c>
    </row>
    <row r="2320" spans="1:6">
      <c r="A2320" t="s">
        <v>1466</v>
      </c>
      <c r="B2320" t="s">
        <v>37</v>
      </c>
      <c r="C2320">
        <v>1</v>
      </c>
      <c r="D2320" s="78" t="str">
        <f>IFERROR(MATCH(A2320,'4p data'!$I$2:$I$7,0),"")</f>
        <v/>
      </c>
      <c r="E2320" s="78" t="str">
        <f>IF(D2320="","",D2320&amp;"@"&amp;COUNTIF($D$1:D2320,D2320))</f>
        <v/>
      </c>
      <c r="F2320" s="78" t="str">
        <f t="shared" si="36"/>
        <v>Google 검색</v>
      </c>
    </row>
    <row r="2321" spans="1:6">
      <c r="A2321" t="s">
        <v>1466</v>
      </c>
      <c r="B2321" t="s">
        <v>229</v>
      </c>
      <c r="C2321">
        <v>1</v>
      </c>
      <c r="D2321" s="78" t="str">
        <f>IFERROR(MATCH(A2321,'4p data'!$I$2:$I$7,0),"")</f>
        <v/>
      </c>
      <c r="E2321" s="78" t="str">
        <f>IF(D2321="","",D2321&amp;"@"&amp;COUNTIF($D$1:D2321,D2321))</f>
        <v/>
      </c>
      <c r="F2321" s="78" t="str">
        <f t="shared" si="36"/>
        <v>Skenergy.com</v>
      </c>
    </row>
    <row r="2322" spans="1:6">
      <c r="A2322" t="s">
        <v>181</v>
      </c>
      <c r="B2322" t="s">
        <v>40</v>
      </c>
      <c r="C2322">
        <v>1</v>
      </c>
      <c r="D2322" s="78" t="str">
        <f>IFERROR(MATCH(A2322,'4p data'!$I$2:$I$7,0),"")</f>
        <v/>
      </c>
      <c r="E2322" s="78" t="str">
        <f>IF(D2322="","",D2322&amp;"@"&amp;COUNTIF($D$1:D2322,D2322))</f>
        <v/>
      </c>
      <c r="F2322" s="78" t="str">
        <f t="shared" si="36"/>
        <v>Bing</v>
      </c>
    </row>
    <row r="2323" spans="1:6">
      <c r="A2323" t="s">
        <v>52</v>
      </c>
      <c r="B2323" t="s">
        <v>2009</v>
      </c>
      <c r="C2323">
        <v>1</v>
      </c>
      <c r="D2323" s="78" t="str">
        <f>IFERROR(MATCH(A2323,'4p data'!$I$2:$I$7,0),"")</f>
        <v/>
      </c>
      <c r="E2323" s="78" t="str">
        <f>IF(D2323="","",D2323&amp;"@"&amp;COUNTIF($D$1:D2323,D2323))</f>
        <v/>
      </c>
      <c r="F2323" s="78" t="str">
        <f t="shared" si="36"/>
        <v>L.facebook.com</v>
      </c>
    </row>
    <row r="2324" spans="1:6">
      <c r="A2324" t="s">
        <v>52</v>
      </c>
      <c r="B2324" t="s">
        <v>41</v>
      </c>
      <c r="C2324">
        <v>1</v>
      </c>
      <c r="D2324" s="78" t="str">
        <f>IFERROR(MATCH(A2324,'4p data'!$I$2:$I$7,0),"")</f>
        <v/>
      </c>
      <c r="E2324" s="78" t="str">
        <f>IF(D2324="","",D2324&amp;"@"&amp;COUNTIF($D$1:D2324,D2324))</f>
        <v/>
      </c>
      <c r="F2324" s="78" t="str">
        <f t="shared" si="36"/>
        <v>Naver.com</v>
      </c>
    </row>
    <row r="2325" spans="1:6">
      <c r="A2325" t="s">
        <v>52</v>
      </c>
      <c r="B2325" t="s">
        <v>230</v>
      </c>
      <c r="C2325">
        <v>1</v>
      </c>
      <c r="D2325" s="78" t="str">
        <f>IFERROR(MATCH(A2325,'4p data'!$I$2:$I$7,0),"")</f>
        <v/>
      </c>
      <c r="E2325" s="78" t="str">
        <f>IF(D2325="","",D2325&amp;"@"&amp;COUNTIF($D$1:D2325,D2325))</f>
        <v/>
      </c>
      <c r="F2325" s="78" t="str">
        <f t="shared" si="36"/>
        <v>Skgeocentric.com</v>
      </c>
    </row>
    <row r="2326" spans="1:6">
      <c r="A2326" t="s">
        <v>92</v>
      </c>
      <c r="B2326" t="s">
        <v>39</v>
      </c>
      <c r="C2326">
        <v>1</v>
      </c>
      <c r="D2326" s="78" t="str">
        <f>IFERROR(MATCH(A2326,'4p data'!$I$2:$I$7,0),"")</f>
        <v/>
      </c>
      <c r="E2326" s="78" t="str">
        <f>IF(D2326="","",D2326&amp;"@"&amp;COUNTIF($D$1:D2326,D2326))</f>
        <v/>
      </c>
      <c r="F2326" s="78" t="str">
        <f t="shared" si="36"/>
        <v>Naver 검색</v>
      </c>
    </row>
    <row r="2327" spans="1:6">
      <c r="A2327" t="s">
        <v>92</v>
      </c>
      <c r="B2327" t="s">
        <v>230</v>
      </c>
      <c r="C2327">
        <v>1</v>
      </c>
      <c r="D2327" s="78" t="str">
        <f>IFERROR(MATCH(A2327,'4p data'!$I$2:$I$7,0),"")</f>
        <v/>
      </c>
      <c r="E2327" s="78" t="str">
        <f>IF(D2327="","",D2327&amp;"@"&amp;COUNTIF($D$1:D2327,D2327))</f>
        <v/>
      </c>
      <c r="F2327" s="78" t="str">
        <f t="shared" si="36"/>
        <v>Skgeocentric.com</v>
      </c>
    </row>
    <row r="2328" spans="1:6">
      <c r="A2328" t="s">
        <v>1442</v>
      </c>
      <c r="B2328" t="s">
        <v>36</v>
      </c>
      <c r="C2328">
        <v>1</v>
      </c>
      <c r="D2328" s="78" t="str">
        <f>IFERROR(MATCH(A2328,'4p data'!$I$2:$I$7,0),"")</f>
        <v/>
      </c>
      <c r="E2328" s="78" t="str">
        <f>IF(D2328="","",D2328&amp;"@"&amp;COUNTIF($D$1:D2328,D2328))</f>
        <v/>
      </c>
      <c r="F2328" s="78" t="str">
        <f t="shared" si="36"/>
        <v>직접유입</v>
      </c>
    </row>
    <row r="2329" spans="1:6">
      <c r="A2329" t="s">
        <v>1442</v>
      </c>
      <c r="B2329" t="s">
        <v>39</v>
      </c>
      <c r="C2329">
        <v>1</v>
      </c>
      <c r="D2329" s="78" t="str">
        <f>IFERROR(MATCH(A2329,'4p data'!$I$2:$I$7,0),"")</f>
        <v/>
      </c>
      <c r="E2329" s="78" t="str">
        <f>IF(D2329="","",D2329&amp;"@"&amp;COUNTIF($D$1:D2329,D2329))</f>
        <v/>
      </c>
      <c r="F2329" s="78" t="str">
        <f t="shared" si="36"/>
        <v>Naver 검색</v>
      </c>
    </row>
    <row r="2330" spans="1:6">
      <c r="A2330" t="s">
        <v>1442</v>
      </c>
      <c r="B2330" t="s">
        <v>229</v>
      </c>
      <c r="C2330">
        <v>1</v>
      </c>
      <c r="D2330" s="78" t="str">
        <f>IFERROR(MATCH(A2330,'4p data'!$I$2:$I$7,0),"")</f>
        <v/>
      </c>
      <c r="E2330" s="78" t="str">
        <f>IF(D2330="","",D2330&amp;"@"&amp;COUNTIF($D$1:D2330,D2330))</f>
        <v/>
      </c>
      <c r="F2330" s="78" t="str">
        <f t="shared" si="36"/>
        <v>Skenergy.com</v>
      </c>
    </row>
    <row r="2331" spans="1:6">
      <c r="A2331" t="s">
        <v>2573</v>
      </c>
      <c r="B2331" t="s">
        <v>1780</v>
      </c>
      <c r="C2331">
        <v>1</v>
      </c>
      <c r="D2331" s="78" t="str">
        <f>IFERROR(MATCH(A2331,'4p data'!$I$2:$I$7,0),"")</f>
        <v/>
      </c>
      <c r="E2331" s="78" t="str">
        <f>IF(D2331="","",D2331&amp;"@"&amp;COUNTIF($D$1:D2331,D2331))</f>
        <v/>
      </c>
      <c r="F2331" s="78" t="str">
        <f t="shared" si="36"/>
        <v>Link.naver.com</v>
      </c>
    </row>
    <row r="2332" spans="1:6">
      <c r="A2332" t="s">
        <v>2574</v>
      </c>
      <c r="B2332" t="s">
        <v>37</v>
      </c>
      <c r="C2332">
        <v>1</v>
      </c>
      <c r="D2332" s="78" t="str">
        <f>IFERROR(MATCH(A2332,'4p data'!$I$2:$I$7,0),"")</f>
        <v/>
      </c>
      <c r="E2332" s="78" t="str">
        <f>IF(D2332="","",D2332&amp;"@"&amp;COUNTIF($D$1:D2332,D2332))</f>
        <v/>
      </c>
      <c r="F2332" s="78" t="str">
        <f t="shared" si="36"/>
        <v>Google 검색</v>
      </c>
    </row>
    <row r="2333" spans="1:6">
      <c r="A2333" t="s">
        <v>2575</v>
      </c>
      <c r="B2333" t="s">
        <v>40</v>
      </c>
      <c r="C2333">
        <v>1</v>
      </c>
      <c r="D2333" s="78" t="str">
        <f>IFERROR(MATCH(A2333,'4p data'!$I$2:$I$7,0),"")</f>
        <v/>
      </c>
      <c r="E2333" s="78" t="str">
        <f>IF(D2333="","",D2333&amp;"@"&amp;COUNTIF($D$1:D2333,D2333))</f>
        <v/>
      </c>
      <c r="F2333" s="78" t="str">
        <f t="shared" si="36"/>
        <v>Bing</v>
      </c>
    </row>
    <row r="2334" spans="1:6">
      <c r="A2334" t="s">
        <v>2576</v>
      </c>
      <c r="B2334" t="s">
        <v>37</v>
      </c>
      <c r="C2334">
        <v>1</v>
      </c>
      <c r="D2334" s="78" t="str">
        <f>IFERROR(MATCH(A2334,'4p data'!$I$2:$I$7,0),"")</f>
        <v/>
      </c>
      <c r="E2334" s="78" t="str">
        <f>IF(D2334="","",D2334&amp;"@"&amp;COUNTIF($D$1:D2334,D2334))</f>
        <v/>
      </c>
      <c r="F2334" s="78" t="str">
        <f t="shared" si="36"/>
        <v>Google 검색</v>
      </c>
    </row>
    <row r="2335" spans="1:6">
      <c r="A2335" t="s">
        <v>2577</v>
      </c>
      <c r="B2335" t="s">
        <v>37</v>
      </c>
      <c r="C2335">
        <v>1</v>
      </c>
      <c r="D2335" s="78" t="str">
        <f>IFERROR(MATCH(A2335,'4p data'!$I$2:$I$7,0),"")</f>
        <v/>
      </c>
      <c r="E2335" s="78" t="str">
        <f>IF(D2335="","",D2335&amp;"@"&amp;COUNTIF($D$1:D2335,D2335))</f>
        <v/>
      </c>
      <c r="F2335" s="78" t="str">
        <f t="shared" si="36"/>
        <v>Google 검색</v>
      </c>
    </row>
    <row r="2336" spans="1:6">
      <c r="A2336" t="s">
        <v>1829</v>
      </c>
      <c r="B2336" t="s">
        <v>37</v>
      </c>
      <c r="C2336">
        <v>1</v>
      </c>
      <c r="D2336" s="78" t="str">
        <f>IFERROR(MATCH(A2336,'4p data'!$I$2:$I$7,0),"")</f>
        <v/>
      </c>
      <c r="E2336" s="78" t="str">
        <f>IF(D2336="","",D2336&amp;"@"&amp;COUNTIF($D$1:D2336,D2336))</f>
        <v/>
      </c>
      <c r="F2336" s="78" t="str">
        <f t="shared" si="36"/>
        <v>Google 검색</v>
      </c>
    </row>
    <row r="2337" spans="1:6">
      <c r="A2337" t="s">
        <v>1873</v>
      </c>
      <c r="B2337" t="s">
        <v>36</v>
      </c>
      <c r="C2337">
        <v>1</v>
      </c>
      <c r="D2337" s="78" t="str">
        <f>IFERROR(MATCH(A2337,'4p data'!$I$2:$I$7,0),"")</f>
        <v/>
      </c>
      <c r="E2337" s="78" t="str">
        <f>IF(D2337="","",D2337&amp;"@"&amp;COUNTIF($D$1:D2337,D2337))</f>
        <v/>
      </c>
      <c r="F2337" s="78" t="str">
        <f t="shared" si="36"/>
        <v>직접유입</v>
      </c>
    </row>
    <row r="2338" spans="1:6">
      <c r="A2338" t="s">
        <v>2578</v>
      </c>
      <c r="B2338" t="s">
        <v>37</v>
      </c>
      <c r="C2338">
        <v>1</v>
      </c>
      <c r="D2338" s="78" t="str">
        <f>IFERROR(MATCH(A2338,'4p data'!$I$2:$I$7,0),"")</f>
        <v/>
      </c>
      <c r="E2338" s="78" t="str">
        <f>IF(D2338="","",D2338&amp;"@"&amp;COUNTIF($D$1:D2338,D2338))</f>
        <v/>
      </c>
      <c r="F2338" s="78" t="str">
        <f t="shared" si="36"/>
        <v>Google 검색</v>
      </c>
    </row>
    <row r="2339" spans="1:6">
      <c r="A2339" t="s">
        <v>2579</v>
      </c>
      <c r="B2339" t="s">
        <v>37</v>
      </c>
      <c r="C2339">
        <v>1</v>
      </c>
      <c r="D2339" s="78" t="str">
        <f>IFERROR(MATCH(A2339,'4p data'!$I$2:$I$7,0),"")</f>
        <v/>
      </c>
      <c r="E2339" s="78" t="str">
        <f>IF(D2339="","",D2339&amp;"@"&amp;COUNTIF($D$1:D2339,D2339))</f>
        <v/>
      </c>
      <c r="F2339" s="78" t="str">
        <f t="shared" si="36"/>
        <v>Google 검색</v>
      </c>
    </row>
    <row r="2340" spans="1:6">
      <c r="A2340" t="s">
        <v>710</v>
      </c>
      <c r="B2340" t="s">
        <v>37</v>
      </c>
      <c r="C2340">
        <v>1</v>
      </c>
      <c r="D2340" s="78" t="str">
        <f>IFERROR(MATCH(A2340,'4p data'!$I$2:$I$7,0),"")</f>
        <v/>
      </c>
      <c r="E2340" s="78" t="str">
        <f>IF(D2340="","",D2340&amp;"@"&amp;COUNTIF($D$1:D2340,D2340))</f>
        <v/>
      </c>
      <c r="F2340" s="78" t="str">
        <f t="shared" si="36"/>
        <v>Google 검색</v>
      </c>
    </row>
    <row r="2341" spans="1:6">
      <c r="A2341" t="s">
        <v>2749</v>
      </c>
      <c r="B2341">
        <v>1</v>
      </c>
      <c r="C2341">
        <v>1</v>
      </c>
      <c r="D2341" s="78" t="str">
        <f>IFERROR(MATCH(A2341,'4p data'!$I$2:$I$7,0),"")</f>
        <v/>
      </c>
      <c r="E2341" s="78" t="str">
        <f>IF(D2341="","",D2341&amp;"@"&amp;COUNTIF($D$1:D2341,D2341))</f>
        <v/>
      </c>
      <c r="F2341" s="78" t="str">
        <f t="shared" si="36"/>
        <v>1</v>
      </c>
    </row>
    <row r="2342" spans="1:6">
      <c r="A2342" t="s">
        <v>2750</v>
      </c>
      <c r="B2342">
        <v>1</v>
      </c>
      <c r="C2342">
        <v>1</v>
      </c>
      <c r="D2342" s="78" t="str">
        <f>IFERROR(MATCH(A2342,'4p data'!$I$2:$I$7,0),"")</f>
        <v/>
      </c>
      <c r="E2342" s="78" t="str">
        <f>IF(D2342="","",D2342&amp;"@"&amp;COUNTIF($D$1:D2342,D2342))</f>
        <v/>
      </c>
      <c r="F2342" s="78" t="str">
        <f t="shared" si="36"/>
        <v>1</v>
      </c>
    </row>
    <row r="2343" spans="1:6">
      <c r="A2343" t="s">
        <v>2751</v>
      </c>
      <c r="B2343">
        <v>1</v>
      </c>
      <c r="C2343">
        <v>1</v>
      </c>
      <c r="D2343" s="78" t="str">
        <f>IFERROR(MATCH(A2343,'4p data'!$I$2:$I$7,0),"")</f>
        <v/>
      </c>
      <c r="E2343" s="78" t="str">
        <f>IF(D2343="","",D2343&amp;"@"&amp;COUNTIF($D$1:D2343,D2343))</f>
        <v/>
      </c>
      <c r="F2343" s="78" t="str">
        <f t="shared" si="36"/>
        <v>1</v>
      </c>
    </row>
    <row r="2344" spans="1:6">
      <c r="A2344" t="s">
        <v>1498</v>
      </c>
      <c r="B2344" t="s">
        <v>37</v>
      </c>
      <c r="C2344">
        <v>1</v>
      </c>
      <c r="D2344" s="78" t="str">
        <f>IFERROR(MATCH(A2344,'4p data'!$I$2:$I$7,0),"")</f>
        <v/>
      </c>
      <c r="E2344" s="78" t="str">
        <f>IF(D2344="","",D2344&amp;"@"&amp;COUNTIF($D$1:D2344,D2344))</f>
        <v/>
      </c>
      <c r="F2344" s="78" t="str">
        <f t="shared" si="36"/>
        <v>Google 검색</v>
      </c>
    </row>
    <row r="2345" spans="1:6">
      <c r="A2345" t="s">
        <v>2089</v>
      </c>
      <c r="B2345" t="s">
        <v>1188</v>
      </c>
      <c r="C2345">
        <v>1</v>
      </c>
      <c r="D2345" s="78" t="str">
        <f>IFERROR(MATCH(A2345,'4p data'!$I$2:$I$7,0),"")</f>
        <v/>
      </c>
      <c r="E2345" s="78" t="str">
        <f>IF(D2345="","",D2345&amp;"@"&amp;COUNTIF($D$1:D2345,D2345))</f>
        <v/>
      </c>
      <c r="F2345" s="78" t="str">
        <f t="shared" si="36"/>
        <v>Facebook.com</v>
      </c>
    </row>
    <row r="2346" spans="1:6">
      <c r="A2346" t="s">
        <v>2089</v>
      </c>
      <c r="B2346" t="s">
        <v>1538</v>
      </c>
      <c r="C2346">
        <v>1</v>
      </c>
      <c r="D2346" s="78" t="str">
        <f>IFERROR(MATCH(A2346,'4p data'!$I$2:$I$7,0),"")</f>
        <v/>
      </c>
      <c r="E2346" s="78" t="str">
        <f>IF(D2346="","",D2346&amp;"@"&amp;COUNTIF($D$1:D2346,D2346))</f>
        <v/>
      </c>
      <c r="F2346" s="78" t="str">
        <f t="shared" si="36"/>
        <v>M.facebook.com</v>
      </c>
    </row>
    <row r="2347" spans="1:6">
      <c r="A2347" t="s">
        <v>1811</v>
      </c>
      <c r="B2347" t="s">
        <v>37</v>
      </c>
      <c r="C2347">
        <v>1</v>
      </c>
      <c r="D2347" s="78" t="str">
        <f>IFERROR(MATCH(A2347,'4p data'!$I$2:$I$7,0),"")</f>
        <v/>
      </c>
      <c r="E2347" s="78" t="str">
        <f>IF(D2347="","",D2347&amp;"@"&amp;COUNTIF($D$1:D2347,D2347))</f>
        <v/>
      </c>
      <c r="F2347" s="78" t="str">
        <f t="shared" si="36"/>
        <v>Google 검색</v>
      </c>
    </row>
    <row r="2348" spans="1:6">
      <c r="A2348" t="s">
        <v>1536</v>
      </c>
      <c r="B2348" t="s">
        <v>2752</v>
      </c>
      <c r="C2348">
        <v>1</v>
      </c>
      <c r="D2348" s="78" t="str">
        <f>IFERROR(MATCH(A2348,'4p data'!$I$2:$I$7,0),"")</f>
        <v/>
      </c>
      <c r="E2348" s="78" t="str">
        <f>IF(D2348="","",D2348&amp;"@"&amp;COUNTIF($D$1:D2348,D2348))</f>
        <v/>
      </c>
      <c r="F2348" s="78" t="str">
        <f t="shared" si="36"/>
        <v>Wad.sentinel.navercorp.com</v>
      </c>
    </row>
    <row r="2349" spans="1:6">
      <c r="A2349" t="s">
        <v>2580</v>
      </c>
      <c r="B2349" t="s">
        <v>39</v>
      </c>
      <c r="C2349">
        <v>1</v>
      </c>
      <c r="D2349" s="78" t="str">
        <f>IFERROR(MATCH(A2349,'4p data'!$I$2:$I$7,0),"")</f>
        <v/>
      </c>
      <c r="E2349" s="78" t="str">
        <f>IF(D2349="","",D2349&amp;"@"&amp;COUNTIF($D$1:D2349,D2349))</f>
        <v/>
      </c>
      <c r="F2349" s="78" t="str">
        <f t="shared" si="36"/>
        <v>Naver 검색</v>
      </c>
    </row>
    <row r="2350" spans="1:6">
      <c r="A2350" t="s">
        <v>1875</v>
      </c>
      <c r="B2350" t="s">
        <v>40</v>
      </c>
      <c r="C2350">
        <v>1</v>
      </c>
      <c r="D2350" s="78" t="str">
        <f>IFERROR(MATCH(A2350,'4p data'!$I$2:$I$7,0),"")</f>
        <v/>
      </c>
      <c r="E2350" s="78" t="str">
        <f>IF(D2350="","",D2350&amp;"@"&amp;COUNTIF($D$1:D2350,D2350))</f>
        <v/>
      </c>
      <c r="F2350" s="78" t="str">
        <f t="shared" si="36"/>
        <v>Bing</v>
      </c>
    </row>
    <row r="2351" spans="1:6">
      <c r="A2351" t="s">
        <v>1875</v>
      </c>
      <c r="B2351" t="s">
        <v>37</v>
      </c>
      <c r="C2351">
        <v>1</v>
      </c>
      <c r="D2351" s="78" t="str">
        <f>IFERROR(MATCH(A2351,'4p data'!$I$2:$I$7,0),"")</f>
        <v/>
      </c>
      <c r="E2351" s="78" t="str">
        <f>IF(D2351="","",D2351&amp;"@"&amp;COUNTIF($D$1:D2351,D2351))</f>
        <v/>
      </c>
      <c r="F2351" s="78" t="str">
        <f t="shared" si="36"/>
        <v>Google 검색</v>
      </c>
    </row>
    <row r="2352" spans="1:6">
      <c r="A2352" t="s">
        <v>2753</v>
      </c>
      <c r="B2352">
        <v>1</v>
      </c>
      <c r="C2352">
        <v>1</v>
      </c>
      <c r="D2352" s="78" t="str">
        <f>IFERROR(MATCH(A2352,'4p data'!$I$2:$I$7,0),"")</f>
        <v/>
      </c>
      <c r="E2352" s="78" t="str">
        <f>IF(D2352="","",D2352&amp;"@"&amp;COUNTIF($D$1:D2352,D2352))</f>
        <v/>
      </c>
      <c r="F2352" s="78" t="str">
        <f t="shared" si="36"/>
        <v>1</v>
      </c>
    </row>
    <row r="2353" spans="1:6">
      <c r="A2353" t="s">
        <v>2754</v>
      </c>
      <c r="B2353">
        <v>1</v>
      </c>
      <c r="C2353">
        <v>1</v>
      </c>
      <c r="D2353" s="78" t="str">
        <f>IFERROR(MATCH(A2353,'4p data'!$I$2:$I$7,0),"")</f>
        <v/>
      </c>
      <c r="E2353" s="78" t="str">
        <f>IF(D2353="","",D2353&amp;"@"&amp;COUNTIF($D$1:D2353,D2353))</f>
        <v/>
      </c>
      <c r="F2353" s="78" t="str">
        <f t="shared" si="36"/>
        <v>1</v>
      </c>
    </row>
    <row r="2354" spans="1:6">
      <c r="A2354" t="s">
        <v>2755</v>
      </c>
      <c r="B2354">
        <v>1</v>
      </c>
      <c r="C2354">
        <v>1</v>
      </c>
      <c r="D2354" s="78" t="str">
        <f>IFERROR(MATCH(A2354,'4p data'!$I$2:$I$7,0),"")</f>
        <v/>
      </c>
      <c r="E2354" s="78" t="str">
        <f>IF(D2354="","",D2354&amp;"@"&amp;COUNTIF($D$1:D2354,D2354))</f>
        <v/>
      </c>
      <c r="F2354" s="78" t="str">
        <f t="shared" si="36"/>
        <v>1</v>
      </c>
    </row>
    <row r="2355" spans="1:6">
      <c r="A2355" t="s">
        <v>2756</v>
      </c>
      <c r="B2355">
        <v>1</v>
      </c>
      <c r="C2355">
        <v>1</v>
      </c>
      <c r="D2355" s="78" t="str">
        <f>IFERROR(MATCH(A2355,'4p data'!$I$2:$I$7,0),"")</f>
        <v/>
      </c>
      <c r="E2355" s="78" t="str">
        <f>IF(D2355="","",D2355&amp;"@"&amp;COUNTIF($D$1:D2355,D2355))</f>
        <v/>
      </c>
      <c r="F2355" s="78" t="str">
        <f t="shared" si="36"/>
        <v>1</v>
      </c>
    </row>
    <row r="2356" spans="1:6">
      <c r="A2356" t="s">
        <v>2013</v>
      </c>
      <c r="B2356">
        <v>1</v>
      </c>
      <c r="C2356">
        <v>1</v>
      </c>
      <c r="D2356" s="78" t="str">
        <f>IFERROR(MATCH(A2356,'4p data'!$I$2:$I$7,0),"")</f>
        <v/>
      </c>
      <c r="E2356" s="78" t="str">
        <f>IF(D2356="","",D2356&amp;"@"&amp;COUNTIF($D$1:D2356,D2356))</f>
        <v/>
      </c>
      <c r="F2356" s="78" t="str">
        <f t="shared" si="36"/>
        <v>1</v>
      </c>
    </row>
    <row r="2357" spans="1:6">
      <c r="A2357" t="s">
        <v>2134</v>
      </c>
      <c r="B2357" t="s">
        <v>37</v>
      </c>
      <c r="C2357">
        <v>1</v>
      </c>
      <c r="D2357" s="78" t="str">
        <f>IFERROR(MATCH(A2357,'4p data'!$I$2:$I$7,0),"")</f>
        <v/>
      </c>
      <c r="E2357" s="78" t="str">
        <f>IF(D2357="","",D2357&amp;"@"&amp;COUNTIF($D$1:D2357,D2357))</f>
        <v/>
      </c>
      <c r="F2357" s="78" t="str">
        <f t="shared" si="36"/>
        <v>Google 검색</v>
      </c>
    </row>
    <row r="2358" spans="1:6">
      <c r="A2358" t="s">
        <v>2757</v>
      </c>
      <c r="B2358">
        <v>1</v>
      </c>
      <c r="C2358">
        <v>1</v>
      </c>
      <c r="D2358" s="78" t="str">
        <f>IFERROR(MATCH(A2358,'4p data'!$I$2:$I$7,0),"")</f>
        <v/>
      </c>
      <c r="E2358" s="78" t="str">
        <f>IF(D2358="","",D2358&amp;"@"&amp;COUNTIF($D$1:D2358,D2358))</f>
        <v/>
      </c>
      <c r="F2358" s="78" t="str">
        <f t="shared" si="36"/>
        <v>1</v>
      </c>
    </row>
    <row r="2359" spans="1:6">
      <c r="A2359" t="s">
        <v>1812</v>
      </c>
      <c r="B2359" t="s">
        <v>37</v>
      </c>
      <c r="C2359">
        <v>1</v>
      </c>
      <c r="D2359" s="78" t="str">
        <f>IFERROR(MATCH(A2359,'4p data'!$I$2:$I$7,0),"")</f>
        <v/>
      </c>
      <c r="E2359" s="78" t="str">
        <f>IF(D2359="","",D2359&amp;"@"&amp;COUNTIF($D$1:D2359,D2359))</f>
        <v/>
      </c>
      <c r="F2359" s="78" t="str">
        <f t="shared" si="36"/>
        <v>Google 검색</v>
      </c>
    </row>
    <row r="2360" spans="1:6">
      <c r="A2360" t="s">
        <v>2584</v>
      </c>
      <c r="B2360" t="s">
        <v>37</v>
      </c>
      <c r="C2360">
        <v>1</v>
      </c>
      <c r="D2360" s="78" t="str">
        <f>IFERROR(MATCH(A2360,'4p data'!$I$2:$I$7,0),"")</f>
        <v/>
      </c>
      <c r="E2360" s="78" t="str">
        <f>IF(D2360="","",D2360&amp;"@"&amp;COUNTIF($D$1:D2360,D2360))</f>
        <v/>
      </c>
      <c r="F2360" s="78" t="str">
        <f t="shared" si="36"/>
        <v>Google 검색</v>
      </c>
    </row>
    <row r="2361" spans="1:6">
      <c r="A2361" t="s">
        <v>1876</v>
      </c>
      <c r="B2361" t="s">
        <v>36</v>
      </c>
      <c r="C2361">
        <v>1</v>
      </c>
      <c r="D2361" s="78" t="str">
        <f>IFERROR(MATCH(A2361,'4p data'!$I$2:$I$7,0),"")</f>
        <v/>
      </c>
      <c r="E2361" s="78" t="str">
        <f>IF(D2361="","",D2361&amp;"@"&amp;COUNTIF($D$1:D2361,D2361))</f>
        <v/>
      </c>
      <c r="F2361" s="78" t="str">
        <f t="shared" si="36"/>
        <v>직접유입</v>
      </c>
    </row>
    <row r="2362" spans="1:6">
      <c r="A2362" t="s">
        <v>1602</v>
      </c>
      <c r="B2362" t="s">
        <v>37</v>
      </c>
      <c r="C2362">
        <v>1</v>
      </c>
      <c r="D2362" s="78" t="str">
        <f>IFERROR(MATCH(A2362,'4p data'!$I$2:$I$7,0),"")</f>
        <v/>
      </c>
      <c r="E2362" s="78" t="str">
        <f>IF(D2362="","",D2362&amp;"@"&amp;COUNTIF($D$1:D2362,D2362))</f>
        <v/>
      </c>
      <c r="F2362" s="78" t="str">
        <f t="shared" si="36"/>
        <v>Google 검색</v>
      </c>
    </row>
    <row r="2363" spans="1:6">
      <c r="A2363" t="s">
        <v>2758</v>
      </c>
      <c r="B2363">
        <v>1</v>
      </c>
      <c r="C2363">
        <v>1</v>
      </c>
      <c r="D2363" s="78" t="str">
        <f>IFERROR(MATCH(A2363,'4p data'!$I$2:$I$7,0),"")</f>
        <v/>
      </c>
      <c r="E2363" s="78" t="str">
        <f>IF(D2363="","",D2363&amp;"@"&amp;COUNTIF($D$1:D2363,D2363))</f>
        <v/>
      </c>
      <c r="F2363" s="78" t="str">
        <f t="shared" si="36"/>
        <v>1</v>
      </c>
    </row>
    <row r="2364" spans="1:6">
      <c r="A2364" t="s">
        <v>2759</v>
      </c>
      <c r="B2364">
        <v>1</v>
      </c>
      <c r="C2364">
        <v>1</v>
      </c>
      <c r="D2364" s="78" t="str">
        <f>IFERROR(MATCH(A2364,'4p data'!$I$2:$I$7,0),"")</f>
        <v/>
      </c>
      <c r="E2364" s="78" t="str">
        <f>IF(D2364="","",D2364&amp;"@"&amp;COUNTIF($D$1:D2364,D2364))</f>
        <v/>
      </c>
      <c r="F2364" s="78" t="str">
        <f t="shared" si="36"/>
        <v>1</v>
      </c>
    </row>
    <row r="2365" spans="1:6">
      <c r="A2365" t="s">
        <v>2760</v>
      </c>
      <c r="B2365">
        <v>1</v>
      </c>
      <c r="C2365">
        <v>1</v>
      </c>
      <c r="D2365" s="78" t="str">
        <f>IFERROR(MATCH(A2365,'4p data'!$I$2:$I$7,0),"")</f>
        <v/>
      </c>
      <c r="E2365" s="78" t="str">
        <f>IF(D2365="","",D2365&amp;"@"&amp;COUNTIF($D$1:D2365,D2365))</f>
        <v/>
      </c>
      <c r="F2365" s="78" t="str">
        <f t="shared" si="36"/>
        <v>1</v>
      </c>
    </row>
    <row r="2366" spans="1:6">
      <c r="A2366" t="s">
        <v>2761</v>
      </c>
      <c r="B2366">
        <v>1</v>
      </c>
      <c r="C2366">
        <v>1</v>
      </c>
      <c r="D2366" s="78" t="str">
        <f>IFERROR(MATCH(A2366,'4p data'!$I$2:$I$7,0),"")</f>
        <v/>
      </c>
      <c r="E2366" s="78" t="str">
        <f>IF(D2366="","",D2366&amp;"@"&amp;COUNTIF($D$1:D2366,D2366))</f>
        <v/>
      </c>
      <c r="F2366" s="78" t="str">
        <f t="shared" si="36"/>
        <v>1</v>
      </c>
    </row>
    <row r="2367" spans="1:6">
      <c r="A2367" t="s">
        <v>2762</v>
      </c>
      <c r="B2367">
        <v>1</v>
      </c>
      <c r="C2367">
        <v>1</v>
      </c>
      <c r="D2367" s="78" t="str">
        <f>IFERROR(MATCH(A2367,'4p data'!$I$2:$I$7,0),"")</f>
        <v/>
      </c>
      <c r="E2367" s="78" t="str">
        <f>IF(D2367="","",D2367&amp;"@"&amp;COUNTIF($D$1:D2367,D2367))</f>
        <v/>
      </c>
      <c r="F2367" s="78" t="str">
        <f t="shared" si="36"/>
        <v>1</v>
      </c>
    </row>
    <row r="2368" spans="1:6">
      <c r="A2368" t="s">
        <v>2763</v>
      </c>
      <c r="B2368">
        <v>1</v>
      </c>
      <c r="C2368">
        <v>1</v>
      </c>
      <c r="D2368" s="78" t="str">
        <f>IFERROR(MATCH(A2368,'4p data'!$I$2:$I$7,0),"")</f>
        <v/>
      </c>
      <c r="E2368" s="78" t="str">
        <f>IF(D2368="","",D2368&amp;"@"&amp;COUNTIF($D$1:D2368,D2368))</f>
        <v/>
      </c>
      <c r="F2368" s="78" t="str">
        <f t="shared" si="36"/>
        <v>1</v>
      </c>
    </row>
    <row r="2369" spans="1:6">
      <c r="A2369" t="s">
        <v>1642</v>
      </c>
      <c r="B2369" t="s">
        <v>37</v>
      </c>
      <c r="C2369">
        <v>1</v>
      </c>
      <c r="D2369" s="78" t="str">
        <f>IFERROR(MATCH(A2369,'4p data'!$I$2:$I$7,0),"")</f>
        <v/>
      </c>
      <c r="E2369" s="78" t="str">
        <f>IF(D2369="","",D2369&amp;"@"&amp;COUNTIF($D$1:D2369,D2369))</f>
        <v/>
      </c>
      <c r="F2369" s="78" t="str">
        <f t="shared" si="36"/>
        <v>Google 검색</v>
      </c>
    </row>
    <row r="2370" spans="1:6">
      <c r="A2370" t="s">
        <v>2591</v>
      </c>
      <c r="B2370" t="s">
        <v>37</v>
      </c>
      <c r="C2370">
        <v>1</v>
      </c>
      <c r="D2370" s="78" t="str">
        <f>IFERROR(MATCH(A2370,'4p data'!$I$2:$I$7,0),"")</f>
        <v/>
      </c>
      <c r="E2370" s="78" t="str">
        <f>IF(D2370="","",D2370&amp;"@"&amp;COUNTIF($D$1:D2370,D2370))</f>
        <v/>
      </c>
      <c r="F2370" s="78" t="str">
        <f t="shared" ref="F2370:F2433" si="37">IF(B2370="naver","Naver 검색",IF(B2370="google","Google 검색",IF(B2370="(direct)","직접유입",UPPER(LEFT(B2370,1))&amp;MID(B2370,2,99))))</f>
        <v>Google 검색</v>
      </c>
    </row>
    <row r="2371" spans="1:6">
      <c r="A2371" t="s">
        <v>2764</v>
      </c>
      <c r="B2371">
        <v>1</v>
      </c>
      <c r="C2371">
        <v>1</v>
      </c>
      <c r="D2371" s="78" t="str">
        <f>IFERROR(MATCH(A2371,'4p data'!$I$2:$I$7,0),"")</f>
        <v/>
      </c>
      <c r="E2371" s="78" t="str">
        <f>IF(D2371="","",D2371&amp;"@"&amp;COUNTIF($D$1:D2371,D2371))</f>
        <v/>
      </c>
      <c r="F2371" s="78" t="str">
        <f t="shared" si="37"/>
        <v>1</v>
      </c>
    </row>
    <row r="2372" spans="1:6">
      <c r="A2372" t="s">
        <v>2765</v>
      </c>
      <c r="B2372">
        <v>1</v>
      </c>
      <c r="C2372">
        <v>1</v>
      </c>
      <c r="D2372" s="78" t="str">
        <f>IFERROR(MATCH(A2372,'4p data'!$I$2:$I$7,0),"")</f>
        <v/>
      </c>
      <c r="E2372" s="78" t="str">
        <f>IF(D2372="","",D2372&amp;"@"&amp;COUNTIF($D$1:D2372,D2372))</f>
        <v/>
      </c>
      <c r="F2372" s="78" t="str">
        <f t="shared" si="37"/>
        <v>1</v>
      </c>
    </row>
    <row r="2373" spans="1:6">
      <c r="A2373" t="s">
        <v>2594</v>
      </c>
      <c r="B2373" t="s">
        <v>39</v>
      </c>
      <c r="C2373">
        <v>1</v>
      </c>
      <c r="D2373" s="78" t="str">
        <f>IFERROR(MATCH(A2373,'4p data'!$I$2:$I$7,0),"")</f>
        <v/>
      </c>
      <c r="E2373" s="78" t="str">
        <f>IF(D2373="","",D2373&amp;"@"&amp;COUNTIF($D$1:D2373,D2373))</f>
        <v/>
      </c>
      <c r="F2373" s="78" t="str">
        <f t="shared" si="37"/>
        <v>Naver 검색</v>
      </c>
    </row>
    <row r="2374" spans="1:6">
      <c r="A2374" t="s">
        <v>2595</v>
      </c>
      <c r="B2374" t="s">
        <v>37</v>
      </c>
      <c r="C2374">
        <v>1</v>
      </c>
      <c r="D2374" s="78" t="str">
        <f>IFERROR(MATCH(A2374,'4p data'!$I$2:$I$7,0),"")</f>
        <v/>
      </c>
      <c r="E2374" s="78" t="str">
        <f>IF(D2374="","",D2374&amp;"@"&amp;COUNTIF($D$1:D2374,D2374))</f>
        <v/>
      </c>
      <c r="F2374" s="78" t="str">
        <f t="shared" si="37"/>
        <v>Google 검색</v>
      </c>
    </row>
    <row r="2375" spans="1:6">
      <c r="A2375" t="s">
        <v>2014</v>
      </c>
      <c r="B2375">
        <v>1</v>
      </c>
      <c r="C2375">
        <v>1</v>
      </c>
      <c r="D2375" s="78" t="str">
        <f>IFERROR(MATCH(A2375,'4p data'!$I$2:$I$7,0),"")</f>
        <v/>
      </c>
      <c r="E2375" s="78" t="str">
        <f>IF(D2375="","",D2375&amp;"@"&amp;COUNTIF($D$1:D2375,D2375))</f>
        <v/>
      </c>
      <c r="F2375" s="78" t="str">
        <f t="shared" si="37"/>
        <v>1</v>
      </c>
    </row>
    <row r="2376" spans="1:6">
      <c r="A2376" t="s">
        <v>2596</v>
      </c>
      <c r="B2376" t="s">
        <v>37</v>
      </c>
      <c r="C2376">
        <v>1</v>
      </c>
      <c r="D2376" s="78" t="str">
        <f>IFERROR(MATCH(A2376,'4p data'!$I$2:$I$7,0),"")</f>
        <v/>
      </c>
      <c r="E2376" s="78" t="str">
        <f>IF(D2376="","",D2376&amp;"@"&amp;COUNTIF($D$1:D2376,D2376))</f>
        <v/>
      </c>
      <c r="F2376" s="78" t="str">
        <f t="shared" si="37"/>
        <v>Google 검색</v>
      </c>
    </row>
    <row r="2377" spans="1:6">
      <c r="A2377" t="s">
        <v>2597</v>
      </c>
      <c r="B2377" t="s">
        <v>39</v>
      </c>
      <c r="C2377">
        <v>1</v>
      </c>
      <c r="D2377" s="78" t="str">
        <f>IFERROR(MATCH(A2377,'4p data'!$I$2:$I$7,0),"")</f>
        <v/>
      </c>
      <c r="E2377" s="78" t="str">
        <f>IF(D2377="","",D2377&amp;"@"&amp;COUNTIF($D$1:D2377,D2377))</f>
        <v/>
      </c>
      <c r="F2377" s="78" t="str">
        <f t="shared" si="37"/>
        <v>Naver 검색</v>
      </c>
    </row>
    <row r="2378" spans="1:6">
      <c r="A2378" t="s">
        <v>2598</v>
      </c>
      <c r="B2378" t="s">
        <v>37</v>
      </c>
      <c r="C2378">
        <v>1</v>
      </c>
      <c r="D2378" s="78" t="str">
        <f>IFERROR(MATCH(A2378,'4p data'!$I$2:$I$7,0),"")</f>
        <v/>
      </c>
      <c r="E2378" s="78" t="str">
        <f>IF(D2378="","",D2378&amp;"@"&amp;COUNTIF($D$1:D2378,D2378))</f>
        <v/>
      </c>
      <c r="F2378" s="78" t="str">
        <f t="shared" si="37"/>
        <v>Google 검색</v>
      </c>
    </row>
    <row r="2379" spans="1:6">
      <c r="A2379" t="s">
        <v>1782</v>
      </c>
      <c r="B2379">
        <v>1</v>
      </c>
      <c r="C2379">
        <v>1</v>
      </c>
      <c r="D2379" s="78" t="str">
        <f>IFERROR(MATCH(A2379,'4p data'!$I$2:$I$7,0),"")</f>
        <v/>
      </c>
      <c r="E2379" s="78" t="str">
        <f>IF(D2379="","",D2379&amp;"@"&amp;COUNTIF($D$1:D2379,D2379))</f>
        <v/>
      </c>
      <c r="F2379" s="78" t="str">
        <f t="shared" si="37"/>
        <v>1</v>
      </c>
    </row>
    <row r="2380" spans="1:6">
      <c r="A2380" t="s">
        <v>2599</v>
      </c>
      <c r="B2380" t="s">
        <v>37</v>
      </c>
      <c r="C2380">
        <v>1</v>
      </c>
      <c r="D2380" s="78" t="str">
        <f>IFERROR(MATCH(A2380,'4p data'!$I$2:$I$7,0),"")</f>
        <v/>
      </c>
      <c r="E2380" s="78" t="str">
        <f>IF(D2380="","",D2380&amp;"@"&amp;COUNTIF($D$1:D2380,D2380))</f>
        <v/>
      </c>
      <c r="F2380" s="78" t="str">
        <f t="shared" si="37"/>
        <v>Google 검색</v>
      </c>
    </row>
    <row r="2381" spans="1:6">
      <c r="A2381" t="s">
        <v>1768</v>
      </c>
      <c r="B2381" t="s">
        <v>37</v>
      </c>
      <c r="C2381">
        <v>1</v>
      </c>
      <c r="D2381" s="78" t="str">
        <f>IFERROR(MATCH(A2381,'4p data'!$I$2:$I$7,0),"")</f>
        <v/>
      </c>
      <c r="E2381" s="78" t="str">
        <f>IF(D2381="","",D2381&amp;"@"&amp;COUNTIF($D$1:D2381,D2381))</f>
        <v/>
      </c>
      <c r="F2381" s="78" t="str">
        <f t="shared" si="37"/>
        <v>Google 검색</v>
      </c>
    </row>
    <row r="2382" spans="1:6">
      <c r="A2382" t="s">
        <v>2766</v>
      </c>
      <c r="B2382">
        <v>1</v>
      </c>
      <c r="C2382">
        <v>1</v>
      </c>
      <c r="D2382" s="78" t="str">
        <f>IFERROR(MATCH(A2382,'4p data'!$I$2:$I$7,0),"")</f>
        <v/>
      </c>
      <c r="E2382" s="78" t="str">
        <f>IF(D2382="","",D2382&amp;"@"&amp;COUNTIF($D$1:D2382,D2382))</f>
        <v/>
      </c>
      <c r="F2382" s="78" t="str">
        <f t="shared" si="37"/>
        <v>1</v>
      </c>
    </row>
    <row r="2383" spans="1:6">
      <c r="A2383" t="s">
        <v>2601</v>
      </c>
      <c r="B2383" t="s">
        <v>37</v>
      </c>
      <c r="C2383">
        <v>1</v>
      </c>
      <c r="D2383" s="78" t="str">
        <f>IFERROR(MATCH(A2383,'4p data'!$I$2:$I$7,0),"")</f>
        <v/>
      </c>
      <c r="E2383" s="78" t="str">
        <f>IF(D2383="","",D2383&amp;"@"&amp;COUNTIF($D$1:D2383,D2383))</f>
        <v/>
      </c>
      <c r="F2383" s="78" t="str">
        <f t="shared" si="37"/>
        <v>Google 검색</v>
      </c>
    </row>
    <row r="2384" spans="1:6">
      <c r="A2384" t="s">
        <v>2767</v>
      </c>
      <c r="B2384">
        <v>1</v>
      </c>
      <c r="C2384">
        <v>1</v>
      </c>
      <c r="D2384" s="78" t="str">
        <f>IFERROR(MATCH(A2384,'4p data'!$I$2:$I$7,0),"")</f>
        <v/>
      </c>
      <c r="E2384" s="78" t="str">
        <f>IF(D2384="","",D2384&amp;"@"&amp;COUNTIF($D$1:D2384,D2384))</f>
        <v/>
      </c>
      <c r="F2384" s="78" t="str">
        <f t="shared" si="37"/>
        <v>1</v>
      </c>
    </row>
    <row r="2385" spans="1:6">
      <c r="A2385" t="s">
        <v>1660</v>
      </c>
      <c r="B2385" t="s">
        <v>37</v>
      </c>
      <c r="C2385">
        <v>1</v>
      </c>
      <c r="D2385" s="78" t="str">
        <f>IFERROR(MATCH(A2385,'4p data'!$I$2:$I$7,0),"")</f>
        <v/>
      </c>
      <c r="E2385" s="78" t="str">
        <f>IF(D2385="","",D2385&amp;"@"&amp;COUNTIF($D$1:D2385,D2385))</f>
        <v/>
      </c>
      <c r="F2385" s="78" t="str">
        <f t="shared" si="37"/>
        <v>Google 검색</v>
      </c>
    </row>
    <row r="2386" spans="1:6">
      <c r="A2386" t="s">
        <v>2603</v>
      </c>
      <c r="B2386" t="s">
        <v>37</v>
      </c>
      <c r="C2386">
        <v>1</v>
      </c>
      <c r="D2386" s="78" t="str">
        <f>IFERROR(MATCH(A2386,'4p data'!$I$2:$I$7,0),"")</f>
        <v/>
      </c>
      <c r="E2386" s="78" t="str">
        <f>IF(D2386="","",D2386&amp;"@"&amp;COUNTIF($D$1:D2386,D2386))</f>
        <v/>
      </c>
      <c r="F2386" s="78" t="str">
        <f t="shared" si="37"/>
        <v>Google 검색</v>
      </c>
    </row>
    <row r="2387" spans="1:6">
      <c r="A2387" t="s">
        <v>2768</v>
      </c>
      <c r="B2387">
        <v>1</v>
      </c>
      <c r="C2387">
        <v>1</v>
      </c>
      <c r="D2387" s="78" t="str">
        <f>IFERROR(MATCH(A2387,'4p data'!$I$2:$I$7,0),"")</f>
        <v/>
      </c>
      <c r="E2387" s="78" t="str">
        <f>IF(D2387="","",D2387&amp;"@"&amp;COUNTIF($D$1:D2387,D2387))</f>
        <v/>
      </c>
      <c r="F2387" s="78" t="str">
        <f t="shared" si="37"/>
        <v>1</v>
      </c>
    </row>
    <row r="2388" spans="1:6">
      <c r="A2388" t="s">
        <v>2016</v>
      </c>
      <c r="B2388">
        <v>1</v>
      </c>
      <c r="C2388">
        <v>1</v>
      </c>
      <c r="D2388" s="78" t="str">
        <f>IFERROR(MATCH(A2388,'4p data'!$I$2:$I$7,0),"")</f>
        <v/>
      </c>
      <c r="E2388" s="78" t="str">
        <f>IF(D2388="","",D2388&amp;"@"&amp;COUNTIF($D$1:D2388,D2388))</f>
        <v/>
      </c>
      <c r="F2388" s="78" t="str">
        <f t="shared" si="37"/>
        <v>1</v>
      </c>
    </row>
    <row r="2389" spans="1:6">
      <c r="A2389" t="s">
        <v>2008</v>
      </c>
      <c r="B2389">
        <v>1</v>
      </c>
      <c r="C2389">
        <v>1</v>
      </c>
      <c r="D2389" s="78" t="str">
        <f>IFERROR(MATCH(A2389,'4p data'!$I$2:$I$7,0),"")</f>
        <v/>
      </c>
      <c r="E2389" s="78" t="str">
        <f>IF(D2389="","",D2389&amp;"@"&amp;COUNTIF($D$1:D2389,D2389))</f>
        <v/>
      </c>
      <c r="F2389" s="78" t="str">
        <f t="shared" si="37"/>
        <v>1</v>
      </c>
    </row>
    <row r="2390" spans="1:6">
      <c r="A2390" t="s">
        <v>2605</v>
      </c>
      <c r="B2390" t="s">
        <v>37</v>
      </c>
      <c r="C2390">
        <v>1</v>
      </c>
      <c r="D2390" s="78" t="str">
        <f>IFERROR(MATCH(A2390,'4p data'!$I$2:$I$7,0),"")</f>
        <v/>
      </c>
      <c r="E2390" s="78" t="str">
        <f>IF(D2390="","",D2390&amp;"@"&amp;COUNTIF($D$1:D2390,D2390))</f>
        <v/>
      </c>
      <c r="F2390" s="78" t="str">
        <f t="shared" si="37"/>
        <v>Google 검색</v>
      </c>
    </row>
    <row r="2391" spans="1:6">
      <c r="A2391" t="s">
        <v>2769</v>
      </c>
      <c r="B2391">
        <v>1</v>
      </c>
      <c r="C2391">
        <v>1</v>
      </c>
      <c r="D2391" s="78" t="str">
        <f>IFERROR(MATCH(A2391,'4p data'!$I$2:$I$7,0),"")</f>
        <v/>
      </c>
      <c r="E2391" s="78" t="str">
        <f>IF(D2391="","",D2391&amp;"@"&amp;COUNTIF($D$1:D2391,D2391))</f>
        <v/>
      </c>
      <c r="F2391" s="78" t="str">
        <f t="shared" si="37"/>
        <v>1</v>
      </c>
    </row>
    <row r="2392" spans="1:6">
      <c r="A2392" t="s">
        <v>2770</v>
      </c>
      <c r="B2392">
        <v>1</v>
      </c>
      <c r="C2392">
        <v>1</v>
      </c>
      <c r="D2392" s="78" t="str">
        <f>IFERROR(MATCH(A2392,'4p data'!$I$2:$I$7,0),"")</f>
        <v/>
      </c>
      <c r="E2392" s="78" t="str">
        <f>IF(D2392="","",D2392&amp;"@"&amp;COUNTIF($D$1:D2392,D2392))</f>
        <v/>
      </c>
      <c r="F2392" s="78" t="str">
        <f t="shared" si="37"/>
        <v>1</v>
      </c>
    </row>
    <row r="2393" spans="1:6">
      <c r="A2393" t="s">
        <v>1481</v>
      </c>
      <c r="B2393" t="s">
        <v>36</v>
      </c>
      <c r="C2393">
        <v>1</v>
      </c>
      <c r="D2393" s="78" t="str">
        <f>IFERROR(MATCH(A2393,'4p data'!$I$2:$I$7,0),"")</f>
        <v/>
      </c>
      <c r="E2393" s="78" t="str">
        <f>IF(D2393="","",D2393&amp;"@"&amp;COUNTIF($D$1:D2393,D2393))</f>
        <v/>
      </c>
      <c r="F2393" s="78" t="str">
        <f t="shared" si="37"/>
        <v>직접유입</v>
      </c>
    </row>
    <row r="2394" spans="1:6">
      <c r="A2394" t="s">
        <v>1570</v>
      </c>
      <c r="B2394" t="s">
        <v>37</v>
      </c>
      <c r="C2394">
        <v>1</v>
      </c>
      <c r="D2394" s="78" t="str">
        <f>IFERROR(MATCH(A2394,'4p data'!$I$2:$I$7,0),"")</f>
        <v/>
      </c>
      <c r="E2394" s="78" t="str">
        <f>IF(D2394="","",D2394&amp;"@"&amp;COUNTIF($D$1:D2394,D2394))</f>
        <v/>
      </c>
      <c r="F2394" s="78" t="str">
        <f t="shared" si="37"/>
        <v>Google 검색</v>
      </c>
    </row>
    <row r="2395" spans="1:6">
      <c r="A2395" t="s">
        <v>2017</v>
      </c>
      <c r="B2395">
        <v>1</v>
      </c>
      <c r="C2395">
        <v>1</v>
      </c>
      <c r="D2395" s="78" t="str">
        <f>IFERROR(MATCH(A2395,'4p data'!$I$2:$I$7,0),"")</f>
        <v/>
      </c>
      <c r="E2395" s="78" t="str">
        <f>IF(D2395="","",D2395&amp;"@"&amp;COUNTIF($D$1:D2395,D2395))</f>
        <v/>
      </c>
      <c r="F2395" s="78" t="str">
        <f t="shared" si="37"/>
        <v>1</v>
      </c>
    </row>
    <row r="2396" spans="1:6">
      <c r="A2396" t="s">
        <v>1603</v>
      </c>
      <c r="B2396">
        <v>1</v>
      </c>
      <c r="C2396">
        <v>1</v>
      </c>
      <c r="D2396" s="78" t="str">
        <f>IFERROR(MATCH(A2396,'4p data'!$I$2:$I$7,0),"")</f>
        <v/>
      </c>
      <c r="E2396" s="78" t="str">
        <f>IF(D2396="","",D2396&amp;"@"&amp;COUNTIF($D$1:D2396,D2396))</f>
        <v/>
      </c>
      <c r="F2396" s="78" t="str">
        <f t="shared" si="37"/>
        <v>1</v>
      </c>
    </row>
    <row r="2397" spans="1:6">
      <c r="A2397" t="s">
        <v>2771</v>
      </c>
      <c r="B2397">
        <v>1</v>
      </c>
      <c r="C2397">
        <v>1</v>
      </c>
      <c r="D2397" s="78" t="str">
        <f>IFERROR(MATCH(A2397,'4p data'!$I$2:$I$7,0),"")</f>
        <v/>
      </c>
      <c r="E2397" s="78" t="str">
        <f>IF(D2397="","",D2397&amp;"@"&amp;COUNTIF($D$1:D2397,D2397))</f>
        <v/>
      </c>
      <c r="F2397" s="78" t="str">
        <f t="shared" si="37"/>
        <v>1</v>
      </c>
    </row>
    <row r="2398" spans="1:6">
      <c r="A2398" t="s">
        <v>2772</v>
      </c>
      <c r="B2398">
        <v>1</v>
      </c>
      <c r="C2398">
        <v>1</v>
      </c>
      <c r="D2398" s="78" t="str">
        <f>IFERROR(MATCH(A2398,'4p data'!$I$2:$I$7,0),"")</f>
        <v/>
      </c>
      <c r="E2398" s="78" t="str">
        <f>IF(D2398="","",D2398&amp;"@"&amp;COUNTIF($D$1:D2398,D2398))</f>
        <v/>
      </c>
      <c r="F2398" s="78" t="str">
        <f t="shared" si="37"/>
        <v>1</v>
      </c>
    </row>
    <row r="2399" spans="1:6">
      <c r="A2399" t="s">
        <v>2609</v>
      </c>
      <c r="B2399" t="s">
        <v>2752</v>
      </c>
      <c r="C2399">
        <v>1</v>
      </c>
      <c r="D2399" s="78" t="str">
        <f>IFERROR(MATCH(A2399,'4p data'!$I$2:$I$7,0),"")</f>
        <v/>
      </c>
      <c r="E2399" s="78" t="str">
        <f>IF(D2399="","",D2399&amp;"@"&amp;COUNTIF($D$1:D2399,D2399))</f>
        <v/>
      </c>
      <c r="F2399" s="78" t="str">
        <f t="shared" si="37"/>
        <v>Wad.sentinel.navercorp.com</v>
      </c>
    </row>
    <row r="2400" spans="1:6">
      <c r="A2400" t="s">
        <v>2773</v>
      </c>
      <c r="B2400">
        <v>1</v>
      </c>
      <c r="C2400">
        <v>1</v>
      </c>
      <c r="D2400" s="78" t="str">
        <f>IFERROR(MATCH(A2400,'4p data'!$I$2:$I$7,0),"")</f>
        <v/>
      </c>
      <c r="E2400" s="78" t="str">
        <f>IF(D2400="","",D2400&amp;"@"&amp;COUNTIF($D$1:D2400,D2400))</f>
        <v/>
      </c>
      <c r="F2400" s="78" t="str">
        <f t="shared" si="37"/>
        <v>1</v>
      </c>
    </row>
    <row r="2401" spans="1:6">
      <c r="A2401" t="s">
        <v>1626</v>
      </c>
      <c r="B2401" t="s">
        <v>37</v>
      </c>
      <c r="C2401">
        <v>1</v>
      </c>
      <c r="D2401" s="78" t="str">
        <f>IFERROR(MATCH(A2401,'4p data'!$I$2:$I$7,0),"")</f>
        <v/>
      </c>
      <c r="E2401" s="78" t="str">
        <f>IF(D2401="","",D2401&amp;"@"&amp;COUNTIF($D$1:D2401,D2401))</f>
        <v/>
      </c>
      <c r="F2401" s="78" t="str">
        <f t="shared" si="37"/>
        <v>Google 검색</v>
      </c>
    </row>
    <row r="2402" spans="1:6">
      <c r="A2402" t="s">
        <v>2611</v>
      </c>
      <c r="B2402" t="s">
        <v>39</v>
      </c>
      <c r="C2402">
        <v>1</v>
      </c>
      <c r="D2402" s="78" t="str">
        <f>IFERROR(MATCH(A2402,'4p data'!$I$2:$I$7,0),"")</f>
        <v/>
      </c>
      <c r="E2402" s="78" t="str">
        <f>IF(D2402="","",D2402&amp;"@"&amp;COUNTIF($D$1:D2402,D2402))</f>
        <v/>
      </c>
      <c r="F2402" s="78" t="str">
        <f t="shared" si="37"/>
        <v>Naver 검색</v>
      </c>
    </row>
    <row r="2403" spans="1:6">
      <c r="A2403" t="s">
        <v>1984</v>
      </c>
      <c r="B2403" t="s">
        <v>37</v>
      </c>
      <c r="C2403">
        <v>1</v>
      </c>
      <c r="D2403" s="78" t="str">
        <f>IFERROR(MATCH(A2403,'4p data'!$I$2:$I$7,0),"")</f>
        <v/>
      </c>
      <c r="E2403" s="78" t="str">
        <f>IF(D2403="","",D2403&amp;"@"&amp;COUNTIF($D$1:D2403,D2403))</f>
        <v/>
      </c>
      <c r="F2403" s="78" t="str">
        <f t="shared" si="37"/>
        <v>Google 검색</v>
      </c>
    </row>
    <row r="2404" spans="1:6">
      <c r="A2404" t="s">
        <v>759</v>
      </c>
      <c r="B2404" t="s">
        <v>39</v>
      </c>
      <c r="C2404">
        <v>1</v>
      </c>
      <c r="D2404" s="78" t="str">
        <f>IFERROR(MATCH(A2404,'4p data'!$I$2:$I$7,0),"")</f>
        <v/>
      </c>
      <c r="E2404" s="78" t="str">
        <f>IF(D2404="","",D2404&amp;"@"&amp;COUNTIF($D$1:D2404,D2404))</f>
        <v/>
      </c>
      <c r="F2404" s="78" t="str">
        <f t="shared" si="37"/>
        <v>Naver 검색</v>
      </c>
    </row>
    <row r="2405" spans="1:6">
      <c r="A2405" t="s">
        <v>2774</v>
      </c>
      <c r="B2405">
        <v>1</v>
      </c>
      <c r="C2405">
        <v>1</v>
      </c>
      <c r="D2405" s="78" t="str">
        <f>IFERROR(MATCH(A2405,'4p data'!$I$2:$I$7,0),"")</f>
        <v/>
      </c>
      <c r="E2405" s="78" t="str">
        <f>IF(D2405="","",D2405&amp;"@"&amp;COUNTIF($D$1:D2405,D2405))</f>
        <v/>
      </c>
      <c r="F2405" s="78" t="str">
        <f t="shared" si="37"/>
        <v>1</v>
      </c>
    </row>
    <row r="2406" spans="1:6">
      <c r="A2406" t="s">
        <v>1472</v>
      </c>
      <c r="B2406" t="s">
        <v>37</v>
      </c>
      <c r="C2406">
        <v>1</v>
      </c>
      <c r="D2406" s="78" t="str">
        <f>IFERROR(MATCH(A2406,'4p data'!$I$2:$I$7,0),"")</f>
        <v/>
      </c>
      <c r="E2406" s="78" t="str">
        <f>IF(D2406="","",D2406&amp;"@"&amp;COUNTIF($D$1:D2406,D2406))</f>
        <v/>
      </c>
      <c r="F2406" s="78" t="str">
        <f t="shared" si="37"/>
        <v>Google 검색</v>
      </c>
    </row>
    <row r="2407" spans="1:6">
      <c r="A2407" t="s">
        <v>1490</v>
      </c>
      <c r="B2407" t="s">
        <v>37</v>
      </c>
      <c r="C2407">
        <v>1</v>
      </c>
      <c r="D2407" s="78" t="str">
        <f>IFERROR(MATCH(A2407,'4p data'!$I$2:$I$7,0),"")</f>
        <v/>
      </c>
      <c r="E2407" s="78" t="str">
        <f>IF(D2407="","",D2407&amp;"@"&amp;COUNTIF($D$1:D2407,D2407))</f>
        <v/>
      </c>
      <c r="F2407" s="78" t="str">
        <f t="shared" si="37"/>
        <v>Google 검색</v>
      </c>
    </row>
    <row r="2408" spans="1:6">
      <c r="A2408" t="s">
        <v>2775</v>
      </c>
      <c r="B2408">
        <v>1</v>
      </c>
      <c r="C2408">
        <v>1</v>
      </c>
      <c r="D2408" s="78" t="str">
        <f>IFERROR(MATCH(A2408,'4p data'!$I$2:$I$7,0),"")</f>
        <v/>
      </c>
      <c r="E2408" s="78" t="str">
        <f>IF(D2408="","",D2408&amp;"@"&amp;COUNTIF($D$1:D2408,D2408))</f>
        <v/>
      </c>
      <c r="F2408" s="78" t="str">
        <f t="shared" si="37"/>
        <v>1</v>
      </c>
    </row>
    <row r="2409" spans="1:6">
      <c r="A2409" t="s">
        <v>2776</v>
      </c>
      <c r="B2409">
        <v>1</v>
      </c>
      <c r="C2409">
        <v>1</v>
      </c>
      <c r="D2409" s="78" t="str">
        <f>IFERROR(MATCH(A2409,'4p data'!$I$2:$I$7,0),"")</f>
        <v/>
      </c>
      <c r="E2409" s="78" t="str">
        <f>IF(D2409="","",D2409&amp;"@"&amp;COUNTIF($D$1:D2409,D2409))</f>
        <v/>
      </c>
      <c r="F2409" s="78" t="str">
        <f t="shared" si="37"/>
        <v>1</v>
      </c>
    </row>
    <row r="2410" spans="1:6">
      <c r="A2410" t="s">
        <v>2615</v>
      </c>
      <c r="B2410" t="s">
        <v>36</v>
      </c>
      <c r="C2410">
        <v>1</v>
      </c>
      <c r="D2410" s="78" t="str">
        <f>IFERROR(MATCH(A2410,'4p data'!$I$2:$I$7,0),"")</f>
        <v/>
      </c>
      <c r="E2410" s="78" t="str">
        <f>IF(D2410="","",D2410&amp;"@"&amp;COUNTIF($D$1:D2410,D2410))</f>
        <v/>
      </c>
      <c r="F2410" s="78" t="str">
        <f t="shared" si="37"/>
        <v>직접유입</v>
      </c>
    </row>
    <row r="2411" spans="1:6">
      <c r="A2411" t="s">
        <v>2777</v>
      </c>
      <c r="B2411">
        <v>1</v>
      </c>
      <c r="C2411">
        <v>1</v>
      </c>
      <c r="D2411" s="78" t="str">
        <f>IFERROR(MATCH(A2411,'4p data'!$I$2:$I$7,0),"")</f>
        <v/>
      </c>
      <c r="E2411" s="78" t="str">
        <f>IF(D2411="","",D2411&amp;"@"&amp;COUNTIF($D$1:D2411,D2411))</f>
        <v/>
      </c>
      <c r="F2411" s="78" t="str">
        <f t="shared" si="37"/>
        <v>1</v>
      </c>
    </row>
    <row r="2412" spans="1:6">
      <c r="A2412" t="s">
        <v>2616</v>
      </c>
      <c r="B2412" t="s">
        <v>39</v>
      </c>
      <c r="C2412">
        <v>1</v>
      </c>
      <c r="D2412" s="78" t="str">
        <f>IFERROR(MATCH(A2412,'4p data'!$I$2:$I$7,0),"")</f>
        <v/>
      </c>
      <c r="E2412" s="78" t="str">
        <f>IF(D2412="","",D2412&amp;"@"&amp;COUNTIF($D$1:D2412,D2412))</f>
        <v/>
      </c>
      <c r="F2412" s="78" t="str">
        <f t="shared" si="37"/>
        <v>Naver 검색</v>
      </c>
    </row>
    <row r="2413" spans="1:6">
      <c r="A2413" t="s">
        <v>1769</v>
      </c>
      <c r="B2413" t="s">
        <v>37</v>
      </c>
      <c r="C2413">
        <v>1</v>
      </c>
      <c r="D2413" s="78" t="str">
        <f>IFERROR(MATCH(A2413,'4p data'!$I$2:$I$7,0),"")</f>
        <v/>
      </c>
      <c r="E2413" s="78" t="str">
        <f>IF(D2413="","",D2413&amp;"@"&amp;COUNTIF($D$1:D2413,D2413))</f>
        <v/>
      </c>
      <c r="F2413" s="78" t="str">
        <f t="shared" si="37"/>
        <v>Google 검색</v>
      </c>
    </row>
    <row r="2414" spans="1:6">
      <c r="A2414" t="s">
        <v>2018</v>
      </c>
      <c r="B2414">
        <v>1</v>
      </c>
      <c r="C2414">
        <v>1</v>
      </c>
      <c r="D2414" s="78" t="str">
        <f>IFERROR(MATCH(A2414,'4p data'!$I$2:$I$7,0),"")</f>
        <v/>
      </c>
      <c r="E2414" s="78" t="str">
        <f>IF(D2414="","",D2414&amp;"@"&amp;COUNTIF($D$1:D2414,D2414))</f>
        <v/>
      </c>
      <c r="F2414" s="78" t="str">
        <f t="shared" si="37"/>
        <v>1</v>
      </c>
    </row>
    <row r="2415" spans="1:6">
      <c r="A2415" t="s">
        <v>2617</v>
      </c>
      <c r="B2415" t="s">
        <v>37</v>
      </c>
      <c r="C2415">
        <v>1</v>
      </c>
      <c r="D2415" s="78" t="str">
        <f>IFERROR(MATCH(A2415,'4p data'!$I$2:$I$7,0),"")</f>
        <v/>
      </c>
      <c r="E2415" s="78" t="str">
        <f>IF(D2415="","",D2415&amp;"@"&amp;COUNTIF($D$1:D2415,D2415))</f>
        <v/>
      </c>
      <c r="F2415" s="78" t="str">
        <f t="shared" si="37"/>
        <v>Google 검색</v>
      </c>
    </row>
    <row r="2416" spans="1:6">
      <c r="A2416" t="s">
        <v>1879</v>
      </c>
      <c r="B2416" t="s">
        <v>37</v>
      </c>
      <c r="C2416">
        <v>1</v>
      </c>
      <c r="D2416" s="78" t="str">
        <f>IFERROR(MATCH(A2416,'4p data'!$I$2:$I$7,0),"")</f>
        <v/>
      </c>
      <c r="E2416" s="78" t="str">
        <f>IF(D2416="","",D2416&amp;"@"&amp;COUNTIF($D$1:D2416,D2416))</f>
        <v/>
      </c>
      <c r="F2416" s="78" t="str">
        <f t="shared" si="37"/>
        <v>Google 검색</v>
      </c>
    </row>
    <row r="2417" spans="1:6">
      <c r="A2417" t="s">
        <v>2019</v>
      </c>
      <c r="B2417">
        <v>1</v>
      </c>
      <c r="C2417">
        <v>1</v>
      </c>
      <c r="D2417" s="78" t="str">
        <f>IFERROR(MATCH(A2417,'4p data'!$I$2:$I$7,0),"")</f>
        <v/>
      </c>
      <c r="E2417" s="78" t="str">
        <f>IF(D2417="","",D2417&amp;"@"&amp;COUNTIF($D$1:D2417,D2417))</f>
        <v/>
      </c>
      <c r="F2417" s="78" t="str">
        <f t="shared" si="37"/>
        <v>1</v>
      </c>
    </row>
    <row r="2418" spans="1:6">
      <c r="A2418" t="s">
        <v>2778</v>
      </c>
      <c r="B2418">
        <v>1</v>
      </c>
      <c r="C2418">
        <v>1</v>
      </c>
      <c r="D2418" s="78" t="str">
        <f>IFERROR(MATCH(A2418,'4p data'!$I$2:$I$7,0),"")</f>
        <v/>
      </c>
      <c r="E2418" s="78" t="str">
        <f>IF(D2418="","",D2418&amp;"@"&amp;COUNTIF($D$1:D2418,D2418))</f>
        <v/>
      </c>
      <c r="F2418" s="78" t="str">
        <f t="shared" si="37"/>
        <v>1</v>
      </c>
    </row>
    <row r="2419" spans="1:6">
      <c r="A2419" t="s">
        <v>2779</v>
      </c>
      <c r="B2419">
        <v>1</v>
      </c>
      <c r="C2419">
        <v>1</v>
      </c>
      <c r="D2419" s="78" t="str">
        <f>IFERROR(MATCH(A2419,'4p data'!$I$2:$I$7,0),"")</f>
        <v/>
      </c>
      <c r="E2419" s="78" t="str">
        <f>IF(D2419="","",D2419&amp;"@"&amp;COUNTIF($D$1:D2419,D2419))</f>
        <v/>
      </c>
      <c r="F2419" s="78" t="str">
        <f t="shared" si="37"/>
        <v>1</v>
      </c>
    </row>
    <row r="2420" spans="1:6">
      <c r="A2420" t="s">
        <v>2620</v>
      </c>
      <c r="B2420" t="s">
        <v>37</v>
      </c>
      <c r="C2420">
        <v>1</v>
      </c>
      <c r="D2420" s="78" t="str">
        <f>IFERROR(MATCH(A2420,'4p data'!$I$2:$I$7,0),"")</f>
        <v/>
      </c>
      <c r="E2420" s="78" t="str">
        <f>IF(D2420="","",D2420&amp;"@"&amp;COUNTIF($D$1:D2420,D2420))</f>
        <v/>
      </c>
      <c r="F2420" s="78" t="str">
        <f t="shared" si="37"/>
        <v>Google 검색</v>
      </c>
    </row>
    <row r="2421" spans="1:6">
      <c r="A2421" t="s">
        <v>2780</v>
      </c>
      <c r="B2421">
        <v>1</v>
      </c>
      <c r="C2421">
        <v>1</v>
      </c>
      <c r="D2421" s="78" t="str">
        <f>IFERROR(MATCH(A2421,'4p data'!$I$2:$I$7,0),"")</f>
        <v/>
      </c>
      <c r="E2421" s="78" t="str">
        <f>IF(D2421="","",D2421&amp;"@"&amp;COUNTIF($D$1:D2421,D2421))</f>
        <v/>
      </c>
      <c r="F2421" s="78" t="str">
        <f t="shared" si="37"/>
        <v>1</v>
      </c>
    </row>
    <row r="2422" spans="1:6">
      <c r="A2422" t="s">
        <v>2781</v>
      </c>
      <c r="B2422">
        <v>1</v>
      </c>
      <c r="C2422">
        <v>1</v>
      </c>
      <c r="D2422" s="78" t="str">
        <f>IFERROR(MATCH(A2422,'4p data'!$I$2:$I$7,0),"")</f>
        <v/>
      </c>
      <c r="E2422" s="78" t="str">
        <f>IF(D2422="","",D2422&amp;"@"&amp;COUNTIF($D$1:D2422,D2422))</f>
        <v/>
      </c>
      <c r="F2422" s="78" t="str">
        <f t="shared" si="37"/>
        <v>1</v>
      </c>
    </row>
    <row r="2423" spans="1:6">
      <c r="A2423" t="s">
        <v>1770</v>
      </c>
      <c r="B2423" t="s">
        <v>37</v>
      </c>
      <c r="C2423">
        <v>1</v>
      </c>
      <c r="D2423" s="78" t="str">
        <f>IFERROR(MATCH(A2423,'4p data'!$I$2:$I$7,0),"")</f>
        <v/>
      </c>
      <c r="E2423" s="78" t="str">
        <f>IF(D2423="","",D2423&amp;"@"&amp;COUNTIF($D$1:D2423,D2423))</f>
        <v/>
      </c>
      <c r="F2423" s="78" t="str">
        <f t="shared" si="37"/>
        <v>Google 검색</v>
      </c>
    </row>
    <row r="2424" spans="1:6">
      <c r="A2424" t="s">
        <v>2623</v>
      </c>
      <c r="B2424" t="s">
        <v>37</v>
      </c>
      <c r="C2424">
        <v>1</v>
      </c>
      <c r="D2424" s="78" t="str">
        <f>IFERROR(MATCH(A2424,'4p data'!$I$2:$I$7,0),"")</f>
        <v/>
      </c>
      <c r="E2424" s="78" t="str">
        <f>IF(D2424="","",D2424&amp;"@"&amp;COUNTIF($D$1:D2424,D2424))</f>
        <v/>
      </c>
      <c r="F2424" s="78" t="str">
        <f t="shared" si="37"/>
        <v>Google 검색</v>
      </c>
    </row>
    <row r="2425" spans="1:6">
      <c r="A2425" t="s">
        <v>2782</v>
      </c>
      <c r="B2425">
        <v>1</v>
      </c>
      <c r="C2425">
        <v>1</v>
      </c>
      <c r="D2425" s="78" t="str">
        <f>IFERROR(MATCH(A2425,'4p data'!$I$2:$I$7,0),"")</f>
        <v/>
      </c>
      <c r="E2425" s="78" t="str">
        <f>IF(D2425="","",D2425&amp;"@"&amp;COUNTIF($D$1:D2425,D2425))</f>
        <v/>
      </c>
      <c r="F2425" s="78" t="str">
        <f t="shared" si="37"/>
        <v>1</v>
      </c>
    </row>
    <row r="2426" spans="1:6">
      <c r="A2426" t="s">
        <v>2783</v>
      </c>
      <c r="B2426">
        <v>1</v>
      </c>
      <c r="C2426">
        <v>1</v>
      </c>
      <c r="D2426" s="78" t="str">
        <f>IFERROR(MATCH(A2426,'4p data'!$I$2:$I$7,0),"")</f>
        <v/>
      </c>
      <c r="E2426" s="78" t="str">
        <f>IF(D2426="","",D2426&amp;"@"&amp;COUNTIF($D$1:D2426,D2426))</f>
        <v/>
      </c>
      <c r="F2426" s="78" t="str">
        <f t="shared" si="37"/>
        <v>1</v>
      </c>
    </row>
    <row r="2427" spans="1:6">
      <c r="A2427" t="s">
        <v>1989</v>
      </c>
      <c r="B2427" t="s">
        <v>37</v>
      </c>
      <c r="C2427">
        <v>1</v>
      </c>
      <c r="D2427" s="78" t="str">
        <f>IFERROR(MATCH(A2427,'4p data'!$I$2:$I$7,0),"")</f>
        <v/>
      </c>
      <c r="E2427" s="78" t="str">
        <f>IF(D2427="","",D2427&amp;"@"&amp;COUNTIF($D$1:D2427,D2427))</f>
        <v/>
      </c>
      <c r="F2427" s="78" t="str">
        <f t="shared" si="37"/>
        <v>Google 검색</v>
      </c>
    </row>
    <row r="2428" spans="1:6">
      <c r="A2428" t="s">
        <v>2784</v>
      </c>
      <c r="B2428">
        <v>1</v>
      </c>
      <c r="C2428">
        <v>1</v>
      </c>
      <c r="D2428" s="78" t="str">
        <f>IFERROR(MATCH(A2428,'4p data'!$I$2:$I$7,0),"")</f>
        <v/>
      </c>
      <c r="E2428" s="78" t="str">
        <f>IF(D2428="","",D2428&amp;"@"&amp;COUNTIF($D$1:D2428,D2428))</f>
        <v/>
      </c>
      <c r="F2428" s="78" t="str">
        <f t="shared" si="37"/>
        <v>1</v>
      </c>
    </row>
    <row r="2429" spans="1:6">
      <c r="A2429" t="s">
        <v>2626</v>
      </c>
      <c r="B2429" t="s">
        <v>37</v>
      </c>
      <c r="C2429">
        <v>1</v>
      </c>
      <c r="D2429" s="78" t="str">
        <f>IFERROR(MATCH(A2429,'4p data'!$I$2:$I$7,0),"")</f>
        <v/>
      </c>
      <c r="E2429" s="78" t="str">
        <f>IF(D2429="","",D2429&amp;"@"&amp;COUNTIF($D$1:D2429,D2429))</f>
        <v/>
      </c>
      <c r="F2429" s="78" t="str">
        <f t="shared" si="37"/>
        <v>Google 검색</v>
      </c>
    </row>
    <row r="2430" spans="1:6">
      <c r="A2430" t="s">
        <v>2785</v>
      </c>
      <c r="B2430">
        <v>1</v>
      </c>
      <c r="C2430">
        <v>1</v>
      </c>
      <c r="D2430" s="78" t="str">
        <f>IFERROR(MATCH(A2430,'4p data'!$I$2:$I$7,0),"")</f>
        <v/>
      </c>
      <c r="E2430" s="78" t="str">
        <f>IF(D2430="","",D2430&amp;"@"&amp;COUNTIF($D$1:D2430,D2430))</f>
        <v/>
      </c>
      <c r="F2430" s="78" t="str">
        <f t="shared" si="37"/>
        <v>1</v>
      </c>
    </row>
    <row r="2431" spans="1:6">
      <c r="A2431" t="s">
        <v>2786</v>
      </c>
      <c r="B2431">
        <v>1</v>
      </c>
      <c r="C2431">
        <v>1</v>
      </c>
      <c r="D2431" s="78" t="str">
        <f>IFERROR(MATCH(A2431,'4p data'!$I$2:$I$7,0),"")</f>
        <v/>
      </c>
      <c r="E2431" s="78" t="str">
        <f>IF(D2431="","",D2431&amp;"@"&amp;COUNTIF($D$1:D2431,D2431))</f>
        <v/>
      </c>
      <c r="F2431" s="78" t="str">
        <f t="shared" si="37"/>
        <v>1</v>
      </c>
    </row>
    <row r="2432" spans="1:6">
      <c r="A2432" t="s">
        <v>2629</v>
      </c>
      <c r="B2432" t="s">
        <v>37</v>
      </c>
      <c r="C2432">
        <v>1</v>
      </c>
      <c r="D2432" s="78" t="str">
        <f>IFERROR(MATCH(A2432,'4p data'!$I$2:$I$7,0),"")</f>
        <v/>
      </c>
      <c r="E2432" s="78" t="str">
        <f>IF(D2432="","",D2432&amp;"@"&amp;COUNTIF($D$1:D2432,D2432))</f>
        <v/>
      </c>
      <c r="F2432" s="78" t="str">
        <f t="shared" si="37"/>
        <v>Google 검색</v>
      </c>
    </row>
    <row r="2433" spans="1:6">
      <c r="A2433" t="s">
        <v>2787</v>
      </c>
      <c r="B2433">
        <v>1</v>
      </c>
      <c r="C2433">
        <v>1</v>
      </c>
      <c r="D2433" s="78" t="str">
        <f>IFERROR(MATCH(A2433,'4p data'!$I$2:$I$7,0),"")</f>
        <v/>
      </c>
      <c r="E2433" s="78" t="str">
        <f>IF(D2433="","",D2433&amp;"@"&amp;COUNTIF($D$1:D2433,D2433))</f>
        <v/>
      </c>
      <c r="F2433" s="78" t="str">
        <f t="shared" si="37"/>
        <v>1</v>
      </c>
    </row>
    <row r="2434" spans="1:6">
      <c r="A2434" t="s">
        <v>2631</v>
      </c>
      <c r="B2434" t="s">
        <v>36</v>
      </c>
      <c r="C2434">
        <v>1</v>
      </c>
      <c r="D2434" s="78" t="str">
        <f>IFERROR(MATCH(A2434,'4p data'!$I$2:$I$7,0),"")</f>
        <v/>
      </c>
      <c r="E2434" s="78" t="str">
        <f>IF(D2434="","",D2434&amp;"@"&amp;COUNTIF($D$1:D2434,D2434))</f>
        <v/>
      </c>
      <c r="F2434" s="78" t="str">
        <f t="shared" ref="F2434:F2464" si="38">IF(B2434="naver","Naver 검색",IF(B2434="google","Google 검색",IF(B2434="(direct)","직접유입",UPPER(LEFT(B2434,1))&amp;MID(B2434,2,99))))</f>
        <v>직접유입</v>
      </c>
    </row>
    <row r="2435" spans="1:6">
      <c r="A2435" t="s">
        <v>1428</v>
      </c>
      <c r="B2435" t="s">
        <v>37</v>
      </c>
      <c r="C2435">
        <v>1</v>
      </c>
      <c r="D2435" s="78" t="str">
        <f>IFERROR(MATCH(A2435,'4p data'!$I$2:$I$7,0),"")</f>
        <v/>
      </c>
      <c r="E2435" s="78" t="str">
        <f>IF(D2435="","",D2435&amp;"@"&amp;COUNTIF($D$1:D2435,D2435))</f>
        <v/>
      </c>
      <c r="F2435" s="78" t="str">
        <f t="shared" si="38"/>
        <v>Google 검색</v>
      </c>
    </row>
    <row r="2436" spans="1:6">
      <c r="A2436" t="s">
        <v>2632</v>
      </c>
      <c r="B2436" t="s">
        <v>39</v>
      </c>
      <c r="C2436">
        <v>1</v>
      </c>
      <c r="D2436" s="78" t="str">
        <f>IFERROR(MATCH(A2436,'4p data'!$I$2:$I$7,0),"")</f>
        <v/>
      </c>
      <c r="E2436" s="78" t="str">
        <f>IF(D2436="","",D2436&amp;"@"&amp;COUNTIF($D$1:D2436,D2436))</f>
        <v/>
      </c>
      <c r="F2436" s="78" t="str">
        <f t="shared" si="38"/>
        <v>Naver 검색</v>
      </c>
    </row>
    <row r="2437" spans="1:6">
      <c r="A2437" t="s">
        <v>2633</v>
      </c>
      <c r="B2437" t="s">
        <v>37</v>
      </c>
      <c r="C2437">
        <v>1</v>
      </c>
      <c r="D2437" s="78" t="str">
        <f>IFERROR(MATCH(A2437,'4p data'!$I$2:$I$7,0),"")</f>
        <v/>
      </c>
      <c r="E2437" s="78" t="str">
        <f>IF(D2437="","",D2437&amp;"@"&amp;COUNTIF($D$1:D2437,D2437))</f>
        <v/>
      </c>
      <c r="F2437" s="78" t="str">
        <f t="shared" si="38"/>
        <v>Google 검색</v>
      </c>
    </row>
    <row r="2438" spans="1:6">
      <c r="A2438" t="s">
        <v>1783</v>
      </c>
      <c r="B2438">
        <v>1</v>
      </c>
      <c r="C2438">
        <v>1</v>
      </c>
      <c r="D2438" s="78" t="str">
        <f>IFERROR(MATCH(A2438,'4p data'!$I$2:$I$7,0),"")</f>
        <v/>
      </c>
      <c r="E2438" s="78" t="str">
        <f>IF(D2438="","",D2438&amp;"@"&amp;COUNTIF($D$1:D2438,D2438))</f>
        <v/>
      </c>
      <c r="F2438" s="78" t="str">
        <f t="shared" si="38"/>
        <v>1</v>
      </c>
    </row>
    <row r="2439" spans="1:6">
      <c r="A2439" t="s">
        <v>2635</v>
      </c>
      <c r="B2439" t="s">
        <v>37</v>
      </c>
      <c r="C2439">
        <v>1</v>
      </c>
      <c r="D2439" s="78" t="str">
        <f>IFERROR(MATCH(A2439,'4p data'!$I$2:$I$7,0),"")</f>
        <v/>
      </c>
      <c r="E2439" s="78" t="str">
        <f>IF(D2439="","",D2439&amp;"@"&amp;COUNTIF($D$1:D2439,D2439))</f>
        <v/>
      </c>
      <c r="F2439" s="78" t="str">
        <f t="shared" si="38"/>
        <v>Google 검색</v>
      </c>
    </row>
    <row r="2440" spans="1:6">
      <c r="A2440" t="s">
        <v>2636</v>
      </c>
      <c r="B2440" t="s">
        <v>37</v>
      </c>
      <c r="C2440">
        <v>1</v>
      </c>
      <c r="D2440" s="78" t="str">
        <f>IFERROR(MATCH(A2440,'4p data'!$I$2:$I$7,0),"")</f>
        <v/>
      </c>
      <c r="E2440" s="78" t="str">
        <f>IF(D2440="","",D2440&amp;"@"&amp;COUNTIF($D$1:D2440,D2440))</f>
        <v/>
      </c>
      <c r="F2440" s="78" t="str">
        <f t="shared" si="38"/>
        <v>Google 검색</v>
      </c>
    </row>
    <row r="2441" spans="1:6">
      <c r="A2441" t="s">
        <v>2788</v>
      </c>
      <c r="B2441">
        <v>1</v>
      </c>
      <c r="C2441">
        <v>1</v>
      </c>
      <c r="D2441" s="78" t="str">
        <f>IFERROR(MATCH(A2441,'4p data'!$I$2:$I$7,0),"")</f>
        <v/>
      </c>
      <c r="E2441" s="78" t="str">
        <f>IF(D2441="","",D2441&amp;"@"&amp;COUNTIF($D$1:D2441,D2441))</f>
        <v/>
      </c>
      <c r="F2441" s="78" t="str">
        <f t="shared" si="38"/>
        <v>1</v>
      </c>
    </row>
    <row r="2442" spans="1:6">
      <c r="A2442" t="s">
        <v>2638</v>
      </c>
      <c r="B2442" t="s">
        <v>37</v>
      </c>
      <c r="C2442">
        <v>1</v>
      </c>
      <c r="D2442" s="78" t="str">
        <f>IFERROR(MATCH(A2442,'4p data'!$I$2:$I$7,0),"")</f>
        <v/>
      </c>
      <c r="E2442" s="78" t="str">
        <f>IF(D2442="","",D2442&amp;"@"&amp;COUNTIF($D$1:D2442,D2442))</f>
        <v/>
      </c>
      <c r="F2442" s="78" t="str">
        <f t="shared" si="38"/>
        <v>Google 검색</v>
      </c>
    </row>
    <row r="2443" spans="1:6">
      <c r="A2443" t="s">
        <v>2789</v>
      </c>
      <c r="B2443">
        <v>1</v>
      </c>
      <c r="C2443">
        <v>1</v>
      </c>
      <c r="D2443" s="78" t="str">
        <f>IFERROR(MATCH(A2443,'4p data'!$I$2:$I$7,0),"")</f>
        <v/>
      </c>
      <c r="E2443" s="78" t="str">
        <f>IF(D2443="","",D2443&amp;"@"&amp;COUNTIF($D$1:D2443,D2443))</f>
        <v/>
      </c>
      <c r="F2443" s="78" t="str">
        <f t="shared" si="38"/>
        <v>1</v>
      </c>
    </row>
    <row r="2444" spans="1:6">
      <c r="A2444" t="s">
        <v>2790</v>
      </c>
      <c r="B2444">
        <v>1</v>
      </c>
      <c r="C2444">
        <v>1</v>
      </c>
      <c r="D2444" s="78" t="str">
        <f>IFERROR(MATCH(A2444,'4p data'!$I$2:$I$7,0),"")</f>
        <v/>
      </c>
      <c r="E2444" s="78" t="str">
        <f>IF(D2444="","",D2444&amp;"@"&amp;COUNTIF($D$1:D2444,D2444))</f>
        <v/>
      </c>
      <c r="F2444" s="78" t="str">
        <f t="shared" si="38"/>
        <v>1</v>
      </c>
    </row>
    <row r="2445" spans="1:6">
      <c r="A2445" t="s">
        <v>1485</v>
      </c>
      <c r="B2445" t="s">
        <v>39</v>
      </c>
      <c r="C2445">
        <v>1</v>
      </c>
      <c r="D2445" s="78" t="str">
        <f>IFERROR(MATCH(A2445,'4p data'!$I$2:$I$7,0),"")</f>
        <v/>
      </c>
      <c r="E2445" s="78" t="str">
        <f>IF(D2445="","",D2445&amp;"@"&amp;COUNTIF($D$1:D2445,D2445))</f>
        <v/>
      </c>
      <c r="F2445" s="78" t="str">
        <f t="shared" si="38"/>
        <v>Naver 검색</v>
      </c>
    </row>
    <row r="2446" spans="1:6">
      <c r="A2446" t="s">
        <v>1494</v>
      </c>
      <c r="B2446" t="s">
        <v>235</v>
      </c>
      <c r="C2446">
        <v>1</v>
      </c>
      <c r="D2446" s="78" t="str">
        <f>IFERROR(MATCH(A2446,'4p data'!$I$2:$I$7,0),"")</f>
        <v/>
      </c>
      <c r="E2446" s="78" t="str">
        <f>IF(D2446="","",D2446&amp;"@"&amp;COUNTIF($D$1:D2446,D2446))</f>
        <v/>
      </c>
      <c r="F2446" s="78" t="str">
        <f t="shared" si="38"/>
        <v>M.search.naver.com</v>
      </c>
    </row>
    <row r="2447" spans="1:6">
      <c r="A2447" t="s">
        <v>2791</v>
      </c>
      <c r="B2447">
        <v>1</v>
      </c>
      <c r="C2447">
        <v>1</v>
      </c>
      <c r="D2447" s="78" t="str">
        <f>IFERROR(MATCH(A2447,'4p data'!$I$2:$I$7,0),"")</f>
        <v/>
      </c>
      <c r="E2447" s="78" t="str">
        <f>IF(D2447="","",D2447&amp;"@"&amp;COUNTIF($D$1:D2447,D2447))</f>
        <v/>
      </c>
      <c r="F2447" s="78" t="str">
        <f t="shared" si="38"/>
        <v>1</v>
      </c>
    </row>
    <row r="2448" spans="1:6">
      <c r="A2448" t="s">
        <v>2642</v>
      </c>
      <c r="B2448" t="s">
        <v>37</v>
      </c>
      <c r="C2448">
        <v>1</v>
      </c>
      <c r="D2448" s="78" t="str">
        <f>IFERROR(MATCH(A2448,'4p data'!$I$2:$I$7,0),"")</f>
        <v/>
      </c>
      <c r="E2448" s="78" t="str">
        <f>IF(D2448="","",D2448&amp;"@"&amp;COUNTIF($D$1:D2448,D2448))</f>
        <v/>
      </c>
      <c r="F2448" s="78" t="str">
        <f t="shared" si="38"/>
        <v>Google 검색</v>
      </c>
    </row>
    <row r="2449" spans="1:6">
      <c r="A2449" t="s">
        <v>2643</v>
      </c>
      <c r="B2449" t="s">
        <v>37</v>
      </c>
      <c r="C2449">
        <v>1</v>
      </c>
      <c r="D2449" s="78" t="str">
        <f>IFERROR(MATCH(A2449,'4p data'!$I$2:$I$7,0),"")</f>
        <v/>
      </c>
      <c r="E2449" s="78" t="str">
        <f>IF(D2449="","",D2449&amp;"@"&amp;COUNTIF($D$1:D2449,D2449))</f>
        <v/>
      </c>
      <c r="F2449" s="78" t="str">
        <f t="shared" si="38"/>
        <v>Google 검색</v>
      </c>
    </row>
    <row r="2450" spans="1:6">
      <c r="A2450" t="s">
        <v>2792</v>
      </c>
      <c r="B2450">
        <v>1</v>
      </c>
      <c r="C2450">
        <v>1</v>
      </c>
      <c r="D2450" s="78" t="str">
        <f>IFERROR(MATCH(A2450,'4p data'!$I$2:$I$7,0),"")</f>
        <v/>
      </c>
      <c r="E2450" s="78" t="str">
        <f>IF(D2450="","",D2450&amp;"@"&amp;COUNTIF($D$1:D2450,D2450))</f>
        <v/>
      </c>
      <c r="F2450" s="78" t="str">
        <f t="shared" si="38"/>
        <v>1</v>
      </c>
    </row>
    <row r="2451" spans="1:6">
      <c r="A2451" t="s">
        <v>2644</v>
      </c>
      <c r="B2451" t="s">
        <v>236</v>
      </c>
      <c r="C2451">
        <v>1</v>
      </c>
      <c r="D2451" s="78" t="str">
        <f>IFERROR(MATCH(A2451,'4p data'!$I$2:$I$7,0),"")</f>
        <v/>
      </c>
      <c r="E2451" s="78" t="str">
        <f>IF(D2451="","",D2451&amp;"@"&amp;COUNTIF($D$1:D2451,D2451))</f>
        <v/>
      </c>
      <c r="F2451" s="78" t="str">
        <f t="shared" si="38"/>
        <v>Youtube.com</v>
      </c>
    </row>
    <row r="2452" spans="1:6">
      <c r="A2452" t="s">
        <v>93</v>
      </c>
      <c r="B2452" t="s">
        <v>38</v>
      </c>
      <c r="C2452">
        <v>1</v>
      </c>
      <c r="D2452" s="78" t="str">
        <f>IFERROR(MATCH(A2452,'4p data'!$I$2:$I$7,0),"")</f>
        <v/>
      </c>
      <c r="E2452" s="78" t="str">
        <f>IF(D2452="","",D2452&amp;"@"&amp;COUNTIF($D$1:D2452,D2452))</f>
        <v/>
      </c>
      <c r="F2452" s="78" t="str">
        <f t="shared" si="38"/>
        <v>Ozmailer.com</v>
      </c>
    </row>
    <row r="2453" spans="1:6">
      <c r="A2453" t="s">
        <v>1831</v>
      </c>
      <c r="B2453" t="s">
        <v>39</v>
      </c>
      <c r="C2453">
        <v>1</v>
      </c>
      <c r="D2453" s="78" t="str">
        <f>IFERROR(MATCH(A2453,'4p data'!$I$2:$I$7,0),"")</f>
        <v/>
      </c>
      <c r="E2453" s="78" t="str">
        <f>IF(D2453="","",D2453&amp;"@"&amp;COUNTIF($D$1:D2453,D2453))</f>
        <v/>
      </c>
      <c r="F2453" s="78" t="str">
        <f t="shared" si="38"/>
        <v>Naver 검색</v>
      </c>
    </row>
    <row r="2454" spans="1:6">
      <c r="A2454" t="s">
        <v>1880</v>
      </c>
      <c r="B2454" t="s">
        <v>37</v>
      </c>
      <c r="C2454">
        <v>1</v>
      </c>
      <c r="D2454" s="78" t="str">
        <f>IFERROR(MATCH(A2454,'4p data'!$I$2:$I$7,0),"")</f>
        <v/>
      </c>
      <c r="E2454" s="78" t="str">
        <f>IF(D2454="","",D2454&amp;"@"&amp;COUNTIF($D$1:D2454,D2454))</f>
        <v/>
      </c>
      <c r="F2454" s="78" t="str">
        <f t="shared" si="38"/>
        <v>Google 검색</v>
      </c>
    </row>
    <row r="2455" spans="1:6">
      <c r="A2455" t="s">
        <v>1771</v>
      </c>
      <c r="B2455" t="s">
        <v>1786</v>
      </c>
      <c r="C2455">
        <v>1</v>
      </c>
      <c r="D2455" s="78" t="str">
        <f>IFERROR(MATCH(A2455,'4p data'!$I$2:$I$7,0),"")</f>
        <v/>
      </c>
      <c r="E2455" s="78" t="str">
        <f>IF(D2455="","",D2455&amp;"@"&amp;COUNTIF($D$1:D2455,D2455))</f>
        <v/>
      </c>
      <c r="F2455" s="78" t="str">
        <f t="shared" si="38"/>
        <v>M.blog.naver.com</v>
      </c>
    </row>
    <row r="2456" spans="1:6">
      <c r="A2456" t="s">
        <v>711</v>
      </c>
      <c r="B2456" t="s">
        <v>36</v>
      </c>
      <c r="C2456">
        <v>0</v>
      </c>
      <c r="D2456" s="78" t="str">
        <f>IFERROR(MATCH(A2456,'4p data'!$I$2:$I$7,0),"")</f>
        <v/>
      </c>
      <c r="E2456" s="78" t="str">
        <f>IF(D2456="","",D2456&amp;"@"&amp;COUNTIF($D$1:D2456,D2456))</f>
        <v/>
      </c>
      <c r="F2456" s="78" t="str">
        <f t="shared" si="38"/>
        <v>직접유입</v>
      </c>
    </row>
    <row r="2457" spans="1:6">
      <c r="A2457" t="s">
        <v>478</v>
      </c>
      <c r="B2457" t="s">
        <v>40</v>
      </c>
      <c r="C2457">
        <v>0</v>
      </c>
      <c r="D2457" s="78" t="str">
        <f>IFERROR(MATCH(A2457,'4p data'!$I$2:$I$7,0),"")</f>
        <v/>
      </c>
      <c r="E2457" s="78" t="str">
        <f>IF(D2457="","",D2457&amp;"@"&amp;COUNTIF($D$1:D2457,D2457))</f>
        <v/>
      </c>
      <c r="F2457" s="78" t="str">
        <f t="shared" si="38"/>
        <v>Bing</v>
      </c>
    </row>
    <row r="2458" spans="1:6">
      <c r="A2458" t="s">
        <v>1149</v>
      </c>
      <c r="B2458" t="s">
        <v>234</v>
      </c>
      <c r="C2458">
        <v>0</v>
      </c>
      <c r="D2458" s="78" t="str">
        <f>IFERROR(MATCH(A2458,'4p data'!$I$2:$I$7,0),"")</f>
        <v/>
      </c>
      <c r="E2458" s="78" t="str">
        <f>IF(D2458="","",D2458&amp;"@"&amp;COUNTIF($D$1:D2458,D2458))</f>
        <v/>
      </c>
      <c r="F2458" s="78" t="str">
        <f t="shared" si="38"/>
        <v>Skenmove.com</v>
      </c>
    </row>
    <row r="2459" spans="1:6">
      <c r="A2459" t="s">
        <v>1388</v>
      </c>
      <c r="B2459" t="s">
        <v>1188</v>
      </c>
      <c r="C2459">
        <v>0</v>
      </c>
      <c r="D2459" s="78" t="str">
        <f>IFERROR(MATCH(A2459,'4p data'!$I$2:$I$7,0),"")</f>
        <v/>
      </c>
      <c r="E2459" s="78" t="str">
        <f>IF(D2459="","",D2459&amp;"@"&amp;COUNTIF($D$1:D2459,D2459))</f>
        <v/>
      </c>
      <c r="F2459" s="78" t="str">
        <f t="shared" si="38"/>
        <v>Facebook.com</v>
      </c>
    </row>
    <row r="2460" spans="1:6">
      <c r="A2460" t="s">
        <v>118</v>
      </c>
      <c r="B2460" t="s">
        <v>36</v>
      </c>
      <c r="C2460">
        <v>0</v>
      </c>
      <c r="D2460" s="78" t="str">
        <f>IFERROR(MATCH(A2460,'4p data'!$I$2:$I$7,0),"")</f>
        <v/>
      </c>
      <c r="E2460" s="78" t="str">
        <f>IF(D2460="","",D2460&amp;"@"&amp;COUNTIF($D$1:D2460,D2460))</f>
        <v/>
      </c>
      <c r="F2460" s="78" t="str">
        <f t="shared" si="38"/>
        <v>직접유입</v>
      </c>
    </row>
    <row r="2461" spans="1:6">
      <c r="A2461" t="s">
        <v>1861</v>
      </c>
      <c r="B2461" t="s">
        <v>37</v>
      </c>
      <c r="C2461">
        <v>0</v>
      </c>
      <c r="D2461" s="78" t="str">
        <f>IFERROR(MATCH(A2461,'4p data'!$I$2:$I$7,0),"")</f>
        <v/>
      </c>
      <c r="E2461" s="78" t="str">
        <f>IF(D2461="","",D2461&amp;"@"&amp;COUNTIF($D$1:D2461,D2461))</f>
        <v/>
      </c>
      <c r="F2461" s="78" t="str">
        <f t="shared" si="38"/>
        <v>Google 검색</v>
      </c>
    </row>
    <row r="2462" spans="1:6">
      <c r="A2462" t="s">
        <v>99</v>
      </c>
      <c r="B2462" t="s">
        <v>36</v>
      </c>
      <c r="C2462">
        <v>0</v>
      </c>
      <c r="D2462" s="78" t="str">
        <f>IFERROR(MATCH(A2462,'4p data'!$I$2:$I$7,0),"")</f>
        <v/>
      </c>
      <c r="E2462" s="78" t="str">
        <f>IF(D2462="","",D2462&amp;"@"&amp;COUNTIF($D$1:D2462,D2462))</f>
        <v/>
      </c>
      <c r="F2462" s="78" t="str">
        <f t="shared" si="38"/>
        <v>직접유입</v>
      </c>
    </row>
    <row r="2463" spans="1:6">
      <c r="A2463" t="s">
        <v>1745</v>
      </c>
      <c r="B2463" t="s">
        <v>37</v>
      </c>
      <c r="C2463">
        <v>0</v>
      </c>
      <c r="D2463" s="78" t="str">
        <f>IFERROR(MATCH(A2463,'4p data'!$I$2:$I$7,0),"")</f>
        <v/>
      </c>
      <c r="E2463" s="78" t="str">
        <f>IF(D2463="","",D2463&amp;"@"&amp;COUNTIF($D$1:D2463,D2463))</f>
        <v/>
      </c>
      <c r="F2463" s="78" t="str">
        <f t="shared" si="38"/>
        <v>Google 검색</v>
      </c>
    </row>
    <row r="2464" spans="1:6">
      <c r="A2464" t="s">
        <v>1435</v>
      </c>
      <c r="B2464" t="s">
        <v>36</v>
      </c>
      <c r="C2464">
        <v>0</v>
      </c>
      <c r="D2464" s="78" t="str">
        <f>IFERROR(MATCH(A2464,'4p data'!$I$2:$I$7,0),"")</f>
        <v/>
      </c>
      <c r="E2464" s="78" t="str">
        <f>IF(D2464="","",D2464&amp;"@"&amp;COUNTIF($D$1:D2464,D2464))</f>
        <v/>
      </c>
      <c r="F2464" s="78" t="str">
        <f t="shared" si="38"/>
        <v>직접유입</v>
      </c>
    </row>
  </sheetData>
  <phoneticPr fontId="4" type="noConversion"/>
  <conditionalFormatting sqref="I2:I2086 D2:F2464">
    <cfRule type="expression" dxfId="0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2</vt:i4>
      </vt:variant>
    </vt:vector>
  </HeadingPairs>
  <TitlesOfParts>
    <vt:vector size="11" baseType="lpstr">
      <vt:lpstr>기사 제목 및 링크</vt:lpstr>
      <vt:lpstr>일일보고서 data</vt:lpstr>
      <vt:lpstr>주간 2p_테이블(왼)</vt:lpstr>
      <vt:lpstr>주간_2p 그래프(오)</vt:lpstr>
      <vt:lpstr>주간_3p</vt:lpstr>
      <vt:lpstr>주간_4p</vt:lpstr>
      <vt:lpstr>4p data</vt:lpstr>
      <vt:lpstr>4p 기기</vt:lpstr>
      <vt:lpstr>4p 경로</vt:lpstr>
      <vt:lpstr>'기사 제목 및 링크'!기획자료</vt:lpstr>
      <vt:lpstr>'기사 제목 및 링크'!보도자료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2022-05-27T07:26:11Z</dcterms:created>
  <dcterms:modified xsi:type="dcterms:W3CDTF">2024-07-05T01:47:03Z</dcterms:modified>
</cp:coreProperties>
</file>