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9c2bf77b41f9f2c0/바탕 화면/바탕화면/Prain Global/SK Innovation/영문/Monthly Reports/[SKI] 영문뉴스룸 월간 보고서/24_8월/"/>
    </mc:Choice>
  </mc:AlternateContent>
  <xr:revisionPtr revIDLastSave="1" documentId="13_ncr:1_{11D5B1B2-C69E-4878-A3D1-FDBBD10FD58E}" xr6:coauthVersionLast="47" xr6:coauthVersionMax="47" xr10:uidLastSave="{D0526DBE-513D-4D1C-ACE8-28D3801662D5}"/>
  <bookViews>
    <workbookView xWindow="-120" yWindow="-120" windowWidth="578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1" i="1" l="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10" i="1" l="1"/>
  <c r="J1212" i="1"/>
  <c r="J1213" i="1"/>
  <c r="J1211" i="1"/>
  <c r="J1204" i="1"/>
  <c r="J1208" i="1"/>
  <c r="J1205" i="1"/>
  <c r="J1209" i="1"/>
  <c r="J1206" i="1"/>
  <c r="J1207" i="1"/>
  <c r="J120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02" i="1" l="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<sst xmlns="http://schemas.openxmlformats.org/spreadsheetml/2006/main" count="3781" uniqueCount="520">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</sst>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5">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2">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13"/>
  <sheetViews>
    <sheetView showGridLines="0" tabSelected="1" showOutlineSymbols="0" zoomScale="120" zoomScaleNormal="120" workbookViewId="0">
      <pane ySplit="7" topLeftCell="A1202" activePane="bottomLeft" state="frozen"/>
      <selection pane="bottomLeft" activeCell="K1182" sqref="B1182:K1212"/>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5" t="s">
        <v>305</v>
      </c>
      <c r="C2" s="266"/>
      <c r="D2" s="266"/>
      <c r="E2" s="266"/>
      <c r="F2" s="266"/>
      <c r="G2" s="266"/>
      <c r="H2" s="266"/>
      <c r="I2" s="266"/>
      <c r="J2" s="266"/>
      <c r="K2" s="267"/>
    </row>
    <row r="3" spans="2:14" ht="18" customHeight="1" thickBot="1">
      <c r="B3" s="268"/>
      <c r="C3" s="269"/>
      <c r="D3" s="269"/>
      <c r="E3" s="269"/>
      <c r="F3" s="269"/>
      <c r="G3" s="269"/>
      <c r="H3" s="269"/>
      <c r="I3" s="269"/>
      <c r="J3" s="269"/>
      <c r="K3" s="270"/>
    </row>
    <row r="4" spans="2:14" ht="17.25" thickTop="1">
      <c r="B4"/>
      <c r="C4"/>
      <c r="D4"/>
      <c r="E4"/>
      <c r="F4"/>
      <c r="G4"/>
      <c r="H4"/>
      <c r="I4" s="1"/>
      <c r="J4" s="7"/>
      <c r="K4"/>
    </row>
    <row r="5" spans="2:14">
      <c r="B5" s="273" t="s">
        <v>7</v>
      </c>
      <c r="C5" s="274"/>
      <c r="D5" s="279" t="s">
        <v>8</v>
      </c>
      <c r="E5" s="280"/>
      <c r="F5" s="280"/>
      <c r="G5" s="280"/>
      <c r="H5" s="280"/>
      <c r="I5" s="280"/>
      <c r="J5" s="280"/>
      <c r="K5" s="281"/>
      <c r="L5" s="262"/>
      <c r="M5" s="13"/>
    </row>
    <row r="6" spans="2:14">
      <c r="B6" s="275"/>
      <c r="C6" s="276"/>
      <c r="D6" s="235" t="s">
        <v>470</v>
      </c>
      <c r="E6" s="235" t="s">
        <v>469</v>
      </c>
      <c r="F6" s="235" t="s">
        <v>465</v>
      </c>
      <c r="G6" s="235" t="s">
        <v>468</v>
      </c>
      <c r="H6" s="235" t="s">
        <v>467</v>
      </c>
      <c r="I6" s="236" t="s">
        <v>466</v>
      </c>
      <c r="J6" s="236" t="s">
        <v>62</v>
      </c>
      <c r="K6" s="235" t="s">
        <v>58</v>
      </c>
      <c r="L6" s="262"/>
      <c r="M6" s="13"/>
    </row>
    <row r="7" spans="2:14" s="126" customFormat="1" ht="36" customHeight="1" thickBot="1">
      <c r="B7" s="277" t="s">
        <v>463</v>
      </c>
      <c r="C7" s="278"/>
      <c r="D7" s="121">
        <f t="shared" ref="D7:I7" si="0">SUM(D8,D10:D2000)</f>
        <v>620780</v>
      </c>
      <c r="E7" s="121">
        <f t="shared" si="0"/>
        <v>246450</v>
      </c>
      <c r="F7" s="121">
        <f t="shared" si="0"/>
        <v>374303</v>
      </c>
      <c r="G7" s="121">
        <f t="shared" si="0"/>
        <v>902044</v>
      </c>
      <c r="H7" s="121">
        <f t="shared" si="0"/>
        <v>459388.03800000006</v>
      </c>
      <c r="I7" s="121">
        <f t="shared" si="0"/>
        <v>443163.962</v>
      </c>
      <c r="J7" s="122">
        <f>D7/(_xlfn.DAYS(INDEX(B:B,COUNTA(B:B)+4),"10-Jun-2020")+1)</f>
        <v>401.79935275080908</v>
      </c>
      <c r="K7" s="123" t="s">
        <v>8</v>
      </c>
      <c r="L7" s="124"/>
      <c r="M7" s="125"/>
    </row>
    <row r="8" spans="2:14" s="126" customFormat="1" ht="28.5" hidden="1" customHeight="1">
      <c r="B8" s="271" t="s">
        <v>400</v>
      </c>
      <c r="C8" s="272"/>
      <c r="D8" s="127">
        <v>37880</v>
      </c>
      <c r="E8" s="128">
        <v>20096</v>
      </c>
      <c r="F8" s="127">
        <v>17784</v>
      </c>
      <c r="G8" s="127">
        <v>77186</v>
      </c>
      <c r="H8" s="127">
        <v>48777</v>
      </c>
      <c r="I8" s="129">
        <v>28409</v>
      </c>
      <c r="J8" s="130"/>
      <c r="K8" s="131" t="s">
        <v>163</v>
      </c>
      <c r="L8" s="132"/>
      <c r="M8" s="133"/>
    </row>
    <row r="9" spans="2:14" s="140" customFormat="1" ht="36" hidden="1" customHeight="1">
      <c r="B9" s="263" t="s">
        <v>439</v>
      </c>
      <c r="C9" s="264"/>
      <c r="D9" s="134">
        <f t="shared" ref="D9:I9" si="1">SUM(D969:D2000)</f>
        <v>90366</v>
      </c>
      <c r="E9" s="134">
        <f t="shared" si="1"/>
        <v>56350</v>
      </c>
      <c r="F9" s="134">
        <f t="shared" si="1"/>
        <v>34016</v>
      </c>
      <c r="G9" s="134">
        <f t="shared" si="1"/>
        <v>129334</v>
      </c>
      <c r="H9" s="134">
        <f t="shared" si="1"/>
        <v>87943</v>
      </c>
      <c r="I9" s="134">
        <f t="shared" si="1"/>
        <v>41391</v>
      </c>
      <c r="J9" s="135">
        <f>D9/(_xlfn.DAYS(INDEX(B:B,COUNTA(B:B)+4),"1-Jan-2024")+2)</f>
        <v>367.34146341463412</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115.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519</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514</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515</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516</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517</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518</v>
      </c>
    </row>
    <row r="1211" spans="2:11">
      <c r="B1211" s="245">
        <v>45534</v>
      </c>
      <c r="C1211" s="259" t="s">
        <v>26</v>
      </c>
      <c r="D1211" s="260">
        <f t="shared" ref="D1211:D1213" si="1175">SUM(E1211:F1211)</f>
        <v>362</v>
      </c>
      <c r="E1211" s="246">
        <v>293</v>
      </c>
      <c r="F1211" s="247">
        <v>69</v>
      </c>
      <c r="G1211" s="246">
        <f t="shared" ref="G1211:G1213" si="1176">SUM(H1211:I1211)</f>
        <v>469</v>
      </c>
      <c r="H1211" s="246">
        <v>386</v>
      </c>
      <c r="I1211" s="248">
        <v>83</v>
      </c>
      <c r="J1211" s="248">
        <f>SUM($D$8,$D$10:$D1211)/(_xlfn.DAYS(B1211,"10-Jun-2020")+1)</f>
        <v>402.15165262475699</v>
      </c>
      <c r="K1211" s="258" t="s">
        <v>59</v>
      </c>
    </row>
    <row r="1212" spans="2:11">
      <c r="B1212" s="245">
        <v>45535</v>
      </c>
      <c r="C1212" s="259" t="s">
        <v>18</v>
      </c>
      <c r="D1212" s="260">
        <f t="shared" si="1175"/>
        <v>169</v>
      </c>
      <c r="E1212" s="246">
        <v>122</v>
      </c>
      <c r="F1212" s="247">
        <v>47</v>
      </c>
      <c r="G1212" s="246">
        <f t="shared" si="1176"/>
        <v>191</v>
      </c>
      <c r="H1212" s="246">
        <v>143</v>
      </c>
      <c r="I1212" s="248">
        <v>48</v>
      </c>
      <c r="J1212" s="248">
        <f>SUM($D$8,$D$10:$D1212)/(_xlfn.DAYS(B1212,"10-Jun-2020")+1)</f>
        <v>402.00064766839381</v>
      </c>
      <c r="K1212" s="258" t="s">
        <v>59</v>
      </c>
    </row>
    <row r="1213" spans="2:11">
      <c r="B1213" s="245">
        <v>45536</v>
      </c>
      <c r="C1213" s="259" t="s">
        <v>19</v>
      </c>
      <c r="D1213" s="260">
        <f t="shared" si="1175"/>
        <v>91</v>
      </c>
      <c r="E1213" s="246">
        <v>48</v>
      </c>
      <c r="F1213" s="247">
        <v>43</v>
      </c>
      <c r="G1213" s="246">
        <f t="shared" si="1176"/>
        <v>99</v>
      </c>
      <c r="H1213" s="246">
        <v>57</v>
      </c>
      <c r="I1213" s="248">
        <v>42</v>
      </c>
      <c r="J1213" s="248">
        <f>SUM($D$8,$D$10:$D1213)/(_xlfn.DAYS(B1213,"10-Jun-2020")+1)</f>
        <v>401.79935275080908</v>
      </c>
      <c r="K1213"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5" t="s">
        <v>305</v>
      </c>
      <c r="C2" s="266"/>
      <c r="D2" s="266"/>
      <c r="E2" s="266"/>
      <c r="F2" s="266"/>
      <c r="G2" s="266"/>
      <c r="H2" s="266"/>
      <c r="I2" s="266"/>
      <c r="J2" s="266"/>
      <c r="K2" s="267"/>
    </row>
    <row r="3" spans="2:14" ht="18" customHeight="1" thickBot="1">
      <c r="B3" s="268"/>
      <c r="C3" s="269"/>
      <c r="D3" s="269"/>
      <c r="E3" s="269"/>
      <c r="F3" s="269"/>
      <c r="G3" s="269"/>
      <c r="H3" s="269"/>
      <c r="I3" s="269"/>
      <c r="J3" s="269"/>
      <c r="K3" s="270"/>
    </row>
    <row r="4" spans="2:14" ht="17.25" thickTop="1">
      <c r="B4"/>
      <c r="C4"/>
      <c r="D4"/>
      <c r="E4"/>
      <c r="F4"/>
      <c r="G4"/>
      <c r="H4"/>
      <c r="I4" s="1"/>
      <c r="J4" s="7"/>
      <c r="K4"/>
    </row>
    <row r="5" spans="2:14">
      <c r="B5" s="285" t="s">
        <v>7</v>
      </c>
      <c r="C5" s="286"/>
      <c r="D5" s="289" t="s">
        <v>8</v>
      </c>
      <c r="E5" s="290"/>
      <c r="F5" s="290"/>
      <c r="G5" s="290"/>
      <c r="H5" s="290"/>
      <c r="I5" s="290"/>
      <c r="J5" s="290"/>
      <c r="K5" s="291"/>
      <c r="L5" s="262"/>
      <c r="M5" s="13"/>
    </row>
    <row r="6" spans="2:14">
      <c r="B6" s="287"/>
      <c r="C6" s="288"/>
      <c r="D6" s="14" t="s">
        <v>0</v>
      </c>
      <c r="E6" s="14" t="s">
        <v>1</v>
      </c>
      <c r="F6" s="14" t="s">
        <v>2</v>
      </c>
      <c r="G6" s="14" t="s">
        <v>3</v>
      </c>
      <c r="H6" s="14" t="s">
        <v>4</v>
      </c>
      <c r="I6" s="15" t="s">
        <v>5</v>
      </c>
      <c r="J6" s="15" t="s">
        <v>62</v>
      </c>
      <c r="K6" s="14" t="s">
        <v>58</v>
      </c>
      <c r="L6" s="262"/>
      <c r="M6" s="13"/>
    </row>
    <row r="7" spans="2:14" ht="36" customHeight="1" thickBot="1">
      <c r="B7" s="282" t="s">
        <v>443</v>
      </c>
      <c r="C7" s="278"/>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1" t="s">
        <v>400</v>
      </c>
      <c r="C8" s="272"/>
      <c r="D8" s="21">
        <v>37880</v>
      </c>
      <c r="E8" s="22">
        <v>20096</v>
      </c>
      <c r="F8" s="21">
        <v>17784</v>
      </c>
      <c r="G8" s="21">
        <v>77186</v>
      </c>
      <c r="H8" s="21">
        <v>48777</v>
      </c>
      <c r="I8" s="23">
        <v>28409</v>
      </c>
      <c r="J8" s="24"/>
      <c r="K8" s="25"/>
      <c r="L8" s="26"/>
      <c r="M8" s="13"/>
    </row>
    <row r="9" spans="2:14" ht="33" customHeight="1">
      <c r="B9" s="283" t="s">
        <v>440</v>
      </c>
      <c r="C9" s="284"/>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3" t="s">
        <v>441</v>
      </c>
      <c r="C10" s="284"/>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3" t="s">
        <v>442</v>
      </c>
      <c r="C11" s="284"/>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2:K3"/>
    <mergeCell ref="B5:C6"/>
    <mergeCell ref="D5:K5"/>
    <mergeCell ref="L5:L6"/>
    <mergeCell ref="B7:C7"/>
    <mergeCell ref="B10:C10"/>
    <mergeCell ref="B11:C11"/>
    <mergeCell ref="B9:C9"/>
    <mergeCell ref="B8:C8"/>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Joon Young Lee</cp:lastModifiedBy>
  <cp:lastPrinted>2023-03-30T00:57:52Z</cp:lastPrinted>
  <dcterms:created xsi:type="dcterms:W3CDTF">2021-05-18T07:26:15Z</dcterms:created>
  <dcterms:modified xsi:type="dcterms:W3CDTF">2024-09-03T02:56:33Z</dcterms:modified>
</cp:coreProperties>
</file>