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SK Innovation]\01. 일일보고서\"/>
    </mc:Choice>
  </mc:AlternateContent>
  <bookViews>
    <workbookView xWindow="0" yWindow="0" windowWidth="28800" windowHeight="12270"/>
  </bookViews>
  <sheets>
    <sheet name="일일보고" sheetId="1" r:id="rId1"/>
    <sheet name="누적수치"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153" i="1" l="1"/>
  <c r="J1157" i="1"/>
  <c r="J1156" i="1"/>
  <c r="J1154" i="1"/>
  <c r="J1155" i="1"/>
  <c r="J1151" i="1"/>
  <c r="J1152" i="1"/>
  <c r="J1146" i="1"/>
  <c r="J1150" i="1"/>
  <c r="J1149" i="1"/>
  <c r="J1147" i="1"/>
  <c r="J1148" i="1"/>
  <c r="J1144" i="1"/>
  <c r="J1145" i="1"/>
  <c r="J1142" i="1"/>
  <c r="J1143" i="1"/>
  <c r="J1141" i="1"/>
  <c r="J1139" i="1"/>
  <c r="J1140" i="1"/>
  <c r="J1137" i="1"/>
  <c r="J1138" i="1"/>
  <c r="J1136" i="1"/>
  <c r="J1134" i="1"/>
  <c r="J1135" i="1"/>
  <c r="J1132" i="1"/>
  <c r="J113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31" i="1" l="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<sst xmlns="http://schemas.openxmlformats.org/spreadsheetml/2006/main" count="3669" uniqueCount="498">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</sst>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2">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89">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0" fillId="0" borderId="9" xfId="0" applyNumberFormat="1" applyFont="1" applyFill="1" applyBorder="1" applyAlignment="1">
      <alignment horizontal="center" vertical="center"/>
    </xf>
    <xf numFmtId="0" fontId="20" fillId="0" borderId="9" xfId="0" applyFont="1" applyFill="1" applyBorder="1" applyAlignment="1">
      <alignment horizontal="center" vertical="center"/>
    </xf>
    <xf numFmtId="38" fontId="20" fillId="0" borderId="1" xfId="0" applyNumberFormat="1" applyFont="1" applyFill="1" applyBorder="1" applyAlignment="1">
      <alignment horizontal="center" vertical="center"/>
    </xf>
    <xf numFmtId="38" fontId="20" fillId="0" borderId="9" xfId="0" applyNumberFormat="1" applyFont="1" applyFill="1" applyBorder="1" applyAlignment="1">
      <alignment horizontal="center" vertical="center"/>
    </xf>
    <xf numFmtId="38" fontId="20" fillId="0" borderId="10" xfId="0" applyNumberFormat="1" applyFont="1" applyFill="1" applyBorder="1" applyAlignment="1">
      <alignment horizontal="center" vertical="center"/>
    </xf>
    <xf numFmtId="38" fontId="20" fillId="0" borderId="1" xfId="0" quotePrefix="1" applyNumberFormat="1" applyFont="1" applyFill="1" applyBorder="1" applyAlignment="1">
      <alignment horizontal="left" vertical="center" wrapText="1"/>
    </xf>
    <xf numFmtId="0" fontId="0" fillId="0" borderId="0" xfId="0" applyFill="1" applyAlignment="1">
      <alignment horizontal="center" vertical="center"/>
    </xf>
    <xf numFmtId="0" fontId="0" fillId="0" borderId="0" xfId="0" applyFill="1">
      <alignment vertical="center"/>
    </xf>
    <xf numFmtId="179" fontId="27" fillId="0" borderId="9" xfId="0" applyNumberFormat="1" applyFont="1" applyFill="1" applyBorder="1" applyAlignment="1">
      <alignment horizontal="center" vertical="center"/>
    </xf>
    <xf numFmtId="0" fontId="27" fillId="0" borderId="9" xfId="0" applyFont="1" applyFill="1" applyBorder="1" applyAlignment="1">
      <alignment horizontal="center" vertical="center"/>
    </xf>
    <xf numFmtId="38" fontId="27" fillId="0" borderId="1" xfId="0" applyNumberFormat="1" applyFont="1" applyFill="1" applyBorder="1" applyAlignment="1">
      <alignment horizontal="center" vertical="center"/>
    </xf>
    <xf numFmtId="38" fontId="27" fillId="0" borderId="9" xfId="0" applyNumberFormat="1" applyFont="1" applyFill="1" applyBorder="1" applyAlignment="1">
      <alignment horizontal="center" vertical="center"/>
    </xf>
    <xf numFmtId="38" fontId="27" fillId="0" borderId="10" xfId="0" applyNumberFormat="1" applyFont="1" applyFill="1" applyBorder="1" applyAlignment="1">
      <alignment horizontal="center" vertical="center"/>
    </xf>
    <xf numFmtId="38" fontId="27" fillId="0" borderId="1" xfId="0" quotePrefix="1" applyNumberFormat="1" applyFont="1" applyFill="1" applyBorder="1" applyAlignment="1">
      <alignment horizontal="lef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N1157"/>
  <sheetViews>
    <sheetView showGridLines="0" tabSelected="1" showOutlineSymbols="0" zoomScale="120" zoomScaleNormal="120" workbookViewId="0">
      <pane ySplit="7" topLeftCell="A1153" activePane="bottomLeft" state="frozen"/>
      <selection pane="bottomLeft" activeCell="F1147" sqref="F1147"/>
    </sheetView>
  </sheetViews>
  <sheetFormatPr defaultColWidth="8.87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2" t="s">
        <v>305</v>
      </c>
      <c r="C2" s="263"/>
      <c r="D2" s="263"/>
      <c r="E2" s="263"/>
      <c r="F2" s="263"/>
      <c r="G2" s="263"/>
      <c r="H2" s="263"/>
      <c r="I2" s="263"/>
      <c r="J2" s="263"/>
      <c r="K2" s="264"/>
    </row>
    <row r="3" spans="2:14" ht="18" customHeight="1" thickBot="1">
      <c r="B3" s="265"/>
      <c r="C3" s="266"/>
      <c r="D3" s="266"/>
      <c r="E3" s="266"/>
      <c r="F3" s="266"/>
      <c r="G3" s="266"/>
      <c r="H3" s="266"/>
      <c r="I3" s="266"/>
      <c r="J3" s="266"/>
      <c r="K3" s="267"/>
    </row>
    <row r="4" spans="2:14" ht="17.25" thickTop="1">
      <c r="B4"/>
      <c r="C4"/>
      <c r="D4"/>
      <c r="E4"/>
      <c r="F4"/>
      <c r="G4"/>
      <c r="H4"/>
      <c r="I4" s="1"/>
      <c r="J4" s="7"/>
      <c r="K4"/>
    </row>
    <row r="5" spans="2:14">
      <c r="B5" s="270" t="s">
        <v>7</v>
      </c>
      <c r="C5" s="271"/>
      <c r="D5" s="276" t="s">
        <v>8</v>
      </c>
      <c r="E5" s="277"/>
      <c r="F5" s="277"/>
      <c r="G5" s="277"/>
      <c r="H5" s="277"/>
      <c r="I5" s="277"/>
      <c r="J5" s="277"/>
      <c r="K5" s="278"/>
      <c r="L5" s="259"/>
      <c r="M5" s="13"/>
    </row>
    <row r="6" spans="2:14">
      <c r="B6" s="272"/>
      <c r="C6" s="273"/>
      <c r="D6" s="235" t="s">
        <v>470</v>
      </c>
      <c r="E6" s="235" t="s">
        <v>469</v>
      </c>
      <c r="F6" s="235" t="s">
        <v>465</v>
      </c>
      <c r="G6" s="235" t="s">
        <v>468</v>
      </c>
      <c r="H6" s="235" t="s">
        <v>467</v>
      </c>
      <c r="I6" s="236" t="s">
        <v>466</v>
      </c>
      <c r="J6" s="236" t="s">
        <v>62</v>
      </c>
      <c r="K6" s="235" t="s">
        <v>58</v>
      </c>
      <c r="L6" s="259"/>
      <c r="M6" s="13"/>
    </row>
    <row r="7" spans="2:14" s="126" customFormat="1" ht="36" customHeight="1" thickBot="1">
      <c r="B7" s="274" t="s">
        <v>463</v>
      </c>
      <c r="C7" s="275"/>
      <c r="D7" s="121">
        <f t="shared" ref="D7:I7" si="0">SUM(D8,D10:D2000)</f>
        <v>598299</v>
      </c>
      <c r="E7" s="121">
        <f t="shared" si="0"/>
        <v>231298</v>
      </c>
      <c r="F7" s="121">
        <f t="shared" si="0"/>
        <v>366974</v>
      </c>
      <c r="G7" s="121">
        <f t="shared" si="0"/>
        <v>869620</v>
      </c>
      <c r="H7" s="121">
        <f t="shared" si="0"/>
        <v>436318.03800000006</v>
      </c>
      <c r="I7" s="121">
        <f t="shared" si="0"/>
        <v>433809.962</v>
      </c>
      <c r="J7" s="122">
        <f>D7/(_xlfn.DAYS(INDEX(B:B,COUNTA(B:B)+4),"10-Jun-2020")+1)</f>
        <v>401.81262592343853</v>
      </c>
      <c r="K7" s="123" t="s">
        <v>8</v>
      </c>
      <c r="L7" s="124"/>
      <c r="M7" s="125"/>
    </row>
    <row r="8" spans="2:14" s="126" customFormat="1" ht="28.5" hidden="1" customHeight="1">
      <c r="B8" s="268" t="s">
        <v>400</v>
      </c>
      <c r="C8" s="269"/>
      <c r="D8" s="127">
        <v>37880</v>
      </c>
      <c r="E8" s="128">
        <v>20096</v>
      </c>
      <c r="F8" s="127">
        <v>17784</v>
      </c>
      <c r="G8" s="127">
        <v>77186</v>
      </c>
      <c r="H8" s="127">
        <v>48777</v>
      </c>
      <c r="I8" s="129">
        <v>28409</v>
      </c>
      <c r="J8" s="130"/>
      <c r="K8" s="131" t="s">
        <v>163</v>
      </c>
      <c r="L8" s="132"/>
      <c r="M8" s="133"/>
    </row>
    <row r="9" spans="2:14" s="140" customFormat="1" ht="36" hidden="1" customHeight="1">
      <c r="B9" s="260" t="s">
        <v>439</v>
      </c>
      <c r="C9" s="261"/>
      <c r="D9" s="134">
        <f t="shared" ref="D9:I9" si="1">SUM(D969:D2000)</f>
        <v>67885</v>
      </c>
      <c r="E9" s="134">
        <f t="shared" si="1"/>
        <v>41198</v>
      </c>
      <c r="F9" s="134">
        <f t="shared" si="1"/>
        <v>26687</v>
      </c>
      <c r="G9" s="134">
        <f t="shared" si="1"/>
        <v>96910</v>
      </c>
      <c r="H9" s="134">
        <f t="shared" si="1"/>
        <v>64873</v>
      </c>
      <c r="I9" s="134">
        <f t="shared" si="1"/>
        <v>32037</v>
      </c>
      <c r="J9" s="135">
        <f>D9/(_xlfn.DAYS(INDEX(B:B,COUNTA(B:B)+4),"1-Jan-2024")+2)</f>
        <v>357.28947368421052</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2">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2">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2">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2">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2">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2">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2">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2">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2">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2">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2"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2">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2">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2">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2" s="252" customFormat="1">
      <c r="B1135" s="245">
        <v>45458</v>
      </c>
      <c r="C1135" s="246" t="s">
        <v>18</v>
      </c>
      <c r="D1135" s="247">
        <f t="shared" si="1067"/>
        <v>145</v>
      </c>
      <c r="E1135" s="247">
        <v>85</v>
      </c>
      <c r="F1135" s="248">
        <v>60</v>
      </c>
      <c r="G1135" s="247">
        <f t="shared" si="1068"/>
        <v>185</v>
      </c>
      <c r="H1135" s="247">
        <v>107</v>
      </c>
      <c r="I1135" s="249">
        <v>78</v>
      </c>
      <c r="J1135" s="249">
        <f>SUM($D$8,$D$10:$D1135)/(_xlfn.DAYS(B1135,"10-Jun-2020")+1)</f>
        <v>403.13565098841173</v>
      </c>
      <c r="K1135" s="250" t="s">
        <v>59</v>
      </c>
      <c r="L1135" s="251"/>
    </row>
    <row r="1136" spans="2:12" s="252" customFormat="1">
      <c r="B1136" s="245">
        <v>45459</v>
      </c>
      <c r="C1136" s="246" t="s">
        <v>19</v>
      </c>
      <c r="D1136" s="247">
        <f t="shared" si="1067"/>
        <v>97</v>
      </c>
      <c r="E1136" s="247">
        <v>49</v>
      </c>
      <c r="F1136" s="248">
        <v>48</v>
      </c>
      <c r="G1136" s="247">
        <f t="shared" si="1068"/>
        <v>106</v>
      </c>
      <c r="H1136" s="247">
        <v>52</v>
      </c>
      <c r="I1136" s="249">
        <v>54</v>
      </c>
      <c r="J1136" s="249">
        <f>SUM($D$8,$D$10:$D1136)/(_xlfn.DAYS(B1136,"10-Jun-2020")+1)</f>
        <v>402.92711171662125</v>
      </c>
      <c r="K1136" s="250" t="s">
        <v>59</v>
      </c>
      <c r="L1136" s="251"/>
    </row>
    <row r="1137" spans="2:12" s="252" customFormat="1" ht="54">
      <c r="B1137" s="245">
        <v>45460</v>
      </c>
      <c r="C1137" s="246" t="s">
        <v>28</v>
      </c>
      <c r="D1137" s="247">
        <f t="shared" ref="D1137" si="1069">SUM(E1137:F1137)</f>
        <v>309</v>
      </c>
      <c r="E1137" s="247">
        <v>232</v>
      </c>
      <c r="F1137" s="248">
        <v>77</v>
      </c>
      <c r="G1137" s="247">
        <f t="shared" ref="G1137" si="1070">SUM(H1137:I1137)</f>
        <v>440</v>
      </c>
      <c r="H1137" s="247">
        <v>332</v>
      </c>
      <c r="I1137" s="249">
        <v>108</v>
      </c>
      <c r="J1137" s="249">
        <f>SUM($D$8,$D$10:$D1137)/(_xlfn.DAYS(B1137,"10-Jun-2020")+1)</f>
        <v>402.86317222600411</v>
      </c>
      <c r="K1137" s="250" t="s">
        <v>489</v>
      </c>
      <c r="L1137" s="251"/>
    </row>
    <row r="1138" spans="2:12" s="252" customFormat="1">
      <c r="B1138" s="245">
        <v>45461</v>
      </c>
      <c r="C1138" s="246" t="s">
        <v>29</v>
      </c>
      <c r="D1138" s="247">
        <f t="shared" ref="D1138" si="1071">SUM(E1138:F1138)</f>
        <v>480</v>
      </c>
      <c r="E1138" s="247">
        <v>377</v>
      </c>
      <c r="F1138" s="248">
        <v>103</v>
      </c>
      <c r="G1138" s="247">
        <f t="shared" ref="G1138" si="1072">SUM(H1138:I1138)</f>
        <v>647</v>
      </c>
      <c r="H1138" s="247">
        <v>538</v>
      </c>
      <c r="I1138" s="249">
        <v>109</v>
      </c>
      <c r="J1138" s="249">
        <f>SUM($D$8,$D$10:$D1138)/(_xlfn.DAYS(B1138,"10-Jun-2020")+1)</f>
        <v>402.91564625850339</v>
      </c>
      <c r="K1138" s="250" t="s">
        <v>59</v>
      </c>
      <c r="L1138" s="251"/>
    </row>
    <row r="1139" spans="2:12" s="252" customFormat="1">
      <c r="B1139" s="245">
        <v>45462</v>
      </c>
      <c r="C1139" s="246" t="s">
        <v>15</v>
      </c>
      <c r="D1139" s="247">
        <f t="shared" ref="D1139" si="1073">SUM(E1139:F1139)</f>
        <v>395</v>
      </c>
      <c r="E1139" s="247">
        <v>291</v>
      </c>
      <c r="F1139" s="248">
        <v>104</v>
      </c>
      <c r="G1139" s="247">
        <f t="shared" ref="G1139" si="1074">SUM(H1139:I1139)</f>
        <v>566</v>
      </c>
      <c r="H1139" s="247">
        <v>424</v>
      </c>
      <c r="I1139" s="249">
        <v>142</v>
      </c>
      <c r="J1139" s="249">
        <f>SUM($D$8,$D$10:$D1139)/(_xlfn.DAYS(B1139,"10-Jun-2020")+1)</f>
        <v>402.91026512576479</v>
      </c>
      <c r="K1139" s="250" t="s">
        <v>59</v>
      </c>
      <c r="L1139" s="251"/>
    </row>
    <row r="1140" spans="2:12" s="252" customFormat="1">
      <c r="B1140" s="245">
        <v>45463</v>
      </c>
      <c r="C1140" s="246" t="s">
        <v>16</v>
      </c>
      <c r="D1140" s="247">
        <f t="shared" ref="D1140" si="1075">SUM(E1140:F1140)</f>
        <v>438</v>
      </c>
      <c r="E1140" s="247">
        <v>344</v>
      </c>
      <c r="F1140" s="248">
        <v>94</v>
      </c>
      <c r="G1140" s="247">
        <f t="shared" ref="G1140" si="1076">SUM(H1140:I1140)</f>
        <v>621</v>
      </c>
      <c r="H1140" s="247">
        <v>508</v>
      </c>
      <c r="I1140" s="249">
        <v>113</v>
      </c>
      <c r="J1140" s="249">
        <f>SUM($D$8,$D$10:$D1140)/(_xlfn.DAYS(B1140,"10-Jun-2020")+1)</f>
        <v>402.93410326086956</v>
      </c>
      <c r="K1140" s="250" t="s">
        <v>490</v>
      </c>
      <c r="L1140" s="251"/>
    </row>
    <row r="1141" spans="2:12" s="252" customFormat="1">
      <c r="B1141" s="245">
        <v>45464</v>
      </c>
      <c r="C1141" s="246" t="s">
        <v>26</v>
      </c>
      <c r="D1141" s="247">
        <f t="shared" ref="D1141" si="1077">SUM(E1141:F1141)</f>
        <v>371</v>
      </c>
      <c r="E1141" s="247">
        <v>278</v>
      </c>
      <c r="F1141" s="248">
        <v>93</v>
      </c>
      <c r="G1141" s="247">
        <f t="shared" ref="G1141" si="1078">SUM(H1141:I1141)</f>
        <v>515</v>
      </c>
      <c r="H1141" s="247">
        <v>413</v>
      </c>
      <c r="I1141" s="249">
        <v>102</v>
      </c>
      <c r="J1141" s="249">
        <f>SUM($D$8,$D$10:$D1141)/(_xlfn.DAYS(B1141,"10-Jun-2020")+1)</f>
        <v>402.91242362525458</v>
      </c>
      <c r="K1141" s="250" t="s">
        <v>491</v>
      </c>
      <c r="L1141" s="251"/>
    </row>
    <row r="1142" spans="2:12">
      <c r="B1142" s="245">
        <v>45465</v>
      </c>
      <c r="C1142" s="246" t="s">
        <v>18</v>
      </c>
      <c r="D1142" s="247">
        <f t="shared" ref="D1142:D1143" si="1079">SUM(E1142:F1142)</f>
        <v>179</v>
      </c>
      <c r="E1142" s="247">
        <v>89</v>
      </c>
      <c r="F1142" s="248">
        <v>90</v>
      </c>
      <c r="G1142" s="247">
        <f t="shared" ref="G1142:G1143" si="1080">SUM(H1142:I1142)</f>
        <v>226</v>
      </c>
      <c r="H1142" s="247">
        <v>114</v>
      </c>
      <c r="I1142" s="249">
        <v>112</v>
      </c>
      <c r="J1142" s="249">
        <f>SUM($D$8,$D$10:$D1142)/(_xlfn.DAYS(B1142,"10-Jun-2020")+1)</f>
        <v>402.76051560379921</v>
      </c>
      <c r="K1142" s="250" t="s">
        <v>59</v>
      </c>
    </row>
    <row r="1143" spans="2:12">
      <c r="B1143" s="245">
        <v>45466</v>
      </c>
      <c r="C1143" s="246" t="s">
        <v>19</v>
      </c>
      <c r="D1143" s="247">
        <f t="shared" si="1079"/>
        <v>183</v>
      </c>
      <c r="E1143" s="247">
        <v>75</v>
      </c>
      <c r="F1143" s="248">
        <v>108</v>
      </c>
      <c r="G1143" s="247">
        <f t="shared" si="1080"/>
        <v>248</v>
      </c>
      <c r="H1143" s="247">
        <v>103</v>
      </c>
      <c r="I1143" s="249">
        <v>145</v>
      </c>
      <c r="J1143" s="249">
        <f>SUM($D$8,$D$10:$D1143)/(_xlfn.DAYS(B1143,"10-Jun-2020")+1)</f>
        <v>402.61152542372884</v>
      </c>
      <c r="K1143" s="250" t="s">
        <v>59</v>
      </c>
    </row>
    <row r="1144" spans="2:12">
      <c r="B1144" s="245">
        <v>45467</v>
      </c>
      <c r="C1144" s="246" t="s">
        <v>28</v>
      </c>
      <c r="D1144" s="247">
        <f t="shared" ref="D1144" si="1081">SUM(E1144:F1144)</f>
        <v>347</v>
      </c>
      <c r="E1144" s="247">
        <v>258</v>
      </c>
      <c r="F1144" s="248">
        <v>89</v>
      </c>
      <c r="G1144" s="247">
        <f>SUM(H1144:I1144)</f>
        <v>517</v>
      </c>
      <c r="H1144" s="247">
        <v>414</v>
      </c>
      <c r="I1144" s="249">
        <v>103</v>
      </c>
      <c r="J1144" s="249">
        <f>SUM($D$8,$D$10:$D1144)/(_xlfn.DAYS(B1144,"10-Jun-2020")+1)</f>
        <v>402.57384823848241</v>
      </c>
      <c r="K1144" s="250" t="s">
        <v>59</v>
      </c>
    </row>
    <row r="1145" spans="2:12">
      <c r="B1145" s="245">
        <v>45468</v>
      </c>
      <c r="C1145" s="246" t="s">
        <v>29</v>
      </c>
      <c r="D1145" s="247">
        <f t="shared" ref="D1145" si="1082">SUM(E1145:F1145)</f>
        <v>440</v>
      </c>
      <c r="E1145" s="247">
        <v>331</v>
      </c>
      <c r="F1145" s="248">
        <v>109</v>
      </c>
      <c r="G1145" s="247">
        <f>SUM(H1145:I1145)</f>
        <v>675</v>
      </c>
      <c r="H1145" s="247">
        <v>552</v>
      </c>
      <c r="I1145" s="249">
        <v>123</v>
      </c>
      <c r="J1145" s="249">
        <f>SUM($D$8,$D$10:$D1145)/(_xlfn.DAYS(B1145,"10-Jun-2020")+1)</f>
        <v>402.59918754231552</v>
      </c>
      <c r="K1145" s="250" t="s">
        <v>59</v>
      </c>
    </row>
    <row r="1146" spans="2:12">
      <c r="B1146" s="245">
        <v>45469</v>
      </c>
      <c r="C1146" s="246" t="s">
        <v>15</v>
      </c>
      <c r="D1146" s="247">
        <f t="shared" ref="D1146" si="1083">SUM(E1146:F1146)</f>
        <v>461</v>
      </c>
      <c r="E1146" s="247">
        <v>361</v>
      </c>
      <c r="F1146" s="248">
        <v>100</v>
      </c>
      <c r="G1146" s="247">
        <f>SUM(H1146:I1146)</f>
        <v>618</v>
      </c>
      <c r="H1146" s="247">
        <v>507</v>
      </c>
      <c r="I1146" s="249">
        <v>111</v>
      </c>
      <c r="J1146" s="249">
        <f>SUM($D$8,$D$10:$D1146)/(_xlfn.DAYS(B1146,"10-Jun-2020")+1)</f>
        <v>402.63870094722597</v>
      </c>
      <c r="K1146" s="250" t="s">
        <v>492</v>
      </c>
    </row>
    <row r="1147" spans="2:12" ht="40.5">
      <c r="B1147" s="245">
        <v>45470</v>
      </c>
      <c r="C1147" s="246" t="s">
        <v>16</v>
      </c>
      <c r="D1147" s="247">
        <f t="shared" ref="D1147:D1148" si="1084">SUM(E1147:F1147)</f>
        <v>369</v>
      </c>
      <c r="E1147" s="247">
        <v>298</v>
      </c>
      <c r="F1147" s="248">
        <v>71</v>
      </c>
      <c r="G1147" s="247">
        <f t="shared" ref="G1147:G1148" si="1085">SUM(H1147:I1147)</f>
        <v>544</v>
      </c>
      <c r="H1147" s="247">
        <v>439</v>
      </c>
      <c r="I1147" s="249">
        <v>105</v>
      </c>
      <c r="J1147" s="249">
        <f>SUM($D$8,$D$10:$D1147)/(_xlfn.DAYS(B1147,"10-Jun-2020")+1)</f>
        <v>402.61595672751861</v>
      </c>
      <c r="K1147" s="250" t="s">
        <v>494</v>
      </c>
    </row>
    <row r="1148" spans="2:12">
      <c r="B1148" s="245">
        <v>45471</v>
      </c>
      <c r="C1148" s="246" t="s">
        <v>26</v>
      </c>
      <c r="D1148" s="247">
        <f t="shared" si="1084"/>
        <v>297</v>
      </c>
      <c r="E1148" s="247">
        <v>234</v>
      </c>
      <c r="F1148" s="248">
        <v>63</v>
      </c>
      <c r="G1148" s="247">
        <f t="shared" si="1085"/>
        <v>429</v>
      </c>
      <c r="H1148" s="247">
        <v>356</v>
      </c>
      <c r="I1148" s="249">
        <v>73</v>
      </c>
      <c r="J1148" s="249">
        <f>SUM($D$8,$D$10:$D1148)/(_xlfn.DAYS(B1148,"10-Jun-2020")+1)</f>
        <v>402.54459459459457</v>
      </c>
      <c r="K1148" s="250" t="s">
        <v>495</v>
      </c>
    </row>
    <row r="1149" spans="2:12">
      <c r="B1149" s="245">
        <v>45472</v>
      </c>
      <c r="C1149" s="246" t="s">
        <v>18</v>
      </c>
      <c r="D1149" s="247">
        <f t="shared" ref="D1149:D1150" si="1086">SUM(E1149:F1149)</f>
        <v>138</v>
      </c>
      <c r="E1149" s="247">
        <v>84</v>
      </c>
      <c r="F1149" s="248">
        <v>54</v>
      </c>
      <c r="G1149" s="247">
        <f t="shared" ref="G1149:G1150" si="1087">SUM(H1149:I1149)</f>
        <v>222</v>
      </c>
      <c r="H1149" s="247">
        <v>143</v>
      </c>
      <c r="I1149" s="249">
        <v>79</v>
      </c>
      <c r="J1149" s="249">
        <f>SUM($D$8,$D$10:$D1149)/(_xlfn.DAYS(B1149,"10-Jun-2020")+1)</f>
        <v>402.36596893990549</v>
      </c>
      <c r="K1149" s="250" t="s">
        <v>493</v>
      </c>
    </row>
    <row r="1150" spans="2:12">
      <c r="B1150" s="245">
        <v>45473</v>
      </c>
      <c r="C1150" s="246" t="s">
        <v>19</v>
      </c>
      <c r="D1150" s="247">
        <f t="shared" si="1086"/>
        <v>177</v>
      </c>
      <c r="E1150" s="247">
        <v>99</v>
      </c>
      <c r="F1150" s="248">
        <v>78</v>
      </c>
      <c r="G1150" s="247">
        <f t="shared" si="1087"/>
        <v>240</v>
      </c>
      <c r="H1150" s="247">
        <v>136</v>
      </c>
      <c r="I1150" s="249">
        <v>104</v>
      </c>
      <c r="J1150" s="249">
        <f>SUM($D$8,$D$10:$D1150)/(_xlfn.DAYS(B1150,"10-Jun-2020")+1)</f>
        <v>402.21390013495278</v>
      </c>
      <c r="K1150" s="250" t="s">
        <v>493</v>
      </c>
    </row>
    <row r="1151" spans="2:12">
      <c r="B1151" s="245">
        <v>45474</v>
      </c>
      <c r="C1151" s="246" t="s">
        <v>28</v>
      </c>
      <c r="D1151" s="247">
        <f t="shared" ref="D1151" si="1088">SUM(E1151:F1151)</f>
        <v>326</v>
      </c>
      <c r="E1151" s="247">
        <v>258</v>
      </c>
      <c r="F1151" s="248">
        <v>68</v>
      </c>
      <c r="G1151" s="247">
        <f t="shared" ref="G1151" si="1089">SUM(H1151:I1151)</f>
        <v>491</v>
      </c>
      <c r="H1151" s="247">
        <v>411</v>
      </c>
      <c r="I1151" s="249">
        <v>80</v>
      </c>
      <c r="J1151" s="249">
        <f>SUM($D$8,$D$10:$D1151)/(_xlfn.DAYS(B1151,"10-Jun-2020")+1)</f>
        <v>402.16250842886041</v>
      </c>
      <c r="K1151" s="250" t="s">
        <v>59</v>
      </c>
    </row>
    <row r="1152" spans="2:12">
      <c r="B1152" s="245">
        <v>45475</v>
      </c>
      <c r="C1152" s="246" t="s">
        <v>29</v>
      </c>
      <c r="D1152" s="247">
        <f t="shared" ref="D1152" si="1090">SUM(E1152:F1152)</f>
        <v>341</v>
      </c>
      <c r="E1152" s="247">
        <v>296</v>
      </c>
      <c r="F1152" s="248">
        <v>45</v>
      </c>
      <c r="G1152" s="247">
        <f t="shared" ref="G1152" si="1091">SUM(H1152:I1152)</f>
        <v>539</v>
      </c>
      <c r="H1152" s="247">
        <v>475</v>
      </c>
      <c r="I1152" s="249">
        <v>64</v>
      </c>
      <c r="J1152" s="249">
        <f>SUM($D$8,$D$10:$D1152)/(_xlfn.DAYS(B1152,"10-Jun-2020")+1)</f>
        <v>402.12129380053909</v>
      </c>
      <c r="K1152" s="250" t="s">
        <v>59</v>
      </c>
    </row>
    <row r="1153" spans="2:11">
      <c r="B1153" s="245">
        <v>45476</v>
      </c>
      <c r="C1153" s="246" t="s">
        <v>15</v>
      </c>
      <c r="D1153" s="247">
        <f t="shared" ref="D1153" si="1092">SUM(E1153:F1153)</f>
        <v>328</v>
      </c>
      <c r="E1153" s="247">
        <v>274</v>
      </c>
      <c r="F1153" s="248">
        <v>54</v>
      </c>
      <c r="G1153" s="247">
        <f t="shared" ref="G1153" si="1093">SUM(H1153:I1153)</f>
        <v>466</v>
      </c>
      <c r="H1153" s="247">
        <v>385</v>
      </c>
      <c r="I1153" s="249">
        <v>81</v>
      </c>
      <c r="J1153" s="249">
        <f>SUM($D$8,$D$10:$D1153)/(_xlfn.DAYS(B1153,"10-Jun-2020")+1)</f>
        <v>402.07138047138045</v>
      </c>
      <c r="K1153" s="250" t="s">
        <v>59</v>
      </c>
    </row>
    <row r="1154" spans="2:11" ht="27">
      <c r="B1154" s="245">
        <v>45477</v>
      </c>
      <c r="C1154" s="246" t="s">
        <v>16</v>
      </c>
      <c r="D1154" s="247">
        <f t="shared" ref="D1154:D1155" si="1094">SUM(E1154:F1154)</f>
        <v>508</v>
      </c>
      <c r="E1154" s="247">
        <v>393</v>
      </c>
      <c r="F1154" s="248">
        <v>115</v>
      </c>
      <c r="G1154" s="247">
        <f t="shared" ref="G1154:G1155" si="1095">SUM(H1154:I1154)</f>
        <v>706</v>
      </c>
      <c r="H1154" s="247">
        <v>578</v>
      </c>
      <c r="I1154" s="249">
        <v>128</v>
      </c>
      <c r="J1154" s="249">
        <f>SUM($D$8,$D$10:$D1154)/(_xlfn.DAYS(B1154,"10-Jun-2020")+1)</f>
        <v>402.14266487213996</v>
      </c>
      <c r="K1154" s="250" t="s">
        <v>497</v>
      </c>
    </row>
    <row r="1155" spans="2:11" ht="40.5">
      <c r="B1155" s="253">
        <v>45478</v>
      </c>
      <c r="C1155" s="254" t="s">
        <v>26</v>
      </c>
      <c r="D1155" s="255">
        <f t="shared" si="1094"/>
        <v>447</v>
      </c>
      <c r="E1155" s="255">
        <v>312</v>
      </c>
      <c r="F1155" s="256">
        <v>135</v>
      </c>
      <c r="G1155" s="255">
        <f t="shared" si="1095"/>
        <v>670</v>
      </c>
      <c r="H1155" s="255">
        <v>514</v>
      </c>
      <c r="I1155" s="257">
        <v>156</v>
      </c>
      <c r="J1155" s="257">
        <f>SUM($D$8,$D$10:$D1155)/(_xlfn.DAYS(B1155,"10-Jun-2020")+1)</f>
        <v>402.17283120376595</v>
      </c>
      <c r="K1155" s="258" t="s">
        <v>496</v>
      </c>
    </row>
    <row r="1156" spans="2:11">
      <c r="B1156" s="253">
        <v>45479</v>
      </c>
      <c r="C1156" s="254" t="s">
        <v>18</v>
      </c>
      <c r="D1156" s="255">
        <f t="shared" ref="D1156:D1157" si="1096">SUM(E1156:F1156)</f>
        <v>168</v>
      </c>
      <c r="E1156" s="255">
        <v>95</v>
      </c>
      <c r="F1156" s="256">
        <v>73</v>
      </c>
      <c r="G1156" s="255">
        <f t="shared" ref="G1156:G1157" si="1097">SUM(H1156:I1156)</f>
        <v>243</v>
      </c>
      <c r="H1156" s="255">
        <v>157</v>
      </c>
      <c r="I1156" s="257">
        <v>86</v>
      </c>
      <c r="J1156" s="257">
        <f>SUM($D$8,$D$10:$D1156)/(_xlfn.DAYS(B1156,"10-Jun-2020")+1)</f>
        <v>402.0154569892473</v>
      </c>
      <c r="K1156" s="258" t="s">
        <v>59</v>
      </c>
    </row>
    <row r="1157" spans="2:11">
      <c r="B1157" s="253">
        <v>45480</v>
      </c>
      <c r="C1157" s="254" t="s">
        <v>19</v>
      </c>
      <c r="D1157" s="255">
        <f t="shared" si="1096"/>
        <v>100</v>
      </c>
      <c r="E1157" s="255">
        <v>56</v>
      </c>
      <c r="F1157" s="256">
        <v>44</v>
      </c>
      <c r="G1157" s="255">
        <f t="shared" si="1097"/>
        <v>132</v>
      </c>
      <c r="H1157" s="255">
        <v>79</v>
      </c>
      <c r="I1157" s="257">
        <v>53</v>
      </c>
      <c r="J1157" s="257">
        <f>SUM($D$8,$D$10:$D1157)/(_xlfn.DAYS(B1157,"10-Jun-2020")+1)</f>
        <v>401.81262592343853</v>
      </c>
      <c r="K1157"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87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2" t="s">
        <v>305</v>
      </c>
      <c r="C2" s="263"/>
      <c r="D2" s="263"/>
      <c r="E2" s="263"/>
      <c r="F2" s="263"/>
      <c r="G2" s="263"/>
      <c r="H2" s="263"/>
      <c r="I2" s="263"/>
      <c r="J2" s="263"/>
      <c r="K2" s="264"/>
    </row>
    <row r="3" spans="2:14" ht="18" customHeight="1" thickBot="1">
      <c r="B3" s="265"/>
      <c r="C3" s="266"/>
      <c r="D3" s="266"/>
      <c r="E3" s="266"/>
      <c r="F3" s="266"/>
      <c r="G3" s="266"/>
      <c r="H3" s="266"/>
      <c r="I3" s="266"/>
      <c r="J3" s="266"/>
      <c r="K3" s="267"/>
    </row>
    <row r="4" spans="2:14" ht="17.25" thickTop="1">
      <c r="B4"/>
      <c r="C4"/>
      <c r="D4"/>
      <c r="E4"/>
      <c r="F4"/>
      <c r="G4"/>
      <c r="H4"/>
      <c r="I4" s="1"/>
      <c r="J4" s="7"/>
      <c r="K4"/>
    </row>
    <row r="5" spans="2:14">
      <c r="B5" s="279" t="s">
        <v>7</v>
      </c>
      <c r="C5" s="280"/>
      <c r="D5" s="283" t="s">
        <v>8</v>
      </c>
      <c r="E5" s="284"/>
      <c r="F5" s="284"/>
      <c r="G5" s="284"/>
      <c r="H5" s="284"/>
      <c r="I5" s="284"/>
      <c r="J5" s="284"/>
      <c r="K5" s="285"/>
      <c r="L5" s="259"/>
      <c r="M5" s="13"/>
    </row>
    <row r="6" spans="2:14">
      <c r="B6" s="281"/>
      <c r="C6" s="282"/>
      <c r="D6" s="14" t="s">
        <v>0</v>
      </c>
      <c r="E6" s="14" t="s">
        <v>1</v>
      </c>
      <c r="F6" s="14" t="s">
        <v>2</v>
      </c>
      <c r="G6" s="14" t="s">
        <v>3</v>
      </c>
      <c r="H6" s="14" t="s">
        <v>4</v>
      </c>
      <c r="I6" s="15" t="s">
        <v>5</v>
      </c>
      <c r="J6" s="15" t="s">
        <v>62</v>
      </c>
      <c r="K6" s="14" t="s">
        <v>58</v>
      </c>
      <c r="L6" s="259"/>
      <c r="M6" s="13"/>
    </row>
    <row r="7" spans="2:14" ht="36" customHeight="1" thickBot="1">
      <c r="B7" s="286" t="s">
        <v>443</v>
      </c>
      <c r="C7" s="275"/>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68" t="s">
        <v>400</v>
      </c>
      <c r="C8" s="269"/>
      <c r="D8" s="21">
        <v>37880</v>
      </c>
      <c r="E8" s="22">
        <v>20096</v>
      </c>
      <c r="F8" s="21">
        <v>17784</v>
      </c>
      <c r="G8" s="21">
        <v>77186</v>
      </c>
      <c r="H8" s="21">
        <v>48777</v>
      </c>
      <c r="I8" s="23">
        <v>28409</v>
      </c>
      <c r="J8" s="24"/>
      <c r="K8" s="25"/>
      <c r="L8" s="26"/>
      <c r="M8" s="13"/>
    </row>
    <row r="9" spans="2:14" ht="33" customHeight="1">
      <c r="B9" s="287" t="s">
        <v>440</v>
      </c>
      <c r="C9" s="288"/>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7" t="s">
        <v>441</v>
      </c>
      <c r="C10" s="288"/>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7" t="s">
        <v>442</v>
      </c>
      <c r="C11" s="288"/>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2024-07-08T00:33:58Z</dcterms:modified>
</cp:coreProperties>
</file>