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227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76" i="1" l="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78" i="1" l="1"/>
  <c r="J1176" i="1"/>
  <c r="J1177" i="1"/>
  <c r="J1174" i="1"/>
  <c r="J1175" i="1"/>
  <c r="J1172" i="1"/>
  <c r="J117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70" i="1" l="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<sst xmlns="http://schemas.openxmlformats.org/spreadsheetml/2006/main" count="3711" uniqueCount="508">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</sst>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4">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0">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0" fontId="27" fillId="0" borderId="9" xfId="0"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78"/>
  <sheetViews>
    <sheetView showGridLines="0" tabSelected="1" showOutlineSymbols="0" zoomScale="120" zoomScaleNormal="120" workbookViewId="0">
      <pane ySplit="7" topLeftCell="A1176" activePane="bottomLeft" state="frozen"/>
      <selection pane="bottomLeft" activeCell="F1167" sqref="F1167"/>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71" t="s">
        <v>7</v>
      </c>
      <c r="C5" s="272"/>
      <c r="D5" s="277" t="s">
        <v>8</v>
      </c>
      <c r="E5" s="278"/>
      <c r="F5" s="278"/>
      <c r="G5" s="278"/>
      <c r="H5" s="278"/>
      <c r="I5" s="278"/>
      <c r="J5" s="278"/>
      <c r="K5" s="279"/>
      <c r="L5" s="260"/>
      <c r="M5" s="13"/>
    </row>
    <row r="6" spans="2:14">
      <c r="B6" s="273"/>
      <c r="C6" s="274"/>
      <c r="D6" s="235" t="s">
        <v>470</v>
      </c>
      <c r="E6" s="235" t="s">
        <v>469</v>
      </c>
      <c r="F6" s="235" t="s">
        <v>465</v>
      </c>
      <c r="G6" s="235" t="s">
        <v>468</v>
      </c>
      <c r="H6" s="235" t="s">
        <v>467</v>
      </c>
      <c r="I6" s="236" t="s">
        <v>466</v>
      </c>
      <c r="J6" s="236" t="s">
        <v>62</v>
      </c>
      <c r="K6" s="235" t="s">
        <v>58</v>
      </c>
      <c r="L6" s="260"/>
      <c r="M6" s="13"/>
    </row>
    <row r="7" spans="2:14" s="126" customFormat="1" ht="36" customHeight="1" thickBot="1">
      <c r="B7" s="275" t="s">
        <v>463</v>
      </c>
      <c r="C7" s="276"/>
      <c r="D7" s="121">
        <f t="shared" ref="D7:I7" si="0">SUM(D8,D10:D2000)</f>
        <v>607417</v>
      </c>
      <c r="E7" s="121">
        <f t="shared" si="0"/>
        <v>237385</v>
      </c>
      <c r="F7" s="121">
        <f t="shared" si="0"/>
        <v>370005</v>
      </c>
      <c r="G7" s="121">
        <f t="shared" si="0"/>
        <v>883061</v>
      </c>
      <c r="H7" s="121">
        <f t="shared" si="0"/>
        <v>445901.03800000006</v>
      </c>
      <c r="I7" s="121">
        <f t="shared" si="0"/>
        <v>437667.962</v>
      </c>
      <c r="J7" s="122">
        <f>D7/(_xlfn.DAYS(INDEX(B:B,COUNTA(B:B)+4),"10-Jun-2020")+1)</f>
        <v>402.26291390728477</v>
      </c>
      <c r="K7" s="123" t="s">
        <v>8</v>
      </c>
      <c r="L7" s="124"/>
      <c r="M7" s="125"/>
    </row>
    <row r="8" spans="2:14" s="126" customFormat="1" ht="28.5" hidden="1" customHeight="1">
      <c r="B8" s="269" t="s">
        <v>400</v>
      </c>
      <c r="C8" s="270"/>
      <c r="D8" s="127">
        <v>37880</v>
      </c>
      <c r="E8" s="128">
        <v>20096</v>
      </c>
      <c r="F8" s="127">
        <v>17784</v>
      </c>
      <c r="G8" s="127">
        <v>77186</v>
      </c>
      <c r="H8" s="127">
        <v>48777</v>
      </c>
      <c r="I8" s="129">
        <v>28409</v>
      </c>
      <c r="J8" s="130"/>
      <c r="K8" s="131" t="s">
        <v>163</v>
      </c>
      <c r="L8" s="132"/>
      <c r="M8" s="133"/>
    </row>
    <row r="9" spans="2:14" s="140" customFormat="1" ht="36" hidden="1" customHeight="1">
      <c r="B9" s="261" t="s">
        <v>439</v>
      </c>
      <c r="C9" s="262"/>
      <c r="D9" s="134">
        <f t="shared" ref="D9:I9" si="1">SUM(D969:D2000)</f>
        <v>77003</v>
      </c>
      <c r="E9" s="134">
        <f t="shared" si="1"/>
        <v>47285</v>
      </c>
      <c r="F9" s="134">
        <f t="shared" si="1"/>
        <v>29718</v>
      </c>
      <c r="G9" s="134">
        <f t="shared" si="1"/>
        <v>110351</v>
      </c>
      <c r="H9" s="134">
        <f t="shared" si="1"/>
        <v>74456</v>
      </c>
      <c r="I9" s="134">
        <f t="shared" si="1"/>
        <v>35895</v>
      </c>
      <c r="J9" s="135">
        <f>D9/(_xlfn.DAYS(INDEX(B:B,COUNTA(B:B)+4),"1-Jan-2024")+2)</f>
        <v>364.94312796208533</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50">
        <v>45488</v>
      </c>
      <c r="C1165" s="251" t="s">
        <v>28</v>
      </c>
      <c r="D1165" s="252">
        <f t="shared" ref="D1165" si="1108">SUM(E1165:F1165)</f>
        <v>369</v>
      </c>
      <c r="E1165" s="252">
        <v>241</v>
      </c>
      <c r="F1165" s="253">
        <v>128</v>
      </c>
      <c r="G1165" s="252">
        <f t="shared" ref="G1165" si="1109">SUM(H1165:I1165)</f>
        <v>613</v>
      </c>
      <c r="H1165" s="252">
        <v>426</v>
      </c>
      <c r="I1165" s="254">
        <v>187</v>
      </c>
      <c r="J1165" s="254">
        <f>SUM($D$8,$D$10:$D1165)/(_xlfn.DAYS(B1165,"10-Jun-2020")+1)</f>
        <v>402.09285237140949</v>
      </c>
      <c r="K1165" s="255"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6"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7"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8"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6"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7"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6"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7"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6"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8"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8" t="s">
        <v>506</v>
      </c>
    </row>
    <row r="1176" spans="2:11">
      <c r="B1176" s="245">
        <v>45499</v>
      </c>
      <c r="C1176" s="246" t="s">
        <v>26</v>
      </c>
      <c r="D1176" s="247">
        <f t="shared" ref="D1176:D1178" si="1128">SUM(E1176:F1176)</f>
        <v>365</v>
      </c>
      <c r="E1176" s="247">
        <v>293</v>
      </c>
      <c r="F1176" s="248">
        <v>72</v>
      </c>
      <c r="G1176" s="247">
        <f t="shared" ref="G1176:G1178" si="1129">SUM(H1176:I1176)</f>
        <v>473</v>
      </c>
      <c r="H1176" s="247">
        <v>380</v>
      </c>
      <c r="I1176" s="249">
        <v>93</v>
      </c>
      <c r="J1176" s="249">
        <f>SUM($D$8,$D$10:$D1176)/(_xlfn.DAYS(B1176,"10-Jun-2020")+1)</f>
        <v>402.63793103448273</v>
      </c>
      <c r="K1176" s="259" t="s">
        <v>507</v>
      </c>
    </row>
    <row r="1177" spans="2:11">
      <c r="B1177" s="245">
        <v>45500</v>
      </c>
      <c r="C1177" s="246" t="s">
        <v>18</v>
      </c>
      <c r="D1177" s="247">
        <f t="shared" si="1128"/>
        <v>154</v>
      </c>
      <c r="E1177" s="247">
        <v>95</v>
      </c>
      <c r="F1177" s="248">
        <v>59</v>
      </c>
      <c r="G1177" s="247">
        <f t="shared" si="1129"/>
        <v>182</v>
      </c>
      <c r="H1177" s="247">
        <v>113</v>
      </c>
      <c r="I1177" s="249">
        <v>69</v>
      </c>
      <c r="J1177" s="249">
        <f>SUM($D$8,$D$10:$D1177)/(_xlfn.DAYS(B1177,"10-Jun-2020")+1)</f>
        <v>402.47316103379723</v>
      </c>
      <c r="K1177" s="259" t="s">
        <v>507</v>
      </c>
    </row>
    <row r="1178" spans="2:11">
      <c r="B1178" s="245">
        <v>45501</v>
      </c>
      <c r="C1178" s="246" t="s">
        <v>19</v>
      </c>
      <c r="D1178" s="247">
        <f t="shared" si="1128"/>
        <v>85</v>
      </c>
      <c r="E1178" s="247">
        <v>52</v>
      </c>
      <c r="F1178" s="248">
        <v>33</v>
      </c>
      <c r="G1178" s="247">
        <f t="shared" si="1129"/>
        <v>112</v>
      </c>
      <c r="H1178" s="247">
        <v>81</v>
      </c>
      <c r="I1178" s="249">
        <v>31</v>
      </c>
      <c r="J1178" s="249">
        <f>SUM($D$8,$D$10:$D1178)/(_xlfn.DAYS(B1178,"10-Jun-2020")+1)</f>
        <v>402.26291390728477</v>
      </c>
      <c r="K1178" s="259" t="s">
        <v>507</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3" t="s">
        <v>305</v>
      </c>
      <c r="C2" s="264"/>
      <c r="D2" s="264"/>
      <c r="E2" s="264"/>
      <c r="F2" s="264"/>
      <c r="G2" s="264"/>
      <c r="H2" s="264"/>
      <c r="I2" s="264"/>
      <c r="J2" s="264"/>
      <c r="K2" s="265"/>
    </row>
    <row r="3" spans="2:14" ht="18" customHeight="1" thickBot="1">
      <c r="B3" s="266"/>
      <c r="C3" s="267"/>
      <c r="D3" s="267"/>
      <c r="E3" s="267"/>
      <c r="F3" s="267"/>
      <c r="G3" s="267"/>
      <c r="H3" s="267"/>
      <c r="I3" s="267"/>
      <c r="J3" s="267"/>
      <c r="K3" s="268"/>
    </row>
    <row r="4" spans="2:14" ht="17.25" thickTop="1">
      <c r="B4"/>
      <c r="C4"/>
      <c r="D4"/>
      <c r="E4"/>
      <c r="F4"/>
      <c r="G4"/>
      <c r="H4"/>
      <c r="I4" s="1"/>
      <c r="J4" s="7"/>
      <c r="K4"/>
    </row>
    <row r="5" spans="2:14">
      <c r="B5" s="280" t="s">
        <v>7</v>
      </c>
      <c r="C5" s="281"/>
      <c r="D5" s="284" t="s">
        <v>8</v>
      </c>
      <c r="E5" s="285"/>
      <c r="F5" s="285"/>
      <c r="G5" s="285"/>
      <c r="H5" s="285"/>
      <c r="I5" s="285"/>
      <c r="J5" s="285"/>
      <c r="K5" s="286"/>
      <c r="L5" s="260"/>
      <c r="M5" s="13"/>
    </row>
    <row r="6" spans="2:14">
      <c r="B6" s="282"/>
      <c r="C6" s="283"/>
      <c r="D6" s="14" t="s">
        <v>0</v>
      </c>
      <c r="E6" s="14" t="s">
        <v>1</v>
      </c>
      <c r="F6" s="14" t="s">
        <v>2</v>
      </c>
      <c r="G6" s="14" t="s">
        <v>3</v>
      </c>
      <c r="H6" s="14" t="s">
        <v>4</v>
      </c>
      <c r="I6" s="15" t="s">
        <v>5</v>
      </c>
      <c r="J6" s="15" t="s">
        <v>62</v>
      </c>
      <c r="K6" s="14" t="s">
        <v>58</v>
      </c>
      <c r="L6" s="260"/>
      <c r="M6" s="13"/>
    </row>
    <row r="7" spans="2:14" ht="36" customHeight="1" thickBot="1">
      <c r="B7" s="287" t="s">
        <v>443</v>
      </c>
      <c r="C7" s="276"/>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69" t="s">
        <v>400</v>
      </c>
      <c r="C8" s="270"/>
      <c r="D8" s="21">
        <v>37880</v>
      </c>
      <c r="E8" s="22">
        <v>20096</v>
      </c>
      <c r="F8" s="21">
        <v>17784</v>
      </c>
      <c r="G8" s="21">
        <v>77186</v>
      </c>
      <c r="H8" s="21">
        <v>48777</v>
      </c>
      <c r="I8" s="23">
        <v>28409</v>
      </c>
      <c r="J8" s="24"/>
      <c r="K8" s="25"/>
      <c r="L8" s="26"/>
      <c r="M8" s="13"/>
    </row>
    <row r="9" spans="2:14" ht="33" customHeight="1">
      <c r="B9" s="288" t="s">
        <v>440</v>
      </c>
      <c r="C9" s="289"/>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8" t="s">
        <v>441</v>
      </c>
      <c r="C10" s="289"/>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8" t="s">
        <v>442</v>
      </c>
      <c r="C11" s="289"/>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2024-07-29T00:59:55Z</dcterms:modified>
</cp:coreProperties>
</file>