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7470" windowHeight="3090"/>
  </bookViews>
  <sheets>
    <sheet name="일일보고" sheetId="1" r:id="rId1"/>
    <sheet name="누적수치" sheetId="5"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191" i="1" l="1"/>
  <c r="J1192"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190" i="1" l="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<sst xmlns="http://schemas.openxmlformats.org/spreadsheetml/2006/main" count="3739" uniqueCount="515">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</sst>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_-* #,##0_-;\-* #,##0_-;_-* &quot;-&quot;_-;_-@"/>
    <numFmt numFmtId="177" formatCode="#,##0_ "/>
    <numFmt numFmtId="178" formatCode="0_);[Red]\(0\)"/>
    <numFmt numFmtId="179" formatCode="yyyy\-mm\-dd;@"/>
    <numFmt numFmtId="180" formatCode="0_ "/>
  </numFmts>
  <fonts count="35">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3">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0" fillId="0" borderId="9" xfId="0" applyFont="1" applyFill="1" applyBorder="1" applyAlignment="1">
      <alignment horizontal="center" vertical="center"/>
    </xf>
    <xf numFmtId="0" fontId="27" fillId="0" borderId="9" xfId="0" applyFont="1" applyFill="1" applyBorder="1" applyAlignment="1">
      <alignment horizontal="center" vertical="center"/>
    </xf>
    <xf numFmtId="0" fontId="0" fillId="0" borderId="1" xfId="0" applyFill="1" applyBorder="1">
      <alignment vertical="center"/>
    </xf>
    <xf numFmtId="38" fontId="34" fillId="0" borderId="1" xfId="0" applyNumberFormat="1" applyFont="1" applyBorder="1" applyAlignment="1">
      <alignment horizontal="center" vertical="center"/>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A1:N1197"/>
  <sheetViews>
    <sheetView showGridLines="0" tabSelected="1" showOutlineSymbols="0" topLeftCell="B1" zoomScale="120" zoomScaleNormal="120" workbookViewId="0">
      <pane ySplit="7" topLeftCell="A1179" activePane="bottomLeft" state="frozen"/>
      <selection pane="bottomLeft" activeCell="H1186" sqref="H1186"/>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6" t="s">
        <v>305</v>
      </c>
      <c r="C2" s="267"/>
      <c r="D2" s="267"/>
      <c r="E2" s="267"/>
      <c r="F2" s="267"/>
      <c r="G2" s="267"/>
      <c r="H2" s="267"/>
      <c r="I2" s="267"/>
      <c r="J2" s="267"/>
      <c r="K2" s="268"/>
    </row>
    <row r="3" spans="2:14" ht="18" customHeight="1" thickBot="1">
      <c r="B3" s="269"/>
      <c r="C3" s="270"/>
      <c r="D3" s="270"/>
      <c r="E3" s="270"/>
      <c r="F3" s="270"/>
      <c r="G3" s="270"/>
      <c r="H3" s="270"/>
      <c r="I3" s="270"/>
      <c r="J3" s="270"/>
      <c r="K3" s="271"/>
    </row>
    <row r="4" spans="2:14" ht="17.25" thickTop="1">
      <c r="B4"/>
      <c r="C4"/>
      <c r="D4"/>
      <c r="E4"/>
      <c r="F4"/>
      <c r="G4"/>
      <c r="H4"/>
      <c r="I4" s="1"/>
      <c r="J4" s="7"/>
      <c r="K4"/>
    </row>
    <row r="5" spans="2:14">
      <c r="B5" s="274" t="s">
        <v>7</v>
      </c>
      <c r="C5" s="275"/>
      <c r="D5" s="280" t="s">
        <v>8</v>
      </c>
      <c r="E5" s="281"/>
      <c r="F5" s="281"/>
      <c r="G5" s="281"/>
      <c r="H5" s="281"/>
      <c r="I5" s="281"/>
      <c r="J5" s="281"/>
      <c r="K5" s="282"/>
      <c r="L5" s="263"/>
      <c r="M5" s="13"/>
    </row>
    <row r="6" spans="2:14">
      <c r="B6" s="276"/>
      <c r="C6" s="277"/>
      <c r="D6" s="235" t="s">
        <v>470</v>
      </c>
      <c r="E6" s="235" t="s">
        <v>469</v>
      </c>
      <c r="F6" s="235" t="s">
        <v>465</v>
      </c>
      <c r="G6" s="235" t="s">
        <v>468</v>
      </c>
      <c r="H6" s="235" t="s">
        <v>467</v>
      </c>
      <c r="I6" s="236" t="s">
        <v>466</v>
      </c>
      <c r="J6" s="236" t="s">
        <v>62</v>
      </c>
      <c r="K6" s="235" t="s">
        <v>58</v>
      </c>
      <c r="L6" s="263"/>
      <c r="M6" s="13"/>
    </row>
    <row r="7" spans="2:14" s="126" customFormat="1" ht="36" customHeight="1" thickBot="1">
      <c r="B7" s="278" t="s">
        <v>463</v>
      </c>
      <c r="C7" s="279"/>
      <c r="D7" s="121">
        <f t="shared" ref="D7:I7" si="0">SUM(D8,D10:D2000)</f>
        <v>613395</v>
      </c>
      <c r="E7" s="121">
        <f t="shared" si="0"/>
        <v>241438</v>
      </c>
      <c r="F7" s="121">
        <f t="shared" si="0"/>
        <v>371930</v>
      </c>
      <c r="G7" s="121">
        <f t="shared" si="0"/>
        <v>891814</v>
      </c>
      <c r="H7" s="121">
        <f t="shared" si="0"/>
        <v>452039.03800000006</v>
      </c>
      <c r="I7" s="121">
        <f t="shared" si="0"/>
        <v>440282.962</v>
      </c>
      <c r="J7" s="122">
        <f>D7/(_xlfn.DAYS(INDEX(B:B,COUNTA(B:B)+4),"10-Jun-2020")+1)</f>
        <v>402.49015748031496</v>
      </c>
      <c r="K7" s="123" t="s">
        <v>8</v>
      </c>
      <c r="L7" s="124"/>
      <c r="M7" s="125"/>
    </row>
    <row r="8" spans="2:14" s="126" customFormat="1" ht="28.5" hidden="1" customHeight="1">
      <c r="B8" s="272" t="s">
        <v>400</v>
      </c>
      <c r="C8" s="273"/>
      <c r="D8" s="127">
        <v>37880</v>
      </c>
      <c r="E8" s="128">
        <v>20096</v>
      </c>
      <c r="F8" s="127">
        <v>17784</v>
      </c>
      <c r="G8" s="127">
        <v>77186</v>
      </c>
      <c r="H8" s="127">
        <v>48777</v>
      </c>
      <c r="I8" s="129">
        <v>28409</v>
      </c>
      <c r="J8" s="130"/>
      <c r="K8" s="131" t="s">
        <v>163</v>
      </c>
      <c r="L8" s="132"/>
      <c r="M8" s="133"/>
    </row>
    <row r="9" spans="2:14" s="140" customFormat="1" ht="36" hidden="1" customHeight="1">
      <c r="B9" s="264" t="s">
        <v>439</v>
      </c>
      <c r="C9" s="265"/>
      <c r="D9" s="134">
        <f t="shared" ref="D9:I9" si="1">SUM(D969:D2000)</f>
        <v>82981</v>
      </c>
      <c r="E9" s="134">
        <f t="shared" si="1"/>
        <v>51338</v>
      </c>
      <c r="F9" s="134">
        <f t="shared" si="1"/>
        <v>31643</v>
      </c>
      <c r="G9" s="134">
        <f t="shared" si="1"/>
        <v>119104</v>
      </c>
      <c r="H9" s="134">
        <f t="shared" si="1"/>
        <v>80594</v>
      </c>
      <c r="I9" s="134">
        <f t="shared" si="1"/>
        <v>38510</v>
      </c>
      <c r="J9" s="135">
        <f>D9/(_xlfn.DAYS(INDEX(B:B,COUNTA(B:B)+4),"1-Jan-2024")+2)</f>
        <v>368.80444444444447</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59"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59"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59"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59"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59"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59"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59"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59"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59"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33">
      <c r="B1186" s="213">
        <v>45509</v>
      </c>
      <c r="C1186" s="259"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59"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59"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59"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45">
        <v>45513</v>
      </c>
      <c r="C1190" s="260" t="s">
        <v>26</v>
      </c>
      <c r="D1190" s="262">
        <f t="shared" si="1140"/>
        <v>661</v>
      </c>
      <c r="E1190" s="246">
        <v>308</v>
      </c>
      <c r="F1190" s="247">
        <v>353</v>
      </c>
      <c r="G1190" s="246">
        <f t="shared" ref="G1190" si="1146">SUM(H1190:I1190)</f>
        <v>993</v>
      </c>
      <c r="H1190" s="246">
        <v>497</v>
      </c>
      <c r="I1190" s="248">
        <v>496</v>
      </c>
      <c r="J1190" s="248">
        <f>SUM($D$8,$D$10:$D1190)/(_xlfn.DAYS(B1190,"10-Jun-2020")+1)</f>
        <v>402.47437582128777</v>
      </c>
      <c r="K1190" s="258" t="s">
        <v>59</v>
      </c>
    </row>
    <row r="1191" spans="2:11">
      <c r="B1191" s="245">
        <v>45514</v>
      </c>
      <c r="C1191" s="260" t="s">
        <v>18</v>
      </c>
      <c r="D1191" s="262">
        <f t="shared" ref="D1191:D1192" si="1147">SUM(E1191:F1191)</f>
        <v>463</v>
      </c>
      <c r="E1191" s="246">
        <v>94</v>
      </c>
      <c r="F1191" s="247">
        <v>369</v>
      </c>
      <c r="G1191" s="246">
        <f t="shared" ref="G1191:G1192" si="1148">SUM(H1191:I1191)</f>
        <v>663</v>
      </c>
      <c r="H1191" s="246">
        <v>118</v>
      </c>
      <c r="I1191" s="248">
        <v>545</v>
      </c>
      <c r="J1191" s="248">
        <f>SUM($D$8,$D$10:$D1191)/(_xlfn.DAYS(B1191,"10-Jun-2020")+1)</f>
        <v>402.5141168745896</v>
      </c>
      <c r="K1191" s="258" t="s">
        <v>59</v>
      </c>
    </row>
    <row r="1192" spans="2:11">
      <c r="B1192" s="245">
        <v>45515</v>
      </c>
      <c r="C1192" s="260" t="s">
        <v>19</v>
      </c>
      <c r="D1192" s="262">
        <f t="shared" si="1147"/>
        <v>366</v>
      </c>
      <c r="E1192" s="246">
        <v>78</v>
      </c>
      <c r="F1192" s="247">
        <v>288</v>
      </c>
      <c r="G1192" s="246">
        <f t="shared" si="1148"/>
        <v>455</v>
      </c>
      <c r="H1192" s="246">
        <v>117</v>
      </c>
      <c r="I1192" s="248">
        <v>338</v>
      </c>
      <c r="J1192" s="248">
        <f>SUM($D$8,$D$10:$D1192)/(_xlfn.DAYS(B1192,"10-Jun-2020")+1)</f>
        <v>402.49015748031496</v>
      </c>
      <c r="K1192" s="258" t="s">
        <v>59</v>
      </c>
    </row>
    <row r="1193" spans="2:11">
      <c r="C1193" s="261"/>
    </row>
    <row r="1194" spans="2:11">
      <c r="C1194" s="261"/>
    </row>
    <row r="1195" spans="2:11">
      <c r="C1195" s="261"/>
    </row>
    <row r="1196" spans="2:11">
      <c r="C1196" s="261"/>
    </row>
    <row r="1197" spans="2:11">
      <c r="C1197" s="261"/>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6" t="s">
        <v>305</v>
      </c>
      <c r="C2" s="267"/>
      <c r="D2" s="267"/>
      <c r="E2" s="267"/>
      <c r="F2" s="267"/>
      <c r="G2" s="267"/>
      <c r="H2" s="267"/>
      <c r="I2" s="267"/>
      <c r="J2" s="267"/>
      <c r="K2" s="268"/>
    </row>
    <row r="3" spans="2:14" ht="18" customHeight="1" thickBot="1">
      <c r="B3" s="269"/>
      <c r="C3" s="270"/>
      <c r="D3" s="270"/>
      <c r="E3" s="270"/>
      <c r="F3" s="270"/>
      <c r="G3" s="270"/>
      <c r="H3" s="270"/>
      <c r="I3" s="270"/>
      <c r="J3" s="270"/>
      <c r="K3" s="271"/>
    </row>
    <row r="4" spans="2:14" ht="17.25" thickTop="1">
      <c r="B4"/>
      <c r="C4"/>
      <c r="D4"/>
      <c r="E4"/>
      <c r="F4"/>
      <c r="G4"/>
      <c r="H4"/>
      <c r="I4" s="1"/>
      <c r="J4" s="7"/>
      <c r="K4"/>
    </row>
    <row r="5" spans="2:14">
      <c r="B5" s="283" t="s">
        <v>7</v>
      </c>
      <c r="C5" s="284"/>
      <c r="D5" s="287" t="s">
        <v>8</v>
      </c>
      <c r="E5" s="288"/>
      <c r="F5" s="288"/>
      <c r="G5" s="288"/>
      <c r="H5" s="288"/>
      <c r="I5" s="288"/>
      <c r="J5" s="288"/>
      <c r="K5" s="289"/>
      <c r="L5" s="263"/>
      <c r="M5" s="13"/>
    </row>
    <row r="6" spans="2:14">
      <c r="B6" s="285"/>
      <c r="C6" s="286"/>
      <c r="D6" s="14" t="s">
        <v>0</v>
      </c>
      <c r="E6" s="14" t="s">
        <v>1</v>
      </c>
      <c r="F6" s="14" t="s">
        <v>2</v>
      </c>
      <c r="G6" s="14" t="s">
        <v>3</v>
      </c>
      <c r="H6" s="14" t="s">
        <v>4</v>
      </c>
      <c r="I6" s="15" t="s">
        <v>5</v>
      </c>
      <c r="J6" s="15" t="s">
        <v>62</v>
      </c>
      <c r="K6" s="14" t="s">
        <v>58</v>
      </c>
      <c r="L6" s="263"/>
      <c r="M6" s="13"/>
    </row>
    <row r="7" spans="2:14" ht="36" customHeight="1" thickBot="1">
      <c r="B7" s="290" t="s">
        <v>443</v>
      </c>
      <c r="C7" s="279"/>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2" t="s">
        <v>400</v>
      </c>
      <c r="C8" s="273"/>
      <c r="D8" s="21">
        <v>37880</v>
      </c>
      <c r="E8" s="22">
        <v>20096</v>
      </c>
      <c r="F8" s="21">
        <v>17784</v>
      </c>
      <c r="G8" s="21">
        <v>77186</v>
      </c>
      <c r="H8" s="21">
        <v>48777</v>
      </c>
      <c r="I8" s="23">
        <v>28409</v>
      </c>
      <c r="J8" s="24"/>
      <c r="K8" s="25"/>
      <c r="L8" s="26"/>
      <c r="M8" s="13"/>
    </row>
    <row r="9" spans="2:14" ht="33" customHeight="1">
      <c r="B9" s="291" t="s">
        <v>440</v>
      </c>
      <c r="C9" s="292"/>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91" t="s">
        <v>441</v>
      </c>
      <c r="C10" s="292"/>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91" t="s">
        <v>442</v>
      </c>
      <c r="C11" s="292"/>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10:C10"/>
    <mergeCell ref="B11:C11"/>
    <mergeCell ref="B9:C9"/>
    <mergeCell ref="B8:C8"/>
    <mergeCell ref="B2:K3"/>
    <mergeCell ref="B5:C6"/>
    <mergeCell ref="D5:K5"/>
    <mergeCell ref="L5:L6"/>
    <mergeCell ref="B7:C7"/>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2024-08-12T01:01:54Z</dcterms:modified>
</cp:coreProperties>
</file>