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USER\Documents\카카오톡 받은 파일\"/>
    </mc:Choice>
  </mc:AlternateContent>
  <xr:revisionPtr revIDLastSave="0" documentId="13_ncr:1_{332A0764-5868-42B5-B858-02CB178A9A57}" xr6:coauthVersionLast="47" xr6:coauthVersionMax="47" xr10:uidLastSave="{00000000-0000-0000-0000-000000000000}"/>
  <bookViews>
    <workbookView xWindow="-120" yWindow="-120" windowWidth="290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8" i="1" l="1"/>
  <c r="G1218" i="1"/>
  <c r="D1219" i="1"/>
  <c r="G1219" i="1"/>
  <c r="D1220" i="1"/>
  <c r="G1220" i="1"/>
  <c r="D1217" i="1"/>
  <c r="G1217" i="1"/>
  <c r="D1216" i="1"/>
  <c r="G1216" i="1"/>
  <c r="D1215" i="1"/>
  <c r="G1215" i="1"/>
  <c r="D1214" i="1"/>
  <c r="G1214" i="1"/>
  <c r="D1211" i="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18" i="1" l="1"/>
  <c r="J1220" i="1"/>
  <c r="J1219" i="1"/>
  <c r="J1216" i="1"/>
  <c r="J1217" i="1"/>
  <c r="J1214" i="1"/>
  <c r="J1215" i="1"/>
  <c r="J1210" i="1"/>
  <c r="J1212" i="1"/>
  <c r="J1213" i="1"/>
  <c r="J1211" i="1"/>
  <c r="J1204" i="1"/>
  <c r="J1208" i="1"/>
  <c r="J1205" i="1"/>
  <c r="J1209" i="1"/>
  <c r="J1206" i="1"/>
  <c r="J1207" i="1"/>
  <c r="J120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02" i="1" l="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<sst xmlns="http://schemas.openxmlformats.org/spreadsheetml/2006/main" count="3795" uniqueCount="523">
  <si>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</si>
  <si>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</si>
  <si>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</si>
  <si>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</si>
  <si>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</si>
  <si>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</si>
  <si>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</si>
  <si>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</si>
  <si>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</si>
  <si>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</si>
  <si>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</si>
  <si>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</si>
  <si>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</si>
  <si>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</si>
  <si>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</si>
  <si>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</si>
  <si>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</si>
  <si>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</si>
  <si>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</si>
  <si>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</si>
  <si>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</si>
  <si>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</si>
  <si>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</si>
  <si>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</si>
  <si>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</si>
  <si>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</si>
  <si>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</si>
  <si>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</si>
  <si>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</si>
  <si>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</si>
  <si>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</si>
  <si>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</si>
  <si>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</si>
  <si>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</si>
  <si>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</si>
  <si>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</si>
  <si>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</si>
  <si>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</si>
  <si>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</si>
  <si>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</si>
  <si>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</si>
  <si>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</si>
  <si>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</si>
  <si>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</si>
  <si>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</si>
  <si>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</si>
  <si>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</si>
  <si>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</si>
  <si>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</si>
  <si>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</si>
  <si>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</si>
  <si>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</si>
  <si>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</si>
  <si>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</si>
  <si>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</si>
  <si>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</si>
  <si>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</si>
  <si>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</si>
  <si>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</si>
  <si>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</si>
  <si>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</si>
  <si>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</si>
  <si>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</si>
  <si>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</si>
  <si>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</si>
  <si>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</si>
  <si>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</si>
  <si>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</si>
  <si>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</si>
  <si>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</si>
  <si>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</si>
  <si>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</si>
  <si>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</si>
  <si>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</si>
  <si>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</si>
  <si>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</si>
  <si>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</si>
  <si>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</si>
  <si>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</si>
  <si>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</si>
  <si>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</si>
  <si>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</si>
  <si>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</si>
  <si>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</si>
  <si>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</si>
  <si>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</si>
  <si>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</si>
  <si>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</si>
  <si>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</si>
  <si>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</si>
  <si>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</si>
  <si>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</si>
  <si>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</si>
  <si>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</si>
  <si>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</si>
  <si>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</si>
  <si>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</si>
  <si>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</si>
  <si>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</si>
  <si>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</si>
  <si>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</si>
  <si>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</si>
  <si>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</si>
  <si>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</si>
  <si>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</si>
  <si>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</si>
  <si>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</si>
  <si>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</si>
  <si>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</si>
  <si>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</si>
  <si>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</si>
  <si>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</si>
  <si>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</si>
  <si>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</si>
  <si>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</si>
  <si>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</si>
  <si>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</si>
  <si>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</si>
  <si>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</si>
  <si>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</si>
  <si>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</si>
  <si>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</si>
  <si>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</si>
  <si>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</si>
  <si>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</si>
  <si>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</si>
  <si>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</si>
  <si>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</si>
  <si>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</si>
  <si>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</si>
  <si>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</si>
  <si>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</si>
  <si>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</si>
  <si>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</si>
  <si>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</si>
  <si>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</si>
  <si>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</si>
  <si>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</si>
  <si>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</si>
  <si>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</si>
  <si>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</si>
  <si>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</si>
  <si>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</si>
  <si>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</si>
  <si>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</si>
  <si>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</si>
  <si>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</si>
  <si>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</si>
  <si>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</si>
  <si>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</si>
  <si>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</si>
  <si>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</si>
  <si>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</si>
  <si>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</si>
  <si>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</si>
  <si>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</si>
  <si>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</si>
  <si>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</si>
  <si>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</si>
  <si>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</si>
  <si>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</si>
  <si>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</si>
  <si>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</si>
  <si>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</si>
  <si>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</si>
  <si>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</si>
  <si>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</si>
  <si>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</si>
  <si>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</si>
  <si>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</si>
  <si>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</si>
  <si>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</si>
  <si>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</si>
  <si>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</si>
  <si>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</si>
  <si>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</si>
  <si>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</si>
  <si>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</si>
  <si>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</si>
  <si>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</si>
  <si>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</si>
  <si>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</si>
  <si>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</si>
  <si>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</si>
  <si>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</si>
  <si>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</si>
  <si>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</si>
  <si>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</si>
  <si>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</si>
  <si>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</si>
  <si>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</si>
  <si>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</si>
  <si>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</si>
  <si>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</si>
  <si>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</si>
  <si>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</si>
  <si>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</si>
  <si>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</si>
  <si>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</si>
  <si>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</si>
  <si>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</si>
  <si>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</si>
  <si>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</si>
  <si>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</si>
  <si>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</si>
  <si>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</si>
  <si>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</si>
  <si>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</si>
  <si>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</si>
  <si>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</si>
  <si>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</si>
  <si>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</si>
  <si>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</si>
  <si>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</si>
  <si>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</si>
  <si>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</si>
  <si>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</si>
  <si>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</si>
  <si>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</si>
  <si>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</si>
  <si>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</si>
  <si>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</si>
  <si>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</si>
  <si>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</si>
  <si>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</si>
  <si>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</si>
  <si>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</si>
  <si>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</si>
  <si>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</si>
  <si>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</si>
  <si>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</si>
  <si>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</si>
  <si>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</si>
  <si>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</si>
  <si>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</si>
  <si>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</si>
  <si>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</si>
  <si>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</si>
  <si>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</si>
  <si>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</si>
  <si>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</si>
  <si>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</si>
  <si>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</si>
  <si>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</si>
  <si>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</si>
  <si>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</si>
  <si>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</si>
  <si>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</si>
  <si>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</si>
  <si>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</si>
  <si>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</si>
  <si>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</si>
  <si>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</si>
  <si>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</si>
  <si>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</si>
  <si>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</si>
  <si>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</si>
  <si>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</si>
  <si>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</si>
  <si>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</si>
  <si>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</si>
  <si>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</si>
  <si>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</si>
  <si>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</si>
  <si>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</si>
  <si>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</si>
  <si>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</si>
  <si>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</si>
  <si>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</si>
  <si>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</si>
  <si>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</si>
  <si>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</si>
  <si>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</si>
  <si>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</si>
  <si>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</si>
  <si>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</si>
  <si>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</si>
  <si>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</si>
  <si>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</si>
  <si>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</si>
  <si>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</si>
  <si>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</si>
  <si>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</si>
  <si>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</si>
  <si>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</si>
  <si>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</si>
  <si>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</si>
  <si>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</si>
  <si>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</si>
  <si>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</si>
  <si>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</si>
  <si>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</si>
  <si>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</si>
  <si>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</si>
  <si>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</si>
  <si>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</si>
  <si>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</si>
  <si>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</si>
  <si>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</si>
  <si>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</si>
  <si>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</si>
  <si>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</si>
  <si>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</si>
  <si>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</si>
  <si>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</si>
  <si>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</si>
  <si>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</si>
  <si>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</si>
  <si>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</si>
  <si>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</si>
  <si>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</si>
  <si>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</si>
  <si>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</si>
  <si>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</si>
  <si>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</si>
  <si>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</si>
  <si>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</si>
  <si>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</si>
  <si>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</si>
  <si>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</si>
  <si>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</si>
  <si>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</si>
  <si>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</si>
  <si>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</si>
  <si>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</si>
  <si>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</si>
  <si>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</si>
  <si>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</si>
  <si>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</si>
  <si>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</si>
  <si>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</si>
  <si>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</si>
  <si>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</si>
  <si>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</si>
  <si>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</si>
  <si>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</si>
  <si>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</si>
  <si>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</si>
  <si>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</si>
  <si>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</si>
  <si>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</si>
  <si>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</si>
  <si>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</si>
  <si>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</si>
  <si>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</si>
  <si>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</si>
  <si>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</si>
  <si>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</si>
  <si>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</si>
  <si>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</si>
  <si>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</si>
  <si>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</si>
  <si>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</si>
  <si>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</si>
  <si>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</si>
  <si>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</si>
  <si>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</si>
  <si>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</si>
  <si>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</si>
  <si>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</si>
  <si>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</si>
  <si>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</si>
  <si>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</si>
  <si>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</si>
  <si>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</si>
  <si>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</si>
  <si>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</si>
  <si>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</si>
  <si>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</si>
  <si>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</si>
  <si>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</si>
  <si>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</si>
  <si>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</si>
  <si>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</si>
  <si>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</si>
  <si>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</si>
  <si>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</si>
  <si>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</si>
  <si>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</si>
  <si>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</si>
  <si>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</si>
  <si>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</si>
  <si>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</si>
  <si>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</si>
  <si>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</si>
  <si>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</si>
  <si>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</si>
  <si>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</si>
  <si>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</si>
  <si>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</si>
  <si>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</si>
  <si>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</si>
  <si>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</si>
  <si>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</si>
  <si>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</si>
  <si>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</si>
  <si>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</si>
  <si>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</si>
  <si>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</si>
  <si>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</si>
  <si>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</si>
  <si>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</si>
  <si>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</si>
  <si>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</si>
  <si>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</si>
  <si>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</si>
  <si>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</si>
  <si>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</si>
  <si>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</si>
  <si>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</si>
  <si>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</si>
  <si>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</si>
  <si>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</si>
  <si>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</si>
  <si>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</si>
  <si>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</si>
  <si>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</si>
  <si>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</si>
  <si>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</si>
  <si>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</si>
  <si>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</si>
  <si>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</si>
  <si>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</si>
  <si>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</si>
  <si>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</si>
  <si>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</si>
  <si>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</si>
  <si>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</si>
  <si>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</si>
  <si>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</si>
  <si>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</si>
  <si>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</si>
  <si>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</si>
  <si>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</si>
  <si>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</si>
  <si>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</si>
  <si>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</si>
  <si>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</si>
  <si>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</si>
  <si>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</si>
  <si>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</si>
  <si>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</si>
  <si>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</si>
  <si>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</si>
  <si>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</si>
  <si>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</si>
  <si>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</si>
  <si>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</si>
  <si>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</si>
  <si>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</si>
  <si>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</si>
  <si>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</si>
  <si>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</si>
  <si>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</si>
  <si>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</si>
  <si>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</si>
  <si>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</si>
  <si>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</si>
  <si>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</si>
  <si>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</si>
  <si>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</si>
  <si>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</si>
  <si>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</si>
  <si>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</si>
  <si>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</si>
  <si>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</si>
  <si>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</si>
  <si>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</si>
  <si>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</si>
  <si>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</si>
  <si>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</si>
  <si>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</si>
  <si>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</si>
  <si>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</si>
  <si>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</si>
  <si>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</si>
  <si>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</si>
  <si>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</si>
  <si>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</si>
  <si>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</si>
  <si>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</si>
  <si>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</si>
  <si>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</si>
  <si>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</si>
  <si>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</si>
  <si>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</si>
  <si>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</si>
  <si>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</si>
  <si>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</si>
  <si>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</si>
  <si>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</si>
  <si>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</si>
  <si>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</si>
  <si>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</si>
  <si>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</si>
  <si>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</si>
  <si>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</si>
  <si>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</si>
  <si>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</si>
  <si>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</si>
  <si>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</si>
  <si>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</si>
  <si>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</si>
  <si>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</si>
  <si>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</si>
  <si>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</si>
  <si>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</si>
  <si>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</si>
  <si>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</si>
  <si>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</si>
  <si>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</si>
  <si>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</si>
  <si>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</si>
  <si>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</si>
  <si>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</si>
  <si>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</si>
  <si>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</si>
  <si>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</si>
  <si>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</si>
  <si>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</si>
  <si>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Yellowed phone cases and faded chairs, are they really on us?</t>
    <phoneticPr fontId="1" type="noConversion"/>
  </si>
  <si>
    <r>
      <t>Shifts and shutters: How Łukasz Grudzie</t>
    </r>
    <r>
      <rPr>
        <b/>
        <sz val="11"/>
        <color rgb="FFC00000"/>
        <rFont val="Calibri"/>
        <family val="3"/>
        <charset val="238"/>
      </rPr>
      <t>ń</t>
    </r>
    <r>
      <rPr>
        <b/>
        <sz val="11"/>
        <color rgb="FFC00000"/>
        <rFont val="맑은 고딕"/>
        <family val="3"/>
        <charset val="129"/>
        <scheme val="minor"/>
      </rPr>
      <t xml:space="preserve"> balances work at SKBMP with his love for dog photography</t>
    </r>
    <phoneticPr fontId="1" type="noConversion"/>
  </si>
  <si>
    <t>SK Earthon secures operatorship of Ketapu Cluster off the coast of Sarawak, Malaysia, expanding operations in Southeast Asia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</si>
</sst>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8">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
      <sz val="10"/>
      <color theme="1"/>
      <name val="맑은 고딕 (본문)"/>
      <family val="3"/>
      <charset val="129"/>
    </font>
    <font>
      <sz val="11"/>
      <color theme="1"/>
      <name val="맑은 고딕 (본문)"/>
      <family val="3"/>
      <charset val="129"/>
    </font>
    <font>
      <b/>
      <sz val="11"/>
      <color rgb="FFC00000"/>
      <name val="Calibri"/>
      <family val="3"/>
      <charset val="238"/>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179" fontId="35" fillId="0" borderId="9" xfId="0" applyNumberFormat="1" applyFont="1" applyBorder="1" applyAlignment="1">
      <alignment horizontal="center" vertical="center"/>
    </xf>
    <xf numFmtId="0" fontId="35" fillId="0" borderId="9" xfId="0" applyFont="1" applyBorder="1" applyAlignment="1">
      <alignment horizontal="center" vertical="center"/>
    </xf>
    <xf numFmtId="38" fontId="35" fillId="0" borderId="1" xfId="0" applyNumberFormat="1" applyFont="1" applyBorder="1" applyAlignment="1">
      <alignment horizontal="center" vertical="center"/>
    </xf>
    <xf numFmtId="38" fontId="35" fillId="0" borderId="9" xfId="0" applyNumberFormat="1" applyFont="1" applyBorder="1" applyAlignment="1">
      <alignment horizontal="center" vertical="center"/>
    </xf>
    <xf numFmtId="38" fontId="35" fillId="0" borderId="10" xfId="0" applyNumberFormat="1" applyFont="1" applyBorder="1" applyAlignment="1">
      <alignment horizontal="center" vertical="center"/>
    </xf>
    <xf numFmtId="0" fontId="36"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20"/>
  <sheetViews>
    <sheetView showGridLines="0" tabSelected="1" showOutlineSymbols="0" zoomScale="120" zoomScaleNormal="120" workbookViewId="0">
      <pane ySplit="7" topLeftCell="A1214" activePane="bottomLeft" state="frozen"/>
      <selection pane="bottomLeft" activeCell="F1216" sqref="F1216"/>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79" t="s">
        <v>7</v>
      </c>
      <c r="C5" s="280"/>
      <c r="D5" s="285" t="s">
        <v>8</v>
      </c>
      <c r="E5" s="286"/>
      <c r="F5" s="286"/>
      <c r="G5" s="286"/>
      <c r="H5" s="286"/>
      <c r="I5" s="286"/>
      <c r="J5" s="286"/>
      <c r="K5" s="287"/>
      <c r="L5" s="268"/>
      <c r="M5" s="13"/>
    </row>
    <row r="6" spans="2:14">
      <c r="B6" s="281"/>
      <c r="C6" s="282"/>
      <c r="D6" s="235" t="s">
        <v>470</v>
      </c>
      <c r="E6" s="235" t="s">
        <v>469</v>
      </c>
      <c r="F6" s="235" t="s">
        <v>465</v>
      </c>
      <c r="G6" s="235" t="s">
        <v>468</v>
      </c>
      <c r="H6" s="235" t="s">
        <v>467</v>
      </c>
      <c r="I6" s="236" t="s">
        <v>466</v>
      </c>
      <c r="J6" s="236" t="s">
        <v>62</v>
      </c>
      <c r="K6" s="235" t="s">
        <v>58</v>
      </c>
      <c r="L6" s="268"/>
      <c r="M6" s="13"/>
    </row>
    <row r="7" spans="2:14" s="126" customFormat="1" ht="36" customHeight="1" thickBot="1">
      <c r="B7" s="283" t="s">
        <v>463</v>
      </c>
      <c r="C7" s="284"/>
      <c r="D7" s="121">
        <f t="shared" ref="D7:I7" si="0">SUM(D8,D10:D2000)</f>
        <v>622809</v>
      </c>
      <c r="E7" s="121">
        <f t="shared" si="0"/>
        <v>248100</v>
      </c>
      <c r="F7" s="121">
        <f t="shared" si="0"/>
        <v>374682</v>
      </c>
      <c r="G7" s="121">
        <f t="shared" si="0"/>
        <v>904997</v>
      </c>
      <c r="H7" s="121">
        <f t="shared" si="0"/>
        <v>461863.03800000006</v>
      </c>
      <c r="I7" s="121">
        <f t="shared" si="0"/>
        <v>443641.962</v>
      </c>
      <c r="J7" s="122">
        <f>D7/(_xlfn.DAYS(INDEX(B:B,COUNTA(B:B)+4),"10-Jun-2020")+1)</f>
        <v>401.29445876288662</v>
      </c>
      <c r="K7" s="123" t="s">
        <v>8</v>
      </c>
      <c r="L7" s="124"/>
      <c r="M7" s="125"/>
    </row>
    <row r="8" spans="2:14" s="126" customFormat="1" ht="28.5" hidden="1" customHeight="1">
      <c r="B8" s="277" t="s">
        <v>400</v>
      </c>
      <c r="C8" s="278"/>
      <c r="D8" s="127">
        <v>37880</v>
      </c>
      <c r="E8" s="128">
        <v>20096</v>
      </c>
      <c r="F8" s="127">
        <v>17784</v>
      </c>
      <c r="G8" s="127">
        <v>77186</v>
      </c>
      <c r="H8" s="127">
        <v>48777</v>
      </c>
      <c r="I8" s="129">
        <v>28409</v>
      </c>
      <c r="J8" s="130"/>
      <c r="K8" s="131" t="s">
        <v>163</v>
      </c>
      <c r="L8" s="132"/>
      <c r="M8" s="133"/>
    </row>
    <row r="9" spans="2:14" s="140" customFormat="1" ht="36" hidden="1" customHeight="1">
      <c r="B9" s="269" t="s">
        <v>439</v>
      </c>
      <c r="C9" s="270"/>
      <c r="D9" s="134">
        <f t="shared" ref="D9:I9" si="1">SUM(D969:D2000)</f>
        <v>92395</v>
      </c>
      <c r="E9" s="134">
        <f t="shared" si="1"/>
        <v>58000</v>
      </c>
      <c r="F9" s="134">
        <f t="shared" si="1"/>
        <v>34395</v>
      </c>
      <c r="G9" s="134">
        <f t="shared" si="1"/>
        <v>132287</v>
      </c>
      <c r="H9" s="134">
        <f t="shared" si="1"/>
        <v>90418</v>
      </c>
      <c r="I9" s="134">
        <f t="shared" si="1"/>
        <v>41869</v>
      </c>
      <c r="J9" s="135">
        <f>D9/(_xlfn.DAYS(INDEX(B:B,COUNTA(B:B)+4),"1-Jan-2024")+2)</f>
        <v>365.197628458498</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141">
        <v>45534</v>
      </c>
      <c r="C1211" s="220" t="s">
        <v>26</v>
      </c>
      <c r="D1211" s="221">
        <f t="shared" ref="D1211:D1213" si="1175">SUM(E1211:F1211)</f>
        <v>362</v>
      </c>
      <c r="E1211" s="226">
        <v>293</v>
      </c>
      <c r="F1211" s="218">
        <v>69</v>
      </c>
      <c r="G1211" s="226">
        <f t="shared" ref="G1211:G1213" si="1176">SUM(H1211:I1211)</f>
        <v>469</v>
      </c>
      <c r="H1211" s="226">
        <v>386</v>
      </c>
      <c r="I1211" s="219">
        <v>83</v>
      </c>
      <c r="J1211" s="219">
        <f>SUM($D$8,$D$10:$D1211)/(_xlfn.DAYS(B1211,"10-Jun-2020")+1)</f>
        <v>402.15165262475699</v>
      </c>
      <c r="K1211" s="257" t="s">
        <v>59</v>
      </c>
    </row>
    <row r="1212" spans="2:11">
      <c r="B1212" s="213">
        <v>45535</v>
      </c>
      <c r="C1212" s="214" t="s">
        <v>18</v>
      </c>
      <c r="D1212" s="226">
        <f t="shared" si="1175"/>
        <v>169</v>
      </c>
      <c r="E1212" s="226">
        <v>122</v>
      </c>
      <c r="F1212" s="218">
        <v>47</v>
      </c>
      <c r="G1212" s="226">
        <f t="shared" si="1176"/>
        <v>191</v>
      </c>
      <c r="H1212" s="226">
        <v>143</v>
      </c>
      <c r="I1212" s="219">
        <v>48</v>
      </c>
      <c r="J1212" s="219">
        <f>SUM($D$8,$D$10:$D1212)/(_xlfn.DAYS(B1212,"10-Jun-2020")+1)</f>
        <v>402.00064766839381</v>
      </c>
      <c r="K1212" s="257" t="s">
        <v>59</v>
      </c>
    </row>
    <row r="1213" spans="2:11">
      <c r="B1213" s="141">
        <v>45536</v>
      </c>
      <c r="C1213" s="220" t="s">
        <v>19</v>
      </c>
      <c r="D1213" s="221">
        <f t="shared" si="1175"/>
        <v>107</v>
      </c>
      <c r="E1213" s="226">
        <v>59</v>
      </c>
      <c r="F1213" s="218">
        <v>48</v>
      </c>
      <c r="G1213" s="226">
        <f t="shared" si="1176"/>
        <v>125</v>
      </c>
      <c r="H1213" s="226">
        <v>70</v>
      </c>
      <c r="I1213" s="219">
        <v>55</v>
      </c>
      <c r="J1213" s="219">
        <f>SUM($D$8,$D$10:$D1213)/(_xlfn.DAYS(B1213,"10-Jun-2020")+1)</f>
        <v>401.80970873786407</v>
      </c>
      <c r="K1213" s="257" t="s">
        <v>59</v>
      </c>
    </row>
    <row r="1214" spans="2:11">
      <c r="B1214" s="141">
        <v>45537</v>
      </c>
      <c r="C1214" s="220" t="s">
        <v>28</v>
      </c>
      <c r="D1214" s="221">
        <f t="shared" ref="D1214" si="1177">SUM(E1214:F1214)</f>
        <v>293</v>
      </c>
      <c r="E1214" s="226">
        <v>253</v>
      </c>
      <c r="F1214" s="218">
        <v>40</v>
      </c>
      <c r="G1214" s="226">
        <f t="shared" ref="G1214" si="1178">SUM(H1214:I1214)</f>
        <v>454</v>
      </c>
      <c r="H1214" s="226">
        <v>410</v>
      </c>
      <c r="I1214" s="219">
        <v>44</v>
      </c>
      <c r="J1214" s="219">
        <f>SUM($D$8,$D$10:$D1214)/(_xlfn.DAYS(B1214,"10-Jun-2020")+1)</f>
        <v>401.7393272962484</v>
      </c>
      <c r="K1214" s="257" t="s">
        <v>59</v>
      </c>
    </row>
    <row r="1215" spans="2:11">
      <c r="B1215" s="141">
        <v>45538</v>
      </c>
      <c r="C1215" s="220" t="s">
        <v>29</v>
      </c>
      <c r="D1215" s="221">
        <f t="shared" ref="D1215" si="1179">SUM(E1215:F1215)</f>
        <v>420</v>
      </c>
      <c r="E1215" s="226">
        <v>353</v>
      </c>
      <c r="F1215" s="218">
        <v>67</v>
      </c>
      <c r="G1215" s="226">
        <f t="shared" ref="G1215" si="1180">SUM(H1215:I1215)</f>
        <v>657</v>
      </c>
      <c r="H1215" s="226">
        <v>566</v>
      </c>
      <c r="I1215" s="219">
        <v>91</v>
      </c>
      <c r="J1215" s="219">
        <f>SUM($D$8,$D$10:$D1215)/(_xlfn.DAYS(B1215,"10-Jun-2020")+1)</f>
        <v>401.75113122171945</v>
      </c>
      <c r="K1215" s="257" t="s">
        <v>520</v>
      </c>
    </row>
    <row r="1216" spans="2:11">
      <c r="B1216" s="213">
        <v>45539</v>
      </c>
      <c r="C1216" s="214" t="s">
        <v>15</v>
      </c>
      <c r="D1216" s="226">
        <f t="shared" ref="D1216" si="1181">SUM(E1216:F1216)</f>
        <v>370</v>
      </c>
      <c r="E1216" s="226">
        <v>312</v>
      </c>
      <c r="F1216" s="218">
        <v>58</v>
      </c>
      <c r="G1216" s="226">
        <f t="shared" ref="G1216" si="1182">SUM(H1216:I1216)</f>
        <v>565</v>
      </c>
      <c r="H1216" s="226">
        <v>497</v>
      </c>
      <c r="I1216" s="219">
        <v>68</v>
      </c>
      <c r="J1216" s="219">
        <f>SUM($D$8,$D$10:$D1216)/(_xlfn.DAYS(B1216,"10-Jun-2020")+1)</f>
        <v>401.73062015503876</v>
      </c>
      <c r="K1216" s="257" t="s">
        <v>59</v>
      </c>
    </row>
    <row r="1217" spans="2:11">
      <c r="B1217" s="262">
        <v>45540</v>
      </c>
      <c r="C1217" s="263" t="s">
        <v>16</v>
      </c>
      <c r="D1217" s="264">
        <f t="shared" ref="D1217" si="1183">SUM(E1217:F1217)</f>
        <v>397</v>
      </c>
      <c r="E1217" s="264">
        <v>329</v>
      </c>
      <c r="F1217" s="265">
        <v>68</v>
      </c>
      <c r="G1217" s="264">
        <f t="shared" ref="G1217" si="1184">SUM(H1217:I1217)</f>
        <v>507</v>
      </c>
      <c r="H1217" s="264">
        <v>431</v>
      </c>
      <c r="I1217" s="266">
        <v>76</v>
      </c>
      <c r="J1217" s="266">
        <f>SUM($D$8,$D$10:$D1217)/(_xlfn.DAYS(B1217,"10-Jun-2020")+1)</f>
        <v>401.72756617172371</v>
      </c>
      <c r="K1217" s="267" t="s">
        <v>59</v>
      </c>
    </row>
    <row r="1218" spans="2:11" ht="33">
      <c r="B1218" s="245">
        <v>45541</v>
      </c>
      <c r="C1218" s="259" t="s">
        <v>26</v>
      </c>
      <c r="D1218" s="260">
        <f t="shared" ref="D1218:D1220" si="1185">SUM(E1218:F1218)</f>
        <v>295</v>
      </c>
      <c r="E1218" s="246">
        <v>242</v>
      </c>
      <c r="F1218" s="247">
        <v>53</v>
      </c>
      <c r="G1218" s="246">
        <f t="shared" ref="G1218:G1220" si="1186">SUM(H1218:I1218)</f>
        <v>378</v>
      </c>
      <c r="H1218" s="246">
        <v>308</v>
      </c>
      <c r="I1218" s="248">
        <v>70</v>
      </c>
      <c r="J1218" s="248">
        <f>SUM($D$8,$D$10:$D1218)/(_xlfn.DAYS(B1218,"10-Jun-2020")+1)</f>
        <v>401.65870967741938</v>
      </c>
      <c r="K1218" s="258" t="s">
        <v>521</v>
      </c>
    </row>
    <row r="1219" spans="2:11">
      <c r="B1219" s="245">
        <v>45542</v>
      </c>
      <c r="C1219" s="259" t="s">
        <v>18</v>
      </c>
      <c r="D1219" s="260">
        <f t="shared" si="1185"/>
        <v>123</v>
      </c>
      <c r="E1219" s="246">
        <v>73</v>
      </c>
      <c r="F1219" s="247">
        <v>50</v>
      </c>
      <c r="G1219" s="246">
        <f t="shared" si="1186"/>
        <v>205</v>
      </c>
      <c r="H1219" s="246">
        <v>150</v>
      </c>
      <c r="I1219" s="248">
        <v>55</v>
      </c>
      <c r="J1219" s="248">
        <f>SUM($D$8,$D$10:$D1219)/(_xlfn.DAYS(B1219,"10-Jun-2020")+1)</f>
        <v>401.4790457769181</v>
      </c>
      <c r="K1219" s="258" t="s">
        <v>59</v>
      </c>
    </row>
    <row r="1220" spans="2:11" ht="33">
      <c r="B1220" s="245">
        <v>45543</v>
      </c>
      <c r="C1220" s="259" t="s">
        <v>19</v>
      </c>
      <c r="D1220" s="260">
        <f t="shared" si="1185"/>
        <v>115</v>
      </c>
      <c r="E1220" s="246">
        <v>77</v>
      </c>
      <c r="F1220" s="247">
        <v>38</v>
      </c>
      <c r="G1220" s="246">
        <f t="shared" si="1186"/>
        <v>161</v>
      </c>
      <c r="H1220" s="246">
        <v>100</v>
      </c>
      <c r="I1220" s="248">
        <v>61</v>
      </c>
      <c r="J1220" s="248">
        <f>SUM($D$8,$D$10:$D1220)/(_xlfn.DAYS(B1220,"10-Jun-2020")+1)</f>
        <v>401.29445876288662</v>
      </c>
      <c r="K1220" s="258" t="s">
        <v>522</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90" t="s">
        <v>7</v>
      </c>
      <c r="C5" s="291"/>
      <c r="D5" s="294" t="s">
        <v>8</v>
      </c>
      <c r="E5" s="295"/>
      <c r="F5" s="295"/>
      <c r="G5" s="295"/>
      <c r="H5" s="295"/>
      <c r="I5" s="295"/>
      <c r="J5" s="295"/>
      <c r="K5" s="296"/>
      <c r="L5" s="268"/>
      <c r="M5" s="13"/>
    </row>
    <row r="6" spans="2:14">
      <c r="B6" s="292"/>
      <c r="C6" s="293"/>
      <c r="D6" s="14" t="s">
        <v>0</v>
      </c>
      <c r="E6" s="14" t="s">
        <v>1</v>
      </c>
      <c r="F6" s="14" t="s">
        <v>2</v>
      </c>
      <c r="G6" s="14" t="s">
        <v>3</v>
      </c>
      <c r="H6" s="14" t="s">
        <v>4</v>
      </c>
      <c r="I6" s="15" t="s">
        <v>5</v>
      </c>
      <c r="J6" s="15" t="s">
        <v>62</v>
      </c>
      <c r="K6" s="14" t="s">
        <v>58</v>
      </c>
      <c r="L6" s="268"/>
      <c r="M6" s="13"/>
    </row>
    <row r="7" spans="2:14" ht="36" customHeight="1" thickBot="1">
      <c r="B7" s="297" t="s">
        <v>443</v>
      </c>
      <c r="C7" s="284"/>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7" t="s">
        <v>400</v>
      </c>
      <c r="C8" s="278"/>
      <c r="D8" s="21">
        <v>37880</v>
      </c>
      <c r="E8" s="22">
        <v>20096</v>
      </c>
      <c r="F8" s="21">
        <v>17784</v>
      </c>
      <c r="G8" s="21">
        <v>77186</v>
      </c>
      <c r="H8" s="21">
        <v>48777</v>
      </c>
      <c r="I8" s="23">
        <v>28409</v>
      </c>
      <c r="J8" s="24"/>
      <c r="K8" s="25"/>
      <c r="L8" s="26"/>
      <c r="M8" s="13"/>
    </row>
    <row r="9" spans="2:14" ht="33" customHeight="1">
      <c r="B9" s="288" t="s">
        <v>440</v>
      </c>
      <c r="C9" s="289"/>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8" t="s">
        <v>441</v>
      </c>
      <c r="C10" s="289"/>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8" t="s">
        <v>442</v>
      </c>
      <c r="C11" s="289"/>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L5:L6"/>
    <mergeCell ref="B7:C7"/>
    <mergeCell ref="B10:C10"/>
    <mergeCell ref="B11:C11"/>
    <mergeCell ref="B9:C9"/>
    <mergeCell ref="B8:C8"/>
    <mergeCell ref="B2:K3"/>
    <mergeCell ref="B5:C6"/>
    <mergeCell ref="D5:K5"/>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정자혜</cp:lastModifiedBy>
  <cp:lastPrinted>2023-03-30T00:57:52Z</cp:lastPrinted>
  <dcterms:created xsi:type="dcterms:W3CDTF">2021-05-18T07:26:15Z</dcterms:created>
  <dcterms:modified xsi:type="dcterms:W3CDTF">2024-09-09T02:10:27Z</dcterms:modified>
</cp:coreProperties>
</file>