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 tabRatio="700" firstSheet="1" activeTab="2"/>
  </bookViews>
  <sheets>
    <sheet name="무기_정의" sheetId="4" r:id="rId1"/>
    <sheet name="무기_기본데이터" sheetId="1" r:id="rId2"/>
    <sheet name="한손검_데이터" sheetId="7" r:id="rId3"/>
    <sheet name="절대참조 " sheetId="10" r:id="rId4"/>
    <sheet name="아이템인덱스_정렬법" sheetId="9" r:id="rId5"/>
    <sheet name="스킬_데이터정의" sheetId="5" r:id="rId6"/>
    <sheet name="스킬_데이터" sheetId="3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7" l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Q8" i="7"/>
  <c r="S8" i="7" s="1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7" i="7"/>
  <c r="S7" i="7" s="1"/>
  <c r="R23" i="7" l="1"/>
  <c r="S22" i="7"/>
  <c r="S20" i="7"/>
  <c r="S19" i="7"/>
  <c r="S15" i="7"/>
  <c r="S11" i="7"/>
  <c r="S16" i="7"/>
  <c r="S18" i="7"/>
  <c r="S14" i="7"/>
  <c r="S10" i="7"/>
  <c r="S12" i="7"/>
  <c r="S21" i="7"/>
  <c r="S17" i="7"/>
  <c r="S13" i="7"/>
  <c r="S9" i="7"/>
  <c r="AP8" i="7"/>
  <c r="AP9" i="7" s="1"/>
  <c r="AP10" i="7" s="1"/>
  <c r="AP11" i="7" s="1"/>
  <c r="AP12" i="7" s="1"/>
  <c r="AP13" i="7" s="1"/>
  <c r="AP14" i="7" s="1"/>
  <c r="AP15" i="7" s="1"/>
  <c r="AP16" i="7" s="1"/>
  <c r="AP17" i="7" s="1"/>
  <c r="AP18" i="7" s="1"/>
  <c r="AP19" i="7" s="1"/>
  <c r="AP20" i="7" s="1"/>
  <c r="AP21" i="7" s="1"/>
  <c r="AP22" i="7" s="1"/>
  <c r="AP23" i="7" s="1"/>
  <c r="AP24" i="7" s="1"/>
  <c r="AP25" i="7" s="1"/>
  <c r="AP26" i="7" s="1"/>
  <c r="AP27" i="7" s="1"/>
  <c r="AP28" i="7" s="1"/>
  <c r="AP29" i="7" s="1"/>
  <c r="AP30" i="7" s="1"/>
  <c r="AP31" i="7" s="1"/>
  <c r="AP32" i="7" s="1"/>
  <c r="AP33" i="7" s="1"/>
  <c r="AP34" i="7" s="1"/>
  <c r="AP35" i="7" s="1"/>
  <c r="AP36" i="7" s="1"/>
  <c r="AP37" i="7" s="1"/>
  <c r="AP38" i="7" s="1"/>
  <c r="AP39" i="7" s="1"/>
  <c r="AP40" i="7" s="1"/>
  <c r="AP41" i="7" s="1"/>
  <c r="AP42" i="7" s="1"/>
  <c r="AP43" i="7" s="1"/>
  <c r="AP44" i="7" s="1"/>
  <c r="AP45" i="7" s="1"/>
  <c r="AP46" i="7" s="1"/>
  <c r="AP47" i="7" s="1"/>
  <c r="AP48" i="7" s="1"/>
  <c r="AP49" i="7" s="1"/>
  <c r="AP50" i="7" s="1"/>
  <c r="AP51" i="7" s="1"/>
  <c r="AP52" i="7" s="1"/>
  <c r="AO8" i="7"/>
  <c r="AO9" i="7" s="1"/>
  <c r="AO10" i="7" s="1"/>
  <c r="AO11" i="7" s="1"/>
  <c r="AO12" i="7" s="1"/>
  <c r="AO13" i="7" s="1"/>
  <c r="AO14" i="7" s="1"/>
  <c r="AO15" i="7" s="1"/>
  <c r="AO16" i="7" s="1"/>
  <c r="AO17" i="7" s="1"/>
  <c r="AO18" i="7" s="1"/>
  <c r="AO19" i="7" s="1"/>
  <c r="AO20" i="7" s="1"/>
  <c r="AO21" i="7" s="1"/>
  <c r="AO22" i="7" s="1"/>
  <c r="AO23" i="7" s="1"/>
  <c r="AO24" i="7" s="1"/>
  <c r="AO25" i="7" s="1"/>
  <c r="AO26" i="7" s="1"/>
  <c r="AO27" i="7" s="1"/>
  <c r="AO28" i="7" s="1"/>
  <c r="AO29" i="7" s="1"/>
  <c r="AO30" i="7" s="1"/>
  <c r="AO31" i="7" s="1"/>
  <c r="AO32" i="7" s="1"/>
  <c r="AO33" i="7" s="1"/>
  <c r="AO34" i="7" s="1"/>
  <c r="AO35" i="7" s="1"/>
  <c r="AO36" i="7" s="1"/>
  <c r="AO37" i="7" s="1"/>
  <c r="AO38" i="7" s="1"/>
  <c r="AO39" i="7" s="1"/>
  <c r="AO40" i="7" s="1"/>
  <c r="AO41" i="7" s="1"/>
  <c r="AO42" i="7" s="1"/>
  <c r="AO43" i="7" s="1"/>
  <c r="AO44" i="7" s="1"/>
  <c r="AO45" i="7" s="1"/>
  <c r="AO46" i="7" s="1"/>
  <c r="AO47" i="7" s="1"/>
  <c r="AO48" i="7" s="1"/>
  <c r="AO49" i="7" s="1"/>
  <c r="AO50" i="7" s="1"/>
  <c r="AO51" i="7" s="1"/>
  <c r="AO52" i="7" s="1"/>
  <c r="AN8" i="7"/>
  <c r="AN9" i="7" s="1"/>
  <c r="AN10" i="7" s="1"/>
  <c r="AN11" i="7" s="1"/>
  <c r="AN12" i="7" s="1"/>
  <c r="AN13" i="7" s="1"/>
  <c r="AN14" i="7" s="1"/>
  <c r="AN15" i="7" s="1"/>
  <c r="AN16" i="7" s="1"/>
  <c r="AN17" i="7" s="1"/>
  <c r="AN18" i="7" s="1"/>
  <c r="AN19" i="7" s="1"/>
  <c r="AN20" i="7" s="1"/>
  <c r="AN21" i="7" s="1"/>
  <c r="AN22" i="7" s="1"/>
  <c r="AN23" i="7" s="1"/>
  <c r="AN24" i="7" s="1"/>
  <c r="AN25" i="7" s="1"/>
  <c r="AN26" i="7" s="1"/>
  <c r="AN27" i="7" s="1"/>
  <c r="AN28" i="7" s="1"/>
  <c r="AN29" i="7" s="1"/>
  <c r="AN30" i="7" s="1"/>
  <c r="AN31" i="7" s="1"/>
  <c r="AN32" i="7" s="1"/>
  <c r="AN33" i="7" s="1"/>
  <c r="AN34" i="7" s="1"/>
  <c r="AN35" i="7" s="1"/>
  <c r="AN36" i="7" s="1"/>
  <c r="AN37" i="7" s="1"/>
  <c r="AN38" i="7" s="1"/>
  <c r="AN39" i="7" s="1"/>
  <c r="AN40" i="7" s="1"/>
  <c r="AN41" i="7" s="1"/>
  <c r="AN42" i="7" s="1"/>
  <c r="AN43" i="7" s="1"/>
  <c r="AN44" i="7" s="1"/>
  <c r="AN45" i="7" s="1"/>
  <c r="AN46" i="7" s="1"/>
  <c r="AN47" i="7" s="1"/>
  <c r="AN48" i="7" s="1"/>
  <c r="AN49" i="7" s="1"/>
  <c r="AN50" i="7" s="1"/>
  <c r="AN51" i="7" s="1"/>
  <c r="AN52" i="7" s="1"/>
  <c r="AC8" i="7"/>
  <c r="AC9" i="7" s="1"/>
  <c r="AC10" i="7" s="1"/>
  <c r="AC11" i="7" s="1"/>
  <c r="AC12" i="7" s="1"/>
  <c r="AC13" i="7" s="1"/>
  <c r="AC14" i="7" s="1"/>
  <c r="AC15" i="7" s="1"/>
  <c r="AC16" i="7" s="1"/>
  <c r="AC17" i="7" s="1"/>
  <c r="AC18" i="7" s="1"/>
  <c r="AC19" i="7" s="1"/>
  <c r="AC20" i="7" s="1"/>
  <c r="AC21" i="7" s="1"/>
  <c r="AC22" i="7" s="1"/>
  <c r="AC23" i="7" s="1"/>
  <c r="AC24" i="7" s="1"/>
  <c r="AC25" i="7" s="1"/>
  <c r="AC26" i="7" s="1"/>
  <c r="AC27" i="7" s="1"/>
  <c r="AC28" i="7" s="1"/>
  <c r="AC29" i="7" s="1"/>
  <c r="AC30" i="7" s="1"/>
  <c r="AC31" i="7" s="1"/>
  <c r="AC32" i="7" s="1"/>
  <c r="AC33" i="7" s="1"/>
  <c r="AC34" i="7" s="1"/>
  <c r="AC35" i="7" s="1"/>
  <c r="AC36" i="7" s="1"/>
  <c r="AC37" i="7" s="1"/>
  <c r="AC38" i="7" s="1"/>
  <c r="AC39" i="7" s="1"/>
  <c r="AC40" i="7" s="1"/>
  <c r="AC41" i="7" s="1"/>
  <c r="AC42" i="7" s="1"/>
  <c r="AC43" i="7" s="1"/>
  <c r="AC44" i="7" s="1"/>
  <c r="AC45" i="7" s="1"/>
  <c r="AC46" i="7" s="1"/>
  <c r="AC47" i="7" s="1"/>
  <c r="AC48" i="7" s="1"/>
  <c r="AC49" i="7" s="1"/>
  <c r="AC50" i="7" s="1"/>
  <c r="AC51" i="7" s="1"/>
  <c r="AC52" i="7" s="1"/>
  <c r="V8" i="7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T8" i="7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R24" i="7" l="1"/>
  <c r="S23" i="7"/>
  <c r="V22" i="7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U18" i="7"/>
  <c r="U19" i="7" s="1"/>
  <c r="U20" i="7" s="1"/>
  <c r="U21" i="7" s="1"/>
  <c r="U13" i="7"/>
  <c r="U14" i="7" s="1"/>
  <c r="U15" i="7" s="1"/>
  <c r="U16" i="7" s="1"/>
  <c r="AM8" i="7"/>
  <c r="AM9" i="7" s="1"/>
  <c r="AM10" i="7" s="1"/>
  <c r="AM11" i="7" s="1"/>
  <c r="AM12" i="7" s="1"/>
  <c r="AM13" i="7" s="1"/>
  <c r="AM14" i="7" s="1"/>
  <c r="AM15" i="7" s="1"/>
  <c r="AM16" i="7" s="1"/>
  <c r="AM17" i="7" s="1"/>
  <c r="AM18" i="7" s="1"/>
  <c r="AM19" i="7" s="1"/>
  <c r="AM20" i="7" s="1"/>
  <c r="AM21" i="7" s="1"/>
  <c r="U8" i="7"/>
  <c r="U9" i="7" s="1"/>
  <c r="U10" i="7" s="1"/>
  <c r="U11" i="7" s="1"/>
  <c r="W8" i="7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R25" i="7" l="1"/>
  <c r="S24" i="7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R26" i="7" l="1"/>
  <c r="S25" i="7"/>
  <c r="R27" i="7" l="1"/>
  <c r="S26" i="7"/>
  <c r="R28" i="7" l="1"/>
  <c r="S27" i="7"/>
  <c r="R29" i="7" l="1"/>
  <c r="S28" i="7"/>
  <c r="R30" i="7" l="1"/>
  <c r="S29" i="7"/>
  <c r="R31" i="7" l="1"/>
  <c r="S30" i="7"/>
  <c r="R32" i="7" l="1"/>
  <c r="S31" i="7"/>
  <c r="R33" i="7" l="1"/>
  <c r="S32" i="7"/>
  <c r="R34" i="7" l="1"/>
  <c r="S33" i="7"/>
  <c r="R35" i="7" l="1"/>
  <c r="S34" i="7"/>
  <c r="R36" i="7" l="1"/>
  <c r="S35" i="7"/>
  <c r="R37" i="7" l="1"/>
  <c r="S36" i="7"/>
  <c r="R38" i="7" l="1"/>
  <c r="S37" i="7"/>
  <c r="R39" i="7" l="1"/>
  <c r="S38" i="7"/>
  <c r="R40" i="7" l="1"/>
  <c r="S39" i="7"/>
  <c r="R41" i="7" l="1"/>
  <c r="S40" i="7"/>
  <c r="R42" i="7" l="1"/>
  <c r="S41" i="7"/>
  <c r="R43" i="7" l="1"/>
  <c r="S42" i="7"/>
  <c r="R44" i="7" l="1"/>
  <c r="S43" i="7"/>
  <c r="R45" i="7" l="1"/>
  <c r="S44" i="7"/>
  <c r="R46" i="7" l="1"/>
  <c r="S45" i="7"/>
  <c r="R47" i="7" l="1"/>
  <c r="S46" i="7"/>
  <c r="R48" i="7" l="1"/>
  <c r="S47" i="7"/>
  <c r="R49" i="7" l="1"/>
  <c r="S48" i="7"/>
  <c r="R50" i="7" l="1"/>
  <c r="S49" i="7"/>
  <c r="R51" i="7" l="1"/>
  <c r="S50" i="7"/>
  <c r="R52" i="7" l="1"/>
  <c r="S52" i="7" s="1"/>
  <c r="S51" i="7"/>
  <c r="AH39" i="4"/>
</calcChain>
</file>

<file path=xl/sharedStrings.xml><?xml version="1.0" encoding="utf-8"?>
<sst xmlns="http://schemas.openxmlformats.org/spreadsheetml/2006/main" count="1352" uniqueCount="527">
  <si>
    <t>공격력</t>
    <phoneticPr fontId="1" type="noConversion"/>
  </si>
  <si>
    <t>무게</t>
    <phoneticPr fontId="1" type="noConversion"/>
  </si>
  <si>
    <t>치명타확률</t>
    <phoneticPr fontId="1" type="noConversion"/>
  </si>
  <si>
    <t>스테미너소모</t>
    <phoneticPr fontId="1" type="noConversion"/>
  </si>
  <si>
    <t>정확도</t>
    <phoneticPr fontId="1" type="noConversion"/>
  </si>
  <si>
    <t>중갑방어관통</t>
    <phoneticPr fontId="1" type="noConversion"/>
  </si>
  <si>
    <t>중갑방어파괴</t>
    <phoneticPr fontId="1" type="noConversion"/>
  </si>
  <si>
    <t>경갑방어관통</t>
    <phoneticPr fontId="1" type="noConversion"/>
  </si>
  <si>
    <t>경갑방어파괴</t>
    <phoneticPr fontId="1" type="noConversion"/>
  </si>
  <si>
    <t>이름</t>
    <phoneticPr fontId="1" type="noConversion"/>
  </si>
  <si>
    <t>내구력</t>
    <phoneticPr fontId="1" type="noConversion"/>
  </si>
  <si>
    <t>장력</t>
    <phoneticPr fontId="1" type="noConversion"/>
  </si>
  <si>
    <t>기절확률</t>
    <phoneticPr fontId="1" type="noConversion"/>
  </si>
  <si>
    <t>골절확률</t>
    <phoneticPr fontId="1" type="noConversion"/>
  </si>
  <si>
    <t>출혈확률</t>
    <phoneticPr fontId="1" type="noConversion"/>
  </si>
  <si>
    <t>장전속도</t>
    <phoneticPr fontId="1" type="noConversion"/>
  </si>
  <si>
    <t>사거리</t>
    <phoneticPr fontId="1" type="noConversion"/>
  </si>
  <si>
    <t>string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</si>
  <si>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</si>
  <si>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</si>
  <si>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</si>
  <si>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</si>
  <si>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float</t>
    <phoneticPr fontId="1" type="noConversion"/>
  </si>
  <si>
    <t>float</t>
    <phoneticPr fontId="1" type="noConversion"/>
  </si>
  <si>
    <t>int</t>
    <phoneticPr fontId="1" type="noConversion"/>
  </si>
  <si>
    <t>0~1</t>
    <phoneticPr fontId="1" type="noConversion"/>
  </si>
  <si>
    <t>float</t>
    <phoneticPr fontId="1" type="noConversion"/>
  </si>
  <si>
    <t>무기파괴</t>
    <phoneticPr fontId="1" type="noConversion"/>
  </si>
  <si>
    <t>index</t>
    <phoneticPr fontId="1" type="noConversion"/>
  </si>
  <si>
    <t>투핸디드소드</t>
    <phoneticPr fontId="1" type="noConversion"/>
  </si>
  <si>
    <t>롱소드</t>
    <phoneticPr fontId="1" type="noConversion"/>
  </si>
  <si>
    <t>배틀엑스</t>
    <phoneticPr fontId="1" type="noConversion"/>
  </si>
  <si>
    <t>핸드엑스</t>
    <phoneticPr fontId="1" type="noConversion"/>
  </si>
  <si>
    <t>숏스피어</t>
    <phoneticPr fontId="1" type="noConversion"/>
  </si>
  <si>
    <t>롱스피어</t>
    <phoneticPr fontId="1" type="noConversion"/>
  </si>
  <si>
    <t>배틀해머</t>
    <phoneticPr fontId="1" type="noConversion"/>
  </si>
  <si>
    <t>잭나이프</t>
    <phoneticPr fontId="1" type="noConversion"/>
  </si>
  <si>
    <t>메이스</t>
    <phoneticPr fontId="1" type="noConversion"/>
  </si>
  <si>
    <t>숏보우</t>
    <phoneticPr fontId="1" type="noConversion"/>
  </si>
  <si>
    <t>롱보우</t>
    <phoneticPr fontId="1" type="noConversion"/>
  </si>
  <si>
    <t>크로스보우</t>
    <phoneticPr fontId="1" type="noConversion"/>
  </si>
  <si>
    <t>N/A</t>
    <phoneticPr fontId="1" type="noConversion"/>
  </si>
  <si>
    <t>아이템레벨</t>
    <phoneticPr fontId="1" type="noConversion"/>
  </si>
  <si>
    <t>아이템등급</t>
    <phoneticPr fontId="1" type="noConversion"/>
  </si>
  <si>
    <t>damege</t>
    <phoneticPr fontId="1" type="noConversion"/>
  </si>
  <si>
    <t>break</t>
    <phoneticPr fontId="1" type="noConversion"/>
  </si>
  <si>
    <t>stamina consumption</t>
    <phoneticPr fontId="1" type="noConversion"/>
  </si>
  <si>
    <t>weight level</t>
    <phoneticPr fontId="1" type="noConversion"/>
  </si>
  <si>
    <t>critical chance</t>
    <phoneticPr fontId="1" type="noConversion"/>
  </si>
  <si>
    <t>accuracy</t>
    <phoneticPr fontId="1" type="noConversion"/>
  </si>
  <si>
    <t xml:space="preserve"> light armor penetration</t>
    <phoneticPr fontId="1" type="noConversion"/>
  </si>
  <si>
    <t>heavy armor penetration</t>
    <phoneticPr fontId="1" type="noConversion"/>
  </si>
  <si>
    <t>heavy armor</t>
    <phoneticPr fontId="1" type="noConversion"/>
  </si>
  <si>
    <t>파일명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</si>
  <si>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</si>
  <si>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</si>
  <si>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</si>
  <si>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item_weapon_sword_n_1</t>
    <phoneticPr fontId="1" type="noConversion"/>
  </si>
  <si>
    <t>string</t>
    <phoneticPr fontId="1" type="noConversion"/>
  </si>
  <si>
    <t>설명</t>
    <phoneticPr fontId="1" type="noConversion"/>
  </si>
  <si>
    <t>explanation</t>
    <phoneticPr fontId="1" type="noConversion"/>
  </si>
  <si>
    <t>item_weapon_twohandsword_n_1</t>
    <phoneticPr fontId="1" type="noConversion"/>
  </si>
  <si>
    <t>마체테</t>
    <phoneticPr fontId="1" type="noConversion"/>
  </si>
  <si>
    <t>한손검</t>
    <phoneticPr fontId="1" type="noConversion"/>
  </si>
  <si>
    <t>양손검</t>
    <phoneticPr fontId="1" type="noConversion"/>
  </si>
  <si>
    <t>도</t>
    <phoneticPr fontId="1" type="noConversion"/>
  </si>
  <si>
    <t>단검</t>
    <phoneticPr fontId="1" type="noConversion"/>
  </si>
  <si>
    <t>한손도끼</t>
    <phoneticPr fontId="1" type="noConversion"/>
  </si>
  <si>
    <t>양손도끼</t>
    <phoneticPr fontId="1" type="noConversion"/>
  </si>
  <si>
    <t>단창</t>
    <phoneticPr fontId="1" type="noConversion"/>
  </si>
  <si>
    <t>장창</t>
    <phoneticPr fontId="1" type="noConversion"/>
  </si>
  <si>
    <t>해머</t>
    <phoneticPr fontId="1" type="noConversion"/>
  </si>
  <si>
    <t>철퇴</t>
    <phoneticPr fontId="1" type="noConversion"/>
  </si>
  <si>
    <t>단궁</t>
    <phoneticPr fontId="1" type="noConversion"/>
  </si>
  <si>
    <t>장궁</t>
    <phoneticPr fontId="1" type="noConversion"/>
  </si>
  <si>
    <t>석궁</t>
    <phoneticPr fontId="1" type="noConversion"/>
  </si>
  <si>
    <t>1~99</t>
    <phoneticPr fontId="1" type="noConversion"/>
  </si>
  <si>
    <t>1~9</t>
    <phoneticPr fontId="1" type="noConversion"/>
  </si>
  <si>
    <t>item_grade</t>
    <phoneticPr fontId="1" type="noConversion"/>
  </si>
  <si>
    <t>Item_Equip_Type</t>
    <phoneticPr fontId="1" type="noConversion"/>
  </si>
  <si>
    <t>string_item_type</t>
    <phoneticPr fontId="1" type="noConversion"/>
  </si>
  <si>
    <t>string_item_grade</t>
    <phoneticPr fontId="1" type="noConversion"/>
  </si>
  <si>
    <t>nomal</t>
    <phoneticPr fontId="1" type="noConversion"/>
  </si>
  <si>
    <t>사용가능레벨</t>
    <phoneticPr fontId="1" type="noConversion"/>
  </si>
  <si>
    <t>leavel</t>
    <phoneticPr fontId="1" type="noConversion"/>
  </si>
  <si>
    <t>Item_number</t>
    <phoneticPr fontId="1" type="noConversion"/>
  </si>
  <si>
    <t>string</t>
    <phoneticPr fontId="1" type="noConversion"/>
  </si>
  <si>
    <t>item_type</t>
    <phoneticPr fontId="1" type="noConversion"/>
  </si>
  <si>
    <t>무기</t>
    <phoneticPr fontId="1" type="noConversion"/>
  </si>
  <si>
    <t>방어구</t>
    <phoneticPr fontId="1" type="noConversion"/>
  </si>
  <si>
    <t>액세서리</t>
    <phoneticPr fontId="1" type="noConversion"/>
  </si>
  <si>
    <t>포션</t>
    <phoneticPr fontId="1" type="noConversion"/>
  </si>
  <si>
    <t>퀘스트</t>
    <phoneticPr fontId="1" type="noConversion"/>
  </si>
  <si>
    <t>강화재료</t>
    <phoneticPr fontId="1" type="noConversion"/>
  </si>
  <si>
    <t>음식</t>
    <phoneticPr fontId="1" type="noConversion"/>
  </si>
  <si>
    <t>인첸트</t>
    <phoneticPr fontId="1" type="noConversion"/>
  </si>
  <si>
    <t>제작재료</t>
    <phoneticPr fontId="1" type="noConversion"/>
  </si>
  <si>
    <t>무기</t>
    <phoneticPr fontId="1" type="noConversion"/>
  </si>
  <si>
    <t>무기</t>
    <phoneticPr fontId="1" type="noConversion"/>
  </si>
  <si>
    <t>소분류</t>
    <phoneticPr fontId="1" type="noConversion"/>
  </si>
  <si>
    <t>string_item_major_type</t>
    <phoneticPr fontId="1" type="noConversion"/>
  </si>
  <si>
    <t>superior</t>
    <phoneticPr fontId="1" type="noConversion"/>
  </si>
  <si>
    <t>rare</t>
    <phoneticPr fontId="1" type="noConversion"/>
  </si>
  <si>
    <t>epic</t>
    <phoneticPr fontId="1" type="noConversion"/>
  </si>
  <si>
    <t>unique</t>
    <phoneticPr fontId="1" type="noConversion"/>
  </si>
  <si>
    <t>legend</t>
    <phoneticPr fontId="1" type="noConversion"/>
  </si>
  <si>
    <t>myth</t>
    <phoneticPr fontId="1" type="noConversion"/>
  </si>
  <si>
    <t>set</t>
    <phoneticPr fontId="1" type="noConversion"/>
  </si>
  <si>
    <t>hell</t>
    <phoneticPr fontId="1" type="noConversion"/>
  </si>
  <si>
    <t>아이템종류</t>
    <phoneticPr fontId="1" type="noConversion"/>
  </si>
  <si>
    <t>string_Item_Equip_Type</t>
    <phoneticPr fontId="1" type="noConversion"/>
  </si>
  <si>
    <t>투구</t>
    <phoneticPr fontId="1" type="noConversion"/>
  </si>
  <si>
    <t>갑옷</t>
    <phoneticPr fontId="1" type="noConversion"/>
  </si>
  <si>
    <t>장갑</t>
    <phoneticPr fontId="1" type="noConversion"/>
  </si>
  <si>
    <t>부츠</t>
    <phoneticPr fontId="1" type="noConversion"/>
  </si>
  <si>
    <t>반지</t>
    <phoneticPr fontId="1" type="noConversion"/>
  </si>
  <si>
    <t>목걸이</t>
    <phoneticPr fontId="1" type="noConversion"/>
  </si>
  <si>
    <t>장착타입</t>
    <phoneticPr fontId="1" type="noConversion"/>
  </si>
  <si>
    <t>1~999</t>
    <phoneticPr fontId="1" type="noConversion"/>
  </si>
  <si>
    <t>아이템장착</t>
    <phoneticPr fontId="1" type="noConversion"/>
  </si>
  <si>
    <t>string_item_equip_type</t>
    <phoneticPr fontId="1" type="noConversion"/>
  </si>
  <si>
    <t>주무기</t>
    <phoneticPr fontId="1" type="noConversion"/>
  </si>
  <si>
    <t>주무기</t>
    <phoneticPr fontId="1" type="noConversion"/>
  </si>
  <si>
    <t>주무기</t>
    <phoneticPr fontId="1" type="noConversion"/>
  </si>
  <si>
    <t>주무기</t>
    <phoneticPr fontId="1" type="noConversion"/>
  </si>
  <si>
    <t>소분류번호</t>
    <phoneticPr fontId="1" type="noConversion"/>
  </si>
  <si>
    <t>string_item_weapon_twohandsword_n_1</t>
    <phoneticPr fontId="1" type="noConversion"/>
  </si>
  <si>
    <t>string_item_weapon_sword_n_1</t>
    <phoneticPr fontId="1" type="noConversion"/>
  </si>
  <si>
    <t>item_wapon_ machete_n_1</t>
    <phoneticPr fontId="1" type="noConversion"/>
  </si>
  <si>
    <t>아이콘</t>
    <phoneticPr fontId="1" type="noConversion"/>
  </si>
  <si>
    <t>icon</t>
    <phoneticPr fontId="1" type="noConversion"/>
  </si>
  <si>
    <t>sword_1_png</t>
    <phoneticPr fontId="1" type="noConversion"/>
  </si>
  <si>
    <t>item_wapon_ knife_n_1</t>
    <phoneticPr fontId="1" type="noConversion"/>
  </si>
  <si>
    <t>item_wapon_ axe_n_1</t>
    <phoneticPr fontId="1" type="noConversion"/>
  </si>
  <si>
    <t>item_wapon_ twoaxe_n_1</t>
    <phoneticPr fontId="1" type="noConversion"/>
  </si>
  <si>
    <t>item_wapon_ shortspear_n_1</t>
    <phoneticPr fontId="1" type="noConversion"/>
  </si>
  <si>
    <t>item_wapon_ longspear_n_1</t>
    <phoneticPr fontId="1" type="noConversion"/>
  </si>
  <si>
    <t>item_wapon_ hammer_n_1</t>
    <phoneticPr fontId="1" type="noConversion"/>
  </si>
  <si>
    <t>item_wapon_mace_n_1</t>
    <phoneticPr fontId="1" type="noConversion"/>
  </si>
  <si>
    <t>item_wapon_ shortbow_n_1</t>
    <phoneticPr fontId="1" type="noConversion"/>
  </si>
  <si>
    <t>item_wapon_ longbow_n_1</t>
    <phoneticPr fontId="1" type="noConversion"/>
  </si>
  <si>
    <t>item_wapon_ crossbow_n_1</t>
    <phoneticPr fontId="1" type="noConversion"/>
  </si>
  <si>
    <t>int</t>
    <phoneticPr fontId="1" type="noConversion"/>
  </si>
  <si>
    <t>판매가</t>
    <phoneticPr fontId="1" type="noConversion"/>
  </si>
  <si>
    <t>구매가</t>
    <phoneticPr fontId="1" type="noConversion"/>
  </si>
  <si>
    <t>수리비</t>
    <phoneticPr fontId="1" type="noConversion"/>
  </si>
  <si>
    <t>판매가능</t>
    <phoneticPr fontId="1" type="noConversion"/>
  </si>
  <si>
    <t>boolean</t>
    <phoneticPr fontId="1" type="noConversion"/>
  </si>
  <si>
    <t>개조가능</t>
    <phoneticPr fontId="1" type="noConversion"/>
  </si>
  <si>
    <t>강화가능</t>
    <phoneticPr fontId="1" type="noConversion"/>
  </si>
  <si>
    <t>인챈트가능</t>
    <phoneticPr fontId="1" type="noConversion"/>
  </si>
  <si>
    <t>int</t>
    <phoneticPr fontId="1" type="noConversion"/>
  </si>
  <si>
    <t>획득방법</t>
    <phoneticPr fontId="1" type="noConversion"/>
  </si>
  <si>
    <t>No</t>
    <phoneticPr fontId="6" type="noConversion"/>
  </si>
  <si>
    <t>Dev_name</t>
    <phoneticPr fontId="6" type="noConversion"/>
  </si>
  <si>
    <t>Name</t>
    <phoneticPr fontId="6" type="noConversion"/>
  </si>
  <si>
    <t>Type</t>
    <phoneticPr fontId="6" type="noConversion"/>
  </si>
  <si>
    <t>Default</t>
    <phoneticPr fontId="6" type="noConversion"/>
  </si>
  <si>
    <t>Min</t>
    <phoneticPr fontId="6" type="noConversion"/>
  </si>
  <si>
    <t>Max</t>
    <phoneticPr fontId="6" type="noConversion"/>
  </si>
  <si>
    <t>설명</t>
    <phoneticPr fontId="6" type="noConversion"/>
  </si>
  <si>
    <t>인덱스</t>
    <phoneticPr fontId="1" type="noConversion"/>
  </si>
  <si>
    <t>경직시간</t>
    <phoneticPr fontId="1" type="noConversion"/>
  </si>
  <si>
    <t>NULL</t>
    <phoneticPr fontId="1" type="noConversion"/>
  </si>
  <si>
    <t>string_item_major_type</t>
    <phoneticPr fontId="1" type="noConversion"/>
  </si>
  <si>
    <t>1~9999</t>
    <phoneticPr fontId="1" type="noConversion"/>
  </si>
  <si>
    <t>아이템 고유 키값 (키값 설정방법은 인덱스번호 정렬법 참조)</t>
    <phoneticPr fontId="1" type="noConversion"/>
  </si>
  <si>
    <t>해당 아이템의 아이콘 파일명</t>
    <phoneticPr fontId="1" type="noConversion"/>
  </si>
  <si>
    <t>아이템의 장착 위치 문자열</t>
    <phoneticPr fontId="1" type="noConversion"/>
  </si>
  <si>
    <t>아이템 등급의 문자열</t>
    <phoneticPr fontId="1" type="noConversion"/>
  </si>
  <si>
    <t>아이템의 파일명</t>
    <phoneticPr fontId="1" type="noConversion"/>
  </si>
  <si>
    <t>UI를 통해서 유저에게 보여지는 아이템 이름 텍스트의 참조값</t>
    <phoneticPr fontId="1" type="noConversion"/>
  </si>
  <si>
    <t>아이템데이터의 이름 (중복불가)</t>
    <phoneticPr fontId="1" type="noConversion"/>
  </si>
  <si>
    <t>UI를 통해서 유저에게 보여지는 아이템 설명 텍스트의 참조값</t>
    <phoneticPr fontId="1" type="noConversion"/>
  </si>
  <si>
    <t>아이템을 장착 후 캐릭터가 공격할 시 소모되는 스테미너의 양</t>
    <phoneticPr fontId="1" type="noConversion"/>
  </si>
  <si>
    <t>아이템을 장착 시  캐릭터의 치명타확률에 해당 값을 더한다.</t>
    <phoneticPr fontId="1" type="noConversion"/>
  </si>
  <si>
    <t>아이템을 장착 시  캐릭터의 정확도를 해당 값으로 변경한다.</t>
    <phoneticPr fontId="1" type="noConversion"/>
  </si>
  <si>
    <t>아이템을 장착 시 캐릭터의 무게 해당 값을 더한다.</t>
    <phoneticPr fontId="1" type="noConversion"/>
  </si>
  <si>
    <t>아이템을 장착 시 캐릭터의 공격력에 해당 값을 더한다.</t>
    <phoneticPr fontId="1" type="noConversion"/>
  </si>
  <si>
    <t xml:space="preserve"> 아이템을 장착 시 캐릭터의 무기파괴력에 해당 값을 더한다.</t>
    <phoneticPr fontId="1" type="noConversion"/>
  </si>
  <si>
    <t>아이템을 장착 시  캐릭터의 중갑방어파괴에 해당 값을 더한다.</t>
    <phoneticPr fontId="1" type="noConversion"/>
  </si>
  <si>
    <t>아이템을 장착 시 캐릭터의 중갑방어관통에 해당 값을 더한다.</t>
    <phoneticPr fontId="1" type="noConversion"/>
  </si>
  <si>
    <t>아이템을 장착 시 캐릭터의 경갑방어관통에 해당 값을 더한다.</t>
    <phoneticPr fontId="1" type="noConversion"/>
  </si>
  <si>
    <t>아이템을 장착 시 캐릭터의 경갑방어파괴에 해당 값을 더한다.</t>
    <phoneticPr fontId="1" type="noConversion"/>
  </si>
  <si>
    <t>해당 아이템의 내구력을 나타내는 수치이다.</t>
    <phoneticPr fontId="1" type="noConversion"/>
  </si>
  <si>
    <t>아이템을 장착 시 캐릭터의 출혈확률에 해당 값을 더한다.</t>
    <phoneticPr fontId="1" type="noConversion"/>
  </si>
  <si>
    <t>아이템을 장착 시 캐릭터의 골절확률에 해당 값을 더한다.</t>
    <phoneticPr fontId="1" type="noConversion"/>
  </si>
  <si>
    <t>아이템을 장착 시 캐릭터의 기절확률에 해당 값을 더한다.</t>
    <phoneticPr fontId="1" type="noConversion"/>
  </si>
  <si>
    <t>아이템을 장착 시 캐릭터의 장력에 해당 값을 더한다.</t>
    <phoneticPr fontId="1" type="noConversion"/>
  </si>
  <si>
    <t>아이템을 장착 시 캐릭터의 장전속도를 해당 값으로 변경한다.</t>
    <phoneticPr fontId="1" type="noConversion"/>
  </si>
  <si>
    <t>skill_name</t>
    <phoneticPr fontId="1" type="noConversion"/>
  </si>
  <si>
    <t>string_Item_name</t>
    <phoneticPr fontId="1" type="noConversion"/>
  </si>
  <si>
    <t>Item_name</t>
    <phoneticPr fontId="1" type="noConversion"/>
  </si>
  <si>
    <t>string_skill_type</t>
    <phoneticPr fontId="1" type="noConversion"/>
  </si>
  <si>
    <t>skill_type</t>
    <phoneticPr fontId="1" type="noConversion"/>
  </si>
  <si>
    <t>스킬종류</t>
    <phoneticPr fontId="1" type="noConversion"/>
  </si>
  <si>
    <t>문자열 필요아이템 타입</t>
    <phoneticPr fontId="1" type="noConversion"/>
  </si>
  <si>
    <t>필요아이템 타입</t>
    <phoneticPr fontId="1" type="noConversion"/>
  </si>
  <si>
    <t>string_necessary_item_type</t>
    <phoneticPr fontId="1" type="noConversion"/>
  </si>
  <si>
    <t>necessary_item_Type</t>
    <phoneticPr fontId="1" type="noConversion"/>
  </si>
  <si>
    <t>중첩타입</t>
    <phoneticPr fontId="1" type="noConversion"/>
  </si>
  <si>
    <t>중첩횟수</t>
    <phoneticPr fontId="1" type="noConversion"/>
  </si>
  <si>
    <t>발사소모아이템타입</t>
    <phoneticPr fontId="1" type="noConversion"/>
  </si>
  <si>
    <t>스킬습득레벨</t>
    <phoneticPr fontId="1" type="noConversion"/>
  </si>
  <si>
    <t>지속시간</t>
    <phoneticPr fontId="1" type="noConversion"/>
  </si>
  <si>
    <t>지속간격</t>
    <phoneticPr fontId="1" type="noConversion"/>
  </si>
  <si>
    <t>사용범위</t>
    <phoneticPr fontId="1" type="noConversion"/>
  </si>
  <si>
    <t>쿨타임</t>
    <phoneticPr fontId="1" type="noConversion"/>
  </si>
  <si>
    <t>캐스팅타임</t>
    <phoneticPr fontId="1" type="noConversion"/>
  </si>
  <si>
    <t>발동조건만족</t>
    <phoneticPr fontId="1" type="noConversion"/>
  </si>
  <si>
    <t>스테미너소비</t>
    <phoneticPr fontId="1" type="noConversion"/>
  </si>
  <si>
    <t>몬스터스킬여부</t>
    <phoneticPr fontId="1" type="noConversion"/>
  </si>
  <si>
    <t>공격범위</t>
    <phoneticPr fontId="1" type="noConversion"/>
  </si>
  <si>
    <t>타격판정 애니메이션 프레임</t>
    <phoneticPr fontId="1" type="noConversion"/>
  </si>
  <si>
    <t>애니메이션_파일명</t>
    <phoneticPr fontId="1" type="noConversion"/>
  </si>
  <si>
    <t>문자열_이름</t>
    <phoneticPr fontId="1" type="noConversion"/>
  </si>
  <si>
    <t>string_skill_name</t>
    <phoneticPr fontId="1" type="noConversion"/>
  </si>
  <si>
    <t>string</t>
    <phoneticPr fontId="1" type="noConversion"/>
  </si>
  <si>
    <t>1~60</t>
    <phoneticPr fontId="1" type="noConversion"/>
  </si>
  <si>
    <t>1~30</t>
    <phoneticPr fontId="1" type="noConversion"/>
  </si>
  <si>
    <t>1~30</t>
    <phoneticPr fontId="1" type="noConversion"/>
  </si>
  <si>
    <t>1~99999999</t>
    <phoneticPr fontId="1" type="noConversion"/>
  </si>
  <si>
    <t>string</t>
    <phoneticPr fontId="1" type="noConversion"/>
  </si>
  <si>
    <t>이펙트_파일명</t>
    <phoneticPr fontId="1" type="noConversion"/>
  </si>
  <si>
    <t>공격력증가</t>
    <phoneticPr fontId="1" type="noConversion"/>
  </si>
  <si>
    <t>방어력증가</t>
    <phoneticPr fontId="1" type="noConversion"/>
  </si>
  <si>
    <t>디버프</t>
    <phoneticPr fontId="1" type="noConversion"/>
  </si>
  <si>
    <t>추가경직시간</t>
    <phoneticPr fontId="1" type="noConversion"/>
  </si>
  <si>
    <t>가드파괴</t>
    <phoneticPr fontId="1" type="noConversion"/>
  </si>
  <si>
    <t>방어구관통</t>
    <phoneticPr fontId="1" type="noConversion"/>
  </si>
  <si>
    <t>출혈 발생률 증가</t>
    <phoneticPr fontId="1" type="noConversion"/>
  </si>
  <si>
    <t>골절 발생률 증가</t>
    <phoneticPr fontId="1" type="noConversion"/>
  </si>
  <si>
    <t>출혈 회복</t>
    <phoneticPr fontId="1" type="noConversion"/>
  </si>
  <si>
    <t>한손</t>
    <phoneticPr fontId="1" type="noConversion"/>
  </si>
  <si>
    <t>버프</t>
    <phoneticPr fontId="1" type="noConversion"/>
  </si>
  <si>
    <t>공격</t>
    <phoneticPr fontId="1" type="noConversion"/>
  </si>
  <si>
    <t>공격</t>
    <phoneticPr fontId="1" type="noConversion"/>
  </si>
  <si>
    <t>공격</t>
    <phoneticPr fontId="1" type="noConversion"/>
  </si>
  <si>
    <t>패시브</t>
    <phoneticPr fontId="1" type="noConversion"/>
  </si>
  <si>
    <t>패시브</t>
    <phoneticPr fontId="1" type="noConversion"/>
  </si>
  <si>
    <t>창</t>
    <phoneticPr fontId="1" type="noConversion"/>
  </si>
  <si>
    <t>원거리</t>
    <phoneticPr fontId="1" type="noConversion"/>
  </si>
  <si>
    <t>창</t>
    <phoneticPr fontId="1" type="noConversion"/>
  </si>
  <si>
    <t>원거리</t>
    <phoneticPr fontId="1" type="noConversion"/>
  </si>
  <si>
    <t>3번베기</t>
    <phoneticPr fontId="1" type="noConversion"/>
  </si>
  <si>
    <t>힘껏 찌르기</t>
    <phoneticPr fontId="1" type="noConversion"/>
  </si>
  <si>
    <t>빠르게 연사</t>
    <phoneticPr fontId="1" type="noConversion"/>
  </si>
  <si>
    <t>양손도검</t>
    <phoneticPr fontId="1" type="noConversion"/>
  </si>
  <si>
    <t>한손도검</t>
    <phoneticPr fontId="1" type="noConversion"/>
  </si>
  <si>
    <t>한손둔기</t>
    <phoneticPr fontId="1" type="noConversion"/>
  </si>
  <si>
    <t>양손둔기</t>
    <phoneticPr fontId="1" type="noConversion"/>
  </si>
  <si>
    <t>한손도검</t>
    <phoneticPr fontId="1" type="noConversion"/>
  </si>
  <si>
    <t>강타</t>
    <phoneticPr fontId="1" type="noConversion"/>
  </si>
  <si>
    <t>충격파</t>
    <phoneticPr fontId="1" type="noConversion"/>
  </si>
  <si>
    <t>휠윈드</t>
    <phoneticPr fontId="1" type="noConversion"/>
  </si>
  <si>
    <t>한손</t>
    <phoneticPr fontId="1" type="noConversion"/>
  </si>
  <si>
    <t>양손</t>
    <phoneticPr fontId="1" type="noConversion"/>
  </si>
  <si>
    <t>양손</t>
    <phoneticPr fontId="1" type="noConversion"/>
  </si>
  <si>
    <t>창 컴벳마스터리</t>
    <phoneticPr fontId="1" type="noConversion"/>
  </si>
  <si>
    <t>레인지마스터리</t>
    <phoneticPr fontId="1" type="noConversion"/>
  </si>
  <si>
    <t>버프</t>
    <phoneticPr fontId="1" type="noConversion"/>
  </si>
  <si>
    <t>디버프</t>
    <phoneticPr fontId="1" type="noConversion"/>
  </si>
  <si>
    <t>디버프</t>
    <phoneticPr fontId="1" type="noConversion"/>
  </si>
  <si>
    <t>사자후</t>
    <phoneticPr fontId="1" type="noConversion"/>
  </si>
  <si>
    <t>독바르기</t>
    <phoneticPr fontId="1" type="noConversion"/>
  </si>
  <si>
    <t>기선제압</t>
    <phoneticPr fontId="1" type="noConversion"/>
  </si>
  <si>
    <t>방패소지여부</t>
    <phoneticPr fontId="1" type="noConversion"/>
  </si>
  <si>
    <t>0~1</t>
    <phoneticPr fontId="1" type="noConversion"/>
  </si>
  <si>
    <t>막고 횡베기</t>
    <phoneticPr fontId="1" type="noConversion"/>
  </si>
  <si>
    <t>1번공격할 시간에 3번을 공격한다.</t>
    <phoneticPr fontId="1" type="noConversion"/>
  </si>
  <si>
    <t>스킬시전시 방패를 들어 방어를 시전하고 방어에 성공 즉시 공격한다.</t>
    <phoneticPr fontId="1" type="noConversion"/>
  </si>
  <si>
    <t>빠르게 2바퀴를 회전하며 공격한다.</t>
    <phoneticPr fontId="1" type="noConversion"/>
  </si>
  <si>
    <t>힘을 모아 강하게 공격하여 적 가드를 부술 수 있다.</t>
    <phoneticPr fontId="1" type="noConversion"/>
  </si>
  <si>
    <t>문자열_스킬설명</t>
    <phoneticPr fontId="1" type="noConversion"/>
  </si>
  <si>
    <t>문자열_스킬효과</t>
    <phoneticPr fontId="1" type="noConversion"/>
  </si>
  <si>
    <t>string_skill_explanation</t>
    <phoneticPr fontId="1" type="noConversion"/>
  </si>
  <si>
    <t>string_skill_effect_explanation</t>
    <phoneticPr fontId="1" type="noConversion"/>
  </si>
  <si>
    <t>200%의 공격력으로 공격 후 가드파괴 (가드파괴 후 상대 반격, 반격스킬 불가)</t>
    <phoneticPr fontId="1" type="noConversion"/>
  </si>
  <si>
    <t xml:space="preserve">전방 3미터 부채꼴 범위의 적에게 2초간 경직효과 </t>
    <phoneticPr fontId="1" type="noConversion"/>
  </si>
  <si>
    <t>강력한 힘으로 지면을 내려쳐 적에게 충격을 주어 경직시킨다.</t>
    <phoneticPr fontId="1" type="noConversion"/>
  </si>
  <si>
    <t>사거리의 200%, 공격력의 200%로 적을 공격하고 추가로 10%의 방어구 관통효과</t>
    <phoneticPr fontId="1" type="noConversion"/>
  </si>
  <si>
    <t>있는 힘껏 창으로 찔러 먼 거리의 적에게 공격을 가한다.</t>
    <phoneticPr fontId="1" type="noConversion"/>
  </si>
  <si>
    <t>5발의 화살을 손에 쥐고 빠르게 적에게 연사한다.</t>
    <phoneticPr fontId="1" type="noConversion"/>
  </si>
  <si>
    <t>int</t>
    <phoneticPr fontId="1" type="noConversion"/>
  </si>
  <si>
    <t>필요포인트</t>
    <phoneticPr fontId="1" type="noConversion"/>
  </si>
  <si>
    <t>skill_acquire_leavel</t>
    <phoneticPr fontId="1" type="noConversion"/>
  </si>
  <si>
    <t>require_point</t>
    <phoneticPr fontId="1" type="noConversion"/>
  </si>
  <si>
    <t>스킬레벨</t>
    <phoneticPr fontId="1" type="noConversion"/>
  </si>
  <si>
    <t>skill_leavel</t>
    <phoneticPr fontId="1" type="noConversion"/>
  </si>
  <si>
    <t>int</t>
    <phoneticPr fontId="1" type="noConversion"/>
  </si>
  <si>
    <t>float</t>
    <phoneticPr fontId="1" type="noConversion"/>
  </si>
  <si>
    <t>no</t>
    <phoneticPr fontId="1" type="noConversion"/>
  </si>
  <si>
    <t>dev_name</t>
    <phoneticPr fontId="1" type="noConversion"/>
  </si>
  <si>
    <t>type</t>
    <phoneticPr fontId="1" type="noConversion"/>
  </si>
  <si>
    <t>?</t>
    <phoneticPr fontId="1" type="noConversion"/>
  </si>
  <si>
    <t>min</t>
    <phoneticPr fontId="1" type="noConversion"/>
  </si>
  <si>
    <t>max</t>
    <phoneticPr fontId="1" type="noConversion"/>
  </si>
  <si>
    <t>설명</t>
    <phoneticPr fontId="1" type="noConversion"/>
  </si>
  <si>
    <t xml:space="preserve">방패의 필요 여부 </t>
    <phoneticPr fontId="1" type="noConversion"/>
  </si>
  <si>
    <t>스킬효과의 문자열</t>
    <phoneticPr fontId="1" type="noConversion"/>
  </si>
  <si>
    <t>스킬설명의 문자열</t>
    <phoneticPr fontId="1" type="noConversion"/>
  </si>
  <si>
    <t>스킬 아이콘 파일 이름</t>
    <phoneticPr fontId="1" type="noConversion"/>
  </si>
  <si>
    <t>skill_icon</t>
    <phoneticPr fontId="1" type="noConversion"/>
  </si>
  <si>
    <t>스킬아이콘</t>
    <phoneticPr fontId="1" type="noConversion"/>
  </si>
  <si>
    <t>effect_name</t>
    <phoneticPr fontId="1" type="noConversion"/>
  </si>
  <si>
    <t>animmation_name</t>
    <phoneticPr fontId="1" type="noConversion"/>
  </si>
  <si>
    <t>hit_frame</t>
    <phoneticPr fontId="1" type="noConversion"/>
  </si>
  <si>
    <t>monsterskiil</t>
    <phoneticPr fontId="1" type="noConversion"/>
  </si>
  <si>
    <t>shield_wear</t>
    <phoneticPr fontId="1" type="noConversion"/>
  </si>
  <si>
    <t>스킬이름</t>
    <phoneticPr fontId="1" type="noConversion"/>
  </si>
  <si>
    <t>문자열_스킬이름</t>
    <phoneticPr fontId="1" type="noConversion"/>
  </si>
  <si>
    <t>문자열_스킬종류</t>
    <phoneticPr fontId="1" type="noConversion"/>
  </si>
  <si>
    <t>스킬종류 데이터의 이름 (중복불가)</t>
    <phoneticPr fontId="1" type="noConversion"/>
  </si>
  <si>
    <t>스킬이름 데이터의 이름 (중복불가)</t>
    <phoneticPr fontId="1" type="noConversion"/>
  </si>
  <si>
    <t>UI를 통해서 유저에게 보여지는 스킬이름 텍스트의 참조값</t>
    <phoneticPr fontId="1" type="noConversion"/>
  </si>
  <si>
    <t>UI를 통해서 유저에게 보여지는 스킬종류 텍스트의 참조값</t>
    <phoneticPr fontId="1" type="noConversion"/>
  </si>
  <si>
    <t>스킬사용에 필요한 아이템 종류의 데이터의 이름 (중복불가)</t>
    <phoneticPr fontId="1" type="noConversion"/>
  </si>
  <si>
    <t>UI를 통해서 유저에게 보여지는 스킬사용에 필요한 아이템 종류의 문자열</t>
    <phoneticPr fontId="1" type="noConversion"/>
  </si>
  <si>
    <t>스킬 사용시 출력되는 애니메이션 파일명</t>
    <phoneticPr fontId="1" type="noConversion"/>
  </si>
  <si>
    <t>스킬 사용시 출력되는 이펙트  파일명</t>
    <phoneticPr fontId="1" type="noConversion"/>
  </si>
  <si>
    <t>타격판정이 들어가는 애니메이션의 프레임값</t>
    <phoneticPr fontId="1" type="noConversion"/>
  </si>
  <si>
    <t>몬스터 스킬인지에 대한 여부</t>
    <phoneticPr fontId="1" type="noConversion"/>
  </si>
  <si>
    <t>스킬습득에 필요한 캐릭터 레벨</t>
    <phoneticPr fontId="1" type="noConversion"/>
  </si>
  <si>
    <t>스킬의 레벨</t>
    <phoneticPr fontId="1" type="noConversion"/>
  </si>
  <si>
    <t>스킬 레벨업에 필요한 포인트</t>
    <phoneticPr fontId="1" type="noConversion"/>
  </si>
  <si>
    <t>스킬의 지속시간 (초)</t>
    <phoneticPr fontId="1" type="noConversion"/>
  </si>
  <si>
    <t>스킬이 지속되는 간격 EX) 5초당 데미지 100 (초)</t>
    <phoneticPr fontId="1" type="noConversion"/>
  </si>
  <si>
    <t>스킬을 재사용할 수 있는 대기시간 (초)</t>
    <phoneticPr fontId="1" type="noConversion"/>
  </si>
  <si>
    <t>스킬이 영향을 끼치는 범위 (좌표값)</t>
    <phoneticPr fontId="1" type="noConversion"/>
  </si>
  <si>
    <t>스킬 사용버튼을 누른 후 스킬을 사용하기 까지의 준비시간 (초)</t>
    <phoneticPr fontId="1" type="noConversion"/>
  </si>
  <si>
    <t>?</t>
    <phoneticPr fontId="1" type="noConversion"/>
  </si>
  <si>
    <t>스킬을 사용했을 때 소모하는 스테미너의 양</t>
    <phoneticPr fontId="1" type="noConversion"/>
  </si>
  <si>
    <t>스킬을 사용했을 때 데미지를 입히는 범위</t>
    <phoneticPr fontId="1" type="noConversion"/>
  </si>
  <si>
    <t>공격력 증가</t>
    <phoneticPr fontId="1" type="noConversion"/>
  </si>
  <si>
    <t>방어력 증가</t>
    <phoneticPr fontId="1" type="noConversion"/>
  </si>
  <si>
    <t>착용 아이템에 관계없이 공격에 성공했을 때 상대방이 경직되는 시간 (초)</t>
    <phoneticPr fontId="1" type="noConversion"/>
  </si>
  <si>
    <t>착용 아이템 경직시간에 추가로 더하는 경직시간 (초)</t>
    <phoneticPr fontId="1" type="noConversion"/>
  </si>
  <si>
    <t>스킬 사용시 출혈 발생률 즐가</t>
    <phoneticPr fontId="1" type="noConversion"/>
  </si>
  <si>
    <t>스킬 사용시 골절 발생률 즐가</t>
    <phoneticPr fontId="1" type="noConversion"/>
  </si>
  <si>
    <t>스킬 사용시 출혈회복 확률에 따라 출혈 회복</t>
    <phoneticPr fontId="1" type="noConversion"/>
  </si>
  <si>
    <t>스킬 타격시 가드파괴 확률에 따라 가드 파괴</t>
    <phoneticPr fontId="1" type="noConversion"/>
  </si>
  <si>
    <t>스킬 타격시 방어구관통률에 따라 방어구 관통</t>
    <phoneticPr fontId="1" type="noConversion"/>
  </si>
  <si>
    <t>attack_range</t>
    <phoneticPr fontId="1" type="noConversion"/>
  </si>
  <si>
    <t>attack_increase</t>
    <phoneticPr fontId="1" type="noConversion"/>
  </si>
  <si>
    <t>amor_increase</t>
    <phoneticPr fontId="1" type="noConversion"/>
  </si>
  <si>
    <t>stiff_time</t>
    <phoneticPr fontId="1" type="noConversion"/>
  </si>
  <si>
    <t>extra_stiff_time</t>
    <phoneticPr fontId="1" type="noConversion"/>
  </si>
  <si>
    <t>bleeding_chance_increase</t>
    <phoneticPr fontId="1" type="noConversion"/>
  </si>
  <si>
    <t>recovery_bleeding</t>
    <phoneticPr fontId="1" type="noConversion"/>
  </si>
  <si>
    <t>guard_break</t>
    <phoneticPr fontId="1" type="noConversion"/>
  </si>
  <si>
    <t>amor</t>
    <phoneticPr fontId="1" type="noConversion"/>
  </si>
  <si>
    <t>casting_time</t>
    <phoneticPr fontId="1" type="noConversion"/>
  </si>
  <si>
    <t>cool_time</t>
    <phoneticPr fontId="1" type="noConversion"/>
  </si>
  <si>
    <t>consume_stamina</t>
    <phoneticPr fontId="1" type="noConversion"/>
  </si>
  <si>
    <t>아이템등급</t>
  </si>
  <si>
    <t>보조무기</t>
    <phoneticPr fontId="1" type="noConversion"/>
  </si>
  <si>
    <t>등급외</t>
    <phoneticPr fontId="1" type="noConversion"/>
  </si>
  <si>
    <t>필요 아이템 없음</t>
    <phoneticPr fontId="1" type="noConversion"/>
  </si>
  <si>
    <t>분류</t>
    <phoneticPr fontId="1" type="noConversion"/>
  </si>
  <si>
    <t xml:space="preserve"> 이름</t>
    <phoneticPr fontId="1" type="noConversion"/>
  </si>
  <si>
    <t xml:space="preserve">인덱스 값의 마지막자리 </t>
    <phoneticPr fontId="1" type="noConversion"/>
  </si>
  <si>
    <t>아이템을 장착 시 캐릭터의 사거리를 해당 값으로 변경한다.</t>
    <phoneticPr fontId="1" type="noConversion"/>
  </si>
  <si>
    <t>획득방법을 나타내는 코드</t>
    <phoneticPr fontId="1" type="noConversion"/>
  </si>
  <si>
    <t>플레이어가 상점에 아이템을 팔 때 가격</t>
    <phoneticPr fontId="1" type="noConversion"/>
  </si>
  <si>
    <t>플레이어가 상점에서 아이템을 살 때 가격</t>
    <phoneticPr fontId="1" type="noConversion"/>
  </si>
  <si>
    <t>플레이어가 아이템을 수리할 때 1포인트당 가격</t>
    <phoneticPr fontId="1" type="noConversion"/>
  </si>
  <si>
    <t>강화가 가능한 아이템</t>
    <phoneticPr fontId="1" type="noConversion"/>
  </si>
  <si>
    <t>인챈트가 가능한 아이템</t>
    <phoneticPr fontId="1" type="noConversion"/>
  </si>
  <si>
    <t>개조가 가능한 아이템</t>
    <phoneticPr fontId="1" type="noConversion"/>
  </si>
  <si>
    <t>판매가 가능한 아이템</t>
    <phoneticPr fontId="1" type="noConversion"/>
  </si>
  <si>
    <t xml:space="preserve">아이템의 종류 문자열 </t>
    <phoneticPr fontId="1" type="noConversion"/>
  </si>
  <si>
    <t>아이템의  장착 위치 코드  (인덱스 두 번째 자리 코드)</t>
    <phoneticPr fontId="1" type="noConversion"/>
  </si>
  <si>
    <t>아이템의 종류 코드 (인덱스 첫 번째 자리 코드)</t>
    <phoneticPr fontId="1" type="noConversion"/>
  </si>
  <si>
    <t xml:space="preserve">아이템 소분류 문자열 </t>
    <phoneticPr fontId="1" type="noConversion"/>
  </si>
  <si>
    <t>아이템 소분류 코드 (인덱스 3~4번째 자리 자리 코드)</t>
    <phoneticPr fontId="1" type="noConversion"/>
  </si>
  <si>
    <t>플레이어가 아이템을 사용하기 위해 필요한 레벨 (인덱스 5~6번째 자리 코드)</t>
    <phoneticPr fontId="1" type="noConversion"/>
  </si>
  <si>
    <t>아이템 등급의 코드 (인덱스 7번째 자리 코드)</t>
    <phoneticPr fontId="1" type="noConversion"/>
  </si>
  <si>
    <t>아이템번호</t>
    <phoneticPr fontId="1" type="noConversion"/>
  </si>
  <si>
    <t>item_major_type</t>
  </si>
  <si>
    <t>item_major_type</t>
    <phoneticPr fontId="1" type="noConversion"/>
  </si>
  <si>
    <t>아이템이름</t>
    <phoneticPr fontId="1" type="noConversion"/>
  </si>
  <si>
    <t>아이템아이콘</t>
    <phoneticPr fontId="1" type="noConversion"/>
  </si>
  <si>
    <t>item_icon</t>
    <phoneticPr fontId="1" type="noConversion"/>
  </si>
  <si>
    <t>item_leavel</t>
    <phoneticPr fontId="1" type="noConversion"/>
  </si>
  <si>
    <t>아이템_설명</t>
    <phoneticPr fontId="1" type="noConversion"/>
  </si>
  <si>
    <t>item_explanation</t>
    <phoneticPr fontId="1" type="noConversion"/>
  </si>
  <si>
    <t>attack</t>
    <phoneticPr fontId="1" type="noConversion"/>
  </si>
  <si>
    <t>stamina_consumption</t>
    <phoneticPr fontId="1" type="noConversion"/>
  </si>
  <si>
    <t>weight_level</t>
    <phoneticPr fontId="1" type="noConversion"/>
  </si>
  <si>
    <t>critical_chance</t>
    <phoneticPr fontId="1" type="noConversion"/>
  </si>
  <si>
    <t>heavy armor_penetration</t>
    <phoneticPr fontId="1" type="noConversion"/>
  </si>
  <si>
    <t>heavy_armor</t>
    <phoneticPr fontId="1" type="noConversion"/>
  </si>
  <si>
    <t xml:space="preserve"> light armor_penetration</t>
    <phoneticPr fontId="1" type="noConversion"/>
  </si>
  <si>
    <t>문자열_아이템소분류</t>
    <phoneticPr fontId="1" type="noConversion"/>
  </si>
  <si>
    <t>문자열_아이템등급</t>
    <phoneticPr fontId="1" type="noConversion"/>
  </si>
  <si>
    <t>문자열_아이템장착</t>
    <phoneticPr fontId="1" type="noConversion"/>
  </si>
  <si>
    <t>문자열_아이템종류</t>
    <phoneticPr fontId="1" type="noConversion"/>
  </si>
  <si>
    <t>문자열_소분류</t>
    <phoneticPr fontId="1" type="noConversion"/>
  </si>
  <si>
    <t>해당없음</t>
    <phoneticPr fontId="1" type="noConversion"/>
  </si>
  <si>
    <t>화살</t>
    <phoneticPr fontId="1" type="noConversion"/>
  </si>
  <si>
    <t>석궁화살</t>
    <phoneticPr fontId="1" type="noConversion"/>
  </si>
  <si>
    <t>소형방패</t>
    <phoneticPr fontId="1" type="noConversion"/>
  </si>
  <si>
    <t>대형방패</t>
    <phoneticPr fontId="1" type="noConversion"/>
  </si>
  <si>
    <t>HP포션</t>
    <phoneticPr fontId="1" type="noConversion"/>
  </si>
  <si>
    <t>스테미나포션</t>
    <phoneticPr fontId="1" type="noConversion"/>
  </si>
  <si>
    <t>해독포션</t>
    <phoneticPr fontId="1" type="noConversion"/>
  </si>
  <si>
    <t>강화포션 근력</t>
    <phoneticPr fontId="1" type="noConversion"/>
  </si>
  <si>
    <t>강화포션 민첩</t>
    <phoneticPr fontId="1" type="noConversion"/>
  </si>
  <si>
    <t>강화포션 손재주</t>
    <phoneticPr fontId="1" type="noConversion"/>
  </si>
  <si>
    <t>강화표션 이동속도</t>
    <phoneticPr fontId="1" type="noConversion"/>
  </si>
  <si>
    <t>붕대</t>
    <phoneticPr fontId="1" type="noConversion"/>
  </si>
  <si>
    <t>경갑</t>
    <phoneticPr fontId="1" type="noConversion"/>
  </si>
  <si>
    <t>중갑</t>
    <phoneticPr fontId="1" type="noConversion"/>
  </si>
  <si>
    <t>루비</t>
    <phoneticPr fontId="1" type="noConversion"/>
  </si>
  <si>
    <t>다이아</t>
    <phoneticPr fontId="1" type="noConversion"/>
  </si>
  <si>
    <t>사파이어</t>
    <phoneticPr fontId="1" type="noConversion"/>
  </si>
  <si>
    <t>에메랄드</t>
    <phoneticPr fontId="1" type="noConversion"/>
  </si>
  <si>
    <t xml:space="preserve">등급 </t>
    <phoneticPr fontId="1" type="noConversion"/>
  </si>
  <si>
    <t>item_number</t>
    <phoneticPr fontId="1" type="noConversion"/>
  </si>
  <si>
    <t>문자열_장착타입</t>
    <phoneticPr fontId="1" type="noConversion"/>
  </si>
  <si>
    <t>string_item_major_type</t>
  </si>
  <si>
    <t>한손검 레벨구간별 조정</t>
    <phoneticPr fontId="1" type="noConversion"/>
  </si>
  <si>
    <t>양손검 레벨구간별 조정</t>
  </si>
  <si>
    <t>도 레벨구간별 조정</t>
    <phoneticPr fontId="1" type="noConversion"/>
  </si>
  <si>
    <t>단검 레벨구간별 조정</t>
    <phoneticPr fontId="1" type="noConversion"/>
  </si>
  <si>
    <t>한손도끼 레벨구간별 조정</t>
    <phoneticPr fontId="1" type="noConversion"/>
  </si>
  <si>
    <t>양손도끼 레벨구간별 조정</t>
    <phoneticPr fontId="1" type="noConversion"/>
  </si>
  <si>
    <t>단창 레벨구간별 조정</t>
    <phoneticPr fontId="1" type="noConversion"/>
  </si>
  <si>
    <t>장창 레벨구간별 조정</t>
    <phoneticPr fontId="1" type="noConversion"/>
  </si>
  <si>
    <t>해머 레벨구간별 조정</t>
    <phoneticPr fontId="1" type="noConversion"/>
  </si>
  <si>
    <t>철퇴 레벨구간별 조정</t>
    <phoneticPr fontId="1" type="noConversion"/>
  </si>
  <si>
    <t>단궁 레벨구간별 조정</t>
    <phoneticPr fontId="1" type="noConversion"/>
  </si>
  <si>
    <t>장궁 레벨구간별 조정</t>
    <phoneticPr fontId="1" type="noConversion"/>
  </si>
  <si>
    <t>석궁 레벨구간별 조정</t>
    <phoneticPr fontId="1" type="noConversion"/>
  </si>
  <si>
    <t>1레벨 노멀 한손검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</si>
  <si>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</si>
  <si>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</si>
  <si>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</si>
  <si>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</si>
  <si>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</si>
  <si>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</si>
  <si>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</si>
  <si>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</si>
  <si>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</si>
  <si>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</si>
  <si>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</si>
  <si>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</si>
  <si>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</si>
  <si>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23레벨 전설 단궁</t>
    <phoneticPr fontId="1" type="noConversion"/>
  </si>
  <si>
    <t>문자열_필요아이템타입</t>
    <phoneticPr fontId="1" type="noConversion"/>
  </si>
  <si>
    <t>필요아이템타입</t>
    <phoneticPr fontId="1" type="noConversion"/>
  </si>
  <si>
    <t>타격판정_애니메이션프레임</t>
    <phoneticPr fontId="1" type="noConversion"/>
  </si>
  <si>
    <t>스킬을 사용했을 때 올려주는 공격력  (버프형)</t>
    <phoneticPr fontId="1" type="noConversion"/>
  </si>
  <si>
    <t>스킬을 사용했을 때 올려주는 방어력  (버프형)</t>
    <phoneticPr fontId="1" type="noConversion"/>
  </si>
  <si>
    <t>추가공격력</t>
    <phoneticPr fontId="1" type="noConversion"/>
  </si>
  <si>
    <t>추가방어력</t>
    <phoneticPr fontId="1" type="noConversion"/>
  </si>
  <si>
    <t>전방 120%공격력으로 3회공격</t>
    <phoneticPr fontId="1" type="noConversion"/>
  </si>
  <si>
    <t>스킬 사용 후 방어 성공시 200%의 공격력으로 즉시 확정 반격</t>
    <phoneticPr fontId="1" type="noConversion"/>
  </si>
  <si>
    <t>일렬번호</t>
    <phoneticPr fontId="1" type="noConversion"/>
  </si>
  <si>
    <t>duration_time</t>
    <phoneticPr fontId="1" type="noConversion"/>
  </si>
  <si>
    <t>interval</t>
    <phoneticPr fontId="1" type="noConversion"/>
  </si>
  <si>
    <t>skill_range</t>
    <phoneticPr fontId="1" type="noConversion"/>
  </si>
  <si>
    <t>등급별 조정값</t>
    <phoneticPr fontId="1" type="noConversion"/>
  </si>
  <si>
    <t>등급가중치</t>
    <phoneticPr fontId="1" type="noConversion"/>
  </si>
  <si>
    <t>nomal</t>
    <phoneticPr fontId="1" type="noConversion"/>
  </si>
  <si>
    <t>nomal_damege</t>
    <phoneticPr fontId="1" type="noConversion"/>
  </si>
  <si>
    <t>기본_공격력</t>
    <phoneticPr fontId="1" type="noConversion"/>
  </si>
  <si>
    <t>최종공격력</t>
    <phoneticPr fontId="1" type="noConversion"/>
  </si>
  <si>
    <t>superior</t>
    <phoneticPr fontId="1" type="noConversion"/>
  </si>
  <si>
    <t>nomal</t>
    <phoneticPr fontId="1" type="noConversion"/>
  </si>
  <si>
    <t>hell</t>
    <phoneticPr fontId="1" type="noConversion"/>
  </si>
  <si>
    <t>final_damege</t>
    <phoneticPr fontId="1" type="noConversion"/>
  </si>
  <si>
    <t>float</t>
    <phoneticPr fontId="1" type="noConversion"/>
  </si>
  <si>
    <t>grade_weighted_value</t>
    <phoneticPr fontId="1" type="noConversion"/>
  </si>
  <si>
    <t>set</t>
    <phoneticPr fontId="1" type="noConversion"/>
  </si>
  <si>
    <t>skill_attack</t>
    <phoneticPr fontId="1" type="noConversion"/>
  </si>
  <si>
    <t>skill_amor</t>
    <phoneticPr fontId="1" type="noConversion"/>
  </si>
  <si>
    <t>스킬을 사용하여 공격했을 때 추가로 더하는 스킬자체 공격력 (액션형)</t>
    <phoneticPr fontId="1" type="noConversion"/>
  </si>
  <si>
    <t>스킬을 사용하여 방어했을 때 추가로 더하는 스킬자체 방어력 (액션형)</t>
    <phoneticPr fontId="1" type="noConversion"/>
  </si>
  <si>
    <t>int</t>
    <phoneticPr fontId="1" type="noConversion"/>
  </si>
  <si>
    <t>1~9</t>
    <phoneticPr fontId="1" type="noConversion"/>
  </si>
  <si>
    <t>스킬공격력</t>
    <phoneticPr fontId="1" type="noConversion"/>
  </si>
  <si>
    <t>스킬방어력</t>
    <phoneticPr fontId="1" type="noConversion"/>
  </si>
  <si>
    <t>한손무기의 위력이 증가한다.</t>
    <phoneticPr fontId="1" type="noConversion"/>
  </si>
  <si>
    <t>한손둔기 컴벳마스터리</t>
    <phoneticPr fontId="1" type="noConversion"/>
  </si>
  <si>
    <t>한손도검 컴벳마스터리</t>
    <phoneticPr fontId="1" type="noConversion"/>
  </si>
  <si>
    <t>양손도검 컴벳마스터리</t>
    <phoneticPr fontId="1" type="noConversion"/>
  </si>
  <si>
    <t>양손둔기 컴벳마스터리</t>
    <phoneticPr fontId="1" type="noConversion"/>
  </si>
  <si>
    <t>집중</t>
    <phoneticPr fontId="1" type="noConversion"/>
  </si>
  <si>
    <t>고함을 질러 아군의 사기를 고취시칸다.</t>
    <phoneticPr fontId="1" type="noConversion"/>
  </si>
  <si>
    <t>정신을 집중하여 더 정밀하고 강력한 공격을 할 수 있다.</t>
    <phoneticPr fontId="1" type="noConversion"/>
  </si>
  <si>
    <t>이악물기</t>
    <phoneticPr fontId="1" type="noConversion"/>
  </si>
  <si>
    <t>이를 악물고 맞을 부위에 힘을 준다.</t>
    <phoneticPr fontId="1" type="noConversion"/>
  </si>
  <si>
    <t>?</t>
    <phoneticPr fontId="1" type="noConversion"/>
  </si>
  <si>
    <t xml:space="preserve">스킬사용 후 본인 무기의 경직시간이 0.1초 증가  </t>
    <phoneticPr fontId="1" type="noConversion"/>
  </si>
  <si>
    <t>5발까지 재장전속도 50% 감소</t>
    <phoneticPr fontId="1" type="noConversion"/>
  </si>
  <si>
    <t>1초간 2회전하여 2번을 150%의 공격력으로 공격 (2회타 가드파괴)</t>
    <phoneticPr fontId="1" type="noConversion"/>
  </si>
  <si>
    <t>스킬 발동 후 1회 일반공격력에 독속성이 추가된다.  힘이 10%감소하고 1회 공격당 스테미너 소모가 1씩 증가</t>
    <phoneticPr fontId="1" type="noConversion"/>
  </si>
  <si>
    <t>스킬레벨당 한손무기 공격력 10%증가 치명타율1% 증가, 경갑방어관통 2%증가</t>
    <phoneticPr fontId="1" type="noConversion"/>
  </si>
  <si>
    <t>스킬레벨당 양손도검무기 공격력 10%증가 정확도1% 증가, 중갑방어관통 2%증가</t>
    <phoneticPr fontId="1" type="noConversion"/>
  </si>
  <si>
    <t>스킬레벨당 한손둔기 공격력 10%증가 치명타율 정확도1% 증가, 중갑방어관통 1%, 중갑파괴1%증가</t>
    <phoneticPr fontId="1" type="noConversion"/>
  </si>
  <si>
    <t>스킬레벨당 양손둔기 공격력 10%증가 치명타율 정확도1% 증가, 중갑파괴2%증가</t>
    <phoneticPr fontId="1" type="noConversion"/>
  </si>
  <si>
    <t>스킬레벨당 원거리공격 20%증가, 장전속도 10%감소, 경갑방어관통 4%증가</t>
    <phoneticPr fontId="1" type="noConversion"/>
  </si>
  <si>
    <t>스킬레벨당 사거리 10%증가, 공격력 10%증가, 경갑방어관통 4%증가</t>
    <phoneticPr fontId="1" type="noConversion"/>
  </si>
  <si>
    <t>스킬 발동 후 범위 내의 아군과 자신의 공격력 10%, 이동속도 10%를 2분간 증가</t>
    <phoneticPr fontId="1" type="noConversion"/>
  </si>
  <si>
    <t>스킬발동 후 2분간 본인의 정확도 5% , 치명타확률5%, 치명타피해량 5%가 증가</t>
    <phoneticPr fontId="1" type="noConversion"/>
  </si>
  <si>
    <t>스킬발동 후 2분간 본인의 부상저항력이 5%증가, 받은 피해량의 5%를 감소</t>
    <phoneticPr fontId="1" type="noConversion"/>
  </si>
  <si>
    <t>float</t>
    <phoneticPr fontId="1" type="noConversion"/>
  </si>
  <si>
    <t>스왑속도</t>
    <phoneticPr fontId="1" type="noConversion"/>
  </si>
  <si>
    <t>장착속도</t>
    <phoneticPr fontId="1" type="noConversion"/>
  </si>
  <si>
    <t>내구력</t>
    <phoneticPr fontId="1" type="noConversion"/>
  </si>
  <si>
    <t>출혈확률</t>
    <phoneticPr fontId="1" type="noConversion"/>
  </si>
  <si>
    <t>골절확률</t>
    <phoneticPr fontId="1" type="noConversion"/>
  </si>
  <si>
    <t>기절확률</t>
    <phoneticPr fontId="1" type="noConversion"/>
  </si>
  <si>
    <t>장력</t>
    <phoneticPr fontId="1" type="noConversion"/>
  </si>
  <si>
    <t>장전속도</t>
    <phoneticPr fontId="1" type="noConversion"/>
  </si>
  <si>
    <t>사거리</t>
    <phoneticPr fontId="1" type="noConversion"/>
  </si>
  <si>
    <t>피격을 당했을 때 정지하는 시간 (초)</t>
    <phoneticPr fontId="1" type="noConversion"/>
  </si>
  <si>
    <t>스왑속도</t>
    <phoneticPr fontId="1" type="noConversion"/>
  </si>
  <si>
    <t>장착속도</t>
    <phoneticPr fontId="1" type="noConversion"/>
  </si>
  <si>
    <t>치명타확률</t>
    <phoneticPr fontId="1" type="noConversion"/>
  </si>
  <si>
    <t>정확도</t>
    <phoneticPr fontId="1" type="noConversion"/>
  </si>
  <si>
    <t>중갑방어관통</t>
    <phoneticPr fontId="1" type="noConversion"/>
  </si>
  <si>
    <t>중갑방어파괴</t>
    <phoneticPr fontId="1" type="noConversion"/>
  </si>
  <si>
    <t>경갑방어관통</t>
    <phoneticPr fontId="1" type="noConversion"/>
  </si>
  <si>
    <t>경갑방어파괴</t>
    <phoneticPr fontId="1" type="noConversion"/>
  </si>
  <si>
    <t>경직속도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</si>
</sst>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₩&quot;* #,##0_-;\-&quot;₩&quot;* #,##0_-;_-&quot;₩&quot;* &quot;-&quot;_-;_-@_-"/>
  </numFmts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0"/>
      <name val="맑은 고딕"/>
      <family val="2"/>
      <scheme val="minor"/>
    </font>
    <font>
      <sz val="9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2" fontId="2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0" xfId="1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1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/>
    <xf numFmtId="0" fontId="4" fillId="3" borderId="0" xfId="0" applyFont="1" applyFill="1" applyAlignment="1">
      <alignment vertical="center"/>
    </xf>
    <xf numFmtId="0" fontId="4" fillId="7" borderId="0" xfId="1" applyNumberFormat="1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/>
    <xf numFmtId="0" fontId="4" fillId="0" borderId="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/>
    </xf>
    <xf numFmtId="49" fontId="4" fillId="6" borderId="4" xfId="0" applyNumberFormat="1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0" xfId="0" applyFont="1" applyFill="1"/>
    <xf numFmtId="0" fontId="4" fillId="9" borderId="0" xfId="0" applyNumberFormat="1" applyFont="1" applyFill="1"/>
    <xf numFmtId="49" fontId="4" fillId="9" borderId="0" xfId="0" applyNumberFormat="1" applyFont="1" applyFill="1"/>
    <xf numFmtId="0" fontId="10" fillId="0" borderId="0" xfId="0" applyFont="1"/>
    <xf numFmtId="0" fontId="4" fillId="10" borderId="0" xfId="0" applyFont="1" applyFill="1" applyAlignment="1">
      <alignment horizontal="center"/>
    </xf>
    <xf numFmtId="0" fontId="11" fillId="6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1" applyNumberFormat="1" applyFont="1" applyFill="1" applyAlignment="1">
      <alignment horizontal="center" vertical="center"/>
    </xf>
    <xf numFmtId="0" fontId="3" fillId="0" borderId="0" xfId="0" applyFont="1"/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5</xdr:row>
      <xdr:rowOff>192406</xdr:rowOff>
    </xdr:from>
    <xdr:to>
      <xdr:col>19</xdr:col>
      <xdr:colOff>321944</xdr:colOff>
      <xdr:row>6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9877425" y="10306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17</xdr:col>
      <xdr:colOff>276225</xdr:colOff>
      <xdr:row>5</xdr:row>
      <xdr:rowOff>192406</xdr:rowOff>
    </xdr:from>
    <xdr:to>
      <xdr:col>17</xdr:col>
      <xdr:colOff>321944</xdr:colOff>
      <xdr:row>6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19135725" y="1044053"/>
          <a:ext cx="45719" cy="490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17</xdr:col>
      <xdr:colOff>276225</xdr:colOff>
      <xdr:row>5</xdr:row>
      <xdr:rowOff>192406</xdr:rowOff>
    </xdr:from>
    <xdr:to>
      <xdr:col>17</xdr:col>
      <xdr:colOff>321944</xdr:colOff>
      <xdr:row>6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19135725" y="1044053"/>
          <a:ext cx="45719" cy="490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276225</xdr:colOff>
      <xdr:row>5</xdr:row>
      <xdr:rowOff>192406</xdr:rowOff>
    </xdr:from>
    <xdr:to>
      <xdr:col>21</xdr:col>
      <xdr:colOff>321944</xdr:colOff>
      <xdr:row>6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5BDD90CE-4A22-41E0-A9C0-1F828C05253A}"/>
            </a:ext>
          </a:extLst>
        </xdr:cNvPr>
        <xdr:cNvSpPr txBox="1"/>
      </xdr:nvSpPr>
      <xdr:spPr>
        <a:xfrm>
          <a:off x="18221325" y="10306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19</xdr:col>
      <xdr:colOff>276225</xdr:colOff>
      <xdr:row>5</xdr:row>
      <xdr:rowOff>192406</xdr:rowOff>
    </xdr:from>
    <xdr:to>
      <xdr:col>19</xdr:col>
      <xdr:colOff>321944</xdr:colOff>
      <xdr:row>6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4FEB4770-55C7-4EB9-87EB-29053F3BBCF8}"/>
            </a:ext>
          </a:extLst>
        </xdr:cNvPr>
        <xdr:cNvSpPr txBox="1"/>
      </xdr:nvSpPr>
      <xdr:spPr>
        <a:xfrm>
          <a:off x="16468725" y="10306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19</xdr:col>
      <xdr:colOff>276225</xdr:colOff>
      <xdr:row>5</xdr:row>
      <xdr:rowOff>192406</xdr:rowOff>
    </xdr:from>
    <xdr:to>
      <xdr:col>19</xdr:col>
      <xdr:colOff>321944</xdr:colOff>
      <xdr:row>6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69F857F-F12B-4FE0-9F87-0F07E8625339}"/>
            </a:ext>
          </a:extLst>
        </xdr:cNvPr>
        <xdr:cNvSpPr txBox="1"/>
      </xdr:nvSpPr>
      <xdr:spPr>
        <a:xfrm>
          <a:off x="16468725" y="10306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6"/>
  <sheetViews>
    <sheetView topLeftCell="A28" workbookViewId="0">
      <selection activeCell="C53" sqref="C52:C53"/>
    </sheetView>
  </sheetViews>
  <sheetFormatPr defaultRowHeight="16.5" x14ac:dyDescent="0.3"/>
  <cols>
    <col min="1" max="1" width="8.375" style="1" customWidth="1"/>
    <col min="2" max="2" width="14.25" style="1" customWidth="1"/>
    <col min="3" max="3" width="35.25" style="1" customWidth="1"/>
    <col min="4" max="4" width="9" style="1"/>
    <col min="5" max="5" width="6.125" style="1" customWidth="1"/>
    <col min="6" max="6" width="6.875" style="1" customWidth="1"/>
    <col min="7" max="7" width="9" style="1"/>
    <col min="8" max="8" width="71.75" style="1" customWidth="1"/>
    <col min="11" max="11" width="16.625" customWidth="1"/>
  </cols>
  <sheetData>
    <row r="1" spans="1:9" x14ac:dyDescent="0.3">
      <c r="A1" s="17" t="s">
        <v>153</v>
      </c>
      <c r="B1" s="18" t="s">
        <v>154</v>
      </c>
      <c r="C1" s="18" t="s">
        <v>155</v>
      </c>
      <c r="D1" s="18" t="s">
        <v>156</v>
      </c>
      <c r="E1" s="18" t="s">
        <v>157</v>
      </c>
      <c r="F1" s="18" t="s">
        <v>158</v>
      </c>
      <c r="G1" s="18" t="s">
        <v>159</v>
      </c>
      <c r="H1" s="13" t="s">
        <v>160</v>
      </c>
      <c r="I1" s="19"/>
    </row>
    <row r="2" spans="1:9" x14ac:dyDescent="0.3">
      <c r="A2" s="19">
        <v>1</v>
      </c>
      <c r="B2" s="14" t="s">
        <v>161</v>
      </c>
      <c r="C2" s="16" t="s">
        <v>28</v>
      </c>
      <c r="D2" s="14" t="s">
        <v>17</v>
      </c>
      <c r="E2" s="16">
        <v>1</v>
      </c>
      <c r="F2" s="14">
        <v>1</v>
      </c>
      <c r="G2" s="14">
        <v>99999999</v>
      </c>
      <c r="H2" s="14" t="s">
        <v>166</v>
      </c>
      <c r="I2" s="19"/>
    </row>
    <row r="3" spans="1:9" x14ac:dyDescent="0.3">
      <c r="A3" s="19">
        <v>2</v>
      </c>
      <c r="B3" s="14" t="s">
        <v>129</v>
      </c>
      <c r="C3" s="19" t="s">
        <v>130</v>
      </c>
      <c r="D3" s="19" t="s">
        <v>17</v>
      </c>
      <c r="E3" s="16" t="s">
        <v>163</v>
      </c>
      <c r="F3" s="19">
        <v>1</v>
      </c>
      <c r="G3" s="19">
        <v>20</v>
      </c>
      <c r="H3" s="14" t="s">
        <v>167</v>
      </c>
      <c r="I3" s="19"/>
    </row>
    <row r="4" spans="1:9" x14ac:dyDescent="0.3">
      <c r="A4" s="19">
        <v>3</v>
      </c>
      <c r="B4" s="16" t="s">
        <v>215</v>
      </c>
      <c r="C4" s="19" t="s">
        <v>191</v>
      </c>
      <c r="D4" s="19" t="s">
        <v>17</v>
      </c>
      <c r="E4" s="16" t="s">
        <v>163</v>
      </c>
      <c r="F4" s="19">
        <v>1</v>
      </c>
      <c r="G4" s="19">
        <v>9</v>
      </c>
      <c r="H4" s="14" t="s">
        <v>172</v>
      </c>
      <c r="I4" s="19"/>
    </row>
    <row r="5" spans="1:9" x14ac:dyDescent="0.3">
      <c r="A5" s="19">
        <v>4</v>
      </c>
      <c r="B5" s="20" t="s">
        <v>359</v>
      </c>
      <c r="C5" s="19" t="s">
        <v>192</v>
      </c>
      <c r="D5" s="19" t="s">
        <v>17</v>
      </c>
      <c r="E5" s="16" t="s">
        <v>163</v>
      </c>
      <c r="F5" s="19">
        <v>1</v>
      </c>
      <c r="G5" s="19">
        <v>9</v>
      </c>
      <c r="H5" s="14" t="s">
        <v>171</v>
      </c>
      <c r="I5" s="19"/>
    </row>
    <row r="6" spans="1:9" x14ac:dyDescent="0.3">
      <c r="A6" s="19">
        <v>5</v>
      </c>
      <c r="B6" s="16" t="s">
        <v>53</v>
      </c>
      <c r="C6" s="19" t="s">
        <v>54</v>
      </c>
      <c r="D6" s="19" t="s">
        <v>17</v>
      </c>
      <c r="E6" s="16" t="s">
        <v>163</v>
      </c>
      <c r="F6" s="19">
        <v>1</v>
      </c>
      <c r="G6" s="19">
        <v>30</v>
      </c>
      <c r="H6" s="14" t="s">
        <v>170</v>
      </c>
      <c r="I6" s="19"/>
    </row>
    <row r="7" spans="1:9" x14ac:dyDescent="0.3">
      <c r="A7" s="19">
        <v>6</v>
      </c>
      <c r="B7" s="16" t="s">
        <v>59</v>
      </c>
      <c r="C7" s="19" t="s">
        <v>60</v>
      </c>
      <c r="D7" s="19" t="s">
        <v>17</v>
      </c>
      <c r="E7" s="16" t="s">
        <v>163</v>
      </c>
      <c r="F7" s="19">
        <v>1</v>
      </c>
      <c r="G7" s="19">
        <v>100</v>
      </c>
      <c r="H7" s="14" t="s">
        <v>173</v>
      </c>
    </row>
    <row r="8" spans="1:9" x14ac:dyDescent="0.3">
      <c r="A8" s="19">
        <v>7</v>
      </c>
      <c r="B8" s="16" t="s">
        <v>396</v>
      </c>
      <c r="C8" s="19" t="s">
        <v>100</v>
      </c>
      <c r="D8" s="19" t="s">
        <v>17</v>
      </c>
      <c r="E8" s="16" t="s">
        <v>163</v>
      </c>
      <c r="F8" s="19">
        <v>1</v>
      </c>
      <c r="G8" s="19">
        <v>9</v>
      </c>
      <c r="H8" s="16" t="s">
        <v>370</v>
      </c>
    </row>
    <row r="9" spans="1:9" x14ac:dyDescent="0.3">
      <c r="A9" s="19">
        <v>8</v>
      </c>
      <c r="B9" s="16" t="s">
        <v>109</v>
      </c>
      <c r="C9" s="19" t="s">
        <v>379</v>
      </c>
      <c r="D9" s="19" t="s">
        <v>18</v>
      </c>
      <c r="E9" s="16" t="s">
        <v>163</v>
      </c>
      <c r="F9" s="19">
        <v>1</v>
      </c>
      <c r="G9" s="19">
        <v>9</v>
      </c>
      <c r="H9" s="16" t="s">
        <v>372</v>
      </c>
    </row>
    <row r="10" spans="1:9" x14ac:dyDescent="0.3">
      <c r="A10" s="19">
        <v>9</v>
      </c>
      <c r="B10" s="16" t="s">
        <v>395</v>
      </c>
      <c r="C10" s="19" t="s">
        <v>120</v>
      </c>
      <c r="D10" s="19" t="s">
        <v>17</v>
      </c>
      <c r="E10" s="16" t="s">
        <v>163</v>
      </c>
      <c r="F10" s="19">
        <v>1</v>
      </c>
      <c r="G10" s="19">
        <v>9</v>
      </c>
      <c r="H10" s="16" t="s">
        <v>168</v>
      </c>
    </row>
    <row r="11" spans="1:9" x14ac:dyDescent="0.3">
      <c r="A11" s="19">
        <v>10</v>
      </c>
      <c r="B11" s="16" t="s">
        <v>119</v>
      </c>
      <c r="C11" s="19" t="s">
        <v>79</v>
      </c>
      <c r="D11" s="19" t="s">
        <v>18</v>
      </c>
      <c r="E11" s="16" t="s">
        <v>163</v>
      </c>
      <c r="F11" s="19">
        <v>1</v>
      </c>
      <c r="G11" s="19">
        <v>9</v>
      </c>
      <c r="H11" s="14" t="s">
        <v>371</v>
      </c>
    </row>
    <row r="12" spans="1:9" x14ac:dyDescent="0.3">
      <c r="A12" s="19">
        <v>11</v>
      </c>
      <c r="B12" s="16" t="s">
        <v>397</v>
      </c>
      <c r="C12" s="16" t="s">
        <v>80</v>
      </c>
      <c r="D12" s="16" t="s">
        <v>17</v>
      </c>
      <c r="E12" s="16" t="s">
        <v>163</v>
      </c>
      <c r="F12" s="19">
        <v>1</v>
      </c>
      <c r="G12" s="19">
        <v>9</v>
      </c>
      <c r="H12" s="16" t="s">
        <v>373</v>
      </c>
      <c r="I12" s="19"/>
    </row>
    <row r="13" spans="1:9" x14ac:dyDescent="0.3">
      <c r="A13" s="19">
        <v>12</v>
      </c>
      <c r="B13" s="16" t="s">
        <v>99</v>
      </c>
      <c r="C13" s="16" t="s">
        <v>87</v>
      </c>
      <c r="D13" s="16" t="s">
        <v>18</v>
      </c>
      <c r="E13" s="16">
        <v>1</v>
      </c>
      <c r="F13" s="19">
        <v>1</v>
      </c>
      <c r="G13" s="19">
        <v>99</v>
      </c>
      <c r="H13" s="16" t="s">
        <v>374</v>
      </c>
    </row>
    <row r="14" spans="1:9" x14ac:dyDescent="0.3">
      <c r="A14" s="19">
        <v>13</v>
      </c>
      <c r="B14" s="16" t="s">
        <v>394</v>
      </c>
      <c r="C14" s="19" t="s">
        <v>81</v>
      </c>
      <c r="D14" s="19" t="s">
        <v>17</v>
      </c>
      <c r="E14" s="16" t="s">
        <v>163</v>
      </c>
      <c r="F14" s="19">
        <v>1</v>
      </c>
      <c r="G14" s="19">
        <v>9</v>
      </c>
      <c r="H14" s="14" t="s">
        <v>169</v>
      </c>
    </row>
    <row r="15" spans="1:9" x14ac:dyDescent="0.3">
      <c r="A15" s="19">
        <v>14</v>
      </c>
      <c r="B15" s="16" t="s">
        <v>83</v>
      </c>
      <c r="C15" s="19" t="s">
        <v>84</v>
      </c>
      <c r="D15" s="19" t="s">
        <v>18</v>
      </c>
      <c r="E15" s="16">
        <v>1</v>
      </c>
      <c r="F15" s="19">
        <v>1</v>
      </c>
      <c r="G15" s="19">
        <v>99</v>
      </c>
      <c r="H15" s="14" t="s">
        <v>375</v>
      </c>
      <c r="I15" s="19"/>
    </row>
    <row r="16" spans="1:9" x14ac:dyDescent="0.3">
      <c r="A16" s="19">
        <v>15</v>
      </c>
      <c r="B16" s="16" t="s">
        <v>43</v>
      </c>
      <c r="C16" s="19" t="s">
        <v>78</v>
      </c>
      <c r="D16" s="19" t="s">
        <v>18</v>
      </c>
      <c r="E16" s="16" t="s">
        <v>163</v>
      </c>
      <c r="F16" s="19">
        <v>1</v>
      </c>
      <c r="G16" s="19">
        <v>9</v>
      </c>
      <c r="H16" s="14" t="s">
        <v>376</v>
      </c>
      <c r="I16" s="19"/>
    </row>
    <row r="17" spans="1:9" x14ac:dyDescent="0.3">
      <c r="A17" s="19">
        <v>16</v>
      </c>
      <c r="B17" s="14" t="s">
        <v>377</v>
      </c>
      <c r="C17" s="19" t="s">
        <v>85</v>
      </c>
      <c r="D17" s="19" t="s">
        <v>18</v>
      </c>
      <c r="E17" s="16">
        <v>1</v>
      </c>
      <c r="F17" s="19">
        <v>1</v>
      </c>
      <c r="G17" s="19">
        <v>9</v>
      </c>
      <c r="H17" s="14" t="s">
        <v>360</v>
      </c>
      <c r="I17" s="19"/>
    </row>
    <row r="18" spans="1:9" x14ac:dyDescent="0.3">
      <c r="A18" s="19">
        <v>17</v>
      </c>
      <c r="B18" s="16" t="s">
        <v>0</v>
      </c>
      <c r="C18" s="19" t="s">
        <v>44</v>
      </c>
      <c r="D18" s="19" t="s">
        <v>18</v>
      </c>
      <c r="E18" s="16">
        <v>1</v>
      </c>
      <c r="F18" s="19">
        <v>1</v>
      </c>
      <c r="G18" s="19">
        <v>9999</v>
      </c>
      <c r="H18" s="14" t="s">
        <v>178</v>
      </c>
      <c r="I18" s="19"/>
    </row>
    <row r="19" spans="1:9" x14ac:dyDescent="0.3">
      <c r="A19" s="19">
        <v>18</v>
      </c>
      <c r="B19" s="16" t="s">
        <v>27</v>
      </c>
      <c r="C19" s="19" t="s">
        <v>45</v>
      </c>
      <c r="D19" s="19" t="s">
        <v>18</v>
      </c>
      <c r="E19" s="16">
        <v>1</v>
      </c>
      <c r="F19" s="19">
        <v>1</v>
      </c>
      <c r="G19" s="19">
        <v>999</v>
      </c>
      <c r="H19" s="14" t="s">
        <v>179</v>
      </c>
      <c r="I19" s="19"/>
    </row>
    <row r="20" spans="1:9" x14ac:dyDescent="0.3">
      <c r="A20" s="19">
        <v>19</v>
      </c>
      <c r="B20" s="16" t="s">
        <v>3</v>
      </c>
      <c r="C20" s="19" t="s">
        <v>46</v>
      </c>
      <c r="D20" s="19" t="s">
        <v>18</v>
      </c>
      <c r="E20" s="16">
        <v>1</v>
      </c>
      <c r="F20" s="19">
        <v>1</v>
      </c>
      <c r="G20" s="19">
        <v>9</v>
      </c>
      <c r="H20" s="14" t="s">
        <v>174</v>
      </c>
      <c r="I20" s="19"/>
    </row>
    <row r="21" spans="1:9" x14ac:dyDescent="0.3">
      <c r="A21" s="19">
        <v>20</v>
      </c>
      <c r="B21" s="16" t="s">
        <v>1</v>
      </c>
      <c r="C21" s="19" t="s">
        <v>47</v>
      </c>
      <c r="D21" s="19" t="s">
        <v>18</v>
      </c>
      <c r="E21" s="16">
        <v>1</v>
      </c>
      <c r="F21" s="19">
        <v>1</v>
      </c>
      <c r="G21" s="19">
        <v>9999</v>
      </c>
      <c r="H21" s="14" t="s">
        <v>177</v>
      </c>
      <c r="I21" s="19"/>
    </row>
    <row r="22" spans="1:9" x14ac:dyDescent="0.3">
      <c r="A22" s="19">
        <v>21</v>
      </c>
      <c r="B22" s="16" t="s">
        <v>520</v>
      </c>
      <c r="C22" s="16" t="s">
        <v>48</v>
      </c>
      <c r="D22" s="16" t="s">
        <v>290</v>
      </c>
      <c r="E22" s="16">
        <v>0</v>
      </c>
      <c r="F22" s="16">
        <v>0</v>
      </c>
      <c r="G22" s="16">
        <v>1</v>
      </c>
      <c r="H22" s="16" t="s">
        <v>175</v>
      </c>
      <c r="I22" s="19"/>
    </row>
    <row r="23" spans="1:9" x14ac:dyDescent="0.3">
      <c r="A23" s="19">
        <v>22</v>
      </c>
      <c r="B23" s="16" t="s">
        <v>521</v>
      </c>
      <c r="C23" s="16" t="s">
        <v>49</v>
      </c>
      <c r="D23" s="16" t="s">
        <v>290</v>
      </c>
      <c r="E23" s="16">
        <v>0</v>
      </c>
      <c r="F23" s="16">
        <v>0</v>
      </c>
      <c r="G23" s="16">
        <v>1</v>
      </c>
      <c r="H23" s="16" t="s">
        <v>176</v>
      </c>
      <c r="I23" s="19"/>
    </row>
    <row r="24" spans="1:9" x14ac:dyDescent="0.3">
      <c r="A24" s="19">
        <v>23</v>
      </c>
      <c r="B24" s="16" t="s">
        <v>522</v>
      </c>
      <c r="C24" s="16" t="s">
        <v>51</v>
      </c>
      <c r="D24" s="16" t="s">
        <v>290</v>
      </c>
      <c r="E24" s="16">
        <v>0</v>
      </c>
      <c r="F24" s="16">
        <v>0</v>
      </c>
      <c r="G24" s="16">
        <v>1</v>
      </c>
      <c r="H24" s="16" t="s">
        <v>181</v>
      </c>
      <c r="I24" s="19"/>
    </row>
    <row r="25" spans="1:9" x14ac:dyDescent="0.3">
      <c r="A25" s="19">
        <v>24</v>
      </c>
      <c r="B25" s="16" t="s">
        <v>523</v>
      </c>
      <c r="C25" s="16" t="s">
        <v>52</v>
      </c>
      <c r="D25" s="16" t="s">
        <v>55</v>
      </c>
      <c r="E25" s="16">
        <v>1</v>
      </c>
      <c r="F25" s="16">
        <v>1</v>
      </c>
      <c r="G25" s="16">
        <v>9999</v>
      </c>
      <c r="H25" s="16" t="s">
        <v>180</v>
      </c>
      <c r="I25" s="19"/>
    </row>
    <row r="26" spans="1:9" x14ac:dyDescent="0.3">
      <c r="A26" s="19">
        <v>25</v>
      </c>
      <c r="B26" s="16" t="s">
        <v>524</v>
      </c>
      <c r="C26" s="16" t="s">
        <v>50</v>
      </c>
      <c r="D26" s="16" t="s">
        <v>290</v>
      </c>
      <c r="E26" s="16">
        <v>0</v>
      </c>
      <c r="F26" s="16">
        <v>0</v>
      </c>
      <c r="G26" s="16">
        <v>1</v>
      </c>
      <c r="H26" s="16" t="s">
        <v>182</v>
      </c>
      <c r="I26" s="19"/>
    </row>
    <row r="27" spans="1:9" x14ac:dyDescent="0.3">
      <c r="A27" s="19">
        <v>26</v>
      </c>
      <c r="B27" s="16" t="s">
        <v>525</v>
      </c>
      <c r="C27" s="16" t="s">
        <v>52</v>
      </c>
      <c r="D27" s="16" t="s">
        <v>55</v>
      </c>
      <c r="E27" s="16">
        <v>1</v>
      </c>
      <c r="F27" s="16">
        <v>1</v>
      </c>
      <c r="G27" s="16">
        <v>9999</v>
      </c>
      <c r="H27" s="16" t="s">
        <v>183</v>
      </c>
      <c r="I27" s="19"/>
    </row>
    <row r="28" spans="1:9" x14ac:dyDescent="0.3">
      <c r="A28" s="19">
        <v>27</v>
      </c>
      <c r="B28" s="16" t="s">
        <v>510</v>
      </c>
      <c r="C28" s="16"/>
      <c r="D28" s="16" t="s">
        <v>55</v>
      </c>
      <c r="E28" s="16">
        <v>1</v>
      </c>
      <c r="F28" s="16">
        <v>1</v>
      </c>
      <c r="G28" s="16">
        <v>9999</v>
      </c>
      <c r="H28" s="16" t="s">
        <v>184</v>
      </c>
      <c r="I28" s="19"/>
    </row>
    <row r="29" spans="1:9" x14ac:dyDescent="0.3">
      <c r="A29" s="19">
        <v>28</v>
      </c>
      <c r="B29" s="16" t="s">
        <v>511</v>
      </c>
      <c r="C29" s="16"/>
      <c r="D29" s="16" t="s">
        <v>290</v>
      </c>
      <c r="E29" s="16">
        <v>0</v>
      </c>
      <c r="F29" s="16">
        <v>0</v>
      </c>
      <c r="G29" s="16">
        <v>1</v>
      </c>
      <c r="H29" s="16" t="s">
        <v>185</v>
      </c>
      <c r="I29" s="19"/>
    </row>
    <row r="30" spans="1:9" x14ac:dyDescent="0.3">
      <c r="A30" s="19">
        <v>29</v>
      </c>
      <c r="B30" s="16" t="s">
        <v>512</v>
      </c>
      <c r="C30" s="16"/>
      <c r="D30" s="16" t="s">
        <v>290</v>
      </c>
      <c r="E30" s="16">
        <v>0</v>
      </c>
      <c r="F30" s="16">
        <v>0</v>
      </c>
      <c r="G30" s="16">
        <v>1</v>
      </c>
      <c r="H30" s="16" t="s">
        <v>186</v>
      </c>
      <c r="I30" s="19"/>
    </row>
    <row r="31" spans="1:9" x14ac:dyDescent="0.3">
      <c r="A31" s="19">
        <v>30</v>
      </c>
      <c r="B31" s="16" t="s">
        <v>513</v>
      </c>
      <c r="C31" s="16"/>
      <c r="D31" s="16" t="s">
        <v>290</v>
      </c>
      <c r="E31" s="16">
        <v>0</v>
      </c>
      <c r="F31" s="16">
        <v>0</v>
      </c>
      <c r="G31" s="16">
        <v>1</v>
      </c>
      <c r="H31" s="16" t="s">
        <v>187</v>
      </c>
      <c r="I31" s="19"/>
    </row>
    <row r="32" spans="1:9" x14ac:dyDescent="0.3">
      <c r="A32" s="19">
        <v>31</v>
      </c>
      <c r="B32" s="16" t="s">
        <v>514</v>
      </c>
      <c r="C32" s="16"/>
      <c r="D32" s="16" t="s">
        <v>55</v>
      </c>
      <c r="E32" s="16">
        <v>1</v>
      </c>
      <c r="F32" s="16">
        <v>1</v>
      </c>
      <c r="G32" s="16">
        <v>999</v>
      </c>
      <c r="H32" s="16" t="s">
        <v>188</v>
      </c>
      <c r="I32" s="19"/>
    </row>
    <row r="33" spans="1:41" x14ac:dyDescent="0.3">
      <c r="A33" s="19">
        <v>32</v>
      </c>
      <c r="B33" s="16" t="s">
        <v>515</v>
      </c>
      <c r="C33" s="16"/>
      <c r="D33" s="16" t="s">
        <v>55</v>
      </c>
      <c r="E33" s="16">
        <v>1</v>
      </c>
      <c r="F33" s="16">
        <v>1</v>
      </c>
      <c r="G33" s="16">
        <v>3</v>
      </c>
      <c r="H33" s="16" t="s">
        <v>189</v>
      </c>
      <c r="I33" s="19"/>
    </row>
    <row r="34" spans="1:41" x14ac:dyDescent="0.3">
      <c r="A34" s="19">
        <v>33</v>
      </c>
      <c r="B34" s="16" t="s">
        <v>516</v>
      </c>
      <c r="C34" s="16"/>
      <c r="D34" s="16" t="s">
        <v>290</v>
      </c>
      <c r="E34" s="16">
        <v>1</v>
      </c>
      <c r="F34" s="16">
        <v>1</v>
      </c>
      <c r="G34" s="16">
        <v>50</v>
      </c>
      <c r="H34" s="16" t="s">
        <v>361</v>
      </c>
      <c r="I34" s="19"/>
    </row>
    <row r="35" spans="1:41" x14ac:dyDescent="0.3">
      <c r="A35" s="19">
        <v>34</v>
      </c>
      <c r="B35" s="16" t="s">
        <v>162</v>
      </c>
      <c r="C35" s="16"/>
      <c r="D35" s="16" t="s">
        <v>290</v>
      </c>
      <c r="E35" s="16">
        <v>0</v>
      </c>
      <c r="F35" s="16">
        <v>0</v>
      </c>
      <c r="G35" s="16">
        <v>9</v>
      </c>
      <c r="H35" s="16" t="s">
        <v>517</v>
      </c>
      <c r="I35" s="19"/>
    </row>
    <row r="36" spans="1:41" x14ac:dyDescent="0.3">
      <c r="A36" s="19">
        <v>35</v>
      </c>
      <c r="B36" s="16" t="s">
        <v>518</v>
      </c>
      <c r="C36" s="16"/>
      <c r="D36" s="16"/>
      <c r="E36" s="16"/>
      <c r="F36" s="16"/>
      <c r="G36" s="16"/>
      <c r="H36" s="16"/>
      <c r="I36" s="19"/>
    </row>
    <row r="37" spans="1:41" x14ac:dyDescent="0.3">
      <c r="A37" s="19">
        <v>36</v>
      </c>
      <c r="B37" s="16" t="s">
        <v>519</v>
      </c>
      <c r="C37" s="16"/>
      <c r="D37" s="16"/>
      <c r="E37" s="16"/>
      <c r="F37" s="16"/>
      <c r="G37" s="16"/>
      <c r="H37" s="16"/>
      <c r="I37" s="19"/>
    </row>
    <row r="38" spans="1:41" x14ac:dyDescent="0.3">
      <c r="A38" s="19">
        <v>37</v>
      </c>
      <c r="B38" s="16" t="s">
        <v>152</v>
      </c>
      <c r="C38" s="16"/>
      <c r="D38" s="16" t="s">
        <v>55</v>
      </c>
      <c r="E38" s="16" t="s">
        <v>163</v>
      </c>
      <c r="F38" s="16">
        <v>1</v>
      </c>
      <c r="G38" s="16">
        <v>99</v>
      </c>
      <c r="H38" s="16" t="s">
        <v>362</v>
      </c>
      <c r="I38" s="19"/>
    </row>
    <row r="39" spans="1:41" x14ac:dyDescent="0.3">
      <c r="A39" s="19">
        <v>38</v>
      </c>
      <c r="B39" s="16" t="s">
        <v>143</v>
      </c>
      <c r="C39" s="16"/>
      <c r="D39" s="16" t="s">
        <v>55</v>
      </c>
      <c r="E39" s="16">
        <v>1</v>
      </c>
      <c r="F39" s="16">
        <v>1</v>
      </c>
      <c r="G39" s="16">
        <v>9999999</v>
      </c>
      <c r="H39" s="16" t="s">
        <v>363</v>
      </c>
      <c r="I39" s="19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>
        <f ca="1">AH39:AO39</f>
        <v>0</v>
      </c>
      <c r="AI39" s="14"/>
      <c r="AJ39" s="14"/>
      <c r="AK39" s="14"/>
      <c r="AL39" s="14"/>
      <c r="AM39" s="14"/>
      <c r="AN39" s="14"/>
      <c r="AO39" s="14"/>
    </row>
    <row r="40" spans="1:41" x14ac:dyDescent="0.3">
      <c r="A40" s="19">
        <v>39</v>
      </c>
      <c r="B40" s="16" t="s">
        <v>144</v>
      </c>
      <c r="C40" s="16"/>
      <c r="D40" s="16" t="s">
        <v>55</v>
      </c>
      <c r="E40" s="16">
        <v>1</v>
      </c>
      <c r="F40" s="16">
        <v>1</v>
      </c>
      <c r="G40" s="16">
        <v>9999999</v>
      </c>
      <c r="H40" s="16" t="s">
        <v>364</v>
      </c>
      <c r="I40" s="19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</row>
    <row r="41" spans="1:41" x14ac:dyDescent="0.3">
      <c r="A41" s="19">
        <v>40</v>
      </c>
      <c r="B41" s="16" t="s">
        <v>145</v>
      </c>
      <c r="C41" s="16"/>
      <c r="D41" s="16" t="s">
        <v>55</v>
      </c>
      <c r="E41" s="16">
        <v>1</v>
      </c>
      <c r="F41" s="16">
        <v>1</v>
      </c>
      <c r="G41" s="16">
        <v>9999999</v>
      </c>
      <c r="H41" s="16" t="s">
        <v>365</v>
      </c>
      <c r="I41" s="19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</row>
    <row r="42" spans="1:41" x14ac:dyDescent="0.3">
      <c r="A42" s="19">
        <v>41</v>
      </c>
      <c r="B42" s="16" t="s">
        <v>146</v>
      </c>
      <c r="C42" s="16"/>
      <c r="D42" s="16" t="s">
        <v>147</v>
      </c>
      <c r="E42" s="16" t="b">
        <v>0</v>
      </c>
      <c r="F42" s="16">
        <v>0</v>
      </c>
      <c r="G42" s="16">
        <v>1</v>
      </c>
      <c r="H42" s="16" t="s">
        <v>369</v>
      </c>
      <c r="I42" s="19"/>
      <c r="J42" s="1"/>
      <c r="K42" s="1"/>
      <c r="L42" s="1"/>
      <c r="N42" s="1"/>
      <c r="O42" s="1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</row>
    <row r="43" spans="1:41" x14ac:dyDescent="0.3">
      <c r="A43" s="19">
        <v>42</v>
      </c>
      <c r="B43" s="16" t="s">
        <v>148</v>
      </c>
      <c r="C43" s="16"/>
      <c r="D43" s="16" t="s">
        <v>147</v>
      </c>
      <c r="E43" s="16" t="b">
        <v>0</v>
      </c>
      <c r="F43" s="16">
        <v>0</v>
      </c>
      <c r="G43" s="16">
        <v>1</v>
      </c>
      <c r="H43" s="16" t="s">
        <v>368</v>
      </c>
      <c r="I43" s="19"/>
      <c r="J43" s="1"/>
      <c r="K43" s="1"/>
      <c r="L43" s="1"/>
      <c r="N43" s="1"/>
      <c r="O43" s="1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</row>
    <row r="44" spans="1:41" x14ac:dyDescent="0.3">
      <c r="A44" s="19"/>
      <c r="B44" s="16" t="s">
        <v>149</v>
      </c>
      <c r="C44" s="16"/>
      <c r="D44" s="16" t="s">
        <v>147</v>
      </c>
      <c r="E44" s="16" t="b">
        <v>0</v>
      </c>
      <c r="F44" s="16">
        <v>0</v>
      </c>
      <c r="G44" s="16">
        <v>1</v>
      </c>
      <c r="H44" s="16" t="s">
        <v>366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</row>
    <row r="45" spans="1:41" x14ac:dyDescent="0.3">
      <c r="A45" s="19"/>
      <c r="B45" s="16" t="s">
        <v>150</v>
      </c>
      <c r="C45" s="16"/>
      <c r="D45" s="16" t="s">
        <v>147</v>
      </c>
      <c r="E45" s="16" t="b">
        <v>0</v>
      </c>
      <c r="F45" s="16">
        <v>0</v>
      </c>
      <c r="G45" s="16">
        <v>1</v>
      </c>
      <c r="H45" s="16" t="s">
        <v>367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</row>
    <row r="46" spans="1:41" x14ac:dyDescent="0.3">
      <c r="A46" s="19"/>
      <c r="B46" s="16" t="s">
        <v>200</v>
      </c>
      <c r="C46" s="16"/>
      <c r="D46" s="16"/>
      <c r="E46" s="16"/>
      <c r="F46" s="16"/>
      <c r="G46" s="16"/>
      <c r="H46" s="16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</row>
    <row r="47" spans="1:41" x14ac:dyDescent="0.3">
      <c r="A47" s="19"/>
      <c r="B47" s="16" t="s">
        <v>201</v>
      </c>
      <c r="C47" s="16"/>
      <c r="D47" s="16"/>
      <c r="E47" s="16"/>
      <c r="F47" s="16"/>
      <c r="G47" s="16"/>
      <c r="H47" s="16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</row>
    <row r="48" spans="1:41" x14ac:dyDescent="0.3">
      <c r="A48" s="19"/>
      <c r="B48" s="19" t="s">
        <v>202</v>
      </c>
      <c r="C48" s="19"/>
      <c r="D48" s="19"/>
      <c r="E48" s="19"/>
      <c r="F48" s="19"/>
      <c r="G48" s="19"/>
      <c r="H48" s="19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</row>
    <row r="49" spans="1:41" x14ac:dyDescent="0.3">
      <c r="A49" s="19"/>
      <c r="B49" s="19"/>
      <c r="C49" s="19"/>
      <c r="D49" s="19"/>
      <c r="E49" s="19"/>
      <c r="F49" s="19"/>
      <c r="G49" s="19"/>
      <c r="H49" s="19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</row>
    <row r="50" spans="1:41" x14ac:dyDescent="0.3">
      <c r="A50" s="19"/>
      <c r="B50" s="19"/>
      <c r="C50" s="19"/>
      <c r="D50" s="19"/>
      <c r="E50" s="19"/>
      <c r="F50" s="19"/>
      <c r="G50" s="19"/>
      <c r="H50" s="19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</row>
    <row r="51" spans="1:41" x14ac:dyDescent="0.3">
      <c r="A51" s="19"/>
      <c r="B51" s="19"/>
      <c r="C51" s="19"/>
      <c r="D51" s="19"/>
      <c r="E51" s="19"/>
      <c r="F51" s="19"/>
      <c r="G51" s="19"/>
      <c r="H51" s="19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</row>
    <row r="52" spans="1:41" x14ac:dyDescent="0.3">
      <c r="A52" s="19"/>
      <c r="B52" s="19"/>
      <c r="C52" s="19"/>
      <c r="D52" s="19"/>
      <c r="E52" s="19"/>
      <c r="F52" s="19"/>
      <c r="G52" s="19"/>
      <c r="H52" s="19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</row>
    <row r="53" spans="1:41" x14ac:dyDescent="0.3">
      <c r="A53" s="19"/>
      <c r="B53" s="19"/>
      <c r="C53" s="19"/>
      <c r="D53" s="19"/>
      <c r="E53" s="19"/>
      <c r="F53" s="19"/>
      <c r="G53" s="19"/>
      <c r="H53" s="19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</row>
    <row r="54" spans="1:41" x14ac:dyDescent="0.3">
      <c r="A54" s="19"/>
      <c r="B54" s="19"/>
      <c r="C54" s="19"/>
      <c r="D54" s="19"/>
      <c r="E54" s="19"/>
      <c r="F54" s="19"/>
      <c r="G54" s="19"/>
      <c r="H54" s="19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</row>
    <row r="55" spans="1:41" x14ac:dyDescent="0.3">
      <c r="A55" s="19"/>
      <c r="B55" s="19"/>
      <c r="C55" s="19"/>
      <c r="D55" s="19"/>
      <c r="E55" s="19"/>
      <c r="F55" s="19"/>
      <c r="G55" s="19"/>
      <c r="H55" s="19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</row>
    <row r="56" spans="1:41" x14ac:dyDescent="0.3">
      <c r="A56" s="19"/>
      <c r="B56" s="19"/>
      <c r="C56" s="19"/>
      <c r="D56" s="19"/>
      <c r="E56" s="19"/>
      <c r="F56" s="19"/>
      <c r="G56" s="19"/>
      <c r="H56" s="19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</row>
    <row r="57" spans="1:41" x14ac:dyDescent="0.3">
      <c r="A57" s="19"/>
      <c r="B57" s="19"/>
      <c r="C57" s="19"/>
      <c r="D57" s="19"/>
      <c r="E57" s="19"/>
      <c r="F57" s="19"/>
      <c r="G57" s="19"/>
      <c r="H57" s="19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</row>
    <row r="58" spans="1:41" x14ac:dyDescent="0.3">
      <c r="A58" s="19"/>
      <c r="B58" s="19"/>
      <c r="C58" s="19"/>
      <c r="D58" s="19"/>
      <c r="E58" s="19"/>
      <c r="F58" s="19"/>
      <c r="G58" s="19"/>
      <c r="H58" s="19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</row>
    <row r="59" spans="1:41" x14ac:dyDescent="0.3">
      <c r="A59" s="19"/>
      <c r="B59" s="19"/>
      <c r="C59" s="19"/>
      <c r="D59" s="19"/>
      <c r="E59" s="19"/>
      <c r="F59" s="19"/>
      <c r="G59" s="19"/>
      <c r="H59" s="19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</row>
    <row r="60" spans="1:41" x14ac:dyDescent="0.3">
      <c r="A60" s="19"/>
      <c r="B60" s="19"/>
      <c r="C60" s="19"/>
      <c r="D60" s="19"/>
      <c r="E60" s="19"/>
      <c r="F60" s="19"/>
      <c r="G60" s="19"/>
      <c r="H60" s="19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</row>
    <row r="61" spans="1:41" x14ac:dyDescent="0.3">
      <c r="A61" s="19"/>
      <c r="B61" s="19"/>
      <c r="C61" s="19"/>
      <c r="D61" s="19"/>
      <c r="E61" s="19"/>
      <c r="F61" s="19"/>
      <c r="G61" s="19"/>
      <c r="H61" s="19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</row>
    <row r="62" spans="1:41" x14ac:dyDescent="0.3">
      <c r="A62" s="19"/>
      <c r="B62" s="19"/>
      <c r="C62" s="19"/>
      <c r="D62" s="19"/>
      <c r="E62" s="19"/>
      <c r="F62" s="19"/>
      <c r="G62" s="19"/>
      <c r="H62" s="19"/>
    </row>
    <row r="63" spans="1:41" x14ac:dyDescent="0.3">
      <c r="A63" s="19"/>
      <c r="B63" s="19"/>
      <c r="C63" s="19"/>
      <c r="D63" s="19"/>
      <c r="E63" s="19"/>
      <c r="F63" s="19"/>
      <c r="G63" s="19"/>
      <c r="H63" s="19"/>
    </row>
    <row r="64" spans="1:41" x14ac:dyDescent="0.3">
      <c r="A64" s="19"/>
      <c r="B64" s="19"/>
      <c r="C64" s="19"/>
      <c r="D64" s="19"/>
      <c r="E64" s="19"/>
      <c r="F64" s="19"/>
      <c r="G64" s="19"/>
      <c r="H64" s="19"/>
    </row>
    <row r="65" spans="1:8" x14ac:dyDescent="0.3">
      <c r="A65" s="19"/>
      <c r="B65" s="19"/>
      <c r="C65" s="19"/>
      <c r="D65" s="19"/>
      <c r="E65" s="19"/>
      <c r="F65" s="19"/>
      <c r="G65" s="19"/>
      <c r="H65" s="19"/>
    </row>
    <row r="66" spans="1:8" x14ac:dyDescent="0.3">
      <c r="A66" s="19"/>
      <c r="B66" s="19"/>
      <c r="C66" s="19"/>
      <c r="D66" s="19"/>
      <c r="E66" s="19"/>
      <c r="F66" s="19"/>
      <c r="G66" s="19"/>
      <c r="H66" s="19"/>
    </row>
    <row r="67" spans="1:8" x14ac:dyDescent="0.3">
      <c r="A67" s="19"/>
      <c r="B67" s="19"/>
      <c r="C67" s="19"/>
      <c r="D67" s="19"/>
      <c r="E67" s="19"/>
      <c r="F67" s="19"/>
      <c r="G67" s="19"/>
      <c r="H67" s="19"/>
    </row>
    <row r="68" spans="1:8" x14ac:dyDescent="0.3">
      <c r="A68" s="19"/>
      <c r="B68" s="19"/>
      <c r="C68" s="19"/>
      <c r="D68" s="19"/>
      <c r="E68" s="19"/>
      <c r="F68" s="19"/>
      <c r="G68" s="19"/>
      <c r="H68" s="19"/>
    </row>
    <row r="69" spans="1:8" x14ac:dyDescent="0.3">
      <c r="A69" s="19"/>
      <c r="B69" s="19"/>
      <c r="C69" s="19"/>
      <c r="D69" s="19"/>
      <c r="E69" s="19"/>
      <c r="F69" s="19"/>
      <c r="G69" s="19"/>
      <c r="H69" s="19"/>
    </row>
    <row r="70" spans="1:8" x14ac:dyDescent="0.3">
      <c r="A70" s="19"/>
      <c r="B70" s="19"/>
      <c r="C70" s="19"/>
      <c r="D70" s="19"/>
      <c r="E70" s="19"/>
      <c r="F70" s="19"/>
      <c r="G70" s="19"/>
      <c r="H70" s="19"/>
    </row>
    <row r="71" spans="1:8" x14ac:dyDescent="0.3">
      <c r="A71" s="19"/>
      <c r="B71" s="19"/>
      <c r="C71" s="19"/>
      <c r="D71" s="19"/>
      <c r="E71" s="19"/>
      <c r="F71" s="19"/>
      <c r="G71" s="19"/>
      <c r="H71" s="19"/>
    </row>
    <row r="72" spans="1:8" x14ac:dyDescent="0.3">
      <c r="A72" s="19"/>
      <c r="B72" s="19"/>
      <c r="C72" s="19"/>
      <c r="D72" s="19"/>
      <c r="E72" s="19"/>
      <c r="F72" s="19"/>
      <c r="G72" s="19"/>
      <c r="H72" s="19"/>
    </row>
    <row r="73" spans="1:8" x14ac:dyDescent="0.3">
      <c r="A73" s="19"/>
      <c r="B73" s="19"/>
      <c r="C73" s="19"/>
      <c r="D73" s="19"/>
      <c r="E73" s="19"/>
      <c r="F73" s="19"/>
      <c r="G73" s="19"/>
      <c r="H73" s="19"/>
    </row>
    <row r="74" spans="1:8" x14ac:dyDescent="0.3">
      <c r="A74" s="19"/>
      <c r="B74" s="19"/>
      <c r="C74" s="19"/>
      <c r="D74" s="19"/>
      <c r="E74" s="19"/>
      <c r="F74" s="19"/>
      <c r="G74" s="19"/>
      <c r="H74" s="19"/>
    </row>
    <row r="75" spans="1:8" x14ac:dyDescent="0.3">
      <c r="A75" s="19"/>
      <c r="B75" s="19"/>
      <c r="C75" s="19"/>
      <c r="D75" s="19"/>
      <c r="E75" s="19"/>
      <c r="F75" s="19"/>
      <c r="G75" s="19"/>
      <c r="H75" s="19"/>
    </row>
    <row r="76" spans="1:8" x14ac:dyDescent="0.3">
      <c r="A76" s="19"/>
      <c r="B76" s="19"/>
      <c r="C76" s="19"/>
      <c r="D76" s="19"/>
      <c r="E76" s="19"/>
      <c r="F76" s="19"/>
      <c r="G76" s="19"/>
      <c r="H76" s="1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zoomScale="85" zoomScaleNormal="85" workbookViewId="0">
      <selection activeCell="E22" sqref="E22"/>
    </sheetView>
  </sheetViews>
  <sheetFormatPr defaultRowHeight="16.5" x14ac:dyDescent="0.3"/>
  <cols>
    <col min="1" max="1" width="9.875" customWidth="1"/>
    <col min="2" max="2" width="13.875" customWidth="1"/>
    <col min="3" max="3" width="14.875" customWidth="1"/>
    <col min="4" max="4" width="13.25" customWidth="1"/>
    <col min="5" max="5" width="18.25" customWidth="1"/>
    <col min="6" max="6" width="15.375" customWidth="1"/>
    <col min="7" max="7" width="16.875" customWidth="1"/>
    <col min="8" max="10" width="13.375" customWidth="1"/>
    <col min="11" max="11" width="13.25" customWidth="1"/>
    <col min="12" max="14" width="11.75" customWidth="1"/>
    <col min="15" max="15" width="23.75" customWidth="1"/>
    <col min="16" max="16" width="29.375" customWidth="1"/>
    <col min="19" max="19" width="14" customWidth="1"/>
    <col min="20" max="20" width="8.375" customWidth="1"/>
    <col min="21" max="21" width="13.125" customWidth="1"/>
    <col min="23" max="23" width="9" customWidth="1"/>
    <col min="44" max="44" width="9.5" customWidth="1"/>
    <col min="45" max="45" width="14.875" customWidth="1"/>
  </cols>
  <sheetData>
    <row r="1" spans="1:47" x14ac:dyDescent="0.3">
      <c r="A1" s="2" t="s">
        <v>18</v>
      </c>
      <c r="B1" s="2" t="s">
        <v>58</v>
      </c>
      <c r="C1" s="2" t="s">
        <v>17</v>
      </c>
      <c r="D1" s="2" t="s">
        <v>17</v>
      </c>
      <c r="E1" s="2" t="s">
        <v>86</v>
      </c>
      <c r="F1" s="2" t="s">
        <v>55</v>
      </c>
      <c r="G1" s="2" t="s">
        <v>58</v>
      </c>
      <c r="H1" s="2" t="s">
        <v>55</v>
      </c>
      <c r="I1" s="3" t="s">
        <v>17</v>
      </c>
      <c r="J1" s="3" t="s">
        <v>17</v>
      </c>
      <c r="K1" s="2" t="s">
        <v>58</v>
      </c>
      <c r="L1" s="2" t="s">
        <v>18</v>
      </c>
      <c r="M1" s="2" t="s">
        <v>55</v>
      </c>
      <c r="N1" s="2" t="s">
        <v>55</v>
      </c>
      <c r="O1" s="2" t="s">
        <v>56</v>
      </c>
      <c r="P1" s="2" t="s">
        <v>58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22</v>
      </c>
      <c r="W1" s="2" t="s">
        <v>26</v>
      </c>
      <c r="X1" s="2" t="s">
        <v>20</v>
      </c>
      <c r="Y1" s="2" t="s">
        <v>22</v>
      </c>
      <c r="Z1" s="2" t="s">
        <v>18</v>
      </c>
      <c r="AA1" s="2" t="s">
        <v>24</v>
      </c>
      <c r="AB1" s="2" t="s">
        <v>22</v>
      </c>
      <c r="AC1" s="2" t="s">
        <v>23</v>
      </c>
      <c r="AD1" s="2" t="s">
        <v>22</v>
      </c>
      <c r="AE1" s="2" t="s">
        <v>19</v>
      </c>
      <c r="AF1" s="2" t="s">
        <v>18</v>
      </c>
      <c r="AG1" s="2" t="s">
        <v>290</v>
      </c>
      <c r="AH1" s="2" t="s">
        <v>290</v>
      </c>
      <c r="AI1" s="2" t="s">
        <v>507</v>
      </c>
      <c r="AJ1" s="2" t="s">
        <v>507</v>
      </c>
      <c r="AK1" s="4" t="s">
        <v>142</v>
      </c>
      <c r="AL1" s="5" t="s">
        <v>55</v>
      </c>
      <c r="AM1" s="5" t="s">
        <v>55</v>
      </c>
      <c r="AN1" s="5" t="s">
        <v>151</v>
      </c>
      <c r="AO1" s="5" t="s">
        <v>147</v>
      </c>
      <c r="AP1" s="5" t="s">
        <v>147</v>
      </c>
      <c r="AQ1" s="5" t="s">
        <v>147</v>
      </c>
      <c r="AR1" s="5" t="s">
        <v>147</v>
      </c>
    </row>
    <row r="2" spans="1:47" x14ac:dyDescent="0.3">
      <c r="A2" s="2">
        <v>99999999</v>
      </c>
      <c r="B2" s="2">
        <v>20</v>
      </c>
      <c r="C2" s="2">
        <v>9</v>
      </c>
      <c r="D2" s="2">
        <v>9</v>
      </c>
      <c r="E2" s="2">
        <v>9</v>
      </c>
      <c r="F2" s="2">
        <v>9</v>
      </c>
      <c r="G2" s="2">
        <v>9</v>
      </c>
      <c r="H2" s="2">
        <v>9</v>
      </c>
      <c r="I2" s="3">
        <v>9</v>
      </c>
      <c r="J2" s="3">
        <v>99</v>
      </c>
      <c r="K2" s="2">
        <v>9</v>
      </c>
      <c r="L2" s="2">
        <v>9</v>
      </c>
      <c r="M2" s="2">
        <v>99</v>
      </c>
      <c r="N2" s="2">
        <v>999</v>
      </c>
      <c r="O2" s="2">
        <v>30</v>
      </c>
      <c r="P2" s="2">
        <v>100</v>
      </c>
      <c r="Q2" s="2">
        <v>9999</v>
      </c>
      <c r="R2" s="2">
        <v>999</v>
      </c>
      <c r="S2" s="2">
        <v>9</v>
      </c>
      <c r="T2" s="2">
        <v>9999</v>
      </c>
      <c r="U2" s="2">
        <v>1</v>
      </c>
      <c r="V2" s="2">
        <v>1</v>
      </c>
      <c r="W2" s="2">
        <v>1</v>
      </c>
      <c r="X2" s="2">
        <v>9999</v>
      </c>
      <c r="Y2" s="2">
        <v>1</v>
      </c>
      <c r="Z2" s="2">
        <v>9999</v>
      </c>
      <c r="AA2" s="2">
        <v>9999</v>
      </c>
      <c r="AB2" s="2">
        <v>1</v>
      </c>
      <c r="AC2" s="2">
        <v>1</v>
      </c>
      <c r="AD2" s="2">
        <v>1</v>
      </c>
      <c r="AE2" s="2">
        <v>999</v>
      </c>
      <c r="AF2" s="2">
        <v>3</v>
      </c>
      <c r="AG2" s="2">
        <v>50</v>
      </c>
      <c r="AH2" s="2">
        <v>9</v>
      </c>
      <c r="AI2" s="2">
        <v>5</v>
      </c>
      <c r="AJ2" s="2">
        <v>5</v>
      </c>
      <c r="AK2" s="4">
        <v>99</v>
      </c>
      <c r="AL2" s="5">
        <v>9999999</v>
      </c>
      <c r="AM2" s="5">
        <v>9999999</v>
      </c>
      <c r="AN2" s="5">
        <v>9999999</v>
      </c>
      <c r="AO2" s="5">
        <v>1</v>
      </c>
      <c r="AP2" s="5">
        <v>1</v>
      </c>
      <c r="AQ2" s="5">
        <v>1</v>
      </c>
      <c r="AR2" s="5">
        <v>1</v>
      </c>
    </row>
    <row r="3" spans="1:47" x14ac:dyDescent="0.3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0</v>
      </c>
      <c r="V3" s="2">
        <v>0</v>
      </c>
      <c r="W3" s="2">
        <v>0</v>
      </c>
      <c r="X3" s="2">
        <v>1</v>
      </c>
      <c r="Y3" s="2">
        <v>0</v>
      </c>
      <c r="Z3" s="2">
        <v>1</v>
      </c>
      <c r="AA3" s="2">
        <v>1</v>
      </c>
      <c r="AB3" s="2">
        <v>0</v>
      </c>
      <c r="AC3" s="2">
        <v>0</v>
      </c>
      <c r="AD3" s="2">
        <v>0</v>
      </c>
      <c r="AE3" s="2">
        <v>1</v>
      </c>
      <c r="AF3" s="2">
        <v>1</v>
      </c>
      <c r="AG3" s="2">
        <v>1</v>
      </c>
      <c r="AH3" s="2">
        <v>0</v>
      </c>
      <c r="AI3" s="2">
        <v>0</v>
      </c>
      <c r="AJ3" s="2">
        <v>0</v>
      </c>
      <c r="AK3" s="4">
        <v>1</v>
      </c>
      <c r="AL3" s="5">
        <v>1</v>
      </c>
      <c r="AM3" s="5">
        <v>1</v>
      </c>
      <c r="AN3" s="5">
        <v>1</v>
      </c>
      <c r="AO3" s="5">
        <v>0</v>
      </c>
      <c r="AP3" s="5">
        <v>0</v>
      </c>
      <c r="AQ3" s="5">
        <v>0</v>
      </c>
      <c r="AR3" s="5">
        <v>0</v>
      </c>
    </row>
    <row r="4" spans="1:47" x14ac:dyDescent="0.3">
      <c r="A4" s="2" t="s">
        <v>161</v>
      </c>
      <c r="B4" s="2" t="s">
        <v>381</v>
      </c>
      <c r="C4" s="3" t="s">
        <v>380</v>
      </c>
      <c r="D4" s="3" t="s">
        <v>380</v>
      </c>
      <c r="E4" s="3" t="s">
        <v>396</v>
      </c>
      <c r="F4" s="3" t="s">
        <v>109</v>
      </c>
      <c r="G4" s="3" t="s">
        <v>395</v>
      </c>
      <c r="H4" s="3" t="s">
        <v>119</v>
      </c>
      <c r="I4" s="3" t="s">
        <v>393</v>
      </c>
      <c r="J4" s="3" t="s">
        <v>99</v>
      </c>
      <c r="K4" s="3" t="s">
        <v>394</v>
      </c>
      <c r="L4" s="3" t="s">
        <v>43</v>
      </c>
      <c r="M4" s="3" t="s">
        <v>42</v>
      </c>
      <c r="N4" s="2" t="s">
        <v>125</v>
      </c>
      <c r="O4" s="3" t="s">
        <v>53</v>
      </c>
      <c r="P4" s="3" t="s">
        <v>384</v>
      </c>
      <c r="Q4" s="3" t="s">
        <v>0</v>
      </c>
      <c r="R4" s="3" t="s">
        <v>27</v>
      </c>
      <c r="S4" s="3" t="s">
        <v>3</v>
      </c>
      <c r="T4" s="3" t="s">
        <v>1</v>
      </c>
      <c r="U4" s="3" t="s">
        <v>2</v>
      </c>
      <c r="V4" s="3" t="s">
        <v>4</v>
      </c>
      <c r="W4" s="3" t="s">
        <v>5</v>
      </c>
      <c r="X4" s="3" t="s">
        <v>6</v>
      </c>
      <c r="Y4" s="3" t="s">
        <v>7</v>
      </c>
      <c r="Z4" s="3" t="s">
        <v>8</v>
      </c>
      <c r="AA4" s="3" t="s">
        <v>10</v>
      </c>
      <c r="AB4" s="3" t="s">
        <v>14</v>
      </c>
      <c r="AC4" s="3" t="s">
        <v>13</v>
      </c>
      <c r="AD4" s="3" t="s">
        <v>12</v>
      </c>
      <c r="AE4" s="3" t="s">
        <v>11</v>
      </c>
      <c r="AF4" s="3" t="s">
        <v>15</v>
      </c>
      <c r="AG4" s="3" t="s">
        <v>16</v>
      </c>
      <c r="AH4" s="3" t="s">
        <v>162</v>
      </c>
      <c r="AI4" s="3" t="s">
        <v>508</v>
      </c>
      <c r="AJ4" s="3" t="s">
        <v>509</v>
      </c>
      <c r="AK4" s="4" t="s">
        <v>152</v>
      </c>
      <c r="AL4" s="5" t="s">
        <v>143</v>
      </c>
      <c r="AM4" s="5" t="s">
        <v>144</v>
      </c>
      <c r="AN4" s="5" t="s">
        <v>145</v>
      </c>
      <c r="AO4" s="5" t="s">
        <v>146</v>
      </c>
      <c r="AP4" s="5" t="s">
        <v>148</v>
      </c>
      <c r="AQ4" s="5" t="s">
        <v>149</v>
      </c>
      <c r="AR4" s="5" t="s">
        <v>150</v>
      </c>
      <c r="AS4" s="5" t="s">
        <v>200</v>
      </c>
      <c r="AT4" s="5" t="s">
        <v>201</v>
      </c>
      <c r="AU4" s="5" t="s">
        <v>202</v>
      </c>
    </row>
    <row r="5" spans="1:47" x14ac:dyDescent="0.3">
      <c r="A5" s="52" t="s">
        <v>28</v>
      </c>
      <c r="B5" s="52" t="s">
        <v>382</v>
      </c>
      <c r="C5" s="52" t="s">
        <v>191</v>
      </c>
      <c r="D5" s="52" t="s">
        <v>192</v>
      </c>
      <c r="E5" s="52" t="s">
        <v>164</v>
      </c>
      <c r="F5" s="52" t="s">
        <v>379</v>
      </c>
      <c r="G5" s="52" t="s">
        <v>120</v>
      </c>
      <c r="H5" s="52" t="s">
        <v>79</v>
      </c>
      <c r="I5" s="52" t="s">
        <v>80</v>
      </c>
      <c r="J5" s="52" t="s">
        <v>87</v>
      </c>
      <c r="K5" s="52" t="s">
        <v>81</v>
      </c>
      <c r="L5" s="52" t="s">
        <v>78</v>
      </c>
      <c r="M5" s="52" t="s">
        <v>383</v>
      </c>
      <c r="N5" s="52" t="s">
        <v>85</v>
      </c>
      <c r="O5" s="53" t="s">
        <v>54</v>
      </c>
      <c r="P5" s="53" t="s">
        <v>385</v>
      </c>
      <c r="Q5" s="7" t="s">
        <v>386</v>
      </c>
      <c r="R5" s="7" t="s">
        <v>45</v>
      </c>
      <c r="S5" s="8" t="s">
        <v>387</v>
      </c>
      <c r="T5" s="7" t="s">
        <v>388</v>
      </c>
      <c r="U5" s="7" t="s">
        <v>389</v>
      </c>
      <c r="V5" s="7" t="s">
        <v>49</v>
      </c>
      <c r="W5" s="7" t="s">
        <v>390</v>
      </c>
      <c r="X5" s="7" t="s">
        <v>391</v>
      </c>
      <c r="Y5" s="7" t="s">
        <v>392</v>
      </c>
      <c r="Z5" s="7" t="s">
        <v>391</v>
      </c>
      <c r="AA5" s="7"/>
      <c r="AB5" s="7"/>
      <c r="AC5" s="7"/>
      <c r="AD5" s="7"/>
      <c r="AE5" s="7"/>
      <c r="AF5" s="7"/>
      <c r="AG5" s="7"/>
      <c r="AH5" s="51"/>
      <c r="AK5" s="4"/>
      <c r="AL5" s="5"/>
      <c r="AM5" s="5"/>
      <c r="AN5" s="5"/>
      <c r="AO5" s="5"/>
    </row>
    <row r="6" spans="1:47" x14ac:dyDescent="0.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3"/>
      <c r="P6" s="53"/>
      <c r="Q6" s="7"/>
      <c r="R6" s="7"/>
      <c r="S6" s="8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51"/>
      <c r="AK6" s="4"/>
      <c r="AL6" s="5"/>
      <c r="AM6" s="5"/>
      <c r="AN6" s="5"/>
      <c r="AO6" s="5"/>
    </row>
    <row r="7" spans="1:47" x14ac:dyDescent="0.3">
      <c r="A7" s="4"/>
      <c r="B7" s="4" t="s">
        <v>131</v>
      </c>
      <c r="C7" s="4" t="s">
        <v>30</v>
      </c>
      <c r="D7" s="4" t="s">
        <v>30</v>
      </c>
      <c r="E7" s="4" t="s">
        <v>97</v>
      </c>
      <c r="F7" s="4">
        <v>1</v>
      </c>
      <c r="G7" s="4" t="s">
        <v>121</v>
      </c>
      <c r="H7" s="4">
        <v>1</v>
      </c>
      <c r="I7" s="4" t="s">
        <v>63</v>
      </c>
      <c r="J7" s="4">
        <v>1</v>
      </c>
      <c r="K7" s="4" t="s">
        <v>82</v>
      </c>
      <c r="L7" s="4">
        <v>1</v>
      </c>
      <c r="M7" s="27">
        <f>L7*1</f>
        <v>1</v>
      </c>
      <c r="N7" s="4">
        <v>1</v>
      </c>
      <c r="O7" s="4" t="s">
        <v>57</v>
      </c>
      <c r="P7" s="4" t="s">
        <v>127</v>
      </c>
      <c r="Q7" s="4">
        <v>10</v>
      </c>
      <c r="R7" s="4">
        <v>10</v>
      </c>
      <c r="S7" s="4">
        <v>1</v>
      </c>
      <c r="T7" s="4">
        <v>10</v>
      </c>
      <c r="U7" s="4">
        <v>0</v>
      </c>
      <c r="V7" s="4">
        <v>0.75</v>
      </c>
      <c r="W7" s="4">
        <v>0</v>
      </c>
      <c r="X7" s="4">
        <v>0</v>
      </c>
      <c r="Y7" s="4">
        <v>0.1</v>
      </c>
      <c r="Z7" s="4">
        <v>5</v>
      </c>
      <c r="AA7" s="4">
        <v>50</v>
      </c>
      <c r="AB7" s="4">
        <v>0.1</v>
      </c>
      <c r="AC7" s="4">
        <v>0</v>
      </c>
      <c r="AD7" s="4">
        <v>0</v>
      </c>
      <c r="AE7" s="4" t="s">
        <v>41</v>
      </c>
      <c r="AF7" s="4" t="s">
        <v>41</v>
      </c>
      <c r="AG7" s="4">
        <v>2</v>
      </c>
      <c r="AK7" s="4">
        <v>3</v>
      </c>
      <c r="AL7" s="5">
        <v>7</v>
      </c>
      <c r="AM7" s="5">
        <v>70</v>
      </c>
      <c r="AN7" s="5">
        <v>7</v>
      </c>
      <c r="AO7" s="5">
        <v>1</v>
      </c>
      <c r="AP7" s="5">
        <v>1</v>
      </c>
      <c r="AQ7" s="5">
        <v>1</v>
      </c>
      <c r="AR7" s="5">
        <v>1</v>
      </c>
    </row>
    <row r="8" spans="1:47" x14ac:dyDescent="0.3">
      <c r="A8" s="4"/>
      <c r="B8" s="4"/>
      <c r="C8" s="4" t="s">
        <v>29</v>
      </c>
      <c r="D8" s="4" t="s">
        <v>29</v>
      </c>
      <c r="E8" s="4" t="s">
        <v>88</v>
      </c>
      <c r="F8" s="4">
        <v>1</v>
      </c>
      <c r="G8" s="4" t="s">
        <v>122</v>
      </c>
      <c r="H8" s="4">
        <v>1</v>
      </c>
      <c r="I8" s="4" t="s">
        <v>64</v>
      </c>
      <c r="J8" s="4">
        <v>2</v>
      </c>
      <c r="K8" s="4" t="s">
        <v>82</v>
      </c>
      <c r="L8" s="4">
        <v>1</v>
      </c>
      <c r="M8" s="27">
        <f t="shared" ref="M8" si="0">L8*1</f>
        <v>1</v>
      </c>
      <c r="N8" s="4">
        <v>2</v>
      </c>
      <c r="O8" s="4" t="s">
        <v>61</v>
      </c>
      <c r="P8" s="4" t="s">
        <v>126</v>
      </c>
      <c r="Q8" s="4">
        <v>20</v>
      </c>
      <c r="R8" s="4">
        <v>15</v>
      </c>
      <c r="S8" s="4">
        <v>3</v>
      </c>
      <c r="T8" s="4">
        <v>15</v>
      </c>
      <c r="U8" s="4">
        <v>0</v>
      </c>
      <c r="V8" s="4">
        <v>0.65</v>
      </c>
      <c r="W8" s="4">
        <v>0.1</v>
      </c>
      <c r="X8" s="4">
        <v>5</v>
      </c>
      <c r="Y8" s="4">
        <v>0.1</v>
      </c>
      <c r="Z8" s="4">
        <v>10</v>
      </c>
      <c r="AA8" s="4">
        <v>150</v>
      </c>
      <c r="AB8" s="4">
        <v>0.1</v>
      </c>
      <c r="AC8" s="4">
        <v>0.1</v>
      </c>
      <c r="AD8" s="4">
        <v>0.05</v>
      </c>
      <c r="AE8" s="4" t="s">
        <v>41</v>
      </c>
      <c r="AF8" s="4" t="s">
        <v>41</v>
      </c>
      <c r="AG8" s="4">
        <v>3</v>
      </c>
      <c r="AK8" s="4">
        <v>3</v>
      </c>
      <c r="AL8" s="5">
        <v>20</v>
      </c>
      <c r="AM8" s="5">
        <v>200</v>
      </c>
      <c r="AN8" s="5">
        <v>20</v>
      </c>
      <c r="AO8" s="5">
        <v>1</v>
      </c>
      <c r="AP8" s="5">
        <v>1</v>
      </c>
      <c r="AQ8" s="5">
        <v>1</v>
      </c>
      <c r="AR8" s="5">
        <v>1</v>
      </c>
    </row>
    <row r="9" spans="1:47" x14ac:dyDescent="0.3">
      <c r="A9" s="4"/>
      <c r="B9" s="4"/>
      <c r="C9" s="4" t="s">
        <v>62</v>
      </c>
      <c r="D9" s="4" t="s">
        <v>62</v>
      </c>
      <c r="E9" s="4" t="s">
        <v>88</v>
      </c>
      <c r="F9" s="4">
        <v>1</v>
      </c>
      <c r="G9" s="4" t="s">
        <v>122</v>
      </c>
      <c r="H9" s="4">
        <v>1</v>
      </c>
      <c r="I9" s="4" t="s">
        <v>65</v>
      </c>
      <c r="J9" s="4">
        <v>3</v>
      </c>
      <c r="K9" s="4" t="s">
        <v>82</v>
      </c>
      <c r="L9" s="4">
        <v>1</v>
      </c>
      <c r="M9" s="27">
        <f t="shared" ref="M9" si="1">L9*1</f>
        <v>1</v>
      </c>
      <c r="N9" s="4">
        <v>3</v>
      </c>
      <c r="O9" s="4" t="s">
        <v>128</v>
      </c>
      <c r="P9" s="4"/>
      <c r="Q9" s="4">
        <v>15</v>
      </c>
      <c r="R9" s="4">
        <v>10</v>
      </c>
      <c r="S9" s="4">
        <v>2</v>
      </c>
      <c r="T9" s="4">
        <v>10</v>
      </c>
      <c r="U9" s="4">
        <v>0.05</v>
      </c>
      <c r="V9" s="27">
        <v>0.75</v>
      </c>
      <c r="W9" s="4">
        <v>0</v>
      </c>
      <c r="X9" s="4">
        <v>0</v>
      </c>
      <c r="Y9" s="4">
        <v>0.15</v>
      </c>
      <c r="Z9" s="4">
        <v>5</v>
      </c>
      <c r="AA9" s="4">
        <v>100</v>
      </c>
      <c r="AB9" s="4">
        <v>0.1</v>
      </c>
      <c r="AC9" s="4">
        <v>0</v>
      </c>
      <c r="AD9" s="4">
        <v>0</v>
      </c>
      <c r="AE9" s="4" t="s">
        <v>41</v>
      </c>
      <c r="AF9" s="4" t="s">
        <v>41</v>
      </c>
      <c r="AG9" s="4">
        <v>2</v>
      </c>
      <c r="AK9" s="4">
        <v>3</v>
      </c>
      <c r="AL9" s="5">
        <v>15</v>
      </c>
      <c r="AM9" s="5">
        <v>150</v>
      </c>
      <c r="AN9" s="5">
        <v>15</v>
      </c>
      <c r="AO9" s="5">
        <v>1</v>
      </c>
      <c r="AP9" s="5">
        <v>1</v>
      </c>
      <c r="AQ9" s="5">
        <v>1</v>
      </c>
      <c r="AR9" s="5">
        <v>1</v>
      </c>
    </row>
    <row r="10" spans="1:47" x14ac:dyDescent="0.3">
      <c r="A10" s="4"/>
      <c r="B10" s="4"/>
      <c r="C10" s="4" t="s">
        <v>36</v>
      </c>
      <c r="D10" s="4" t="s">
        <v>36</v>
      </c>
      <c r="E10" s="4" t="s">
        <v>88</v>
      </c>
      <c r="F10" s="4">
        <v>1</v>
      </c>
      <c r="G10" s="4" t="s">
        <v>123</v>
      </c>
      <c r="H10" s="4">
        <v>1</v>
      </c>
      <c r="I10" s="4" t="s">
        <v>66</v>
      </c>
      <c r="J10" s="4">
        <v>4</v>
      </c>
      <c r="K10" s="4" t="s">
        <v>82</v>
      </c>
      <c r="L10" s="4">
        <v>1</v>
      </c>
      <c r="M10" s="27">
        <f t="shared" ref="M10" si="2">L10*1</f>
        <v>1</v>
      </c>
      <c r="N10" s="4">
        <v>4</v>
      </c>
      <c r="O10" s="4" t="s">
        <v>132</v>
      </c>
      <c r="P10" s="4"/>
      <c r="Q10" s="4">
        <v>6</v>
      </c>
      <c r="R10" s="4">
        <v>3</v>
      </c>
      <c r="S10" s="4">
        <v>1</v>
      </c>
      <c r="T10" s="4">
        <v>3</v>
      </c>
      <c r="U10" s="4">
        <v>0.2</v>
      </c>
      <c r="V10" s="27">
        <v>0.8</v>
      </c>
      <c r="W10" s="4">
        <v>0</v>
      </c>
      <c r="X10" s="4">
        <v>0</v>
      </c>
      <c r="Y10" s="4">
        <v>0.1</v>
      </c>
      <c r="Z10" s="4">
        <v>0</v>
      </c>
      <c r="AA10" s="4">
        <v>30</v>
      </c>
      <c r="AB10" s="4">
        <v>0.2</v>
      </c>
      <c r="AC10" s="4">
        <v>0</v>
      </c>
      <c r="AD10" s="4">
        <v>0</v>
      </c>
      <c r="AE10" s="4" t="s">
        <v>41</v>
      </c>
      <c r="AF10" s="4" t="s">
        <v>41</v>
      </c>
      <c r="AG10" s="4">
        <v>1</v>
      </c>
      <c r="AK10" s="4">
        <v>3</v>
      </c>
      <c r="AL10" s="5">
        <v>3</v>
      </c>
      <c r="AM10" s="5">
        <v>30</v>
      </c>
      <c r="AN10" s="5">
        <v>3</v>
      </c>
      <c r="AO10" s="5">
        <v>1</v>
      </c>
      <c r="AP10" s="5">
        <v>1</v>
      </c>
      <c r="AQ10" s="5">
        <v>1</v>
      </c>
      <c r="AR10" s="5">
        <v>1</v>
      </c>
    </row>
    <row r="11" spans="1:47" x14ac:dyDescent="0.3">
      <c r="A11" s="4"/>
      <c r="B11" s="4"/>
      <c r="C11" s="4" t="s">
        <v>32</v>
      </c>
      <c r="D11" s="4" t="s">
        <v>32</v>
      </c>
      <c r="E11" s="4" t="s">
        <v>88</v>
      </c>
      <c r="F11" s="4">
        <v>1</v>
      </c>
      <c r="G11" s="4" t="s">
        <v>124</v>
      </c>
      <c r="H11" s="4">
        <v>1</v>
      </c>
      <c r="I11" s="4" t="s">
        <v>67</v>
      </c>
      <c r="J11" s="4">
        <v>5</v>
      </c>
      <c r="K11" s="4" t="s">
        <v>82</v>
      </c>
      <c r="L11" s="4">
        <v>1</v>
      </c>
      <c r="M11" s="27">
        <f t="shared" ref="M11" si="3">L11*1</f>
        <v>1</v>
      </c>
      <c r="N11" s="4">
        <v>5</v>
      </c>
      <c r="O11" s="4" t="s">
        <v>133</v>
      </c>
      <c r="P11" s="4"/>
      <c r="Q11" s="4">
        <v>15</v>
      </c>
      <c r="R11" s="4">
        <v>15</v>
      </c>
      <c r="S11" s="4">
        <v>2</v>
      </c>
      <c r="T11" s="4">
        <v>15</v>
      </c>
      <c r="U11" s="4">
        <v>0.05</v>
      </c>
      <c r="V11" s="27">
        <v>0.6</v>
      </c>
      <c r="W11" s="4">
        <v>0.1</v>
      </c>
      <c r="X11" s="4">
        <v>5</v>
      </c>
      <c r="Y11" s="4">
        <v>0.15</v>
      </c>
      <c r="Z11" s="4">
        <v>10</v>
      </c>
      <c r="AA11" s="4">
        <v>100</v>
      </c>
      <c r="AB11" s="4">
        <v>0.1</v>
      </c>
      <c r="AC11" s="4">
        <v>0.05</v>
      </c>
      <c r="AD11" s="4">
        <v>0.05</v>
      </c>
      <c r="AE11" s="4" t="s">
        <v>41</v>
      </c>
      <c r="AF11" s="4" t="s">
        <v>41</v>
      </c>
      <c r="AG11" s="4">
        <v>2</v>
      </c>
      <c r="AK11" s="4">
        <v>3</v>
      </c>
      <c r="AL11" s="5">
        <v>10</v>
      </c>
      <c r="AM11" s="5">
        <v>100</v>
      </c>
      <c r="AN11" s="5">
        <v>10</v>
      </c>
      <c r="AO11" s="5">
        <v>1</v>
      </c>
      <c r="AP11" s="5">
        <v>1</v>
      </c>
      <c r="AQ11" s="5">
        <v>1</v>
      </c>
      <c r="AR11" s="5">
        <v>1</v>
      </c>
    </row>
    <row r="12" spans="1:47" x14ac:dyDescent="0.3">
      <c r="A12" s="4"/>
      <c r="B12" s="4"/>
      <c r="C12" s="4" t="s">
        <v>31</v>
      </c>
      <c r="D12" s="4" t="s">
        <v>31</v>
      </c>
      <c r="E12" s="4" t="s">
        <v>98</v>
      </c>
      <c r="F12" s="4">
        <v>1</v>
      </c>
      <c r="G12" s="4" t="s">
        <v>122</v>
      </c>
      <c r="H12" s="4">
        <v>1</v>
      </c>
      <c r="I12" s="4" t="s">
        <v>68</v>
      </c>
      <c r="J12" s="4">
        <v>6</v>
      </c>
      <c r="K12" s="4" t="s">
        <v>82</v>
      </c>
      <c r="L12" s="4">
        <v>1</v>
      </c>
      <c r="M12" s="27">
        <f t="shared" ref="M12" si="4">L12*1</f>
        <v>1</v>
      </c>
      <c r="N12" s="4">
        <v>6</v>
      </c>
      <c r="O12" s="4" t="s">
        <v>134</v>
      </c>
      <c r="P12" s="4"/>
      <c r="Q12" s="4">
        <v>20</v>
      </c>
      <c r="R12" s="4">
        <v>20</v>
      </c>
      <c r="S12" s="4">
        <v>3</v>
      </c>
      <c r="T12" s="4">
        <v>20</v>
      </c>
      <c r="U12" s="4">
        <v>0.05</v>
      </c>
      <c r="V12" s="27">
        <v>0.55000000000000004</v>
      </c>
      <c r="W12" s="4">
        <v>0.1</v>
      </c>
      <c r="X12" s="4">
        <v>10</v>
      </c>
      <c r="Y12" s="4">
        <v>0.15</v>
      </c>
      <c r="Z12" s="4">
        <v>15</v>
      </c>
      <c r="AA12" s="4">
        <v>200</v>
      </c>
      <c r="AB12" s="4">
        <v>0.1</v>
      </c>
      <c r="AC12" s="4">
        <v>0.15</v>
      </c>
      <c r="AD12" s="4">
        <v>0.1</v>
      </c>
      <c r="AE12" s="4" t="s">
        <v>41</v>
      </c>
      <c r="AF12" s="4" t="s">
        <v>41</v>
      </c>
      <c r="AG12" s="4">
        <v>3</v>
      </c>
      <c r="AK12" s="4">
        <v>3</v>
      </c>
      <c r="AL12" s="5">
        <v>15</v>
      </c>
      <c r="AM12" s="5">
        <v>150</v>
      </c>
      <c r="AN12" s="5">
        <v>15</v>
      </c>
      <c r="AO12" s="5">
        <v>1</v>
      </c>
      <c r="AP12" s="5">
        <v>1</v>
      </c>
      <c r="AQ12" s="5">
        <v>1</v>
      </c>
      <c r="AR12" s="5">
        <v>1</v>
      </c>
    </row>
    <row r="13" spans="1:47" x14ac:dyDescent="0.3">
      <c r="A13" s="4"/>
      <c r="B13" s="4"/>
      <c r="C13" s="4" t="s">
        <v>33</v>
      </c>
      <c r="D13" s="4" t="s">
        <v>33</v>
      </c>
      <c r="E13" s="4" t="s">
        <v>88</v>
      </c>
      <c r="F13" s="4">
        <v>1</v>
      </c>
      <c r="G13" s="4" t="s">
        <v>122</v>
      </c>
      <c r="H13" s="4">
        <v>1</v>
      </c>
      <c r="I13" s="4" t="s">
        <v>69</v>
      </c>
      <c r="J13" s="4">
        <v>7</v>
      </c>
      <c r="K13" s="4" t="s">
        <v>82</v>
      </c>
      <c r="L13" s="4">
        <v>1</v>
      </c>
      <c r="M13" s="27">
        <f t="shared" ref="M13" si="5">L13*1</f>
        <v>1</v>
      </c>
      <c r="N13" s="4">
        <v>7</v>
      </c>
      <c r="O13" s="4" t="s">
        <v>135</v>
      </c>
      <c r="P13" s="4"/>
      <c r="Q13" s="4">
        <v>10</v>
      </c>
      <c r="R13" s="4">
        <v>5</v>
      </c>
      <c r="S13" s="4">
        <v>1</v>
      </c>
      <c r="T13" s="4">
        <v>5</v>
      </c>
      <c r="U13" s="4">
        <v>0.15</v>
      </c>
      <c r="V13" s="27">
        <v>0.7</v>
      </c>
      <c r="W13" s="4">
        <v>0</v>
      </c>
      <c r="X13" s="4">
        <v>0</v>
      </c>
      <c r="Y13" s="4">
        <v>0.2</v>
      </c>
      <c r="Z13" s="4">
        <v>5</v>
      </c>
      <c r="AA13" s="4">
        <v>50</v>
      </c>
      <c r="AB13" s="4">
        <v>0.15</v>
      </c>
      <c r="AC13" s="4">
        <v>0</v>
      </c>
      <c r="AD13" s="4">
        <v>0</v>
      </c>
      <c r="AE13" s="4" t="s">
        <v>41</v>
      </c>
      <c r="AF13" s="4" t="s">
        <v>41</v>
      </c>
      <c r="AG13" s="4">
        <v>3</v>
      </c>
      <c r="AK13" s="4">
        <v>3</v>
      </c>
      <c r="AL13" s="5">
        <v>40</v>
      </c>
      <c r="AM13" s="5">
        <v>40</v>
      </c>
      <c r="AN13" s="5">
        <v>40</v>
      </c>
      <c r="AO13" s="5">
        <v>1</v>
      </c>
      <c r="AP13" s="5">
        <v>1</v>
      </c>
      <c r="AQ13" s="5">
        <v>1</v>
      </c>
      <c r="AR13" s="5">
        <v>1</v>
      </c>
    </row>
    <row r="14" spans="1:47" x14ac:dyDescent="0.3">
      <c r="A14" s="4"/>
      <c r="B14" s="4"/>
      <c r="C14" s="4" t="s">
        <v>34</v>
      </c>
      <c r="D14" s="4" t="s">
        <v>34</v>
      </c>
      <c r="E14" s="4" t="s">
        <v>88</v>
      </c>
      <c r="F14" s="4">
        <v>1</v>
      </c>
      <c r="G14" s="4" t="s">
        <v>121</v>
      </c>
      <c r="H14" s="4">
        <v>1</v>
      </c>
      <c r="I14" s="4" t="s">
        <v>70</v>
      </c>
      <c r="J14" s="4">
        <v>8</v>
      </c>
      <c r="K14" s="4" t="s">
        <v>82</v>
      </c>
      <c r="L14" s="4">
        <v>1</v>
      </c>
      <c r="M14" s="27">
        <f t="shared" ref="M14" si="6">L14*1</f>
        <v>1</v>
      </c>
      <c r="N14" s="4">
        <v>8</v>
      </c>
      <c r="O14" s="4" t="s">
        <v>136</v>
      </c>
      <c r="P14" s="4"/>
      <c r="Q14" s="4">
        <v>20</v>
      </c>
      <c r="R14" s="4">
        <v>10</v>
      </c>
      <c r="S14" s="4">
        <v>2</v>
      </c>
      <c r="T14" s="4">
        <v>10</v>
      </c>
      <c r="U14" s="4">
        <v>0.1</v>
      </c>
      <c r="V14" s="27">
        <v>0.7</v>
      </c>
      <c r="W14" s="4">
        <v>0</v>
      </c>
      <c r="X14" s="4">
        <v>0</v>
      </c>
      <c r="Y14" s="4">
        <v>0.2</v>
      </c>
      <c r="Z14" s="4">
        <v>5</v>
      </c>
      <c r="AA14" s="4">
        <v>100</v>
      </c>
      <c r="AB14" s="4">
        <v>0.15</v>
      </c>
      <c r="AC14" s="4">
        <v>0</v>
      </c>
      <c r="AD14" s="4">
        <v>0</v>
      </c>
      <c r="AE14" s="4" t="s">
        <v>41</v>
      </c>
      <c r="AF14" s="4" t="s">
        <v>41</v>
      </c>
      <c r="AG14" s="4">
        <v>5</v>
      </c>
      <c r="AK14" s="4">
        <v>3</v>
      </c>
      <c r="AL14" s="5">
        <v>10</v>
      </c>
      <c r="AM14" s="5">
        <v>100</v>
      </c>
      <c r="AN14" s="5">
        <v>10</v>
      </c>
      <c r="AO14" s="5">
        <v>1</v>
      </c>
      <c r="AP14" s="5">
        <v>1</v>
      </c>
      <c r="AQ14" s="5">
        <v>1</v>
      </c>
      <c r="AR14" s="5">
        <v>1</v>
      </c>
    </row>
    <row r="15" spans="1:47" x14ac:dyDescent="0.3">
      <c r="A15" s="4"/>
      <c r="B15" s="4"/>
      <c r="C15" s="4" t="s">
        <v>35</v>
      </c>
      <c r="D15" s="4" t="s">
        <v>35</v>
      </c>
      <c r="E15" s="4" t="s">
        <v>88</v>
      </c>
      <c r="F15" s="4">
        <v>1</v>
      </c>
      <c r="G15" s="4" t="s">
        <v>123</v>
      </c>
      <c r="H15" s="4">
        <v>1</v>
      </c>
      <c r="I15" s="4" t="s">
        <v>71</v>
      </c>
      <c r="J15" s="4">
        <v>9</v>
      </c>
      <c r="K15" s="4" t="s">
        <v>82</v>
      </c>
      <c r="L15" s="4">
        <v>1</v>
      </c>
      <c r="M15" s="27">
        <f t="shared" ref="M15" si="7">L15*1</f>
        <v>1</v>
      </c>
      <c r="N15" s="4">
        <v>9</v>
      </c>
      <c r="O15" s="4" t="s">
        <v>137</v>
      </c>
      <c r="P15" s="4"/>
      <c r="Q15" s="4">
        <v>10</v>
      </c>
      <c r="R15" s="4">
        <v>15</v>
      </c>
      <c r="S15" s="4">
        <v>2</v>
      </c>
      <c r="T15" s="4">
        <v>15</v>
      </c>
      <c r="U15" s="4">
        <v>0.1</v>
      </c>
      <c r="V15" s="27">
        <v>0.6</v>
      </c>
      <c r="W15" s="4">
        <v>0.15</v>
      </c>
      <c r="X15" s="4">
        <v>10</v>
      </c>
      <c r="Y15" s="4">
        <v>0</v>
      </c>
      <c r="Z15" s="4">
        <v>0</v>
      </c>
      <c r="AA15" s="4">
        <v>150</v>
      </c>
      <c r="AB15" s="4">
        <v>0</v>
      </c>
      <c r="AC15" s="4">
        <v>0.15</v>
      </c>
      <c r="AD15" s="4">
        <v>0.1</v>
      </c>
      <c r="AE15" s="4" t="s">
        <v>41</v>
      </c>
      <c r="AF15" s="4" t="s">
        <v>41</v>
      </c>
      <c r="AG15" s="4">
        <v>2</v>
      </c>
      <c r="AK15" s="4">
        <v>3</v>
      </c>
      <c r="AL15" s="5">
        <v>13</v>
      </c>
      <c r="AM15" s="5">
        <v>130</v>
      </c>
      <c r="AN15" s="5">
        <v>13</v>
      </c>
      <c r="AO15" s="5">
        <v>1</v>
      </c>
      <c r="AP15" s="5">
        <v>1</v>
      </c>
      <c r="AQ15" s="5">
        <v>1</v>
      </c>
      <c r="AR15" s="5">
        <v>1</v>
      </c>
    </row>
    <row r="16" spans="1:47" x14ac:dyDescent="0.3">
      <c r="A16" s="4"/>
      <c r="B16" s="4"/>
      <c r="C16" s="4" t="s">
        <v>37</v>
      </c>
      <c r="D16" s="4" t="s">
        <v>37</v>
      </c>
      <c r="E16" s="4" t="s">
        <v>88</v>
      </c>
      <c r="F16" s="4">
        <v>1</v>
      </c>
      <c r="G16" s="4" t="s">
        <v>122</v>
      </c>
      <c r="H16" s="4">
        <v>1</v>
      </c>
      <c r="I16" s="4" t="s">
        <v>72</v>
      </c>
      <c r="J16" s="4">
        <v>10</v>
      </c>
      <c r="K16" s="4" t="s">
        <v>82</v>
      </c>
      <c r="L16" s="4">
        <v>1</v>
      </c>
      <c r="M16" s="27">
        <f t="shared" ref="M16" si="8">L16*1</f>
        <v>1</v>
      </c>
      <c r="N16" s="4">
        <v>10</v>
      </c>
      <c r="O16" s="4" t="s">
        <v>138</v>
      </c>
      <c r="P16" s="4"/>
      <c r="Q16" s="4">
        <v>25</v>
      </c>
      <c r="R16" s="4">
        <v>20</v>
      </c>
      <c r="S16" s="4">
        <v>4</v>
      </c>
      <c r="T16" s="4">
        <v>20</v>
      </c>
      <c r="U16" s="4">
        <v>0.15</v>
      </c>
      <c r="V16" s="27">
        <v>0.55000000000000004</v>
      </c>
      <c r="W16" s="4">
        <v>0.2</v>
      </c>
      <c r="X16" s="4">
        <v>15</v>
      </c>
      <c r="Y16" s="4">
        <v>0.1</v>
      </c>
      <c r="Z16" s="4">
        <v>10</v>
      </c>
      <c r="AA16" s="4">
        <v>200</v>
      </c>
      <c r="AB16" s="4">
        <v>0.1</v>
      </c>
      <c r="AC16" s="4">
        <v>0.1</v>
      </c>
      <c r="AD16" s="4">
        <v>0.1</v>
      </c>
      <c r="AE16" s="4" t="s">
        <v>41</v>
      </c>
      <c r="AF16" s="4" t="s">
        <v>41</v>
      </c>
      <c r="AG16" s="4">
        <v>3</v>
      </c>
      <c r="AK16" s="4">
        <v>3</v>
      </c>
      <c r="AL16" s="5">
        <v>20</v>
      </c>
      <c r="AM16" s="5">
        <v>200</v>
      </c>
      <c r="AN16" s="5">
        <v>20</v>
      </c>
      <c r="AO16" s="5">
        <v>1</v>
      </c>
      <c r="AP16" s="5">
        <v>1</v>
      </c>
      <c r="AQ16" s="5">
        <v>1</v>
      </c>
      <c r="AR16" s="5">
        <v>1</v>
      </c>
    </row>
    <row r="17" spans="1:49" x14ac:dyDescent="0.3">
      <c r="A17" s="4"/>
      <c r="B17" s="4"/>
      <c r="C17" s="4" t="s">
        <v>38</v>
      </c>
      <c r="D17" s="4" t="s">
        <v>38</v>
      </c>
      <c r="E17" s="4" t="s">
        <v>88</v>
      </c>
      <c r="F17" s="4">
        <v>1</v>
      </c>
      <c r="G17" s="4" t="s">
        <v>121</v>
      </c>
      <c r="H17" s="4">
        <v>1</v>
      </c>
      <c r="I17" s="4" t="s">
        <v>73</v>
      </c>
      <c r="J17" s="4">
        <v>11</v>
      </c>
      <c r="K17" s="4" t="s">
        <v>82</v>
      </c>
      <c r="L17" s="4">
        <v>1</v>
      </c>
      <c r="M17" s="27">
        <f t="shared" ref="M17" si="9">L17*1</f>
        <v>1</v>
      </c>
      <c r="N17" s="4">
        <v>11</v>
      </c>
      <c r="O17" s="4" t="s">
        <v>139</v>
      </c>
      <c r="P17" s="4"/>
      <c r="Q17" s="4">
        <v>10</v>
      </c>
      <c r="R17" s="4">
        <v>5</v>
      </c>
      <c r="S17" s="4">
        <v>2</v>
      </c>
      <c r="T17" s="4">
        <v>5</v>
      </c>
      <c r="U17" s="4">
        <v>0.15</v>
      </c>
      <c r="V17" s="27">
        <v>0.7</v>
      </c>
      <c r="W17" s="4">
        <v>0</v>
      </c>
      <c r="X17" s="4">
        <v>0</v>
      </c>
      <c r="Y17" s="4">
        <v>0.2</v>
      </c>
      <c r="Z17" s="4">
        <v>0</v>
      </c>
      <c r="AA17" s="4">
        <v>50</v>
      </c>
      <c r="AB17" s="4">
        <v>0.1</v>
      </c>
      <c r="AC17" s="4">
        <v>0</v>
      </c>
      <c r="AD17" s="4">
        <v>0</v>
      </c>
      <c r="AE17" s="4">
        <v>20</v>
      </c>
      <c r="AF17" s="4">
        <v>1</v>
      </c>
      <c r="AG17" s="4">
        <v>15</v>
      </c>
      <c r="AK17" s="4">
        <v>3</v>
      </c>
      <c r="AL17" s="5">
        <v>5</v>
      </c>
      <c r="AM17" s="5">
        <v>50</v>
      </c>
      <c r="AN17" s="5">
        <v>5</v>
      </c>
      <c r="AO17" s="5">
        <v>1</v>
      </c>
      <c r="AP17" s="5">
        <v>1</v>
      </c>
      <c r="AQ17" s="5">
        <v>1</v>
      </c>
      <c r="AR17" s="5">
        <v>1</v>
      </c>
    </row>
    <row r="18" spans="1:49" x14ac:dyDescent="0.3">
      <c r="A18" s="4"/>
      <c r="B18" s="4"/>
      <c r="C18" s="4" t="s">
        <v>39</v>
      </c>
      <c r="D18" s="4" t="s">
        <v>39</v>
      </c>
      <c r="E18" s="4" t="s">
        <v>88</v>
      </c>
      <c r="F18" s="4">
        <v>1</v>
      </c>
      <c r="G18" s="4" t="s">
        <v>122</v>
      </c>
      <c r="H18" s="4">
        <v>1</v>
      </c>
      <c r="I18" s="4" t="s">
        <v>74</v>
      </c>
      <c r="J18" s="4">
        <v>12</v>
      </c>
      <c r="K18" s="4" t="s">
        <v>82</v>
      </c>
      <c r="L18" s="4">
        <v>1</v>
      </c>
      <c r="M18" s="27">
        <f t="shared" ref="M18" si="10">L18*1</f>
        <v>1</v>
      </c>
      <c r="N18" s="4">
        <v>12</v>
      </c>
      <c r="O18" s="4" t="s">
        <v>140</v>
      </c>
      <c r="P18" s="4"/>
      <c r="Q18" s="4">
        <v>20</v>
      </c>
      <c r="R18" s="4">
        <v>5</v>
      </c>
      <c r="S18" s="4">
        <v>4</v>
      </c>
      <c r="T18" s="4">
        <v>5</v>
      </c>
      <c r="U18" s="4">
        <v>0.1</v>
      </c>
      <c r="V18" s="27">
        <v>0.65</v>
      </c>
      <c r="W18" s="4">
        <v>0.1</v>
      </c>
      <c r="X18" s="4">
        <v>0</v>
      </c>
      <c r="Y18" s="4">
        <v>0.3</v>
      </c>
      <c r="Z18" s="4">
        <v>0</v>
      </c>
      <c r="AA18" s="4">
        <v>50</v>
      </c>
      <c r="AB18" s="4">
        <v>0.1</v>
      </c>
      <c r="AC18" s="4">
        <v>0</v>
      </c>
      <c r="AD18" s="4">
        <v>0</v>
      </c>
      <c r="AE18" s="4">
        <v>40</v>
      </c>
      <c r="AF18" s="4">
        <v>2</v>
      </c>
      <c r="AG18" s="4">
        <v>20</v>
      </c>
      <c r="AK18" s="4">
        <v>3</v>
      </c>
      <c r="AL18" s="5">
        <v>7</v>
      </c>
      <c r="AM18" s="5">
        <v>70</v>
      </c>
      <c r="AN18" s="5">
        <v>7</v>
      </c>
      <c r="AO18" s="5">
        <v>1</v>
      </c>
      <c r="AP18" s="5">
        <v>1</v>
      </c>
      <c r="AQ18" s="5">
        <v>1</v>
      </c>
      <c r="AR18" s="5">
        <v>1</v>
      </c>
    </row>
    <row r="19" spans="1:49" x14ac:dyDescent="0.3">
      <c r="A19" s="4"/>
      <c r="B19" s="4"/>
      <c r="C19" s="4" t="s">
        <v>40</v>
      </c>
      <c r="D19" s="4" t="s">
        <v>40</v>
      </c>
      <c r="E19" s="4" t="s">
        <v>88</v>
      </c>
      <c r="F19" s="4">
        <v>1</v>
      </c>
      <c r="G19" s="4" t="s">
        <v>122</v>
      </c>
      <c r="H19" s="4">
        <v>1</v>
      </c>
      <c r="I19" s="4" t="s">
        <v>75</v>
      </c>
      <c r="J19" s="4">
        <v>13</v>
      </c>
      <c r="K19" s="4" t="s">
        <v>82</v>
      </c>
      <c r="L19" s="4">
        <v>1</v>
      </c>
      <c r="M19" s="27">
        <f t="shared" ref="M19" si="11">L19*1</f>
        <v>1</v>
      </c>
      <c r="N19" s="4">
        <v>13</v>
      </c>
      <c r="O19" s="4" t="s">
        <v>141</v>
      </c>
      <c r="P19" s="4"/>
      <c r="Q19" s="4">
        <v>15</v>
      </c>
      <c r="R19" s="4">
        <v>5</v>
      </c>
      <c r="S19" s="4">
        <v>3</v>
      </c>
      <c r="T19" s="4">
        <v>5</v>
      </c>
      <c r="U19" s="4">
        <v>0.2</v>
      </c>
      <c r="V19" s="27">
        <v>0.8</v>
      </c>
      <c r="W19" s="4">
        <v>0.3</v>
      </c>
      <c r="X19" s="4">
        <v>0</v>
      </c>
      <c r="Y19" s="4">
        <v>0.3</v>
      </c>
      <c r="Z19" s="4">
        <v>0</v>
      </c>
      <c r="AA19" s="4">
        <v>50</v>
      </c>
      <c r="AB19" s="4">
        <v>0.1</v>
      </c>
      <c r="AC19" s="4">
        <v>0</v>
      </c>
      <c r="AD19" s="4">
        <v>0</v>
      </c>
      <c r="AE19" s="4">
        <v>30</v>
      </c>
      <c r="AF19" s="4">
        <v>3</v>
      </c>
      <c r="AG19" s="4">
        <v>10</v>
      </c>
      <c r="AK19" s="4">
        <v>3</v>
      </c>
      <c r="AL19" s="5">
        <v>20</v>
      </c>
      <c r="AM19" s="5">
        <v>200</v>
      </c>
      <c r="AN19" s="5">
        <v>20</v>
      </c>
      <c r="AO19" s="5">
        <v>1</v>
      </c>
      <c r="AP19" s="5">
        <v>1</v>
      </c>
      <c r="AQ19" s="5">
        <v>1</v>
      </c>
      <c r="AR19" s="5">
        <v>1</v>
      </c>
    </row>
    <row r="20" spans="1:49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5"/>
      <c r="AM20" s="4"/>
      <c r="AN20" s="4"/>
      <c r="AO20" s="4"/>
      <c r="AP20" s="4"/>
      <c r="AQ20" s="4"/>
      <c r="AR20" s="4"/>
      <c r="AS20" s="5"/>
      <c r="AT20" s="5"/>
      <c r="AU20" s="5"/>
      <c r="AV20" s="5"/>
      <c r="AW20" s="5"/>
    </row>
    <row r="21" spans="1:49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5"/>
      <c r="AM21" s="4"/>
      <c r="AN21" s="4"/>
      <c r="AO21" s="4"/>
      <c r="AP21" s="4"/>
      <c r="AQ21" s="4"/>
      <c r="AR21" s="4"/>
      <c r="AS21" s="5"/>
      <c r="AT21" s="5"/>
      <c r="AU21" s="5"/>
      <c r="AV21" s="5"/>
      <c r="AW21" s="5"/>
    </row>
    <row r="22" spans="1:49" x14ac:dyDescent="0.3">
      <c r="A22" s="4"/>
      <c r="B22" s="4"/>
      <c r="C22" s="4"/>
      <c r="D22" s="12"/>
      <c r="E22" s="12"/>
      <c r="F22" s="12"/>
      <c r="G22" s="12"/>
      <c r="H22" s="12"/>
      <c r="I22" s="12"/>
      <c r="J22" s="12"/>
      <c r="K22" s="12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5"/>
      <c r="AT22" s="5"/>
      <c r="AU22" s="5"/>
      <c r="AV22" s="5"/>
      <c r="AW22" s="5"/>
    </row>
    <row r="23" spans="1:49" x14ac:dyDescent="0.3">
      <c r="H23" s="12"/>
      <c r="I23" s="12"/>
      <c r="J23" s="12"/>
      <c r="K23" s="12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5"/>
      <c r="AT23" s="5"/>
      <c r="AU23" s="5"/>
      <c r="AV23" s="5"/>
      <c r="AW23" s="5"/>
    </row>
    <row r="24" spans="1:49" x14ac:dyDescent="0.3">
      <c r="H24" s="12"/>
      <c r="I24" s="12"/>
      <c r="J24" s="12"/>
      <c r="K24" s="12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5"/>
      <c r="AT24" s="5"/>
      <c r="AU24" s="5"/>
      <c r="AV24" s="5"/>
      <c r="AW24" s="5"/>
    </row>
    <row r="25" spans="1:49" x14ac:dyDescent="0.3">
      <c r="H25" s="12"/>
      <c r="I25" s="12"/>
      <c r="J25" s="12"/>
      <c r="K25" s="1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5"/>
      <c r="AT25" s="5"/>
      <c r="AU25" s="5"/>
      <c r="AV25" s="5"/>
      <c r="AW25" s="5"/>
    </row>
    <row r="26" spans="1:49" x14ac:dyDescent="0.3">
      <c r="H26" s="12"/>
      <c r="I26" s="12"/>
      <c r="J26" s="12"/>
      <c r="K26" s="12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5"/>
      <c r="AT26" s="5"/>
      <c r="AU26" s="5"/>
      <c r="AV26" s="5"/>
      <c r="AW26" s="5"/>
    </row>
    <row r="27" spans="1:49" x14ac:dyDescent="0.3">
      <c r="H27" s="12"/>
      <c r="I27" s="12"/>
      <c r="J27" s="12"/>
      <c r="K27" s="12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5"/>
      <c r="AT27" s="5"/>
      <c r="AU27" s="5"/>
      <c r="AV27" s="5"/>
      <c r="AW27" s="5"/>
    </row>
    <row r="28" spans="1:49" x14ac:dyDescent="0.3">
      <c r="Q28" s="9"/>
      <c r="R28" s="9"/>
      <c r="S28" s="9"/>
      <c r="T28" s="4"/>
      <c r="U28" s="4"/>
      <c r="V28" s="4"/>
      <c r="W28" s="4"/>
      <c r="X28" s="9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x14ac:dyDescent="0.3">
      <c r="Q29" s="5"/>
      <c r="R29" s="5"/>
      <c r="S29" s="9"/>
      <c r="T29" s="4"/>
      <c r="U29" s="4"/>
      <c r="V29" s="4"/>
      <c r="W29" s="4"/>
      <c r="X29" s="9"/>
      <c r="Y29" s="5"/>
      <c r="Z29" s="5"/>
      <c r="AA29" s="5"/>
      <c r="AB29" s="5"/>
      <c r="AC29" s="5"/>
      <c r="AD29" s="5"/>
      <c r="AE29" s="5"/>
      <c r="AF29" s="5"/>
      <c r="AG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3">
      <c r="Q30" s="5"/>
      <c r="R30" s="5"/>
      <c r="S30" s="9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x14ac:dyDescent="0.3">
      <c r="R31" s="5"/>
      <c r="S31" s="9"/>
      <c r="T31" s="4"/>
      <c r="U31" s="4"/>
      <c r="V31" s="4"/>
      <c r="W31" s="4"/>
      <c r="X31" s="9"/>
      <c r="Y31" s="5"/>
      <c r="Z31" s="5"/>
      <c r="AA31" s="5"/>
      <c r="AB31" s="5"/>
      <c r="AC31" s="5"/>
      <c r="AD31" s="5"/>
      <c r="AE31" s="5"/>
      <c r="AF31" s="5"/>
      <c r="AG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x14ac:dyDescent="0.3">
      <c r="R32" s="5"/>
      <c r="S32" s="9"/>
      <c r="T32" s="9"/>
      <c r="U32" s="9"/>
      <c r="V32" s="9"/>
      <c r="W32" s="9"/>
      <c r="X32" s="9"/>
      <c r="Y32" s="5"/>
      <c r="Z32" s="5"/>
      <c r="AA32" s="5"/>
      <c r="AB32" s="5"/>
      <c r="AC32" s="5"/>
      <c r="AD32" s="5"/>
      <c r="AE32" s="5"/>
      <c r="AF32" s="5"/>
      <c r="AG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8:49" x14ac:dyDescent="0.3">
      <c r="R33" s="5"/>
      <c r="S33" s="5"/>
      <c r="T33" s="5"/>
      <c r="U33" s="5"/>
      <c r="V33" s="5"/>
      <c r="W33" s="9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8:49" x14ac:dyDescent="0.3"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8:49" x14ac:dyDescent="0.3"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8:49" x14ac:dyDescent="0.3"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8:49" x14ac:dyDescent="0.3"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8:49" x14ac:dyDescent="0.3"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8:49" x14ac:dyDescent="0.3"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8:49" x14ac:dyDescent="0.3"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8:49" x14ac:dyDescent="0.3">
      <c r="H41" s="5"/>
      <c r="I41" s="5"/>
      <c r="J41" s="5"/>
      <c r="K41" s="5"/>
      <c r="L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8:49" x14ac:dyDescent="0.3">
      <c r="H42" s="5"/>
      <c r="I42" s="5"/>
      <c r="J42" s="5"/>
      <c r="K42" s="10"/>
      <c r="L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8:49" x14ac:dyDescent="0.3">
      <c r="K43" s="10"/>
      <c r="L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8:49" x14ac:dyDescent="0.3">
      <c r="K44" s="10"/>
    </row>
    <row r="45" spans="8:49" x14ac:dyDescent="0.3">
      <c r="K45" s="10"/>
    </row>
    <row r="46" spans="8:49" x14ac:dyDescent="0.3">
      <c r="K46" s="10"/>
    </row>
    <row r="47" spans="8:49" x14ac:dyDescent="0.3">
      <c r="K47" s="10"/>
    </row>
    <row r="48" spans="8:49" x14ac:dyDescent="0.3">
      <c r="K48" s="10"/>
    </row>
    <row r="49" spans="11:11" x14ac:dyDescent="0.3">
      <c r="K49" s="10"/>
    </row>
    <row r="50" spans="11:11" x14ac:dyDescent="0.3">
      <c r="K50" s="4"/>
    </row>
    <row r="51" spans="11:11" x14ac:dyDescent="0.3">
      <c r="K51" s="4"/>
    </row>
    <row r="52" spans="11:11" x14ac:dyDescent="0.3">
      <c r="K52" s="4"/>
    </row>
    <row r="53" spans="11:11" x14ac:dyDescent="0.3">
      <c r="K53" s="4"/>
    </row>
    <row r="54" spans="11:11" x14ac:dyDescent="0.3">
      <c r="K54" s="4"/>
    </row>
    <row r="55" spans="11:11" x14ac:dyDescent="0.3">
      <c r="K55" s="4"/>
    </row>
    <row r="56" spans="11:11" x14ac:dyDescent="0.3">
      <c r="K56" s="4"/>
    </row>
    <row r="57" spans="11:11" x14ac:dyDescent="0.3">
      <c r="K57" s="4"/>
    </row>
    <row r="58" spans="11:11" x14ac:dyDescent="0.3">
      <c r="K58" s="4"/>
    </row>
    <row r="59" spans="11:11" x14ac:dyDescent="0.3">
      <c r="K59" s="4"/>
    </row>
    <row r="60" spans="11:11" x14ac:dyDescent="0.3">
      <c r="K60" s="4"/>
    </row>
    <row r="61" spans="11:11" x14ac:dyDescent="0.3">
      <c r="K61" s="5"/>
    </row>
  </sheetData>
  <mergeCells count="16">
    <mergeCell ref="A5:A6"/>
    <mergeCell ref="D5:D6"/>
    <mergeCell ref="P5:P6"/>
    <mergeCell ref="H5:H6"/>
    <mergeCell ref="N5:N6"/>
    <mergeCell ref="L5:L6"/>
    <mergeCell ref="M5:M6"/>
    <mergeCell ref="E5:E6"/>
    <mergeCell ref="F5:F6"/>
    <mergeCell ref="G5:G6"/>
    <mergeCell ref="K5:K6"/>
    <mergeCell ref="B5:B6"/>
    <mergeCell ref="C5:C6"/>
    <mergeCell ref="O5:O6"/>
    <mergeCell ref="I5:I6"/>
    <mergeCell ref="J5:J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tabSelected="1" zoomScale="85" zoomScaleNormal="85" workbookViewId="0">
      <selection activeCell="S55" sqref="S55"/>
    </sheetView>
  </sheetViews>
  <sheetFormatPr defaultRowHeight="16.5" x14ac:dyDescent="0.3"/>
  <cols>
    <col min="2" max="2" width="9" customWidth="1"/>
    <col min="3" max="3" width="13.625" customWidth="1"/>
    <col min="4" max="6" width="14.625" customWidth="1"/>
    <col min="8" max="8" width="15" customWidth="1"/>
    <col min="9" max="9" width="16.75" customWidth="1"/>
    <col min="10" max="12" width="18.125" customWidth="1"/>
    <col min="13" max="13" width="9" customWidth="1"/>
    <col min="14" max="14" width="18.25" customWidth="1"/>
    <col min="15" max="15" width="10.25" customWidth="1"/>
    <col min="16" max="16" width="9" customWidth="1"/>
    <col min="17" max="17" width="15.5" customWidth="1"/>
    <col min="18" max="18" width="4.75" hidden="1" customWidth="1"/>
    <col min="19" max="19" width="12.5" customWidth="1"/>
    <col min="22" max="22" width="9" customWidth="1"/>
    <col min="24" max="29" width="9" customWidth="1"/>
    <col min="31" max="35" width="9" customWidth="1"/>
    <col min="37" max="39" width="9.125" bestFit="1" customWidth="1"/>
    <col min="40" max="40" width="10" bestFit="1" customWidth="1"/>
    <col min="41" max="41" width="9.125" bestFit="1" customWidth="1"/>
    <col min="45" max="45" width="17.375" customWidth="1"/>
  </cols>
  <sheetData>
    <row r="1" spans="1:47" x14ac:dyDescent="0.3">
      <c r="A1" s="2" t="s">
        <v>18</v>
      </c>
      <c r="B1" s="2" t="s">
        <v>17</v>
      </c>
      <c r="C1" s="2" t="s">
        <v>17</v>
      </c>
      <c r="D1" s="2" t="s">
        <v>17</v>
      </c>
      <c r="E1" s="2" t="s">
        <v>17</v>
      </c>
      <c r="F1" s="2" t="s">
        <v>17</v>
      </c>
      <c r="G1" s="2" t="s">
        <v>17</v>
      </c>
      <c r="H1" s="2" t="s">
        <v>18</v>
      </c>
      <c r="I1" s="2" t="s">
        <v>17</v>
      </c>
      <c r="J1" s="2" t="s">
        <v>18</v>
      </c>
      <c r="K1" s="3" t="s">
        <v>17</v>
      </c>
      <c r="L1" s="3" t="s">
        <v>17</v>
      </c>
      <c r="M1" s="2" t="s">
        <v>18</v>
      </c>
      <c r="N1" s="2" t="s">
        <v>17</v>
      </c>
      <c r="O1" s="2" t="s">
        <v>18</v>
      </c>
      <c r="P1" s="2" t="s">
        <v>18</v>
      </c>
      <c r="Q1" s="2" t="s">
        <v>472</v>
      </c>
      <c r="R1" s="2" t="s">
        <v>142</v>
      </c>
      <c r="S1" s="2" t="s">
        <v>142</v>
      </c>
      <c r="T1" s="2" t="s">
        <v>18</v>
      </c>
      <c r="U1" s="2" t="s">
        <v>18</v>
      </c>
      <c r="V1" s="2" t="s">
        <v>18</v>
      </c>
      <c r="W1" s="2" t="s">
        <v>22</v>
      </c>
      <c r="X1" s="2" t="s">
        <v>22</v>
      </c>
      <c r="Y1" s="2" t="s">
        <v>22</v>
      </c>
      <c r="Z1" s="2" t="s">
        <v>18</v>
      </c>
      <c r="AA1" s="2" t="s">
        <v>22</v>
      </c>
      <c r="AB1" s="2" t="s">
        <v>18</v>
      </c>
      <c r="AC1" s="2" t="s">
        <v>18</v>
      </c>
      <c r="AD1" s="2" t="s">
        <v>22</v>
      </c>
      <c r="AE1" s="2" t="s">
        <v>22</v>
      </c>
      <c r="AF1" s="2" t="s">
        <v>22</v>
      </c>
      <c r="AG1" s="2" t="s">
        <v>18</v>
      </c>
      <c r="AH1" s="2" t="s">
        <v>18</v>
      </c>
      <c r="AI1" s="2" t="s">
        <v>22</v>
      </c>
      <c r="AJ1" s="2" t="s">
        <v>22</v>
      </c>
      <c r="AK1" s="2" t="s">
        <v>507</v>
      </c>
      <c r="AL1" s="2" t="s">
        <v>507</v>
      </c>
      <c r="AM1" s="2" t="s">
        <v>18</v>
      </c>
      <c r="AN1" s="2" t="s">
        <v>18</v>
      </c>
      <c r="AO1" s="2" t="s">
        <v>18</v>
      </c>
      <c r="AP1" s="2" t="s">
        <v>18</v>
      </c>
      <c r="AQ1" s="2" t="s">
        <v>147</v>
      </c>
      <c r="AR1" s="2" t="s">
        <v>147</v>
      </c>
      <c r="AS1" s="2" t="s">
        <v>147</v>
      </c>
      <c r="AT1" s="2" t="s">
        <v>147</v>
      </c>
    </row>
    <row r="2" spans="1:47" x14ac:dyDescent="0.3">
      <c r="A2" s="2">
        <v>99999999</v>
      </c>
      <c r="B2" s="2">
        <v>20</v>
      </c>
      <c r="C2" s="2">
        <v>9</v>
      </c>
      <c r="D2" s="2">
        <v>9</v>
      </c>
      <c r="E2" s="2">
        <v>30</v>
      </c>
      <c r="F2" s="2">
        <v>100</v>
      </c>
      <c r="G2" s="2">
        <v>9</v>
      </c>
      <c r="H2" s="2">
        <v>9</v>
      </c>
      <c r="I2" s="2">
        <v>9</v>
      </c>
      <c r="J2" s="2">
        <v>9</v>
      </c>
      <c r="K2" s="3">
        <v>9</v>
      </c>
      <c r="L2" s="3">
        <v>99</v>
      </c>
      <c r="M2" s="2">
        <v>9</v>
      </c>
      <c r="N2" s="2">
        <v>9</v>
      </c>
      <c r="O2" s="2">
        <v>99</v>
      </c>
      <c r="P2" s="2">
        <v>999</v>
      </c>
      <c r="Q2" s="2">
        <v>2</v>
      </c>
      <c r="R2" s="2">
        <v>9999</v>
      </c>
      <c r="S2" s="2">
        <v>9999</v>
      </c>
      <c r="T2" s="2">
        <v>999</v>
      </c>
      <c r="U2" s="2">
        <v>9</v>
      </c>
      <c r="V2" s="2">
        <v>9999</v>
      </c>
      <c r="W2" s="2">
        <v>1</v>
      </c>
      <c r="X2" s="2">
        <v>1</v>
      </c>
      <c r="Y2" s="2">
        <v>1</v>
      </c>
      <c r="Z2" s="2">
        <v>9999</v>
      </c>
      <c r="AA2" s="2">
        <v>1</v>
      </c>
      <c r="AB2" s="2">
        <v>9999</v>
      </c>
      <c r="AC2" s="2">
        <v>9999</v>
      </c>
      <c r="AD2" s="2">
        <v>1</v>
      </c>
      <c r="AE2" s="2">
        <v>1</v>
      </c>
      <c r="AF2" s="2">
        <v>1</v>
      </c>
      <c r="AG2" s="2">
        <v>999</v>
      </c>
      <c r="AH2" s="2">
        <v>3</v>
      </c>
      <c r="AI2" s="2">
        <v>50</v>
      </c>
      <c r="AJ2" s="2">
        <v>5</v>
      </c>
      <c r="AK2" s="2">
        <v>5</v>
      </c>
      <c r="AL2" s="2">
        <v>5</v>
      </c>
      <c r="AM2" s="2">
        <v>99</v>
      </c>
      <c r="AN2" s="2">
        <v>9999999</v>
      </c>
      <c r="AO2" s="2">
        <v>9999999</v>
      </c>
      <c r="AP2" s="2">
        <v>9999999</v>
      </c>
      <c r="AQ2" s="2">
        <v>1</v>
      </c>
      <c r="AR2" s="2">
        <v>1</v>
      </c>
      <c r="AS2" s="2">
        <v>1</v>
      </c>
      <c r="AT2" s="2">
        <v>1</v>
      </c>
    </row>
    <row r="3" spans="1:47" x14ac:dyDescent="0.3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0</v>
      </c>
      <c r="X3" s="2">
        <v>0</v>
      </c>
      <c r="Y3" s="2">
        <v>0</v>
      </c>
      <c r="Z3" s="2">
        <v>1</v>
      </c>
      <c r="AA3" s="2">
        <v>0</v>
      </c>
      <c r="AB3" s="2">
        <v>1</v>
      </c>
      <c r="AC3" s="2">
        <v>1</v>
      </c>
      <c r="AD3" s="2">
        <v>0</v>
      </c>
      <c r="AE3" s="2">
        <v>0</v>
      </c>
      <c r="AF3" s="2">
        <v>0</v>
      </c>
      <c r="AG3" s="2">
        <v>1</v>
      </c>
      <c r="AH3" s="2">
        <v>1</v>
      </c>
      <c r="AI3" s="2">
        <v>1</v>
      </c>
      <c r="AJ3" s="2">
        <v>0</v>
      </c>
      <c r="AK3" s="2">
        <v>0</v>
      </c>
      <c r="AL3" s="2">
        <v>0</v>
      </c>
      <c r="AM3" s="2">
        <v>1</v>
      </c>
      <c r="AN3" s="2">
        <v>1</v>
      </c>
      <c r="AO3" s="2">
        <v>1</v>
      </c>
      <c r="AP3" s="2">
        <v>1</v>
      </c>
      <c r="AQ3" s="2">
        <v>0</v>
      </c>
      <c r="AR3" s="2">
        <v>0</v>
      </c>
      <c r="AS3" s="2">
        <v>0</v>
      </c>
      <c r="AT3" s="2">
        <v>0</v>
      </c>
    </row>
    <row r="4" spans="1:47" x14ac:dyDescent="0.3">
      <c r="A4" s="2" t="s">
        <v>161</v>
      </c>
      <c r="B4" s="2" t="s">
        <v>129</v>
      </c>
      <c r="C4" s="3" t="s">
        <v>215</v>
      </c>
      <c r="D4" s="3" t="s">
        <v>9</v>
      </c>
      <c r="E4" s="3" t="s">
        <v>53</v>
      </c>
      <c r="F4" s="3" t="s">
        <v>59</v>
      </c>
      <c r="G4" s="3" t="s">
        <v>109</v>
      </c>
      <c r="H4" s="3" t="s">
        <v>109</v>
      </c>
      <c r="I4" s="3" t="s">
        <v>119</v>
      </c>
      <c r="J4" s="3" t="s">
        <v>119</v>
      </c>
      <c r="K4" s="3" t="s">
        <v>393</v>
      </c>
      <c r="L4" s="3" t="s">
        <v>99</v>
      </c>
      <c r="M4" s="3" t="s">
        <v>83</v>
      </c>
      <c r="N4" s="3" t="s">
        <v>354</v>
      </c>
      <c r="O4" s="3" t="s">
        <v>43</v>
      </c>
      <c r="P4" s="2" t="s">
        <v>125</v>
      </c>
      <c r="Q4" s="2" t="s">
        <v>463</v>
      </c>
      <c r="R4" s="3" t="s">
        <v>466</v>
      </c>
      <c r="S4" s="3" t="s">
        <v>467</v>
      </c>
      <c r="T4" s="3" t="s">
        <v>27</v>
      </c>
      <c r="U4" s="3" t="s">
        <v>3</v>
      </c>
      <c r="V4" s="3" t="s">
        <v>1</v>
      </c>
      <c r="W4" s="3" t="s">
        <v>2</v>
      </c>
      <c r="X4" s="3" t="s">
        <v>4</v>
      </c>
      <c r="Y4" s="3" t="s">
        <v>5</v>
      </c>
      <c r="Z4" s="3" t="s">
        <v>6</v>
      </c>
      <c r="AA4" s="3" t="s">
        <v>7</v>
      </c>
      <c r="AB4" s="3" t="s">
        <v>8</v>
      </c>
      <c r="AC4" s="3" t="s">
        <v>10</v>
      </c>
      <c r="AD4" s="3" t="s">
        <v>14</v>
      </c>
      <c r="AE4" s="3" t="s">
        <v>13</v>
      </c>
      <c r="AF4" s="3" t="s">
        <v>12</v>
      </c>
      <c r="AG4" s="3" t="s">
        <v>11</v>
      </c>
      <c r="AH4" s="3" t="s">
        <v>15</v>
      </c>
      <c r="AI4" s="3" t="s">
        <v>16</v>
      </c>
      <c r="AJ4" s="2" t="s">
        <v>526</v>
      </c>
      <c r="AK4" s="2" t="s">
        <v>518</v>
      </c>
      <c r="AL4" s="2" t="s">
        <v>519</v>
      </c>
      <c r="AM4" s="2" t="s">
        <v>152</v>
      </c>
      <c r="AN4" s="2" t="s">
        <v>143</v>
      </c>
      <c r="AO4" s="2" t="s">
        <v>144</v>
      </c>
      <c r="AP4" s="2" t="s">
        <v>145</v>
      </c>
      <c r="AQ4" s="2" t="s">
        <v>146</v>
      </c>
      <c r="AR4" s="2" t="s">
        <v>148</v>
      </c>
      <c r="AS4" s="2" t="s">
        <v>149</v>
      </c>
      <c r="AT4" s="2" t="s">
        <v>150</v>
      </c>
      <c r="AU4" s="5" t="s">
        <v>202</v>
      </c>
    </row>
    <row r="5" spans="1:47" x14ac:dyDescent="0.3">
      <c r="A5" s="25" t="s">
        <v>28</v>
      </c>
      <c r="B5" s="25" t="s">
        <v>130</v>
      </c>
      <c r="C5" s="25" t="s">
        <v>191</v>
      </c>
      <c r="D5" s="25" t="s">
        <v>192</v>
      </c>
      <c r="E5" s="26" t="s">
        <v>54</v>
      </c>
      <c r="F5" s="26" t="s">
        <v>60</v>
      </c>
      <c r="G5" s="25" t="s">
        <v>100</v>
      </c>
      <c r="H5" s="25" t="s">
        <v>379</v>
      </c>
      <c r="I5" s="25" t="s">
        <v>120</v>
      </c>
      <c r="J5" s="25" t="s">
        <v>79</v>
      </c>
      <c r="K5" s="25" t="s">
        <v>80</v>
      </c>
      <c r="L5" s="25" t="s">
        <v>87</v>
      </c>
      <c r="M5" s="25" t="s">
        <v>84</v>
      </c>
      <c r="N5" s="25" t="s">
        <v>81</v>
      </c>
      <c r="O5" s="28" t="s">
        <v>78</v>
      </c>
      <c r="P5" s="28" t="s">
        <v>85</v>
      </c>
      <c r="Q5" s="28" t="s">
        <v>473</v>
      </c>
      <c r="R5" s="25" t="s">
        <v>465</v>
      </c>
      <c r="S5" s="28" t="s">
        <v>471</v>
      </c>
      <c r="T5" s="25" t="s">
        <v>45</v>
      </c>
      <c r="U5" s="26" t="s">
        <v>46</v>
      </c>
      <c r="V5" s="25" t="s">
        <v>47</v>
      </c>
      <c r="W5" s="25" t="s">
        <v>48</v>
      </c>
      <c r="X5" s="25" t="s">
        <v>49</v>
      </c>
      <c r="Y5" s="25" t="s">
        <v>51</v>
      </c>
      <c r="Z5" s="25" t="s">
        <v>52</v>
      </c>
      <c r="AA5" s="25" t="s">
        <v>50</v>
      </c>
      <c r="AB5" s="25" t="s">
        <v>52</v>
      </c>
      <c r="AC5" s="25"/>
      <c r="AD5" s="25"/>
      <c r="AE5" s="25"/>
      <c r="AF5" s="25"/>
      <c r="AG5" s="25"/>
      <c r="AH5" s="25"/>
      <c r="AI5" s="51"/>
      <c r="AJ5" s="51"/>
      <c r="AK5" s="51"/>
      <c r="AL5" s="51"/>
      <c r="AM5" s="25"/>
      <c r="AN5" s="25"/>
      <c r="AO5" s="25"/>
      <c r="AP5" s="25"/>
      <c r="AQ5" s="25"/>
      <c r="AR5" s="25"/>
      <c r="AS5" s="25"/>
      <c r="AT5" s="25"/>
    </row>
    <row r="6" spans="1:47" x14ac:dyDescent="0.3">
      <c r="A6" s="25"/>
      <c r="B6" s="32"/>
      <c r="C6" s="32"/>
      <c r="D6" s="32"/>
      <c r="E6" s="32"/>
      <c r="F6" s="32"/>
      <c r="G6" s="25"/>
      <c r="H6" s="25"/>
      <c r="I6" s="25"/>
      <c r="J6" s="25"/>
      <c r="K6" s="31"/>
      <c r="L6" s="25"/>
      <c r="M6" s="29"/>
      <c r="N6" s="29"/>
      <c r="O6" s="25"/>
      <c r="P6" s="28"/>
      <c r="Q6" s="28"/>
      <c r="R6" s="29"/>
      <c r="S6" s="50"/>
      <c r="T6" s="29"/>
      <c r="U6" s="25"/>
      <c r="V6" s="29"/>
      <c r="W6" s="25"/>
      <c r="X6" s="25"/>
      <c r="Y6" s="25"/>
      <c r="Z6" s="25"/>
      <c r="AA6" s="25"/>
      <c r="AB6" s="25"/>
      <c r="AC6" s="29"/>
      <c r="AD6" s="25"/>
      <c r="AE6" s="25"/>
      <c r="AF6" s="25"/>
      <c r="AG6" s="25"/>
      <c r="AH6" s="25"/>
      <c r="AI6" s="51"/>
      <c r="AJ6" s="51"/>
      <c r="AK6" s="51"/>
      <c r="AL6" s="51"/>
      <c r="AM6" s="29"/>
      <c r="AN6" s="30"/>
      <c r="AO6" s="30"/>
      <c r="AP6" s="30"/>
      <c r="AQ6" s="25"/>
      <c r="AR6" s="25"/>
      <c r="AS6" s="25"/>
      <c r="AT6" s="25"/>
    </row>
    <row r="7" spans="1:47" x14ac:dyDescent="0.3">
      <c r="A7" s="4"/>
      <c r="B7" s="4" t="s">
        <v>131</v>
      </c>
      <c r="C7" s="4" t="s">
        <v>30</v>
      </c>
      <c r="D7" s="4" t="s">
        <v>30</v>
      </c>
      <c r="E7" s="4" t="s">
        <v>57</v>
      </c>
      <c r="F7" s="4" t="s">
        <v>127</v>
      </c>
      <c r="G7" s="4" t="s">
        <v>88</v>
      </c>
      <c r="H7" s="4">
        <v>1</v>
      </c>
      <c r="I7" s="4" t="s">
        <v>121</v>
      </c>
      <c r="J7" s="4">
        <v>1</v>
      </c>
      <c r="K7" s="4" t="s">
        <v>63</v>
      </c>
      <c r="L7" s="4">
        <v>1</v>
      </c>
      <c r="M7" s="27">
        <v>1</v>
      </c>
      <c r="N7" s="4" t="s">
        <v>82</v>
      </c>
      <c r="O7" s="4">
        <v>1</v>
      </c>
      <c r="P7" s="27">
        <v>1</v>
      </c>
      <c r="Q7" s="54">
        <f>VLOOKUP(N7,'절대참조 '!$K$1:$L$9,2,FALSE)</f>
        <v>1</v>
      </c>
      <c r="R7" s="35">
        <v>10</v>
      </c>
      <c r="S7" s="35">
        <f>R7*Q7</f>
        <v>10</v>
      </c>
      <c r="T7" s="35">
        <v>10</v>
      </c>
      <c r="U7" s="35">
        <v>1</v>
      </c>
      <c r="V7" s="35">
        <v>10</v>
      </c>
      <c r="W7" s="4">
        <v>0</v>
      </c>
      <c r="X7" s="4">
        <v>0.75</v>
      </c>
      <c r="Y7" s="4">
        <v>0</v>
      </c>
      <c r="Z7" s="4">
        <v>0</v>
      </c>
      <c r="AA7" s="4">
        <v>0.1</v>
      </c>
      <c r="AB7" s="4">
        <v>5</v>
      </c>
      <c r="AC7" s="35">
        <v>50</v>
      </c>
      <c r="AD7" s="4">
        <v>0.1</v>
      </c>
      <c r="AE7" s="4">
        <v>0</v>
      </c>
      <c r="AF7" s="4">
        <v>0</v>
      </c>
      <c r="AG7" s="4" t="s">
        <v>41</v>
      </c>
      <c r="AH7" s="4" t="s">
        <v>41</v>
      </c>
      <c r="AI7" s="4">
        <v>2</v>
      </c>
      <c r="AM7" s="35">
        <v>3</v>
      </c>
      <c r="AN7" s="36">
        <v>7</v>
      </c>
      <c r="AO7" s="36">
        <v>70</v>
      </c>
      <c r="AP7" s="36">
        <v>7</v>
      </c>
      <c r="AQ7" s="5">
        <v>1</v>
      </c>
      <c r="AR7" s="5">
        <v>1</v>
      </c>
      <c r="AS7" s="5">
        <v>1</v>
      </c>
      <c r="AT7" s="5">
        <v>1</v>
      </c>
    </row>
    <row r="8" spans="1:47" x14ac:dyDescent="0.3">
      <c r="G8" s="4" t="s">
        <v>88</v>
      </c>
      <c r="H8" s="4">
        <v>1</v>
      </c>
      <c r="I8" s="4" t="s">
        <v>121</v>
      </c>
      <c r="J8" s="4">
        <v>1</v>
      </c>
      <c r="K8" s="4" t="s">
        <v>63</v>
      </c>
      <c r="L8" s="4">
        <v>1</v>
      </c>
      <c r="M8" s="27">
        <v>2</v>
      </c>
      <c r="N8" s="4" t="s">
        <v>82</v>
      </c>
      <c r="O8" s="4">
        <v>1</v>
      </c>
      <c r="P8" s="27">
        <v>1</v>
      </c>
      <c r="Q8" s="54">
        <f>VLOOKUP(N8,'절대참조 '!$K$1:$L$9,2,FALSE)</f>
        <v>1</v>
      </c>
      <c r="R8" s="35">
        <f>R7*'절대참조 '!$B$2</f>
        <v>11</v>
      </c>
      <c r="S8" s="35">
        <f t="shared" ref="S8:S52" si="0">R8*Q8</f>
        <v>11</v>
      </c>
      <c r="T8" s="35">
        <f>T7*'절대참조 '!$C$2</f>
        <v>10.35</v>
      </c>
      <c r="U8" s="35">
        <f t="shared" ref="U8:W8" si="1">U7*1.1</f>
        <v>1.1000000000000001</v>
      </c>
      <c r="V8" s="35">
        <f>V7*'절대참조 '!$D$2</f>
        <v>10.700000000000001</v>
      </c>
      <c r="W8" s="4">
        <f t="shared" si="1"/>
        <v>0</v>
      </c>
      <c r="X8" s="4">
        <v>0.75</v>
      </c>
      <c r="Y8" s="4">
        <v>0</v>
      </c>
      <c r="Z8" s="4">
        <v>0</v>
      </c>
      <c r="AA8" s="4">
        <v>0.1</v>
      </c>
      <c r="AB8" s="4">
        <v>5</v>
      </c>
      <c r="AC8" s="35">
        <f>AC7*'절대참조 '!$E$2</f>
        <v>53</v>
      </c>
      <c r="AD8" s="4">
        <v>0.1</v>
      </c>
      <c r="AE8" s="4">
        <v>0</v>
      </c>
      <c r="AF8" s="4">
        <v>0</v>
      </c>
      <c r="AG8" s="4" t="s">
        <v>41</v>
      </c>
      <c r="AH8" s="4" t="s">
        <v>41</v>
      </c>
      <c r="AI8" s="4">
        <v>2</v>
      </c>
      <c r="AM8" s="35">
        <f t="shared" ref="AM8" si="2">AM7*1.1</f>
        <v>3.3000000000000003</v>
      </c>
      <c r="AN8" s="36">
        <f>AN7*'절대참조 '!$F$2</f>
        <v>8.0499999999999989</v>
      </c>
      <c r="AO8" s="36">
        <f>AO7*'절대참조 '!$G$2</f>
        <v>81.199999999999989</v>
      </c>
      <c r="AP8" s="36">
        <f>AP7*'절대참조 '!$H$2</f>
        <v>7.42</v>
      </c>
      <c r="AQ8" s="5">
        <v>1</v>
      </c>
      <c r="AR8" s="5">
        <v>1</v>
      </c>
      <c r="AS8" s="5">
        <v>1</v>
      </c>
      <c r="AT8" s="5">
        <v>1</v>
      </c>
    </row>
    <row r="9" spans="1:47" x14ac:dyDescent="0.3">
      <c r="G9" s="4" t="s">
        <v>88</v>
      </c>
      <c r="H9" s="4">
        <v>1</v>
      </c>
      <c r="I9" s="4" t="s">
        <v>121</v>
      </c>
      <c r="J9" s="4">
        <v>1</v>
      </c>
      <c r="K9" s="4" t="s">
        <v>63</v>
      </c>
      <c r="L9" s="4">
        <v>1</v>
      </c>
      <c r="M9" s="27">
        <v>3</v>
      </c>
      <c r="N9" s="4" t="s">
        <v>468</v>
      </c>
      <c r="O9" s="4">
        <v>1</v>
      </c>
      <c r="P9" s="4">
        <v>1</v>
      </c>
      <c r="Q9" s="54">
        <f>VLOOKUP(N9,'절대참조 '!$K$1:$L$9,2,FALSE)</f>
        <v>1.1000000000000001</v>
      </c>
      <c r="R9" s="35">
        <f>R8*'절대참조 '!$B$2</f>
        <v>12.100000000000001</v>
      </c>
      <c r="S9" s="35">
        <f t="shared" si="0"/>
        <v>13.310000000000002</v>
      </c>
      <c r="T9" s="35">
        <f>T8*'절대참조 '!$C$2</f>
        <v>10.712249999999999</v>
      </c>
      <c r="U9" s="35">
        <f t="shared" ref="U9:U21" si="3">U8*1.1</f>
        <v>1.2100000000000002</v>
      </c>
      <c r="V9" s="35">
        <f>V8*'절대참조 '!$D$2</f>
        <v>11.449000000000002</v>
      </c>
      <c r="W9" s="4">
        <f t="shared" ref="W9:W52" si="4">W8*1.1</f>
        <v>0</v>
      </c>
      <c r="X9" s="4">
        <v>0.75</v>
      </c>
      <c r="Y9" s="4">
        <v>0</v>
      </c>
      <c r="Z9" s="4">
        <v>0</v>
      </c>
      <c r="AA9" s="4">
        <v>0.1</v>
      </c>
      <c r="AB9" s="4">
        <v>5</v>
      </c>
      <c r="AC9" s="35">
        <f>AC8*'절대참조 '!$E$2</f>
        <v>56.18</v>
      </c>
      <c r="AD9" s="4">
        <v>0.1</v>
      </c>
      <c r="AE9" s="4">
        <v>0</v>
      </c>
      <c r="AF9" s="4">
        <v>0</v>
      </c>
      <c r="AG9" s="4" t="s">
        <v>41</v>
      </c>
      <c r="AH9" s="4" t="s">
        <v>41</v>
      </c>
      <c r="AI9" s="4">
        <v>2</v>
      </c>
      <c r="AM9" s="35">
        <f t="shared" ref="AM9:AM21" si="5">AM8*1.1</f>
        <v>3.6300000000000008</v>
      </c>
      <c r="AN9" s="36">
        <f>AN8*'절대참조 '!$F$2</f>
        <v>9.2574999999999985</v>
      </c>
      <c r="AO9" s="36">
        <f>AO8*'절대참조 '!$G$2</f>
        <v>94.191999999999979</v>
      </c>
      <c r="AP9" s="36">
        <f>AP8*'절대참조 '!$H$2</f>
        <v>7.8652000000000006</v>
      </c>
      <c r="AQ9" s="5">
        <v>1</v>
      </c>
      <c r="AR9" s="5">
        <v>1</v>
      </c>
      <c r="AS9" s="5">
        <v>1</v>
      </c>
      <c r="AT9" s="5">
        <v>1</v>
      </c>
    </row>
    <row r="10" spans="1:47" x14ac:dyDescent="0.3">
      <c r="G10" s="4" t="s">
        <v>88</v>
      </c>
      <c r="H10" s="4">
        <v>1</v>
      </c>
      <c r="I10" s="4" t="s">
        <v>121</v>
      </c>
      <c r="J10" s="4">
        <v>1</v>
      </c>
      <c r="K10" s="4" t="s">
        <v>63</v>
      </c>
      <c r="L10" s="4">
        <v>1</v>
      </c>
      <c r="M10" s="27">
        <v>4</v>
      </c>
      <c r="N10" s="4" t="s">
        <v>464</v>
      </c>
      <c r="O10" s="4">
        <v>1</v>
      </c>
      <c r="P10" s="27">
        <v>1</v>
      </c>
      <c r="Q10" s="54">
        <f>VLOOKUP(N10,'절대참조 '!$K$1:$L$9,2,FALSE)</f>
        <v>1</v>
      </c>
      <c r="R10" s="35">
        <f>R9*'절대참조 '!$B$2</f>
        <v>13.310000000000002</v>
      </c>
      <c r="S10" s="35">
        <f t="shared" si="0"/>
        <v>13.310000000000002</v>
      </c>
      <c r="T10" s="35">
        <f>T9*'절대참조 '!$C$2</f>
        <v>11.087178749999998</v>
      </c>
      <c r="U10" s="35">
        <f>U9*1.1</f>
        <v>1.3310000000000004</v>
      </c>
      <c r="V10" s="35">
        <f>V9*'절대참조 '!$D$2</f>
        <v>12.250430000000003</v>
      </c>
      <c r="W10" s="4">
        <f>W9*1.1</f>
        <v>0</v>
      </c>
      <c r="X10" s="4">
        <v>0.75</v>
      </c>
      <c r="Y10" s="4">
        <v>0</v>
      </c>
      <c r="Z10" s="4">
        <v>0</v>
      </c>
      <c r="AA10" s="4">
        <v>0.1</v>
      </c>
      <c r="AB10" s="4">
        <v>5</v>
      </c>
      <c r="AC10" s="35">
        <f>AC9*'절대참조 '!$E$2</f>
        <v>59.550800000000002</v>
      </c>
      <c r="AD10" s="4">
        <v>0.1</v>
      </c>
      <c r="AE10" s="4">
        <v>0</v>
      </c>
      <c r="AF10" s="4">
        <v>0</v>
      </c>
      <c r="AG10" s="4" t="s">
        <v>41</v>
      </c>
      <c r="AH10" s="4" t="s">
        <v>41</v>
      </c>
      <c r="AI10" s="4">
        <v>2</v>
      </c>
      <c r="AM10" s="35">
        <f>AM9*1.1</f>
        <v>3.9930000000000012</v>
      </c>
      <c r="AN10" s="36">
        <f>AN9*'절대참조 '!$F$2</f>
        <v>10.646124999999998</v>
      </c>
      <c r="AO10" s="36">
        <f>AO9*'절대참조 '!$G$2</f>
        <v>109.26271999999997</v>
      </c>
      <c r="AP10" s="36">
        <f>AP9*'절대참조 '!$H$2</f>
        <v>8.3371120000000012</v>
      </c>
      <c r="AQ10" s="5">
        <v>1</v>
      </c>
      <c r="AR10" s="5">
        <v>1</v>
      </c>
      <c r="AS10" s="5">
        <v>1</v>
      </c>
      <c r="AT10" s="5">
        <v>1</v>
      </c>
    </row>
    <row r="11" spans="1:47" x14ac:dyDescent="0.3">
      <c r="G11" s="4" t="s">
        <v>88</v>
      </c>
      <c r="H11" s="4">
        <v>1</v>
      </c>
      <c r="I11" s="4" t="s">
        <v>121</v>
      </c>
      <c r="J11" s="4">
        <v>1</v>
      </c>
      <c r="K11" s="4" t="s">
        <v>63</v>
      </c>
      <c r="L11" s="4">
        <v>1</v>
      </c>
      <c r="M11" s="27">
        <v>5</v>
      </c>
      <c r="N11" s="4" t="s">
        <v>102</v>
      </c>
      <c r="O11" s="4">
        <v>1</v>
      </c>
      <c r="P11" s="4">
        <v>1</v>
      </c>
      <c r="Q11" s="54">
        <f>VLOOKUP(N11,'절대참조 '!$K$1:$L$9,2,FALSE)</f>
        <v>1.2</v>
      </c>
      <c r="R11" s="35">
        <f>R10*'절대참조 '!$B$2</f>
        <v>14.641000000000004</v>
      </c>
      <c r="S11" s="35">
        <f t="shared" si="0"/>
        <v>17.569200000000002</v>
      </c>
      <c r="T11" s="35">
        <f>T10*'절대참조 '!$C$2</f>
        <v>11.475230006249998</v>
      </c>
      <c r="U11" s="35">
        <f t="shared" si="3"/>
        <v>1.4641000000000006</v>
      </c>
      <c r="V11" s="35">
        <f>V10*'절대참조 '!$D$2</f>
        <v>13.107960100000005</v>
      </c>
      <c r="W11" s="4">
        <f t="shared" si="4"/>
        <v>0</v>
      </c>
      <c r="X11" s="4">
        <v>0.75</v>
      </c>
      <c r="Y11" s="4">
        <v>0</v>
      </c>
      <c r="Z11" s="4">
        <v>0</v>
      </c>
      <c r="AA11" s="4">
        <v>0.1</v>
      </c>
      <c r="AB11" s="4">
        <v>5</v>
      </c>
      <c r="AC11" s="35">
        <f>AC10*'절대참조 '!$E$2</f>
        <v>63.123848000000002</v>
      </c>
      <c r="AD11" s="4">
        <v>0.1</v>
      </c>
      <c r="AE11" s="4">
        <v>0</v>
      </c>
      <c r="AF11" s="4">
        <v>0</v>
      </c>
      <c r="AG11" s="4" t="s">
        <v>41</v>
      </c>
      <c r="AH11" s="4" t="s">
        <v>41</v>
      </c>
      <c r="AI11" s="4">
        <v>2</v>
      </c>
      <c r="AM11" s="35">
        <f t="shared" si="5"/>
        <v>4.3923000000000014</v>
      </c>
      <c r="AN11" s="36">
        <f>AN10*'절대참조 '!$F$2</f>
        <v>12.243043749999996</v>
      </c>
      <c r="AO11" s="36">
        <f>AO10*'절대참조 '!$G$2</f>
        <v>126.74475519999996</v>
      </c>
      <c r="AP11" s="36">
        <f>AP10*'절대참조 '!$H$2</f>
        <v>8.8373387200000018</v>
      </c>
      <c r="AQ11" s="5">
        <v>1</v>
      </c>
      <c r="AR11" s="5">
        <v>1</v>
      </c>
      <c r="AS11" s="5">
        <v>1</v>
      </c>
      <c r="AT11" s="5">
        <v>1</v>
      </c>
    </row>
    <row r="12" spans="1:47" x14ac:dyDescent="0.3">
      <c r="G12" s="4" t="s">
        <v>88</v>
      </c>
      <c r="H12" s="4">
        <v>1</v>
      </c>
      <c r="I12" s="4" t="s">
        <v>121</v>
      </c>
      <c r="J12" s="4">
        <v>1</v>
      </c>
      <c r="K12" s="4" t="s">
        <v>63</v>
      </c>
      <c r="L12" s="4">
        <v>1</v>
      </c>
      <c r="M12" s="27">
        <v>6</v>
      </c>
      <c r="N12" s="4" t="s">
        <v>104</v>
      </c>
      <c r="O12" s="4">
        <v>1</v>
      </c>
      <c r="P12" s="27">
        <v>1</v>
      </c>
      <c r="Q12" s="54">
        <f>VLOOKUP(N12,'절대참조 '!$K$1:$L$9,2,FALSE)</f>
        <v>1.5</v>
      </c>
      <c r="R12" s="35">
        <f>R11*'절대참조 '!$B$2</f>
        <v>16.105100000000004</v>
      </c>
      <c r="S12" s="35">
        <f t="shared" si="0"/>
        <v>24.157650000000004</v>
      </c>
      <c r="T12" s="35">
        <f>T11*'절대참조 '!$C$2</f>
        <v>11.876863056468746</v>
      </c>
      <c r="U12" s="35">
        <v>1</v>
      </c>
      <c r="V12" s="35">
        <f>V11*'절대참조 '!$D$2</f>
        <v>14.025517307000007</v>
      </c>
      <c r="W12" s="4">
        <f t="shared" si="4"/>
        <v>0</v>
      </c>
      <c r="X12" s="4">
        <v>0.75</v>
      </c>
      <c r="Y12" s="4">
        <v>0</v>
      </c>
      <c r="Z12" s="4">
        <v>0</v>
      </c>
      <c r="AA12" s="4">
        <v>0.1</v>
      </c>
      <c r="AB12" s="4">
        <v>5</v>
      </c>
      <c r="AC12" s="35">
        <f>AC11*'절대참조 '!$E$2</f>
        <v>66.911278880000012</v>
      </c>
      <c r="AD12" s="4">
        <v>0.1</v>
      </c>
      <c r="AE12" s="4">
        <v>0</v>
      </c>
      <c r="AF12" s="4">
        <v>0</v>
      </c>
      <c r="AG12" s="4" t="s">
        <v>41</v>
      </c>
      <c r="AH12" s="4" t="s">
        <v>41</v>
      </c>
      <c r="AI12" s="4">
        <v>2</v>
      </c>
      <c r="AM12" s="35">
        <f t="shared" si="5"/>
        <v>4.8315300000000017</v>
      </c>
      <c r="AN12" s="36">
        <f>AN11*'절대참조 '!$F$2</f>
        <v>14.079500312499995</v>
      </c>
      <c r="AO12" s="36">
        <f>AO11*'절대참조 '!$G$2</f>
        <v>147.02391603199993</v>
      </c>
      <c r="AP12" s="36">
        <f>AP11*'절대참조 '!$H$2</f>
        <v>9.3675790432000028</v>
      </c>
      <c r="AQ12" s="5">
        <v>1</v>
      </c>
      <c r="AR12" s="5">
        <v>1</v>
      </c>
      <c r="AS12" s="5">
        <v>1</v>
      </c>
      <c r="AT12" s="5">
        <v>1</v>
      </c>
    </row>
    <row r="13" spans="1:47" x14ac:dyDescent="0.3">
      <c r="G13" s="4" t="s">
        <v>88</v>
      </c>
      <c r="H13" s="4">
        <v>1</v>
      </c>
      <c r="I13" s="4" t="s">
        <v>121</v>
      </c>
      <c r="J13" s="4">
        <v>1</v>
      </c>
      <c r="K13" s="4" t="s">
        <v>63</v>
      </c>
      <c r="L13" s="4">
        <v>1</v>
      </c>
      <c r="M13" s="27">
        <v>7</v>
      </c>
      <c r="N13" s="4" t="s">
        <v>101</v>
      </c>
      <c r="O13" s="4">
        <v>1</v>
      </c>
      <c r="P13" s="4">
        <v>1</v>
      </c>
      <c r="Q13" s="54">
        <f>VLOOKUP(N13,'절대참조 '!$K$1:$L$9,2,FALSE)</f>
        <v>1.1000000000000001</v>
      </c>
      <c r="R13" s="35">
        <f>R12*'절대참조 '!$B$2</f>
        <v>17.715610000000005</v>
      </c>
      <c r="S13" s="35">
        <f t="shared" si="0"/>
        <v>19.487171000000007</v>
      </c>
      <c r="T13" s="35">
        <f>T12*'절대참조 '!$C$2</f>
        <v>12.292553263445152</v>
      </c>
      <c r="U13" s="35">
        <f t="shared" ref="U13:U18" si="6">U12*1.1</f>
        <v>1.1000000000000001</v>
      </c>
      <c r="V13" s="35">
        <f>V12*'절대참조 '!$D$2</f>
        <v>15.007303518490009</v>
      </c>
      <c r="W13" s="4">
        <f t="shared" si="4"/>
        <v>0</v>
      </c>
      <c r="X13" s="4">
        <v>0.75</v>
      </c>
      <c r="Y13" s="4">
        <v>0</v>
      </c>
      <c r="Z13" s="4">
        <v>0</v>
      </c>
      <c r="AA13" s="4">
        <v>0.1</v>
      </c>
      <c r="AB13" s="4">
        <v>5</v>
      </c>
      <c r="AC13" s="35">
        <f>AC12*'절대참조 '!$E$2</f>
        <v>70.92595561280001</v>
      </c>
      <c r="AD13" s="4">
        <v>0.1</v>
      </c>
      <c r="AE13" s="4">
        <v>0</v>
      </c>
      <c r="AF13" s="4">
        <v>0</v>
      </c>
      <c r="AG13" s="4" t="s">
        <v>41</v>
      </c>
      <c r="AH13" s="4" t="s">
        <v>41</v>
      </c>
      <c r="AI13" s="4">
        <v>2</v>
      </c>
      <c r="AM13" s="35">
        <f t="shared" si="5"/>
        <v>5.3146830000000023</v>
      </c>
      <c r="AN13" s="36">
        <f>AN12*'절대참조 '!$F$2</f>
        <v>16.191425359374993</v>
      </c>
      <c r="AO13" s="36">
        <f>AO12*'절대참조 '!$G$2</f>
        <v>170.54774259711991</v>
      </c>
      <c r="AP13" s="36">
        <f>AP12*'절대참조 '!$H$2</f>
        <v>9.929633785792003</v>
      </c>
      <c r="AQ13" s="5">
        <v>1</v>
      </c>
      <c r="AR13" s="5">
        <v>1</v>
      </c>
      <c r="AS13" s="5">
        <v>1</v>
      </c>
      <c r="AT13" s="5">
        <v>1</v>
      </c>
    </row>
    <row r="14" spans="1:47" x14ac:dyDescent="0.3">
      <c r="G14" s="4" t="s">
        <v>88</v>
      </c>
      <c r="H14" s="4">
        <v>1</v>
      </c>
      <c r="I14" s="4" t="s">
        <v>121</v>
      </c>
      <c r="J14" s="4">
        <v>1</v>
      </c>
      <c r="K14" s="4" t="s">
        <v>63</v>
      </c>
      <c r="L14" s="4">
        <v>1</v>
      </c>
      <c r="M14" s="27">
        <v>8</v>
      </c>
      <c r="N14" s="4" t="s">
        <v>468</v>
      </c>
      <c r="O14" s="4">
        <v>1</v>
      </c>
      <c r="P14" s="27">
        <v>1</v>
      </c>
      <c r="Q14" s="54">
        <f>VLOOKUP(N14,'절대참조 '!$K$1:$L$9,2,FALSE)</f>
        <v>1.1000000000000001</v>
      </c>
      <c r="R14" s="35">
        <f>R13*'절대참조 '!$B$2</f>
        <v>19.487171000000007</v>
      </c>
      <c r="S14" s="35">
        <f t="shared" si="0"/>
        <v>21.43588810000001</v>
      </c>
      <c r="T14" s="35">
        <f>T13*'절대참조 '!$C$2</f>
        <v>12.722792627665731</v>
      </c>
      <c r="U14" s="35">
        <f t="shared" si="3"/>
        <v>1.2100000000000002</v>
      </c>
      <c r="V14" s="35">
        <f>V13*'절대참조 '!$D$2</f>
        <v>16.057814764784311</v>
      </c>
      <c r="W14" s="4">
        <f t="shared" si="4"/>
        <v>0</v>
      </c>
      <c r="X14" s="4">
        <v>0.75</v>
      </c>
      <c r="Y14" s="4">
        <v>0</v>
      </c>
      <c r="Z14" s="4">
        <v>0</v>
      </c>
      <c r="AA14" s="4">
        <v>0.1</v>
      </c>
      <c r="AB14" s="4">
        <v>5</v>
      </c>
      <c r="AC14" s="35">
        <f>AC13*'절대참조 '!$E$2</f>
        <v>75.181512949568017</v>
      </c>
      <c r="AD14" s="4">
        <v>0.1</v>
      </c>
      <c r="AE14" s="4">
        <v>0</v>
      </c>
      <c r="AF14" s="4">
        <v>0</v>
      </c>
      <c r="AG14" s="4" t="s">
        <v>41</v>
      </c>
      <c r="AH14" s="4" t="s">
        <v>41</v>
      </c>
      <c r="AI14" s="4">
        <v>2</v>
      </c>
      <c r="AM14" s="35">
        <f t="shared" si="5"/>
        <v>5.8461513000000034</v>
      </c>
      <c r="AN14" s="36">
        <f>AN13*'절대참조 '!$F$2</f>
        <v>18.620139163281241</v>
      </c>
      <c r="AO14" s="36">
        <f>AO13*'절대참조 '!$G$2</f>
        <v>197.83538141265907</v>
      </c>
      <c r="AP14" s="36">
        <f>AP13*'절대참조 '!$H$2</f>
        <v>10.525411812939524</v>
      </c>
      <c r="AQ14" s="5">
        <v>1</v>
      </c>
      <c r="AR14" s="5">
        <v>1</v>
      </c>
      <c r="AS14" s="5">
        <v>1</v>
      </c>
      <c r="AT14" s="5">
        <v>1</v>
      </c>
    </row>
    <row r="15" spans="1:47" x14ac:dyDescent="0.3">
      <c r="G15" s="4" t="s">
        <v>88</v>
      </c>
      <c r="H15" s="4">
        <v>1</v>
      </c>
      <c r="I15" s="4" t="s">
        <v>121</v>
      </c>
      <c r="J15" s="4">
        <v>1</v>
      </c>
      <c r="K15" s="4" t="s">
        <v>63</v>
      </c>
      <c r="L15" s="4">
        <v>1</v>
      </c>
      <c r="M15" s="27">
        <v>9</v>
      </c>
      <c r="N15" s="4" t="s">
        <v>464</v>
      </c>
      <c r="O15" s="4">
        <v>1</v>
      </c>
      <c r="P15" s="4">
        <v>1</v>
      </c>
      <c r="Q15" s="54">
        <f>VLOOKUP(N15,'절대참조 '!$K$1:$L$9,2,FALSE)</f>
        <v>1</v>
      </c>
      <c r="R15" s="35">
        <f>R14*'절대참조 '!$B$2</f>
        <v>21.43588810000001</v>
      </c>
      <c r="S15" s="35">
        <f t="shared" si="0"/>
        <v>21.43588810000001</v>
      </c>
      <c r="T15" s="35">
        <f>T14*'절대참조 '!$C$2</f>
        <v>13.168090369634031</v>
      </c>
      <c r="U15" s="35">
        <f t="shared" si="3"/>
        <v>1.3310000000000004</v>
      </c>
      <c r="V15" s="35">
        <f>V14*'절대참조 '!$D$2</f>
        <v>17.181861798319215</v>
      </c>
      <c r="W15" s="4">
        <f t="shared" si="4"/>
        <v>0</v>
      </c>
      <c r="X15" s="4">
        <v>0.75</v>
      </c>
      <c r="Y15" s="4">
        <v>0</v>
      </c>
      <c r="Z15" s="4">
        <v>0</v>
      </c>
      <c r="AA15" s="4">
        <v>0.1</v>
      </c>
      <c r="AB15" s="4">
        <v>5</v>
      </c>
      <c r="AC15" s="35">
        <f>AC14*'절대참조 '!$E$2</f>
        <v>79.692403726542096</v>
      </c>
      <c r="AD15" s="4">
        <v>0.1</v>
      </c>
      <c r="AE15" s="4">
        <v>0</v>
      </c>
      <c r="AF15" s="4">
        <v>0</v>
      </c>
      <c r="AG15" s="4" t="s">
        <v>41</v>
      </c>
      <c r="AH15" s="4" t="s">
        <v>41</v>
      </c>
      <c r="AI15" s="4">
        <v>2</v>
      </c>
      <c r="AM15" s="35">
        <f t="shared" si="5"/>
        <v>6.4307664300000038</v>
      </c>
      <c r="AN15" s="36">
        <f>AN14*'절대참조 '!$F$2</f>
        <v>21.413160037773427</v>
      </c>
      <c r="AO15" s="36">
        <f>AO14*'절대참조 '!$G$2</f>
        <v>229.48904243868452</v>
      </c>
      <c r="AP15" s="36">
        <f>AP14*'절대참조 '!$H$2</f>
        <v>11.156936521715895</v>
      </c>
      <c r="AQ15" s="5">
        <v>1</v>
      </c>
      <c r="AR15" s="5">
        <v>1</v>
      </c>
      <c r="AS15" s="5">
        <v>1</v>
      </c>
      <c r="AT15" s="5">
        <v>1</v>
      </c>
    </row>
    <row r="16" spans="1:47" x14ac:dyDescent="0.3">
      <c r="G16" s="4" t="s">
        <v>88</v>
      </c>
      <c r="H16" s="4">
        <v>1</v>
      </c>
      <c r="I16" s="4" t="s">
        <v>121</v>
      </c>
      <c r="J16" s="4">
        <v>1</v>
      </c>
      <c r="K16" s="4" t="s">
        <v>63</v>
      </c>
      <c r="L16" s="4">
        <v>1</v>
      </c>
      <c r="M16" s="27">
        <v>10</v>
      </c>
      <c r="N16" s="4" t="s">
        <v>104</v>
      </c>
      <c r="O16" s="4">
        <v>1</v>
      </c>
      <c r="P16" s="4">
        <v>1</v>
      </c>
      <c r="Q16" s="54">
        <f>VLOOKUP(N16,'절대참조 '!$K$1:$L$9,2,FALSE)</f>
        <v>1.5</v>
      </c>
      <c r="R16" s="35">
        <f>R15*'절대참조 '!$B$2</f>
        <v>23.579476910000015</v>
      </c>
      <c r="S16" s="35">
        <f t="shared" si="0"/>
        <v>35.369215365000024</v>
      </c>
      <c r="T16" s="35">
        <f>T15*'절대참조 '!$C$2</f>
        <v>13.628973532571221</v>
      </c>
      <c r="U16" s="35">
        <f t="shared" si="3"/>
        <v>1.4641000000000006</v>
      </c>
      <c r="V16" s="35">
        <f>V15*'절대참조 '!$D$2</f>
        <v>18.384592124201561</v>
      </c>
      <c r="W16" s="4">
        <f t="shared" si="4"/>
        <v>0</v>
      </c>
      <c r="X16" s="4">
        <v>0.75</v>
      </c>
      <c r="Y16" s="4">
        <v>0</v>
      </c>
      <c r="Z16" s="4">
        <v>0</v>
      </c>
      <c r="AA16" s="4">
        <v>0.1</v>
      </c>
      <c r="AB16" s="4">
        <v>5</v>
      </c>
      <c r="AC16" s="35">
        <f>AC15*'절대참조 '!$E$2</f>
        <v>84.47394795013463</v>
      </c>
      <c r="AD16" s="4">
        <v>0.1</v>
      </c>
      <c r="AE16" s="4">
        <v>0</v>
      </c>
      <c r="AF16" s="4">
        <v>0</v>
      </c>
      <c r="AG16" s="4" t="s">
        <v>41</v>
      </c>
      <c r="AH16" s="4" t="s">
        <v>41</v>
      </c>
      <c r="AI16" s="4">
        <v>2</v>
      </c>
      <c r="AM16" s="35">
        <f t="shared" si="5"/>
        <v>7.0738430730000044</v>
      </c>
      <c r="AN16" s="36">
        <f>AN15*'절대참조 '!$F$2</f>
        <v>24.625134043439438</v>
      </c>
      <c r="AO16" s="36">
        <f>AO15*'절대참조 '!$G$2</f>
        <v>266.207289228874</v>
      </c>
      <c r="AP16" s="36">
        <f>AP15*'절대참조 '!$H$2</f>
        <v>11.826352713018849</v>
      </c>
      <c r="AQ16" s="5">
        <v>1</v>
      </c>
      <c r="AR16" s="5">
        <v>1</v>
      </c>
      <c r="AS16" s="5">
        <v>1</v>
      </c>
      <c r="AT16" s="5">
        <v>1</v>
      </c>
    </row>
    <row r="17" spans="7:46" x14ac:dyDescent="0.3">
      <c r="G17" s="4" t="s">
        <v>88</v>
      </c>
      <c r="H17" s="4">
        <v>1</v>
      </c>
      <c r="I17" s="4" t="s">
        <v>121</v>
      </c>
      <c r="J17" s="4">
        <v>1</v>
      </c>
      <c r="K17" s="4" t="s">
        <v>63</v>
      </c>
      <c r="L17" s="4">
        <v>1</v>
      </c>
      <c r="M17" s="27">
        <v>11</v>
      </c>
      <c r="N17" s="4" t="s">
        <v>101</v>
      </c>
      <c r="O17" s="4">
        <v>1</v>
      </c>
      <c r="P17" s="27">
        <v>1</v>
      </c>
      <c r="Q17" s="54">
        <f>VLOOKUP(N17,'절대참조 '!$K$1:$L$9,2,FALSE)</f>
        <v>1.1000000000000001</v>
      </c>
      <c r="R17" s="35">
        <f>R16*'절대참조 '!$B$2</f>
        <v>25.937424601000018</v>
      </c>
      <c r="S17" s="35">
        <f t="shared" si="0"/>
        <v>28.531167061100021</v>
      </c>
      <c r="T17" s="35">
        <f>T16*'절대참조 '!$C$2</f>
        <v>14.105987606211214</v>
      </c>
      <c r="U17" s="35">
        <v>1</v>
      </c>
      <c r="V17" s="35">
        <f>V16*'절대참조 '!$D$2</f>
        <v>19.67151357289567</v>
      </c>
      <c r="W17" s="4">
        <f t="shared" si="4"/>
        <v>0</v>
      </c>
      <c r="X17" s="4">
        <v>0.75</v>
      </c>
      <c r="Y17" s="4">
        <v>0</v>
      </c>
      <c r="Z17" s="4">
        <v>0</v>
      </c>
      <c r="AA17" s="4">
        <v>0.1</v>
      </c>
      <c r="AB17" s="4">
        <v>5</v>
      </c>
      <c r="AC17" s="35">
        <f>AC16*'절대참조 '!$E$2</f>
        <v>89.542384827142712</v>
      </c>
      <c r="AD17" s="4">
        <v>0.1</v>
      </c>
      <c r="AE17" s="4">
        <v>0</v>
      </c>
      <c r="AF17" s="4">
        <v>0</v>
      </c>
      <c r="AG17" s="4" t="s">
        <v>41</v>
      </c>
      <c r="AH17" s="4" t="s">
        <v>41</v>
      </c>
      <c r="AI17" s="4">
        <v>2</v>
      </c>
      <c r="AM17" s="35">
        <f t="shared" si="5"/>
        <v>7.7812273803000052</v>
      </c>
      <c r="AN17" s="36">
        <f>AN16*'절대참조 '!$F$2</f>
        <v>28.318904149955351</v>
      </c>
      <c r="AO17" s="36">
        <f>AO16*'절대참조 '!$G$2</f>
        <v>308.8004555054938</v>
      </c>
      <c r="AP17" s="36">
        <f>AP16*'절대참조 '!$H$2</f>
        <v>12.53593387579998</v>
      </c>
      <c r="AQ17" s="5">
        <v>1</v>
      </c>
      <c r="AR17" s="5">
        <v>1</v>
      </c>
      <c r="AS17" s="5">
        <v>1</v>
      </c>
      <c r="AT17" s="5">
        <v>1</v>
      </c>
    </row>
    <row r="18" spans="7:46" x14ac:dyDescent="0.3">
      <c r="G18" s="4" t="s">
        <v>88</v>
      </c>
      <c r="H18" s="4">
        <v>1</v>
      </c>
      <c r="I18" s="4" t="s">
        <v>121</v>
      </c>
      <c r="J18" s="4">
        <v>1</v>
      </c>
      <c r="K18" s="4" t="s">
        <v>63</v>
      </c>
      <c r="L18" s="4">
        <v>1</v>
      </c>
      <c r="M18" s="27">
        <v>12</v>
      </c>
      <c r="N18" s="4" t="s">
        <v>469</v>
      </c>
      <c r="O18" s="4">
        <v>1</v>
      </c>
      <c r="P18" s="4">
        <v>1</v>
      </c>
      <c r="Q18" s="54">
        <f>VLOOKUP(N18,'절대참조 '!$K$1:$L$9,2,FALSE)</f>
        <v>1</v>
      </c>
      <c r="R18" s="35">
        <f>R17*'절대참조 '!$B$2</f>
        <v>28.531167061100021</v>
      </c>
      <c r="S18" s="35">
        <f t="shared" si="0"/>
        <v>28.531167061100021</v>
      </c>
      <c r="T18" s="35">
        <f>T17*'절대참조 '!$C$2</f>
        <v>14.599697172428606</v>
      </c>
      <c r="U18" s="35">
        <f t="shared" si="6"/>
        <v>1.1000000000000001</v>
      </c>
      <c r="V18" s="35">
        <f>V17*'절대참조 '!$D$2</f>
        <v>21.048519522998369</v>
      </c>
      <c r="W18" s="4">
        <f t="shared" si="4"/>
        <v>0</v>
      </c>
      <c r="X18" s="4">
        <v>0.75</v>
      </c>
      <c r="Y18" s="4">
        <v>0</v>
      </c>
      <c r="Z18" s="4">
        <v>0</v>
      </c>
      <c r="AA18" s="4">
        <v>0.1</v>
      </c>
      <c r="AB18" s="4">
        <v>5</v>
      </c>
      <c r="AC18" s="35">
        <f>AC17*'절대참조 '!$E$2</f>
        <v>94.914927916771276</v>
      </c>
      <c r="AD18" s="4">
        <v>0.1</v>
      </c>
      <c r="AE18" s="4">
        <v>0</v>
      </c>
      <c r="AF18" s="4">
        <v>0</v>
      </c>
      <c r="AG18" s="4" t="s">
        <v>41</v>
      </c>
      <c r="AH18" s="4" t="s">
        <v>41</v>
      </c>
      <c r="AI18" s="4">
        <v>2</v>
      </c>
      <c r="AM18" s="35">
        <f t="shared" si="5"/>
        <v>8.5593501183300056</v>
      </c>
      <c r="AN18" s="36">
        <f>AN17*'절대참조 '!$F$2</f>
        <v>32.566739772448649</v>
      </c>
      <c r="AO18" s="36">
        <f>AO17*'절대참조 '!$G$2</f>
        <v>358.20852838637279</v>
      </c>
      <c r="AP18" s="36">
        <f>AP17*'절대참조 '!$H$2</f>
        <v>13.288089908347979</v>
      </c>
      <c r="AQ18" s="5">
        <v>1</v>
      </c>
      <c r="AR18" s="5">
        <v>1</v>
      </c>
      <c r="AS18" s="5">
        <v>1</v>
      </c>
      <c r="AT18" s="5">
        <v>1</v>
      </c>
    </row>
    <row r="19" spans="7:46" x14ac:dyDescent="0.3">
      <c r="G19" s="4" t="s">
        <v>88</v>
      </c>
      <c r="H19" s="4">
        <v>1</v>
      </c>
      <c r="I19" s="4" t="s">
        <v>121</v>
      </c>
      <c r="J19" s="4">
        <v>1</v>
      </c>
      <c r="K19" s="4" t="s">
        <v>63</v>
      </c>
      <c r="L19" s="4">
        <v>1</v>
      </c>
      <c r="M19" s="27">
        <v>13</v>
      </c>
      <c r="N19" s="4" t="s">
        <v>101</v>
      </c>
      <c r="O19" s="4">
        <v>1</v>
      </c>
      <c r="P19" s="4">
        <v>1</v>
      </c>
      <c r="Q19" s="54">
        <f>VLOOKUP(N19,'절대참조 '!$K$1:$L$9,2,FALSE)</f>
        <v>1.1000000000000001</v>
      </c>
      <c r="R19" s="35">
        <f>R18*'절대참조 '!$B$2</f>
        <v>31.384283767210025</v>
      </c>
      <c r="S19" s="35">
        <f t="shared" si="0"/>
        <v>34.522712143931031</v>
      </c>
      <c r="T19" s="35">
        <f>T18*'절대참조 '!$C$2</f>
        <v>15.110686573463605</v>
      </c>
      <c r="U19" s="35">
        <f t="shared" si="3"/>
        <v>1.2100000000000002</v>
      </c>
      <c r="V19" s="35">
        <f>V18*'절대참조 '!$D$2</f>
        <v>22.521915889608255</v>
      </c>
      <c r="W19" s="4">
        <f t="shared" si="4"/>
        <v>0</v>
      </c>
      <c r="X19" s="4">
        <v>0.75</v>
      </c>
      <c r="Y19" s="4">
        <v>0</v>
      </c>
      <c r="Z19" s="4">
        <v>0</v>
      </c>
      <c r="AA19" s="4">
        <v>0.1</v>
      </c>
      <c r="AB19" s="4">
        <v>5</v>
      </c>
      <c r="AC19" s="35">
        <f>AC18*'절대참조 '!$E$2</f>
        <v>100.60982359177756</v>
      </c>
      <c r="AD19" s="4">
        <v>0.1</v>
      </c>
      <c r="AE19" s="4">
        <v>0</v>
      </c>
      <c r="AF19" s="4">
        <v>0</v>
      </c>
      <c r="AG19" s="4" t="s">
        <v>41</v>
      </c>
      <c r="AH19" s="4" t="s">
        <v>41</v>
      </c>
      <c r="AI19" s="4">
        <v>2</v>
      </c>
      <c r="AM19" s="35">
        <f t="shared" si="5"/>
        <v>9.4152851301630065</v>
      </c>
      <c r="AN19" s="36">
        <f>AN18*'절대참조 '!$F$2</f>
        <v>37.451750738315944</v>
      </c>
      <c r="AO19" s="36">
        <f>AO18*'절대참조 '!$G$2</f>
        <v>415.52189292819241</v>
      </c>
      <c r="AP19" s="36">
        <f>AP18*'절대참조 '!$H$2</f>
        <v>14.085375302848858</v>
      </c>
      <c r="AQ19" s="5">
        <v>1</v>
      </c>
      <c r="AR19" s="5">
        <v>1</v>
      </c>
      <c r="AS19" s="5">
        <v>1</v>
      </c>
      <c r="AT19" s="5">
        <v>1</v>
      </c>
    </row>
    <row r="20" spans="7:46" x14ac:dyDescent="0.3">
      <c r="G20" s="4" t="s">
        <v>88</v>
      </c>
      <c r="H20" s="4">
        <v>1</v>
      </c>
      <c r="I20" s="4" t="s">
        <v>121</v>
      </c>
      <c r="J20" s="4">
        <v>1</v>
      </c>
      <c r="K20" s="4" t="s">
        <v>63</v>
      </c>
      <c r="L20" s="4">
        <v>1</v>
      </c>
      <c r="M20" s="27">
        <v>14</v>
      </c>
      <c r="N20" s="4" t="s">
        <v>464</v>
      </c>
      <c r="O20" s="4">
        <v>1</v>
      </c>
      <c r="P20" s="27">
        <v>1</v>
      </c>
      <c r="Q20" s="54">
        <f>VLOOKUP(N20,'절대참조 '!$K$1:$L$9,2,FALSE)</f>
        <v>1</v>
      </c>
      <c r="R20" s="35">
        <f>R19*'절대참조 '!$B$2</f>
        <v>34.522712143931031</v>
      </c>
      <c r="S20" s="35">
        <f t="shared" si="0"/>
        <v>34.522712143931031</v>
      </c>
      <c r="T20" s="35">
        <f>T19*'절대참조 '!$C$2</f>
        <v>15.63956060353483</v>
      </c>
      <c r="U20" s="35">
        <f t="shared" si="3"/>
        <v>1.3310000000000004</v>
      </c>
      <c r="V20" s="35">
        <f>V19*'절대참조 '!$D$2</f>
        <v>24.098450001880835</v>
      </c>
      <c r="W20" s="4">
        <f t="shared" si="4"/>
        <v>0</v>
      </c>
      <c r="X20" s="4">
        <v>0.75</v>
      </c>
      <c r="Y20" s="4">
        <v>0</v>
      </c>
      <c r="Z20" s="4">
        <v>0</v>
      </c>
      <c r="AA20" s="4">
        <v>0.1</v>
      </c>
      <c r="AB20" s="4">
        <v>5</v>
      </c>
      <c r="AC20" s="35">
        <f>AC19*'절대참조 '!$E$2</f>
        <v>106.64641300728421</v>
      </c>
      <c r="AD20" s="4">
        <v>0.1</v>
      </c>
      <c r="AE20" s="4">
        <v>0</v>
      </c>
      <c r="AF20" s="4">
        <v>0</v>
      </c>
      <c r="AG20" s="4" t="s">
        <v>41</v>
      </c>
      <c r="AH20" s="4" t="s">
        <v>41</v>
      </c>
      <c r="AI20" s="4">
        <v>2</v>
      </c>
      <c r="AM20" s="35">
        <f t="shared" si="5"/>
        <v>10.356813643179308</v>
      </c>
      <c r="AN20" s="36">
        <f>AN19*'절대참조 '!$F$2</f>
        <v>43.069513349063335</v>
      </c>
      <c r="AO20" s="36">
        <f>AO19*'절대참조 '!$G$2</f>
        <v>482.00539579670317</v>
      </c>
      <c r="AP20" s="36">
        <f>AP19*'절대참조 '!$H$2</f>
        <v>14.93049782101979</v>
      </c>
      <c r="AQ20" s="5">
        <v>1</v>
      </c>
      <c r="AR20" s="5">
        <v>1</v>
      </c>
      <c r="AS20" s="5">
        <v>1</v>
      </c>
      <c r="AT20" s="5">
        <v>1</v>
      </c>
    </row>
    <row r="21" spans="7:46" x14ac:dyDescent="0.3">
      <c r="G21" s="4" t="s">
        <v>88</v>
      </c>
      <c r="H21" s="4">
        <v>1</v>
      </c>
      <c r="I21" s="4" t="s">
        <v>121</v>
      </c>
      <c r="J21" s="4">
        <v>1</v>
      </c>
      <c r="K21" s="4" t="s">
        <v>63</v>
      </c>
      <c r="L21" s="4">
        <v>1</v>
      </c>
      <c r="M21" s="27">
        <v>15</v>
      </c>
      <c r="N21" s="4" t="s">
        <v>101</v>
      </c>
      <c r="O21" s="4">
        <v>1</v>
      </c>
      <c r="P21" s="4">
        <v>1</v>
      </c>
      <c r="Q21" s="54">
        <f>VLOOKUP(N21,'절대참조 '!$K$1:$L$9,2,FALSE)</f>
        <v>1.1000000000000001</v>
      </c>
      <c r="R21" s="35">
        <f>R20*'절대참조 '!$B$2</f>
        <v>37.974983358324138</v>
      </c>
      <c r="S21" s="35">
        <f t="shared" si="0"/>
        <v>41.772481694156554</v>
      </c>
      <c r="T21" s="35">
        <f>T20*'절대참조 '!$C$2</f>
        <v>16.186945224658547</v>
      </c>
      <c r="U21" s="35">
        <f t="shared" si="3"/>
        <v>1.4641000000000006</v>
      </c>
      <c r="V21" s="35">
        <f>V20*'절대참조 '!$D$2</f>
        <v>25.785341502012496</v>
      </c>
      <c r="W21" s="4">
        <f t="shared" si="4"/>
        <v>0</v>
      </c>
      <c r="X21" s="4">
        <v>0.75</v>
      </c>
      <c r="Y21" s="4">
        <v>0</v>
      </c>
      <c r="Z21" s="4">
        <v>0</v>
      </c>
      <c r="AA21" s="4">
        <v>0.1</v>
      </c>
      <c r="AB21" s="4">
        <v>5</v>
      </c>
      <c r="AC21" s="35">
        <f>AC20*'절대참조 '!$E$2</f>
        <v>113.04519778772126</v>
      </c>
      <c r="AD21" s="4">
        <v>0.1</v>
      </c>
      <c r="AE21" s="4">
        <v>0</v>
      </c>
      <c r="AF21" s="4">
        <v>0</v>
      </c>
      <c r="AG21" s="4" t="s">
        <v>41</v>
      </c>
      <c r="AH21" s="4" t="s">
        <v>41</v>
      </c>
      <c r="AI21" s="4">
        <v>2</v>
      </c>
      <c r="AM21" s="35">
        <f t="shared" si="5"/>
        <v>11.39249500749724</v>
      </c>
      <c r="AN21" s="36">
        <f>AN20*'절대참조 '!$F$2</f>
        <v>49.52994035142283</v>
      </c>
      <c r="AO21" s="36">
        <f>AO20*'절대참조 '!$G$2</f>
        <v>559.12625912417559</v>
      </c>
      <c r="AP21" s="36">
        <f>AP20*'절대참조 '!$H$2</f>
        <v>15.826327690280978</v>
      </c>
      <c r="AQ21" s="5">
        <v>1</v>
      </c>
      <c r="AR21" s="5">
        <v>1</v>
      </c>
      <c r="AS21" s="5">
        <v>1</v>
      </c>
      <c r="AT21" s="5">
        <v>1</v>
      </c>
    </row>
    <row r="22" spans="7:46" x14ac:dyDescent="0.3">
      <c r="G22" s="4" t="s">
        <v>88</v>
      </c>
      <c r="H22" s="4">
        <v>1</v>
      </c>
      <c r="I22" s="4" t="s">
        <v>121</v>
      </c>
      <c r="J22" s="4">
        <v>1</v>
      </c>
      <c r="K22" s="4" t="s">
        <v>63</v>
      </c>
      <c r="L22" s="4">
        <v>1</v>
      </c>
      <c r="M22" s="27">
        <v>16</v>
      </c>
      <c r="N22" s="4" t="s">
        <v>106</v>
      </c>
      <c r="O22" s="4">
        <v>1</v>
      </c>
      <c r="P22" s="4">
        <v>1</v>
      </c>
      <c r="Q22" s="54">
        <f>VLOOKUP(N22,'절대참조 '!$K$1:$L$9,2,FALSE)</f>
        <v>2</v>
      </c>
      <c r="R22" s="35">
        <f>R21*'절대참조 '!$B$2</f>
        <v>41.772481694156554</v>
      </c>
      <c r="S22" s="35">
        <f t="shared" si="0"/>
        <v>83.544963388313107</v>
      </c>
      <c r="T22" s="35">
        <f>T21*'절대참조 '!$C$2</f>
        <v>16.753488307521597</v>
      </c>
      <c r="V22" s="35">
        <f>V21*'절대참조 '!$D$2</f>
        <v>27.590315407153373</v>
      </c>
      <c r="W22" s="4">
        <f t="shared" si="4"/>
        <v>0</v>
      </c>
      <c r="X22" s="4">
        <v>0.75</v>
      </c>
      <c r="Y22" s="4">
        <v>0</v>
      </c>
      <c r="Z22" s="4">
        <v>0</v>
      </c>
      <c r="AA22" s="4">
        <v>0.1</v>
      </c>
      <c r="AB22" s="4">
        <v>5</v>
      </c>
      <c r="AC22" s="35">
        <f>AC21*'절대참조 '!$E$2</f>
        <v>119.82790965498455</v>
      </c>
      <c r="AD22" s="4">
        <v>0.1</v>
      </c>
      <c r="AE22" s="4">
        <v>0</v>
      </c>
      <c r="AF22" s="4">
        <v>0</v>
      </c>
      <c r="AG22" s="4" t="s">
        <v>41</v>
      </c>
      <c r="AH22" s="4" t="s">
        <v>41</v>
      </c>
      <c r="AI22" s="4">
        <v>2</v>
      </c>
      <c r="AN22" s="36">
        <f>AN21*'절대참조 '!$F$2</f>
        <v>56.959431404136254</v>
      </c>
      <c r="AO22" s="36">
        <f>AO21*'절대참조 '!$G$2</f>
        <v>648.58646058404361</v>
      </c>
      <c r="AP22" s="36">
        <f>AP21*'절대참조 '!$H$2</f>
        <v>16.775907351697839</v>
      </c>
      <c r="AQ22" s="5">
        <v>1</v>
      </c>
      <c r="AR22" s="5">
        <v>1</v>
      </c>
      <c r="AS22" s="5">
        <v>1</v>
      </c>
      <c r="AT22" s="5">
        <v>1</v>
      </c>
    </row>
    <row r="23" spans="7:46" x14ac:dyDescent="0.3">
      <c r="G23" s="4" t="s">
        <v>88</v>
      </c>
      <c r="H23" s="4">
        <v>1</v>
      </c>
      <c r="I23" s="4" t="s">
        <v>121</v>
      </c>
      <c r="J23" s="4">
        <v>1</v>
      </c>
      <c r="K23" s="4" t="s">
        <v>63</v>
      </c>
      <c r="L23" s="4">
        <v>1</v>
      </c>
      <c r="M23" s="27">
        <v>17</v>
      </c>
      <c r="N23" s="4" t="s">
        <v>82</v>
      </c>
      <c r="O23" s="4">
        <v>1</v>
      </c>
      <c r="P23" s="4">
        <v>1</v>
      </c>
      <c r="Q23" s="54">
        <f>VLOOKUP(N23,'절대참조 '!$K$1:$L$9,2,FALSE)</f>
        <v>1</v>
      </c>
      <c r="R23" s="35">
        <f>R22*'절대참조 '!$B$2</f>
        <v>45.949729863572216</v>
      </c>
      <c r="S23" s="35">
        <f t="shared" si="0"/>
        <v>45.949729863572216</v>
      </c>
      <c r="T23" s="35">
        <f>T22*'절대참조 '!$C$2</f>
        <v>17.339860398284852</v>
      </c>
      <c r="V23" s="35">
        <f>V22*'절대참조 '!$D$2</f>
        <v>29.521637485654111</v>
      </c>
      <c r="W23" s="4">
        <f t="shared" si="4"/>
        <v>0</v>
      </c>
      <c r="X23" s="4">
        <v>0.75</v>
      </c>
      <c r="Y23" s="4">
        <v>0</v>
      </c>
      <c r="Z23" s="4">
        <v>0</v>
      </c>
      <c r="AA23" s="4">
        <v>0.1</v>
      </c>
      <c r="AB23" s="4">
        <v>5</v>
      </c>
      <c r="AC23" s="35">
        <f>AC22*'절대참조 '!$E$2</f>
        <v>127.01758423428363</v>
      </c>
      <c r="AD23" s="4">
        <v>0.1</v>
      </c>
      <c r="AE23" s="4">
        <v>0</v>
      </c>
      <c r="AF23" s="4">
        <v>0</v>
      </c>
      <c r="AG23" s="4" t="s">
        <v>41</v>
      </c>
      <c r="AH23" s="4" t="s">
        <v>41</v>
      </c>
      <c r="AI23" s="4">
        <v>2</v>
      </c>
      <c r="AN23" s="36">
        <f>AN22*'절대참조 '!$F$2</f>
        <v>65.503346114756681</v>
      </c>
      <c r="AO23" s="36">
        <f>AO22*'절대참조 '!$G$2</f>
        <v>752.36029427749054</v>
      </c>
      <c r="AP23" s="36">
        <f>AP22*'절대참조 '!$H$2</f>
        <v>17.782461792799712</v>
      </c>
      <c r="AQ23" s="5">
        <v>1</v>
      </c>
      <c r="AR23" s="5">
        <v>1</v>
      </c>
      <c r="AS23" s="5">
        <v>1</v>
      </c>
      <c r="AT23" s="5">
        <v>1</v>
      </c>
    </row>
    <row r="24" spans="7:46" x14ac:dyDescent="0.3">
      <c r="G24" s="4" t="s">
        <v>88</v>
      </c>
      <c r="H24" s="4">
        <v>1</v>
      </c>
      <c r="I24" s="4" t="s">
        <v>121</v>
      </c>
      <c r="J24" s="4">
        <v>1</v>
      </c>
      <c r="K24" s="4" t="s">
        <v>63</v>
      </c>
      <c r="L24" s="4">
        <v>1</v>
      </c>
      <c r="M24" s="27">
        <v>18</v>
      </c>
      <c r="N24" s="4" t="s">
        <v>470</v>
      </c>
      <c r="O24" s="4">
        <v>1</v>
      </c>
      <c r="P24" s="4">
        <v>1</v>
      </c>
      <c r="Q24" s="54">
        <f>VLOOKUP(N24,'절대참조 '!$K$1:$L$9,2,FALSE)</f>
        <v>2</v>
      </c>
      <c r="R24" s="35">
        <f>R23*'절대참조 '!$B$2</f>
        <v>50.544702849929443</v>
      </c>
      <c r="S24" s="35">
        <f t="shared" si="0"/>
        <v>101.08940569985889</v>
      </c>
      <c r="T24" s="35">
        <f>T23*'절대참조 '!$C$2</f>
        <v>17.946755512224822</v>
      </c>
      <c r="V24" s="35">
        <f>V23*'절대참조 '!$D$2</f>
        <v>31.588152109649901</v>
      </c>
      <c r="W24" s="4">
        <f t="shared" si="4"/>
        <v>0</v>
      </c>
      <c r="X24" s="4">
        <v>0.75</v>
      </c>
      <c r="Y24" s="4">
        <v>0</v>
      </c>
      <c r="Z24" s="4">
        <v>0</v>
      </c>
      <c r="AA24" s="4">
        <v>0.1</v>
      </c>
      <c r="AB24" s="4">
        <v>5</v>
      </c>
      <c r="AC24" s="35">
        <f>AC23*'절대참조 '!$E$2</f>
        <v>134.63863928834067</v>
      </c>
      <c r="AD24" s="4">
        <v>0.1</v>
      </c>
      <c r="AE24" s="4">
        <v>0</v>
      </c>
      <c r="AF24" s="4">
        <v>0</v>
      </c>
      <c r="AG24" s="4" t="s">
        <v>41</v>
      </c>
      <c r="AH24" s="4" t="s">
        <v>41</v>
      </c>
      <c r="AI24" s="4">
        <v>2</v>
      </c>
      <c r="AN24" s="36">
        <f>AN23*'절대참조 '!$F$2</f>
        <v>75.328848031970182</v>
      </c>
      <c r="AO24" s="36">
        <f>AO23*'절대참조 '!$G$2</f>
        <v>872.73794136188894</v>
      </c>
      <c r="AP24" s="36">
        <f>AP23*'절대참조 '!$H$2</f>
        <v>18.849409500367695</v>
      </c>
      <c r="AQ24" s="5">
        <v>1</v>
      </c>
      <c r="AR24" s="5">
        <v>1</v>
      </c>
      <c r="AS24" s="5">
        <v>1</v>
      </c>
      <c r="AT24" s="5">
        <v>1</v>
      </c>
    </row>
    <row r="25" spans="7:46" x14ac:dyDescent="0.3">
      <c r="G25" s="4" t="s">
        <v>88</v>
      </c>
      <c r="H25" s="4">
        <v>1</v>
      </c>
      <c r="I25" s="4" t="s">
        <v>121</v>
      </c>
      <c r="J25" s="4">
        <v>1</v>
      </c>
      <c r="K25" s="4" t="s">
        <v>63</v>
      </c>
      <c r="L25" s="4">
        <v>1</v>
      </c>
      <c r="M25" s="27">
        <v>19</v>
      </c>
      <c r="N25" s="4" t="s">
        <v>82</v>
      </c>
      <c r="O25" s="4">
        <v>1</v>
      </c>
      <c r="P25" s="4">
        <v>1</v>
      </c>
      <c r="Q25" s="54">
        <f>VLOOKUP(N25,'절대참조 '!$K$1:$L$9,2,FALSE)</f>
        <v>1</v>
      </c>
      <c r="R25" s="35">
        <f>R24*'절대참조 '!$B$2</f>
        <v>55.599173134922395</v>
      </c>
      <c r="S25" s="35">
        <f t="shared" si="0"/>
        <v>55.599173134922395</v>
      </c>
      <c r="T25" s="35">
        <f>T24*'절대참조 '!$C$2</f>
        <v>18.57489195515269</v>
      </c>
      <c r="V25" s="35">
        <f>V24*'절대참조 '!$D$2</f>
        <v>33.799322757325399</v>
      </c>
      <c r="W25" s="4">
        <f t="shared" si="4"/>
        <v>0</v>
      </c>
      <c r="X25" s="4">
        <v>0.75</v>
      </c>
      <c r="Y25" s="4">
        <v>0</v>
      </c>
      <c r="Z25" s="4">
        <v>0</v>
      </c>
      <c r="AA25" s="4">
        <v>0.1</v>
      </c>
      <c r="AB25" s="4">
        <v>5</v>
      </c>
      <c r="AC25" s="35">
        <f>AC24*'절대참조 '!$E$2</f>
        <v>142.71695764564112</v>
      </c>
      <c r="AD25" s="4">
        <v>0.1</v>
      </c>
      <c r="AE25" s="4">
        <v>0</v>
      </c>
      <c r="AF25" s="4">
        <v>0</v>
      </c>
      <c r="AG25" s="4" t="s">
        <v>41</v>
      </c>
      <c r="AH25" s="4" t="s">
        <v>41</v>
      </c>
      <c r="AI25" s="4">
        <v>2</v>
      </c>
      <c r="AN25" s="36">
        <f>AN24*'절대참조 '!$F$2</f>
        <v>86.628175236765699</v>
      </c>
      <c r="AO25" s="36">
        <f>AO24*'절대참조 '!$G$2</f>
        <v>1012.3760119797911</v>
      </c>
      <c r="AP25" s="36">
        <f>AP24*'절대참조 '!$H$2</f>
        <v>19.980374070389757</v>
      </c>
      <c r="AQ25" s="5">
        <v>1</v>
      </c>
      <c r="AR25" s="5">
        <v>1</v>
      </c>
      <c r="AS25" s="5">
        <v>1</v>
      </c>
      <c r="AT25" s="5">
        <v>1</v>
      </c>
    </row>
    <row r="26" spans="7:46" x14ac:dyDescent="0.3">
      <c r="G26" s="4" t="s">
        <v>88</v>
      </c>
      <c r="H26" s="4">
        <v>1</v>
      </c>
      <c r="I26" s="4" t="s">
        <v>121</v>
      </c>
      <c r="J26" s="4">
        <v>1</v>
      </c>
      <c r="K26" s="4" t="s">
        <v>63</v>
      </c>
      <c r="L26" s="4">
        <v>1</v>
      </c>
      <c r="M26" s="27">
        <v>20</v>
      </c>
      <c r="N26" s="4" t="s">
        <v>101</v>
      </c>
      <c r="O26" s="4">
        <v>1</v>
      </c>
      <c r="P26" s="4">
        <v>1</v>
      </c>
      <c r="Q26" s="54">
        <f>VLOOKUP(N26,'절대참조 '!$K$1:$L$9,2,FALSE)</f>
        <v>1.1000000000000001</v>
      </c>
      <c r="R26" s="35">
        <f>R25*'절대참조 '!$B$2</f>
        <v>61.159090448414638</v>
      </c>
      <c r="S26" s="35">
        <f t="shared" si="0"/>
        <v>67.274999493256104</v>
      </c>
      <c r="T26" s="35">
        <f>T25*'절대참조 '!$C$2</f>
        <v>19.225013173583033</v>
      </c>
      <c r="V26" s="35">
        <f>V25*'절대참조 '!$D$2</f>
        <v>36.165275350338177</v>
      </c>
      <c r="W26" s="4">
        <f t="shared" si="4"/>
        <v>0</v>
      </c>
      <c r="X26" s="4">
        <v>0.75</v>
      </c>
      <c r="Y26" s="4">
        <v>0</v>
      </c>
      <c r="Z26" s="4">
        <v>0</v>
      </c>
      <c r="AA26" s="4">
        <v>0.1</v>
      </c>
      <c r="AB26" s="4">
        <v>5</v>
      </c>
      <c r="AC26" s="35">
        <f>AC25*'절대참조 '!$E$2</f>
        <v>151.27997510437959</v>
      </c>
      <c r="AD26" s="4">
        <v>0.1</v>
      </c>
      <c r="AE26" s="4">
        <v>0</v>
      </c>
      <c r="AF26" s="4">
        <v>0</v>
      </c>
      <c r="AG26" s="4" t="s">
        <v>41</v>
      </c>
      <c r="AH26" s="4" t="s">
        <v>41</v>
      </c>
      <c r="AI26" s="4">
        <v>2</v>
      </c>
      <c r="AN26" s="36">
        <f>AN25*'절대참조 '!$F$2</f>
        <v>99.622401522280541</v>
      </c>
      <c r="AO26" s="36">
        <f>AO25*'절대참조 '!$G$2</f>
        <v>1174.3561738965575</v>
      </c>
      <c r="AP26" s="36">
        <f>AP25*'절대참조 '!$H$2</f>
        <v>21.179196514613142</v>
      </c>
      <c r="AQ26" s="5">
        <v>1</v>
      </c>
      <c r="AR26" s="5">
        <v>1</v>
      </c>
      <c r="AS26" s="5">
        <v>1</v>
      </c>
      <c r="AT26" s="5">
        <v>1</v>
      </c>
    </row>
    <row r="27" spans="7:46" x14ac:dyDescent="0.3">
      <c r="G27" s="4" t="s">
        <v>88</v>
      </c>
      <c r="H27" s="4">
        <v>1</v>
      </c>
      <c r="I27" s="4" t="s">
        <v>121</v>
      </c>
      <c r="J27" s="4">
        <v>1</v>
      </c>
      <c r="K27" s="4" t="s">
        <v>63</v>
      </c>
      <c r="L27" s="4">
        <v>1</v>
      </c>
      <c r="M27" s="27">
        <v>22</v>
      </c>
      <c r="N27" s="4" t="s">
        <v>82</v>
      </c>
      <c r="O27" s="4">
        <v>1</v>
      </c>
      <c r="P27" s="4">
        <v>1</v>
      </c>
      <c r="Q27" s="54">
        <f>VLOOKUP(N27,'절대참조 '!$K$1:$L$9,2,FALSE)</f>
        <v>1</v>
      </c>
      <c r="R27" s="35">
        <f>R26*'절대참조 '!$B$2</f>
        <v>67.274999493256104</v>
      </c>
      <c r="S27" s="35">
        <f t="shared" si="0"/>
        <v>67.274999493256104</v>
      </c>
      <c r="T27" s="35">
        <f>T26*'절대참조 '!$C$2</f>
        <v>19.897888634658436</v>
      </c>
      <c r="V27" s="35">
        <f>V26*'절대참조 '!$D$2</f>
        <v>38.696844624861853</v>
      </c>
      <c r="W27" s="4">
        <f t="shared" si="4"/>
        <v>0</v>
      </c>
      <c r="X27" s="4">
        <v>0.75</v>
      </c>
      <c r="Y27" s="4">
        <v>0</v>
      </c>
      <c r="Z27" s="4">
        <v>0</v>
      </c>
      <c r="AA27" s="4">
        <v>0.1</v>
      </c>
      <c r="AB27" s="4">
        <v>5</v>
      </c>
      <c r="AC27" s="35">
        <f>AC26*'절대참조 '!$E$2</f>
        <v>160.35677361064236</v>
      </c>
      <c r="AD27" s="4">
        <v>0.1</v>
      </c>
      <c r="AE27" s="4">
        <v>0</v>
      </c>
      <c r="AF27" s="4">
        <v>0</v>
      </c>
      <c r="AG27" s="4" t="s">
        <v>41</v>
      </c>
      <c r="AH27" s="4" t="s">
        <v>41</v>
      </c>
      <c r="AI27" s="4">
        <v>2</v>
      </c>
      <c r="AN27" s="36">
        <f>AN26*'절대참조 '!$F$2</f>
        <v>114.56576175062261</v>
      </c>
      <c r="AO27" s="36">
        <f>AO26*'절대참조 '!$G$2</f>
        <v>1362.2531617200066</v>
      </c>
      <c r="AP27" s="36">
        <f>AP26*'절대참조 '!$H$2</f>
        <v>22.449948305489933</v>
      </c>
      <c r="AQ27" s="5">
        <v>1</v>
      </c>
      <c r="AR27" s="5">
        <v>1</v>
      </c>
      <c r="AS27" s="5">
        <v>1</v>
      </c>
      <c r="AT27" s="5">
        <v>1</v>
      </c>
    </row>
    <row r="28" spans="7:46" x14ac:dyDescent="0.3">
      <c r="G28" s="4" t="s">
        <v>88</v>
      </c>
      <c r="H28" s="4">
        <v>1</v>
      </c>
      <c r="I28" s="4" t="s">
        <v>121</v>
      </c>
      <c r="J28" s="4">
        <v>1</v>
      </c>
      <c r="K28" s="4" t="s">
        <v>63</v>
      </c>
      <c r="L28" s="4">
        <v>1</v>
      </c>
      <c r="M28" s="27">
        <v>23</v>
      </c>
      <c r="N28" s="4" t="s">
        <v>82</v>
      </c>
      <c r="O28" s="4">
        <v>1</v>
      </c>
      <c r="P28" s="4">
        <v>1</v>
      </c>
      <c r="Q28" s="54">
        <f>VLOOKUP(N28,'절대참조 '!$K$1:$L$9,2,FALSE)</f>
        <v>1</v>
      </c>
      <c r="R28" s="35">
        <f>R27*'절대참조 '!$B$2</f>
        <v>74.002499442581723</v>
      </c>
      <c r="S28" s="35">
        <f t="shared" si="0"/>
        <v>74.002499442581723</v>
      </c>
      <c r="T28" s="35">
        <f>T27*'절대참조 '!$C$2</f>
        <v>20.594314736871478</v>
      </c>
      <c r="V28" s="35">
        <f>V27*'절대참조 '!$D$2</f>
        <v>41.405623748602189</v>
      </c>
      <c r="W28" s="4">
        <f t="shared" si="4"/>
        <v>0</v>
      </c>
      <c r="X28" s="4">
        <v>0.75</v>
      </c>
      <c r="Y28" s="4">
        <v>0</v>
      </c>
      <c r="Z28" s="4">
        <v>0</v>
      </c>
      <c r="AA28" s="4">
        <v>0.1</v>
      </c>
      <c r="AB28" s="4">
        <v>5</v>
      </c>
      <c r="AC28" s="35">
        <f>AC27*'절대참조 '!$E$2</f>
        <v>169.97818002728093</v>
      </c>
      <c r="AD28" s="4">
        <v>0.1</v>
      </c>
      <c r="AE28" s="4">
        <v>0</v>
      </c>
      <c r="AF28" s="4">
        <v>0</v>
      </c>
      <c r="AG28" s="4" t="s">
        <v>41</v>
      </c>
      <c r="AH28" s="4" t="s">
        <v>41</v>
      </c>
      <c r="AI28" s="4">
        <v>2</v>
      </c>
      <c r="AN28" s="36">
        <f>AN27*'절대참조 '!$F$2</f>
        <v>131.75062601321599</v>
      </c>
      <c r="AO28" s="36">
        <f>AO27*'절대참조 '!$G$2</f>
        <v>1580.2136675952074</v>
      </c>
      <c r="AP28" s="36">
        <f>AP27*'절대참조 '!$H$2</f>
        <v>23.79694520381933</v>
      </c>
      <c r="AQ28" s="5">
        <v>1</v>
      </c>
      <c r="AR28" s="5">
        <v>1</v>
      </c>
      <c r="AS28" s="5">
        <v>1</v>
      </c>
      <c r="AT28" s="5">
        <v>1</v>
      </c>
    </row>
    <row r="29" spans="7:46" x14ac:dyDescent="0.3">
      <c r="G29" s="4" t="s">
        <v>88</v>
      </c>
      <c r="H29" s="4">
        <v>1</v>
      </c>
      <c r="I29" s="4" t="s">
        <v>121</v>
      </c>
      <c r="J29" s="4">
        <v>1</v>
      </c>
      <c r="K29" s="4" t="s">
        <v>63</v>
      </c>
      <c r="L29" s="4">
        <v>1</v>
      </c>
      <c r="M29" s="27">
        <v>24</v>
      </c>
      <c r="N29" s="4" t="s">
        <v>107</v>
      </c>
      <c r="O29" s="4">
        <v>1</v>
      </c>
      <c r="P29" s="4">
        <v>1</v>
      </c>
      <c r="Q29" s="54">
        <f>VLOOKUP(N29,'절대참조 '!$K$1:$L$9,2,FALSE)</f>
        <v>1.5</v>
      </c>
      <c r="R29" s="35">
        <f>R28*'절대참조 '!$B$2</f>
        <v>81.402749386839901</v>
      </c>
      <c r="S29" s="35">
        <f t="shared" si="0"/>
        <v>122.10412408025985</v>
      </c>
      <c r="T29" s="35">
        <f>T28*'절대참조 '!$C$2</f>
        <v>21.315115752661978</v>
      </c>
      <c r="V29" s="35">
        <f>V28*'절대참조 '!$D$2</f>
        <v>44.304017411004345</v>
      </c>
      <c r="W29" s="4">
        <f t="shared" si="4"/>
        <v>0</v>
      </c>
      <c r="X29" s="4">
        <v>0.75</v>
      </c>
      <c r="Y29" s="4">
        <v>0</v>
      </c>
      <c r="Z29" s="4">
        <v>0</v>
      </c>
      <c r="AA29" s="4">
        <v>0.1</v>
      </c>
      <c r="AB29" s="4">
        <v>5</v>
      </c>
      <c r="AC29" s="35">
        <f>AC28*'절대참조 '!$E$2</f>
        <v>180.1768708289178</v>
      </c>
      <c r="AD29" s="4">
        <v>0.1</v>
      </c>
      <c r="AE29" s="4">
        <v>0</v>
      </c>
      <c r="AF29" s="4">
        <v>0</v>
      </c>
      <c r="AG29" s="4" t="s">
        <v>41</v>
      </c>
      <c r="AH29" s="4" t="s">
        <v>41</v>
      </c>
      <c r="AI29" s="4">
        <v>2</v>
      </c>
      <c r="AN29" s="36">
        <f>AN28*'절대참조 '!$F$2</f>
        <v>151.51321991519839</v>
      </c>
      <c r="AO29" s="36">
        <f>AO28*'절대참조 '!$G$2</f>
        <v>1833.0478544104406</v>
      </c>
      <c r="AP29" s="36">
        <f>AP28*'절대참조 '!$H$2</f>
        <v>25.224761916048493</v>
      </c>
      <c r="AQ29" s="5">
        <v>1</v>
      </c>
      <c r="AR29" s="5">
        <v>1</v>
      </c>
      <c r="AS29" s="5">
        <v>1</v>
      </c>
      <c r="AT29" s="5">
        <v>1</v>
      </c>
    </row>
    <row r="30" spans="7:46" x14ac:dyDescent="0.3">
      <c r="G30" s="4" t="s">
        <v>88</v>
      </c>
      <c r="H30" s="4">
        <v>1</v>
      </c>
      <c r="I30" s="4" t="s">
        <v>121</v>
      </c>
      <c r="J30" s="4">
        <v>1</v>
      </c>
      <c r="K30" s="4" t="s">
        <v>63</v>
      </c>
      <c r="L30" s="4">
        <v>1</v>
      </c>
      <c r="M30" s="27">
        <v>25</v>
      </c>
      <c r="N30" s="4" t="s">
        <v>82</v>
      </c>
      <c r="O30" s="4">
        <v>1</v>
      </c>
      <c r="P30" s="4">
        <v>1</v>
      </c>
      <c r="Q30" s="54">
        <f>VLOOKUP(N30,'절대참조 '!$K$1:$L$9,2,FALSE)</f>
        <v>1</v>
      </c>
      <c r="R30" s="35">
        <f>R29*'절대참조 '!$B$2</f>
        <v>89.543024325523902</v>
      </c>
      <c r="S30" s="35">
        <f t="shared" si="0"/>
        <v>89.543024325523902</v>
      </c>
      <c r="T30" s="35">
        <f>T29*'절대참조 '!$C$2</f>
        <v>22.061144804005146</v>
      </c>
      <c r="V30" s="35">
        <f>V29*'절대참조 '!$D$2</f>
        <v>47.405298629774649</v>
      </c>
      <c r="W30" s="4">
        <f t="shared" si="4"/>
        <v>0</v>
      </c>
      <c r="X30" s="4">
        <v>0.75</v>
      </c>
      <c r="Y30" s="4">
        <v>0</v>
      </c>
      <c r="Z30" s="4">
        <v>0</v>
      </c>
      <c r="AA30" s="4">
        <v>0.1</v>
      </c>
      <c r="AB30" s="4">
        <v>5</v>
      </c>
      <c r="AC30" s="35">
        <f>AC29*'절대참조 '!$E$2</f>
        <v>190.98748307865287</v>
      </c>
      <c r="AD30" s="4">
        <v>0.1</v>
      </c>
      <c r="AE30" s="4">
        <v>0</v>
      </c>
      <c r="AF30" s="4">
        <v>0</v>
      </c>
      <c r="AG30" s="4" t="s">
        <v>41</v>
      </c>
      <c r="AH30" s="4" t="s">
        <v>41</v>
      </c>
      <c r="AI30" s="4">
        <v>2</v>
      </c>
      <c r="AN30" s="36">
        <f>AN29*'절대참조 '!$F$2</f>
        <v>174.24020290247813</v>
      </c>
      <c r="AO30" s="36">
        <f>AO29*'절대참조 '!$G$2</f>
        <v>2126.3355111161109</v>
      </c>
      <c r="AP30" s="36">
        <f>AP29*'절대참조 '!$H$2</f>
        <v>26.738247631011404</v>
      </c>
      <c r="AQ30" s="5">
        <v>1</v>
      </c>
      <c r="AR30" s="5">
        <v>1</v>
      </c>
      <c r="AS30" s="5">
        <v>1</v>
      </c>
      <c r="AT30" s="5">
        <v>1</v>
      </c>
    </row>
    <row r="31" spans="7:46" x14ac:dyDescent="0.3">
      <c r="G31" s="4" t="s">
        <v>88</v>
      </c>
      <c r="H31" s="4">
        <v>1</v>
      </c>
      <c r="I31" s="4" t="s">
        <v>121</v>
      </c>
      <c r="J31" s="4">
        <v>1</v>
      </c>
      <c r="K31" s="4" t="s">
        <v>63</v>
      </c>
      <c r="L31" s="4">
        <v>1</v>
      </c>
      <c r="M31" s="27">
        <v>26</v>
      </c>
      <c r="N31" s="4" t="s">
        <v>104</v>
      </c>
      <c r="O31" s="4">
        <v>1</v>
      </c>
      <c r="P31" s="4">
        <v>1</v>
      </c>
      <c r="Q31" s="54">
        <f>VLOOKUP(N31,'절대참조 '!$K$1:$L$9,2,FALSE)</f>
        <v>1.5</v>
      </c>
      <c r="R31" s="35">
        <f>R30*'절대참조 '!$B$2</f>
        <v>98.497326758076298</v>
      </c>
      <c r="S31" s="35">
        <f t="shared" si="0"/>
        <v>147.74599013711446</v>
      </c>
      <c r="T31" s="35">
        <f>T30*'절대참조 '!$C$2</f>
        <v>22.833284872145324</v>
      </c>
      <c r="V31" s="35">
        <f>V30*'절대참조 '!$D$2</f>
        <v>50.723669533858875</v>
      </c>
      <c r="W31" s="4">
        <f t="shared" si="4"/>
        <v>0</v>
      </c>
      <c r="X31" s="4">
        <v>0.75</v>
      </c>
      <c r="Y31" s="4">
        <v>0</v>
      </c>
      <c r="Z31" s="4">
        <v>0</v>
      </c>
      <c r="AA31" s="4">
        <v>0.1</v>
      </c>
      <c r="AB31" s="4">
        <v>5</v>
      </c>
      <c r="AC31" s="35">
        <f>AC30*'절대참조 '!$E$2</f>
        <v>202.44673206337205</v>
      </c>
      <c r="AD31" s="4">
        <v>0.1</v>
      </c>
      <c r="AE31" s="4">
        <v>0</v>
      </c>
      <c r="AF31" s="4">
        <v>0</v>
      </c>
      <c r="AG31" s="4" t="s">
        <v>41</v>
      </c>
      <c r="AH31" s="4" t="s">
        <v>41</v>
      </c>
      <c r="AI31" s="4">
        <v>2</v>
      </c>
      <c r="AN31" s="36">
        <f>AN30*'절대참조 '!$F$2</f>
        <v>200.37623333784984</v>
      </c>
      <c r="AO31" s="36">
        <f>AO30*'절대참조 '!$G$2</f>
        <v>2466.5491928946885</v>
      </c>
      <c r="AP31" s="36">
        <f>AP30*'절대참조 '!$H$2</f>
        <v>28.342542488872091</v>
      </c>
      <c r="AQ31" s="5">
        <v>1</v>
      </c>
      <c r="AR31" s="5">
        <v>1</v>
      </c>
      <c r="AS31" s="5">
        <v>1</v>
      </c>
      <c r="AT31" s="5">
        <v>1</v>
      </c>
    </row>
    <row r="32" spans="7:46" x14ac:dyDescent="0.3">
      <c r="G32" s="4" t="s">
        <v>88</v>
      </c>
      <c r="H32" s="4">
        <v>1</v>
      </c>
      <c r="I32" s="4" t="s">
        <v>121</v>
      </c>
      <c r="J32" s="4">
        <v>1</v>
      </c>
      <c r="K32" s="4" t="s">
        <v>63</v>
      </c>
      <c r="L32" s="4">
        <v>1</v>
      </c>
      <c r="M32" s="27">
        <v>27</v>
      </c>
      <c r="N32" s="4" t="s">
        <v>102</v>
      </c>
      <c r="O32" s="4">
        <v>1</v>
      </c>
      <c r="P32" s="4">
        <v>1</v>
      </c>
      <c r="Q32" s="54">
        <f>VLOOKUP(N32,'절대참조 '!$K$1:$L$9,2,FALSE)</f>
        <v>1.2</v>
      </c>
      <c r="R32" s="35">
        <f>R31*'절대참조 '!$B$2</f>
        <v>108.34705943388394</v>
      </c>
      <c r="S32" s="35">
        <f t="shared" si="0"/>
        <v>130.01647132066071</v>
      </c>
      <c r="T32" s="35">
        <f>T31*'절대참조 '!$C$2</f>
        <v>23.632449842670407</v>
      </c>
      <c r="V32" s="35">
        <f>V31*'절대참조 '!$D$2</f>
        <v>54.274326401228997</v>
      </c>
      <c r="W32" s="4">
        <f t="shared" si="4"/>
        <v>0</v>
      </c>
      <c r="X32" s="4">
        <v>0.75</v>
      </c>
      <c r="Y32" s="4">
        <v>0</v>
      </c>
      <c r="Z32" s="4">
        <v>0</v>
      </c>
      <c r="AA32" s="4">
        <v>0.1</v>
      </c>
      <c r="AB32" s="4">
        <v>5</v>
      </c>
      <c r="AC32" s="35">
        <f>AC31*'절대참조 '!$E$2</f>
        <v>214.59353598717439</v>
      </c>
      <c r="AD32" s="4">
        <v>0.1</v>
      </c>
      <c r="AE32" s="4">
        <v>0</v>
      </c>
      <c r="AF32" s="4">
        <v>0</v>
      </c>
      <c r="AG32" s="4" t="s">
        <v>41</v>
      </c>
      <c r="AH32" s="4" t="s">
        <v>41</v>
      </c>
      <c r="AI32" s="4">
        <v>2</v>
      </c>
      <c r="AN32" s="36">
        <f>AN31*'절대참조 '!$F$2</f>
        <v>230.43266833852729</v>
      </c>
      <c r="AO32" s="36">
        <f>AO31*'절대참조 '!$G$2</f>
        <v>2861.1970637578384</v>
      </c>
      <c r="AP32" s="36">
        <f>AP31*'절대참조 '!$H$2</f>
        <v>30.043095038204417</v>
      </c>
      <c r="AQ32" s="5">
        <v>1</v>
      </c>
      <c r="AR32" s="5">
        <v>1</v>
      </c>
      <c r="AS32" s="5">
        <v>1</v>
      </c>
      <c r="AT32" s="5">
        <v>1</v>
      </c>
    </row>
    <row r="33" spans="7:46" x14ac:dyDescent="0.3">
      <c r="G33" s="4" t="s">
        <v>88</v>
      </c>
      <c r="H33" s="4">
        <v>1</v>
      </c>
      <c r="I33" s="4" t="s">
        <v>121</v>
      </c>
      <c r="J33" s="4">
        <v>1</v>
      </c>
      <c r="K33" s="4" t="s">
        <v>63</v>
      </c>
      <c r="L33" s="4">
        <v>1</v>
      </c>
      <c r="M33" s="27">
        <v>28</v>
      </c>
      <c r="N33" s="4" t="s">
        <v>82</v>
      </c>
      <c r="O33" s="4">
        <v>1</v>
      </c>
      <c r="P33" s="4">
        <v>1</v>
      </c>
      <c r="Q33" s="54">
        <f>VLOOKUP(N33,'절대참조 '!$K$1:$L$9,2,FALSE)</f>
        <v>1</v>
      </c>
      <c r="R33" s="35">
        <f>R32*'절대참조 '!$B$2</f>
        <v>119.18176537727234</v>
      </c>
      <c r="S33" s="35">
        <f t="shared" si="0"/>
        <v>119.18176537727234</v>
      </c>
      <c r="T33" s="35">
        <f>T32*'절대참조 '!$C$2</f>
        <v>24.459585587163868</v>
      </c>
      <c r="V33" s="35">
        <f>V32*'절대참조 '!$D$2</f>
        <v>58.07352924931503</v>
      </c>
      <c r="W33" s="4">
        <f t="shared" si="4"/>
        <v>0</v>
      </c>
      <c r="X33" s="4">
        <v>0.75</v>
      </c>
      <c r="Y33" s="4">
        <v>0</v>
      </c>
      <c r="Z33" s="4">
        <v>0</v>
      </c>
      <c r="AA33" s="4">
        <v>0.1</v>
      </c>
      <c r="AB33" s="4">
        <v>5</v>
      </c>
      <c r="AC33" s="35">
        <f>AC32*'절대참조 '!$E$2</f>
        <v>227.46914814640488</v>
      </c>
      <c r="AD33" s="4">
        <v>0.1</v>
      </c>
      <c r="AE33" s="4">
        <v>0</v>
      </c>
      <c r="AF33" s="4">
        <v>0</v>
      </c>
      <c r="AG33" s="4" t="s">
        <v>41</v>
      </c>
      <c r="AH33" s="4" t="s">
        <v>41</v>
      </c>
      <c r="AI33" s="4">
        <v>2</v>
      </c>
      <c r="AN33" s="36">
        <f>AN32*'절대참조 '!$F$2</f>
        <v>264.99756858930635</v>
      </c>
      <c r="AO33" s="36">
        <f>AO32*'절대참조 '!$G$2</f>
        <v>3318.9885939590922</v>
      </c>
      <c r="AP33" s="36">
        <f>AP32*'절대참조 '!$H$2</f>
        <v>31.845680740496682</v>
      </c>
      <c r="AQ33" s="5">
        <v>1</v>
      </c>
      <c r="AR33" s="5">
        <v>1</v>
      </c>
      <c r="AS33" s="5">
        <v>1</v>
      </c>
      <c r="AT33" s="5">
        <v>1</v>
      </c>
    </row>
    <row r="34" spans="7:46" x14ac:dyDescent="0.3">
      <c r="G34" s="4" t="s">
        <v>88</v>
      </c>
      <c r="H34" s="4">
        <v>1</v>
      </c>
      <c r="I34" s="4" t="s">
        <v>121</v>
      </c>
      <c r="J34" s="4">
        <v>1</v>
      </c>
      <c r="K34" s="4" t="s">
        <v>63</v>
      </c>
      <c r="L34" s="4">
        <v>1</v>
      </c>
      <c r="M34" s="27">
        <v>29</v>
      </c>
      <c r="N34" s="4" t="s">
        <v>102</v>
      </c>
      <c r="O34" s="4">
        <v>1</v>
      </c>
      <c r="P34" s="4">
        <v>1</v>
      </c>
      <c r="Q34" s="54">
        <f>VLOOKUP(N34,'절대참조 '!$K$1:$L$9,2,FALSE)</f>
        <v>1.2</v>
      </c>
      <c r="R34" s="35">
        <f>R33*'절대참조 '!$B$2</f>
        <v>131.09994191499959</v>
      </c>
      <c r="S34" s="35">
        <f t="shared" si="0"/>
        <v>157.31993029799949</v>
      </c>
      <c r="T34" s="35">
        <f>T33*'절대참조 '!$C$2</f>
        <v>25.315671082714601</v>
      </c>
      <c r="V34" s="35">
        <f>V33*'절대참조 '!$D$2</f>
        <v>62.138676296767088</v>
      </c>
      <c r="W34" s="4">
        <f t="shared" si="4"/>
        <v>0</v>
      </c>
      <c r="X34" s="4">
        <v>0.75</v>
      </c>
      <c r="Y34" s="4">
        <v>0</v>
      </c>
      <c r="Z34" s="4">
        <v>0</v>
      </c>
      <c r="AA34" s="4">
        <v>0.1</v>
      </c>
      <c r="AB34" s="4">
        <v>5</v>
      </c>
      <c r="AC34" s="35">
        <f>AC33*'절대참조 '!$E$2</f>
        <v>241.11729703518918</v>
      </c>
      <c r="AD34" s="4">
        <v>0.1</v>
      </c>
      <c r="AE34" s="4">
        <v>0</v>
      </c>
      <c r="AF34" s="4">
        <v>0</v>
      </c>
      <c r="AG34" s="4" t="s">
        <v>41</v>
      </c>
      <c r="AH34" s="4" t="s">
        <v>41</v>
      </c>
      <c r="AI34" s="4">
        <v>2</v>
      </c>
      <c r="AN34" s="36">
        <f>AN33*'절대참조 '!$F$2</f>
        <v>304.7472038777023</v>
      </c>
      <c r="AO34" s="36">
        <f>AO33*'절대참조 '!$G$2</f>
        <v>3850.0267689925467</v>
      </c>
      <c r="AP34" s="36">
        <f>AP33*'절대참조 '!$H$2</f>
        <v>33.756421584926485</v>
      </c>
      <c r="AQ34" s="5">
        <v>1</v>
      </c>
      <c r="AR34" s="5">
        <v>1</v>
      </c>
      <c r="AS34" s="5">
        <v>1</v>
      </c>
      <c r="AT34" s="5">
        <v>1</v>
      </c>
    </row>
    <row r="35" spans="7:46" x14ac:dyDescent="0.3">
      <c r="G35" s="4" t="s">
        <v>88</v>
      </c>
      <c r="H35" s="4">
        <v>1</v>
      </c>
      <c r="I35" s="4" t="s">
        <v>121</v>
      </c>
      <c r="J35" s="4">
        <v>1</v>
      </c>
      <c r="K35" s="4" t="s">
        <v>63</v>
      </c>
      <c r="L35" s="4">
        <v>1</v>
      </c>
      <c r="M35" s="27">
        <v>30</v>
      </c>
      <c r="N35" s="4" t="s">
        <v>102</v>
      </c>
      <c r="O35" s="4">
        <v>1</v>
      </c>
      <c r="P35" s="4">
        <v>1</v>
      </c>
      <c r="Q35" s="54">
        <f>VLOOKUP(N35,'절대참조 '!$K$1:$L$9,2,FALSE)</f>
        <v>1.2</v>
      </c>
      <c r="R35" s="35">
        <f>R34*'절대참조 '!$B$2</f>
        <v>144.20993610649955</v>
      </c>
      <c r="S35" s="35">
        <f t="shared" si="0"/>
        <v>173.05192332779947</v>
      </c>
      <c r="T35" s="35">
        <f>T34*'절대참조 '!$C$2</f>
        <v>26.201719570609612</v>
      </c>
      <c r="V35" s="35">
        <f>V34*'절대참조 '!$D$2</f>
        <v>66.488383637540792</v>
      </c>
      <c r="W35" s="4">
        <f t="shared" si="4"/>
        <v>0</v>
      </c>
      <c r="X35" s="4">
        <v>0.75</v>
      </c>
      <c r="Y35" s="4">
        <v>0</v>
      </c>
      <c r="Z35" s="4">
        <v>0</v>
      </c>
      <c r="AA35" s="4">
        <v>0.1</v>
      </c>
      <c r="AB35" s="4">
        <v>5</v>
      </c>
      <c r="AC35" s="35">
        <f>AC34*'절대참조 '!$E$2</f>
        <v>255.58433485730055</v>
      </c>
      <c r="AD35" s="4">
        <v>0.1</v>
      </c>
      <c r="AE35" s="4">
        <v>0</v>
      </c>
      <c r="AF35" s="4">
        <v>0</v>
      </c>
      <c r="AG35" s="4" t="s">
        <v>41</v>
      </c>
      <c r="AH35" s="4" t="s">
        <v>41</v>
      </c>
      <c r="AI35" s="4">
        <v>2</v>
      </c>
      <c r="AN35" s="36">
        <f>AN34*'절대참조 '!$F$2</f>
        <v>350.4592844593576</v>
      </c>
      <c r="AO35" s="36">
        <f>AO34*'절대참조 '!$G$2</f>
        <v>4466.0310520313542</v>
      </c>
      <c r="AP35" s="36">
        <f>AP34*'절대참조 '!$H$2</f>
        <v>35.781806880022074</v>
      </c>
      <c r="AQ35" s="5">
        <v>1</v>
      </c>
      <c r="AR35" s="5">
        <v>1</v>
      </c>
      <c r="AS35" s="5">
        <v>1</v>
      </c>
      <c r="AT35" s="5">
        <v>1</v>
      </c>
    </row>
    <row r="36" spans="7:46" x14ac:dyDescent="0.3">
      <c r="G36" s="4" t="s">
        <v>88</v>
      </c>
      <c r="H36" s="4">
        <v>1</v>
      </c>
      <c r="I36" s="4" t="s">
        <v>121</v>
      </c>
      <c r="J36" s="4">
        <v>1</v>
      </c>
      <c r="K36" s="4" t="s">
        <v>63</v>
      </c>
      <c r="L36" s="4">
        <v>1</v>
      </c>
      <c r="M36" s="27">
        <v>31</v>
      </c>
      <c r="N36" s="4" t="s">
        <v>82</v>
      </c>
      <c r="O36" s="4">
        <v>1</v>
      </c>
      <c r="P36" s="4">
        <v>1</v>
      </c>
      <c r="Q36" s="54">
        <f>VLOOKUP(N36,'절대참조 '!$K$1:$L$9,2,FALSE)</f>
        <v>1</v>
      </c>
      <c r="R36" s="35">
        <f>R35*'절대참조 '!$B$2</f>
        <v>158.63092971714951</v>
      </c>
      <c r="S36" s="35">
        <f t="shared" si="0"/>
        <v>158.63092971714951</v>
      </c>
      <c r="T36" s="35">
        <f>T35*'절대참조 '!$C$2</f>
        <v>27.118779755580945</v>
      </c>
      <c r="V36" s="35">
        <f>V35*'절대참조 '!$D$2</f>
        <v>71.142570492168659</v>
      </c>
      <c r="W36" s="4">
        <f t="shared" si="4"/>
        <v>0</v>
      </c>
      <c r="X36" s="4">
        <v>0.75</v>
      </c>
      <c r="Y36" s="4">
        <v>0</v>
      </c>
      <c r="Z36" s="4">
        <v>0</v>
      </c>
      <c r="AA36" s="4">
        <v>0.1</v>
      </c>
      <c r="AB36" s="4">
        <v>5</v>
      </c>
      <c r="AC36" s="35">
        <f>AC35*'절대참조 '!$E$2</f>
        <v>270.91939494873861</v>
      </c>
      <c r="AD36" s="4">
        <v>0.1</v>
      </c>
      <c r="AE36" s="4">
        <v>0</v>
      </c>
      <c r="AF36" s="4">
        <v>0</v>
      </c>
      <c r="AG36" s="4" t="s">
        <v>41</v>
      </c>
      <c r="AH36" s="4" t="s">
        <v>41</v>
      </c>
      <c r="AI36" s="4">
        <v>2</v>
      </c>
      <c r="AN36" s="36">
        <f>AN35*'절대참조 '!$F$2</f>
        <v>403.02817712826123</v>
      </c>
      <c r="AO36" s="36">
        <f>AO35*'절대참조 '!$G$2</f>
        <v>5180.5960203563709</v>
      </c>
      <c r="AP36" s="36">
        <f>AP35*'절대참조 '!$H$2</f>
        <v>37.928715292823398</v>
      </c>
      <c r="AQ36" s="5">
        <v>1</v>
      </c>
      <c r="AR36" s="5">
        <v>1</v>
      </c>
      <c r="AS36" s="5">
        <v>1</v>
      </c>
      <c r="AT36" s="5">
        <v>1</v>
      </c>
    </row>
    <row r="37" spans="7:46" x14ac:dyDescent="0.3">
      <c r="G37" s="4" t="s">
        <v>88</v>
      </c>
      <c r="H37" s="4">
        <v>1</v>
      </c>
      <c r="I37" s="4" t="s">
        <v>121</v>
      </c>
      <c r="J37" s="4">
        <v>1</v>
      </c>
      <c r="K37" s="4" t="s">
        <v>63</v>
      </c>
      <c r="L37" s="4">
        <v>1</v>
      </c>
      <c r="M37" s="27">
        <v>32</v>
      </c>
      <c r="N37" s="4" t="s">
        <v>82</v>
      </c>
      <c r="O37" s="4">
        <v>1</v>
      </c>
      <c r="P37" s="4">
        <v>1</v>
      </c>
      <c r="Q37" s="54">
        <f>VLOOKUP(N37,'절대참조 '!$K$1:$L$9,2,FALSE)</f>
        <v>1</v>
      </c>
      <c r="R37" s="35">
        <f>R36*'절대참조 '!$B$2</f>
        <v>174.49402268886448</v>
      </c>
      <c r="S37" s="35">
        <f t="shared" si="0"/>
        <v>174.49402268886448</v>
      </c>
      <c r="T37" s="35">
        <f>T36*'절대참조 '!$C$2</f>
        <v>28.067937047026277</v>
      </c>
      <c r="V37" s="35">
        <f>V36*'절대참조 '!$D$2</f>
        <v>76.122550426620464</v>
      </c>
      <c r="W37" s="4">
        <f t="shared" si="4"/>
        <v>0</v>
      </c>
      <c r="X37" s="4">
        <v>0.75</v>
      </c>
      <c r="Y37" s="4">
        <v>0</v>
      </c>
      <c r="Z37" s="4">
        <v>0</v>
      </c>
      <c r="AA37" s="4">
        <v>0.1</v>
      </c>
      <c r="AB37" s="4">
        <v>5</v>
      </c>
      <c r="AC37" s="35">
        <f>AC36*'절대참조 '!$E$2</f>
        <v>287.17455864566296</v>
      </c>
      <c r="AD37" s="4">
        <v>0.1</v>
      </c>
      <c r="AE37" s="4">
        <v>0</v>
      </c>
      <c r="AF37" s="4">
        <v>0</v>
      </c>
      <c r="AG37" s="4" t="s">
        <v>41</v>
      </c>
      <c r="AH37" s="4" t="s">
        <v>41</v>
      </c>
      <c r="AI37" s="4">
        <v>2</v>
      </c>
      <c r="AN37" s="36">
        <f>AN36*'절대참조 '!$F$2</f>
        <v>463.48240369750039</v>
      </c>
      <c r="AO37" s="36">
        <f>AO36*'절대참조 '!$G$2</f>
        <v>6009.4913836133901</v>
      </c>
      <c r="AP37" s="36">
        <f>AP36*'절대참조 '!$H$2</f>
        <v>40.204438210392802</v>
      </c>
      <c r="AQ37" s="5">
        <v>1</v>
      </c>
      <c r="AR37" s="5">
        <v>1</v>
      </c>
      <c r="AS37" s="5">
        <v>1</v>
      </c>
      <c r="AT37" s="5">
        <v>1</v>
      </c>
    </row>
    <row r="38" spans="7:46" x14ac:dyDescent="0.3">
      <c r="G38" s="4" t="s">
        <v>88</v>
      </c>
      <c r="H38" s="4">
        <v>1</v>
      </c>
      <c r="I38" s="4" t="s">
        <v>121</v>
      </c>
      <c r="J38" s="4">
        <v>1</v>
      </c>
      <c r="K38" s="4" t="s">
        <v>63</v>
      </c>
      <c r="L38" s="4">
        <v>1</v>
      </c>
      <c r="M38" s="27">
        <v>33</v>
      </c>
      <c r="N38" s="4" t="s">
        <v>108</v>
      </c>
      <c r="O38" s="4">
        <v>1</v>
      </c>
      <c r="P38" s="4">
        <v>1</v>
      </c>
      <c r="Q38" s="54">
        <f>VLOOKUP(N38,'절대참조 '!$K$1:$L$9,2,FALSE)</f>
        <v>2</v>
      </c>
      <c r="R38" s="35">
        <f>R37*'절대참조 '!$B$2</f>
        <v>191.94342495775095</v>
      </c>
      <c r="S38" s="35">
        <f t="shared" si="0"/>
        <v>383.8868499155019</v>
      </c>
      <c r="T38" s="35">
        <f>T37*'절대참조 '!$C$2</f>
        <v>29.050314843672194</v>
      </c>
      <c r="V38" s="35">
        <f>V37*'절대참조 '!$D$2</f>
        <v>81.451128956483899</v>
      </c>
      <c r="W38" s="4">
        <f t="shared" si="4"/>
        <v>0</v>
      </c>
      <c r="X38" s="4">
        <v>0.75</v>
      </c>
      <c r="Y38" s="4">
        <v>0</v>
      </c>
      <c r="Z38" s="4">
        <v>0</v>
      </c>
      <c r="AA38" s="4">
        <v>0.1</v>
      </c>
      <c r="AB38" s="4">
        <v>5</v>
      </c>
      <c r="AC38" s="35">
        <f>AC37*'절대참조 '!$E$2</f>
        <v>304.40503216440277</v>
      </c>
      <c r="AD38" s="4">
        <v>0.1</v>
      </c>
      <c r="AE38" s="4">
        <v>0</v>
      </c>
      <c r="AF38" s="4">
        <v>0</v>
      </c>
      <c r="AG38" s="4" t="s">
        <v>41</v>
      </c>
      <c r="AH38" s="4" t="s">
        <v>41</v>
      </c>
      <c r="AI38" s="4">
        <v>2</v>
      </c>
      <c r="AN38" s="36">
        <f>AN37*'절대참조 '!$F$2</f>
        <v>533.00476425212537</v>
      </c>
      <c r="AO38" s="36">
        <f>AO37*'절대참조 '!$G$2</f>
        <v>6971.0100049915318</v>
      </c>
      <c r="AP38" s="36">
        <f>AP37*'절대참조 '!$H$2</f>
        <v>42.616704503016372</v>
      </c>
      <c r="AQ38" s="5">
        <v>1</v>
      </c>
      <c r="AR38" s="5">
        <v>1</v>
      </c>
      <c r="AS38" s="5">
        <v>1</v>
      </c>
      <c r="AT38" s="5">
        <v>1</v>
      </c>
    </row>
    <row r="39" spans="7:46" x14ac:dyDescent="0.3">
      <c r="G39" s="4" t="s">
        <v>88</v>
      </c>
      <c r="H39" s="4">
        <v>1</v>
      </c>
      <c r="I39" s="4" t="s">
        <v>121</v>
      </c>
      <c r="J39" s="4">
        <v>1</v>
      </c>
      <c r="K39" s="4" t="s">
        <v>63</v>
      </c>
      <c r="L39" s="4">
        <v>1</v>
      </c>
      <c r="M39" s="27">
        <v>34</v>
      </c>
      <c r="N39" s="4" t="s">
        <v>82</v>
      </c>
      <c r="O39" s="4">
        <v>1</v>
      </c>
      <c r="P39" s="4">
        <v>1</v>
      </c>
      <c r="Q39" s="54">
        <f>VLOOKUP(N39,'절대참조 '!$K$1:$L$9,2,FALSE)</f>
        <v>1</v>
      </c>
      <c r="R39" s="35">
        <f>R38*'절대참조 '!$B$2</f>
        <v>211.13776745352607</v>
      </c>
      <c r="S39" s="35">
        <f t="shared" si="0"/>
        <v>211.13776745352607</v>
      </c>
      <c r="T39" s="35">
        <f>T38*'절대참조 '!$C$2</f>
        <v>30.067075863200717</v>
      </c>
      <c r="V39" s="35">
        <f>V38*'절대참조 '!$D$2</f>
        <v>87.152707983437779</v>
      </c>
      <c r="W39" s="4">
        <f t="shared" si="4"/>
        <v>0</v>
      </c>
      <c r="X39" s="4">
        <v>0.75</v>
      </c>
      <c r="Y39" s="4">
        <v>0</v>
      </c>
      <c r="Z39" s="4">
        <v>0</v>
      </c>
      <c r="AA39" s="4">
        <v>0.1</v>
      </c>
      <c r="AB39" s="4">
        <v>5</v>
      </c>
      <c r="AC39" s="35">
        <f>AC38*'절대참조 '!$E$2</f>
        <v>322.66933409426696</v>
      </c>
      <c r="AD39" s="4">
        <v>0.1</v>
      </c>
      <c r="AE39" s="4">
        <v>0</v>
      </c>
      <c r="AF39" s="4">
        <v>0</v>
      </c>
      <c r="AG39" s="4" t="s">
        <v>41</v>
      </c>
      <c r="AH39" s="4" t="s">
        <v>41</v>
      </c>
      <c r="AI39" s="4">
        <v>2</v>
      </c>
      <c r="AN39" s="36">
        <f>AN38*'절대참조 '!$F$2</f>
        <v>612.95547888994417</v>
      </c>
      <c r="AO39" s="36">
        <f>AO38*'절대참조 '!$G$2</f>
        <v>8086.3716057901765</v>
      </c>
      <c r="AP39" s="36">
        <f>AP38*'절대참조 '!$H$2</f>
        <v>45.17370677319736</v>
      </c>
      <c r="AQ39" s="5">
        <v>1</v>
      </c>
      <c r="AR39" s="5">
        <v>1</v>
      </c>
      <c r="AS39" s="5">
        <v>1</v>
      </c>
      <c r="AT39" s="5">
        <v>1</v>
      </c>
    </row>
    <row r="40" spans="7:46" x14ac:dyDescent="0.3">
      <c r="G40" s="4" t="s">
        <v>88</v>
      </c>
      <c r="H40" s="4">
        <v>1</v>
      </c>
      <c r="I40" s="4" t="s">
        <v>121</v>
      </c>
      <c r="J40" s="4">
        <v>1</v>
      </c>
      <c r="K40" s="4" t="s">
        <v>63</v>
      </c>
      <c r="L40" s="4">
        <v>1</v>
      </c>
      <c r="M40" s="27">
        <v>35</v>
      </c>
      <c r="N40" s="4" t="s">
        <v>102</v>
      </c>
      <c r="O40" s="4">
        <v>1</v>
      </c>
      <c r="P40" s="4">
        <v>1</v>
      </c>
      <c r="Q40" s="54">
        <f>VLOOKUP(N40,'절대참조 '!$K$1:$L$9,2,FALSE)</f>
        <v>1.2</v>
      </c>
      <c r="R40" s="35">
        <f>R39*'절대참조 '!$B$2</f>
        <v>232.25154419887869</v>
      </c>
      <c r="S40" s="35">
        <f t="shared" si="0"/>
        <v>278.70185303865441</v>
      </c>
      <c r="T40" s="35">
        <f>T39*'절대참조 '!$C$2</f>
        <v>31.119423518412741</v>
      </c>
      <c r="V40" s="35">
        <f>V39*'절대참조 '!$D$2</f>
        <v>93.253397542278435</v>
      </c>
      <c r="W40" s="4">
        <f t="shared" si="4"/>
        <v>0</v>
      </c>
      <c r="X40" s="4">
        <v>0.75</v>
      </c>
      <c r="Y40" s="4">
        <v>0</v>
      </c>
      <c r="Z40" s="4">
        <v>0</v>
      </c>
      <c r="AA40" s="4">
        <v>0.1</v>
      </c>
      <c r="AB40" s="4">
        <v>5</v>
      </c>
      <c r="AC40" s="35">
        <f>AC39*'절대참조 '!$E$2</f>
        <v>342.02949413992297</v>
      </c>
      <c r="AD40" s="4">
        <v>0.1</v>
      </c>
      <c r="AE40" s="4">
        <v>0</v>
      </c>
      <c r="AF40" s="4">
        <v>0</v>
      </c>
      <c r="AG40" s="4" t="s">
        <v>41</v>
      </c>
      <c r="AH40" s="4" t="s">
        <v>41</v>
      </c>
      <c r="AI40" s="4">
        <v>2</v>
      </c>
      <c r="AN40" s="36">
        <f>AN39*'절대참조 '!$F$2</f>
        <v>704.89880072343578</v>
      </c>
      <c r="AO40" s="36">
        <f>AO39*'절대참조 '!$G$2</f>
        <v>9380.1910627166035</v>
      </c>
      <c r="AP40" s="36">
        <f>AP39*'절대참조 '!$H$2</f>
        <v>47.884129179589202</v>
      </c>
      <c r="AQ40" s="5">
        <v>1</v>
      </c>
      <c r="AR40" s="5">
        <v>1</v>
      </c>
      <c r="AS40" s="5">
        <v>1</v>
      </c>
      <c r="AT40" s="5">
        <v>1</v>
      </c>
    </row>
    <row r="41" spans="7:46" x14ac:dyDescent="0.3">
      <c r="G41" s="4" t="s">
        <v>88</v>
      </c>
      <c r="H41" s="4">
        <v>1</v>
      </c>
      <c r="I41" s="4" t="s">
        <v>121</v>
      </c>
      <c r="J41" s="4">
        <v>1</v>
      </c>
      <c r="K41" s="4" t="s">
        <v>63</v>
      </c>
      <c r="L41" s="4">
        <v>1</v>
      </c>
      <c r="M41" s="27">
        <v>36</v>
      </c>
      <c r="N41" s="4" t="s">
        <v>82</v>
      </c>
      <c r="O41" s="4">
        <v>1</v>
      </c>
      <c r="P41" s="4">
        <v>1</v>
      </c>
      <c r="Q41" s="54">
        <f>VLOOKUP(N41,'절대참조 '!$K$1:$L$9,2,FALSE)</f>
        <v>1</v>
      </c>
      <c r="R41" s="35">
        <f>R40*'절대참조 '!$B$2</f>
        <v>255.47669861876659</v>
      </c>
      <c r="S41" s="35">
        <f t="shared" si="0"/>
        <v>255.47669861876659</v>
      </c>
      <c r="T41" s="35">
        <f>T40*'절대참조 '!$C$2</f>
        <v>32.208603341557186</v>
      </c>
      <c r="V41" s="35">
        <f>V40*'절대참조 '!$D$2</f>
        <v>99.781135370237934</v>
      </c>
      <c r="W41" s="4">
        <f t="shared" si="4"/>
        <v>0</v>
      </c>
      <c r="X41" s="4">
        <v>0.75</v>
      </c>
      <c r="Y41" s="4">
        <v>0</v>
      </c>
      <c r="Z41" s="4">
        <v>0</v>
      </c>
      <c r="AA41" s="4">
        <v>0.1</v>
      </c>
      <c r="AB41" s="4">
        <v>5</v>
      </c>
      <c r="AC41" s="35">
        <f>AC40*'절대참조 '!$E$2</f>
        <v>362.55126378831835</v>
      </c>
      <c r="AD41" s="4">
        <v>0.1</v>
      </c>
      <c r="AE41" s="4">
        <v>0</v>
      </c>
      <c r="AF41" s="4">
        <v>0</v>
      </c>
      <c r="AG41" s="4" t="s">
        <v>41</v>
      </c>
      <c r="AH41" s="4" t="s">
        <v>41</v>
      </c>
      <c r="AI41" s="4">
        <v>2</v>
      </c>
      <c r="AN41" s="36">
        <f>AN40*'절대참조 '!$F$2</f>
        <v>810.63362083195113</v>
      </c>
      <c r="AO41" s="36">
        <f>AO40*'절대참조 '!$G$2</f>
        <v>10881.021632751259</v>
      </c>
      <c r="AP41" s="36">
        <f>AP40*'절대참조 '!$H$2</f>
        <v>50.757176930364558</v>
      </c>
      <c r="AQ41" s="5">
        <v>1</v>
      </c>
      <c r="AR41" s="5">
        <v>1</v>
      </c>
      <c r="AS41" s="5">
        <v>1</v>
      </c>
      <c r="AT41" s="5">
        <v>1</v>
      </c>
    </row>
    <row r="42" spans="7:46" x14ac:dyDescent="0.3">
      <c r="G42" s="4" t="s">
        <v>88</v>
      </c>
      <c r="H42" s="4">
        <v>1</v>
      </c>
      <c r="I42" s="4" t="s">
        <v>121</v>
      </c>
      <c r="J42" s="4">
        <v>1</v>
      </c>
      <c r="K42" s="4" t="s">
        <v>63</v>
      </c>
      <c r="L42" s="4">
        <v>1</v>
      </c>
      <c r="M42" s="27">
        <v>37</v>
      </c>
      <c r="N42" s="4" t="s">
        <v>101</v>
      </c>
      <c r="O42" s="4">
        <v>1</v>
      </c>
      <c r="P42" s="4">
        <v>1</v>
      </c>
      <c r="Q42" s="54">
        <f>VLOOKUP(N42,'절대참조 '!$K$1:$L$9,2,FALSE)</f>
        <v>1.1000000000000001</v>
      </c>
      <c r="R42" s="35">
        <f>R41*'절대참조 '!$B$2</f>
        <v>281.02436848064326</v>
      </c>
      <c r="S42" s="35">
        <f t="shared" si="0"/>
        <v>309.12680532870763</v>
      </c>
      <c r="T42" s="35">
        <f>T41*'절대참조 '!$C$2</f>
        <v>33.335904458511685</v>
      </c>
      <c r="V42" s="35">
        <f>V41*'절대참조 '!$D$2</f>
        <v>106.7658148461546</v>
      </c>
      <c r="W42" s="4">
        <f t="shared" si="4"/>
        <v>0</v>
      </c>
      <c r="X42" s="4">
        <v>0.75</v>
      </c>
      <c r="Y42" s="4">
        <v>0</v>
      </c>
      <c r="Z42" s="4">
        <v>0</v>
      </c>
      <c r="AA42" s="4">
        <v>0.1</v>
      </c>
      <c r="AB42" s="4">
        <v>5</v>
      </c>
      <c r="AC42" s="35">
        <f>AC41*'절대참조 '!$E$2</f>
        <v>384.30433961561749</v>
      </c>
      <c r="AD42" s="4">
        <v>0.1</v>
      </c>
      <c r="AE42" s="4">
        <v>0</v>
      </c>
      <c r="AF42" s="4">
        <v>0</v>
      </c>
      <c r="AG42" s="4" t="s">
        <v>41</v>
      </c>
      <c r="AH42" s="4" t="s">
        <v>41</v>
      </c>
      <c r="AI42" s="4">
        <v>2</v>
      </c>
      <c r="AN42" s="36">
        <f>AN41*'절대참조 '!$F$2</f>
        <v>932.22866395674373</v>
      </c>
      <c r="AO42" s="36">
        <f>AO41*'절대참조 '!$G$2</f>
        <v>12621.98509399146</v>
      </c>
      <c r="AP42" s="36">
        <f>AP41*'절대참조 '!$H$2</f>
        <v>53.802607546186437</v>
      </c>
      <c r="AQ42" s="5">
        <v>1</v>
      </c>
      <c r="AR42" s="5">
        <v>1</v>
      </c>
      <c r="AS42" s="5">
        <v>1</v>
      </c>
      <c r="AT42" s="5">
        <v>1</v>
      </c>
    </row>
    <row r="43" spans="7:46" x14ac:dyDescent="0.3">
      <c r="G43" s="4" t="s">
        <v>88</v>
      </c>
      <c r="H43" s="4">
        <v>1</v>
      </c>
      <c r="I43" s="4" t="s">
        <v>121</v>
      </c>
      <c r="J43" s="4">
        <v>1</v>
      </c>
      <c r="K43" s="4" t="s">
        <v>63</v>
      </c>
      <c r="L43" s="4">
        <v>1</v>
      </c>
      <c r="M43" s="27">
        <v>38</v>
      </c>
      <c r="N43" s="4" t="s">
        <v>106</v>
      </c>
      <c r="O43" s="4">
        <v>1</v>
      </c>
      <c r="P43" s="4">
        <v>1</v>
      </c>
      <c r="Q43" s="54">
        <f>VLOOKUP(N43,'절대참조 '!$K$1:$L$9,2,FALSE)</f>
        <v>2</v>
      </c>
      <c r="R43" s="35">
        <f>R42*'절대참조 '!$B$2</f>
        <v>309.12680532870763</v>
      </c>
      <c r="S43" s="35">
        <f t="shared" si="0"/>
        <v>618.25361065741527</v>
      </c>
      <c r="T43" s="35">
        <f>T42*'절대참조 '!$C$2</f>
        <v>34.502661114559594</v>
      </c>
      <c r="V43" s="35">
        <f>V42*'절대참조 '!$D$2</f>
        <v>114.23942188538543</v>
      </c>
      <c r="W43" s="4">
        <f t="shared" si="4"/>
        <v>0</v>
      </c>
      <c r="X43" s="4">
        <v>0.75</v>
      </c>
      <c r="Y43" s="4">
        <v>0</v>
      </c>
      <c r="Z43" s="4">
        <v>0</v>
      </c>
      <c r="AA43" s="4">
        <v>0.1</v>
      </c>
      <c r="AB43" s="4">
        <v>5</v>
      </c>
      <c r="AC43" s="35">
        <f>AC42*'절대참조 '!$E$2</f>
        <v>407.36259999255458</v>
      </c>
      <c r="AD43" s="4">
        <v>0.1</v>
      </c>
      <c r="AE43" s="4">
        <v>0</v>
      </c>
      <c r="AF43" s="4">
        <v>0</v>
      </c>
      <c r="AG43" s="4" t="s">
        <v>41</v>
      </c>
      <c r="AH43" s="4" t="s">
        <v>41</v>
      </c>
      <c r="AI43" s="4">
        <v>2</v>
      </c>
      <c r="AN43" s="36">
        <f>AN42*'절대참조 '!$F$2</f>
        <v>1072.0629635502553</v>
      </c>
      <c r="AO43" s="36">
        <f>AO42*'절대참조 '!$G$2</f>
        <v>14641.502709030092</v>
      </c>
      <c r="AP43" s="36">
        <f>AP42*'절대참조 '!$H$2</f>
        <v>57.030763998957624</v>
      </c>
      <c r="AQ43" s="5">
        <v>1</v>
      </c>
      <c r="AR43" s="5">
        <v>1</v>
      </c>
      <c r="AS43" s="5">
        <v>1</v>
      </c>
      <c r="AT43" s="5">
        <v>1</v>
      </c>
    </row>
    <row r="44" spans="7:46" x14ac:dyDescent="0.3">
      <c r="G44" s="4" t="s">
        <v>88</v>
      </c>
      <c r="H44" s="4">
        <v>1</v>
      </c>
      <c r="I44" s="4" t="s">
        <v>121</v>
      </c>
      <c r="J44" s="4">
        <v>1</v>
      </c>
      <c r="K44" s="4" t="s">
        <v>63</v>
      </c>
      <c r="L44" s="4">
        <v>1</v>
      </c>
      <c r="M44" s="27">
        <v>39</v>
      </c>
      <c r="N44" s="4" t="s">
        <v>101</v>
      </c>
      <c r="O44" s="4">
        <v>1</v>
      </c>
      <c r="P44" s="4">
        <v>1</v>
      </c>
      <c r="Q44" s="54">
        <f>VLOOKUP(N44,'절대참조 '!$K$1:$L$9,2,FALSE)</f>
        <v>1.1000000000000001</v>
      </c>
      <c r="R44" s="35">
        <f>R43*'절대참조 '!$B$2</f>
        <v>340.03948586157844</v>
      </c>
      <c r="S44" s="35">
        <f t="shared" si="0"/>
        <v>374.04343444773633</v>
      </c>
      <c r="T44" s="35">
        <f>T43*'절대참조 '!$C$2</f>
        <v>35.710254253569175</v>
      </c>
      <c r="V44" s="35">
        <f>V43*'절대참조 '!$D$2</f>
        <v>122.23618141736242</v>
      </c>
      <c r="W44" s="4">
        <f t="shared" si="4"/>
        <v>0</v>
      </c>
      <c r="X44" s="4">
        <v>0.75</v>
      </c>
      <c r="Y44" s="4">
        <v>0</v>
      </c>
      <c r="Z44" s="4">
        <v>0</v>
      </c>
      <c r="AA44" s="4">
        <v>0.1</v>
      </c>
      <c r="AB44" s="4">
        <v>5</v>
      </c>
      <c r="AC44" s="35">
        <f>AC43*'절대참조 '!$E$2</f>
        <v>431.8043559921079</v>
      </c>
      <c r="AD44" s="4">
        <v>0.1</v>
      </c>
      <c r="AE44" s="4">
        <v>0</v>
      </c>
      <c r="AF44" s="4">
        <v>0</v>
      </c>
      <c r="AG44" s="4" t="s">
        <v>41</v>
      </c>
      <c r="AH44" s="4" t="s">
        <v>41</v>
      </c>
      <c r="AI44" s="4">
        <v>2</v>
      </c>
      <c r="AN44" s="36">
        <f>AN43*'절대참조 '!$F$2</f>
        <v>1232.8724080827935</v>
      </c>
      <c r="AO44" s="36">
        <f>AO43*'절대참조 '!$G$2</f>
        <v>16984.143142474906</v>
      </c>
      <c r="AP44" s="36">
        <f>AP43*'절대참조 '!$H$2</f>
        <v>60.452609838895086</v>
      </c>
      <c r="AQ44" s="5">
        <v>1</v>
      </c>
      <c r="AR44" s="5">
        <v>1</v>
      </c>
      <c r="AS44" s="5">
        <v>1</v>
      </c>
      <c r="AT44" s="5">
        <v>1</v>
      </c>
    </row>
    <row r="45" spans="7:46" x14ac:dyDescent="0.3">
      <c r="G45" s="4" t="s">
        <v>88</v>
      </c>
      <c r="H45" s="4">
        <v>1</v>
      </c>
      <c r="I45" s="4" t="s">
        <v>121</v>
      </c>
      <c r="J45" s="4">
        <v>1</v>
      </c>
      <c r="K45" s="4" t="s">
        <v>63</v>
      </c>
      <c r="L45" s="4">
        <v>1</v>
      </c>
      <c r="M45" s="27">
        <v>40</v>
      </c>
      <c r="N45" s="4" t="s">
        <v>101</v>
      </c>
      <c r="O45" s="4">
        <v>1</v>
      </c>
      <c r="P45" s="4">
        <v>1</v>
      </c>
      <c r="Q45" s="54">
        <f>VLOOKUP(N45,'절대참조 '!$K$1:$L$9,2,FALSE)</f>
        <v>1.1000000000000001</v>
      </c>
      <c r="R45" s="35">
        <f>R44*'절대참조 '!$B$2</f>
        <v>374.04343444773633</v>
      </c>
      <c r="S45" s="35">
        <f t="shared" si="0"/>
        <v>411.44777789250998</v>
      </c>
      <c r="T45" s="35">
        <f>T44*'절대참조 '!$C$2</f>
        <v>36.960113152444094</v>
      </c>
      <c r="V45" s="35">
        <f>V44*'절대참조 '!$D$2</f>
        <v>130.7927141165778</v>
      </c>
      <c r="W45" s="4">
        <f t="shared" si="4"/>
        <v>0</v>
      </c>
      <c r="X45" s="4">
        <v>0.75</v>
      </c>
      <c r="Y45" s="4">
        <v>0</v>
      </c>
      <c r="Z45" s="4">
        <v>0</v>
      </c>
      <c r="AA45" s="4">
        <v>0.1</v>
      </c>
      <c r="AB45" s="4">
        <v>5</v>
      </c>
      <c r="AC45" s="35">
        <f>AC44*'절대참조 '!$E$2</f>
        <v>457.71261735163438</v>
      </c>
      <c r="AD45" s="4">
        <v>0.1</v>
      </c>
      <c r="AE45" s="4">
        <v>0</v>
      </c>
      <c r="AF45" s="4">
        <v>0</v>
      </c>
      <c r="AG45" s="4" t="s">
        <v>41</v>
      </c>
      <c r="AH45" s="4" t="s">
        <v>41</v>
      </c>
      <c r="AI45" s="4">
        <v>2</v>
      </c>
      <c r="AN45" s="36">
        <f>AN44*'절대참조 '!$F$2</f>
        <v>1417.8032692952124</v>
      </c>
      <c r="AO45" s="36">
        <f>AO44*'절대참조 '!$G$2</f>
        <v>19701.606045270892</v>
      </c>
      <c r="AP45" s="36">
        <f>AP44*'절대참조 '!$H$2</f>
        <v>64.079766429228798</v>
      </c>
      <c r="AQ45" s="5">
        <v>1</v>
      </c>
      <c r="AR45" s="5">
        <v>1</v>
      </c>
      <c r="AS45" s="5">
        <v>1</v>
      </c>
      <c r="AT45" s="5">
        <v>1</v>
      </c>
    </row>
    <row r="46" spans="7:46" x14ac:dyDescent="0.3">
      <c r="G46" s="4" t="s">
        <v>88</v>
      </c>
      <c r="H46" s="4">
        <v>1</v>
      </c>
      <c r="I46" s="4" t="s">
        <v>121</v>
      </c>
      <c r="J46" s="4">
        <v>1</v>
      </c>
      <c r="K46" s="4" t="s">
        <v>63</v>
      </c>
      <c r="L46" s="4">
        <v>1</v>
      </c>
      <c r="M46" s="27">
        <v>41</v>
      </c>
      <c r="N46" s="4" t="s">
        <v>82</v>
      </c>
      <c r="O46" s="4">
        <v>1</v>
      </c>
      <c r="P46" s="4">
        <v>1</v>
      </c>
      <c r="Q46" s="54">
        <f>VLOOKUP(N46,'절대참조 '!$K$1:$L$9,2,FALSE)</f>
        <v>1</v>
      </c>
      <c r="R46" s="35">
        <f>R45*'절대참조 '!$B$2</f>
        <v>411.44777789250998</v>
      </c>
      <c r="S46" s="35">
        <f t="shared" si="0"/>
        <v>411.44777789250998</v>
      </c>
      <c r="T46" s="35">
        <f>T45*'절대참조 '!$C$2</f>
        <v>38.253717112779633</v>
      </c>
      <c r="V46" s="35">
        <f>V45*'절대참조 '!$D$2</f>
        <v>139.94820410473824</v>
      </c>
      <c r="W46" s="4">
        <f t="shared" si="4"/>
        <v>0</v>
      </c>
      <c r="X46" s="4">
        <v>0.75</v>
      </c>
      <c r="Y46" s="4">
        <v>0</v>
      </c>
      <c r="Z46" s="4">
        <v>0</v>
      </c>
      <c r="AA46" s="4">
        <v>0.1</v>
      </c>
      <c r="AB46" s="4">
        <v>5</v>
      </c>
      <c r="AC46" s="35">
        <f>AC45*'절대참조 '!$E$2</f>
        <v>485.17537439273246</v>
      </c>
      <c r="AD46" s="4">
        <v>0.1</v>
      </c>
      <c r="AE46" s="4">
        <v>0</v>
      </c>
      <c r="AF46" s="4">
        <v>0</v>
      </c>
      <c r="AG46" s="4" t="s">
        <v>41</v>
      </c>
      <c r="AH46" s="4" t="s">
        <v>41</v>
      </c>
      <c r="AI46" s="4">
        <v>2</v>
      </c>
      <c r="AN46" s="36">
        <f>AN45*'절대참조 '!$F$2</f>
        <v>1630.4737596894943</v>
      </c>
      <c r="AO46" s="36">
        <f>AO45*'절대참조 '!$G$2</f>
        <v>22853.863012514234</v>
      </c>
      <c r="AP46" s="36">
        <f>AP45*'절대참조 '!$H$2</f>
        <v>67.924552414982529</v>
      </c>
      <c r="AQ46" s="5">
        <v>1</v>
      </c>
      <c r="AR46" s="5">
        <v>1</v>
      </c>
      <c r="AS46" s="5">
        <v>1</v>
      </c>
      <c r="AT46" s="5">
        <v>1</v>
      </c>
    </row>
    <row r="47" spans="7:46" x14ac:dyDescent="0.3">
      <c r="G47" s="4" t="s">
        <v>88</v>
      </c>
      <c r="H47" s="4">
        <v>1</v>
      </c>
      <c r="I47" s="4" t="s">
        <v>121</v>
      </c>
      <c r="J47" s="4">
        <v>1</v>
      </c>
      <c r="K47" s="4" t="s">
        <v>63</v>
      </c>
      <c r="L47" s="4">
        <v>1</v>
      </c>
      <c r="M47" s="27">
        <v>42</v>
      </c>
      <c r="N47" s="4" t="s">
        <v>101</v>
      </c>
      <c r="O47" s="4">
        <v>1</v>
      </c>
      <c r="P47" s="4">
        <v>1</v>
      </c>
      <c r="Q47" s="54">
        <f>VLOOKUP(N47,'절대참조 '!$K$1:$L$9,2,FALSE)</f>
        <v>1.1000000000000001</v>
      </c>
      <c r="R47" s="35">
        <f>R46*'절대참조 '!$B$2</f>
        <v>452.59255568176098</v>
      </c>
      <c r="S47" s="35">
        <f t="shared" si="0"/>
        <v>497.8518112499371</v>
      </c>
      <c r="T47" s="35">
        <f>T46*'절대참조 '!$C$2</f>
        <v>39.592597211726918</v>
      </c>
      <c r="V47" s="35">
        <f>V46*'절대참조 '!$D$2</f>
        <v>149.74457839206991</v>
      </c>
      <c r="W47" s="4">
        <f t="shared" si="4"/>
        <v>0</v>
      </c>
      <c r="X47" s="4">
        <v>0.75</v>
      </c>
      <c r="Y47" s="4">
        <v>0</v>
      </c>
      <c r="Z47" s="4">
        <v>0</v>
      </c>
      <c r="AA47" s="4">
        <v>0.1</v>
      </c>
      <c r="AB47" s="4">
        <v>5</v>
      </c>
      <c r="AC47" s="35">
        <f>AC46*'절대참조 '!$E$2</f>
        <v>514.2858968562964</v>
      </c>
      <c r="AD47" s="4">
        <v>0.1</v>
      </c>
      <c r="AE47" s="4">
        <v>0</v>
      </c>
      <c r="AF47" s="4">
        <v>0</v>
      </c>
      <c r="AG47" s="4" t="s">
        <v>41</v>
      </c>
      <c r="AH47" s="4" t="s">
        <v>41</v>
      </c>
      <c r="AI47" s="4">
        <v>2</v>
      </c>
      <c r="AN47" s="36">
        <f>AN46*'절대참조 '!$F$2</f>
        <v>1875.0448236429183</v>
      </c>
      <c r="AO47" s="36">
        <f>AO46*'절대참조 '!$G$2</f>
        <v>26510.481094516508</v>
      </c>
      <c r="AP47" s="36">
        <f>AP46*'절대참조 '!$H$2</f>
        <v>72.000025559881479</v>
      </c>
      <c r="AQ47" s="5">
        <v>1</v>
      </c>
      <c r="AR47" s="5">
        <v>1</v>
      </c>
      <c r="AS47" s="5">
        <v>1</v>
      </c>
      <c r="AT47" s="5">
        <v>1</v>
      </c>
    </row>
    <row r="48" spans="7:46" x14ac:dyDescent="0.3">
      <c r="G48" s="4" t="s">
        <v>88</v>
      </c>
      <c r="H48" s="4">
        <v>1</v>
      </c>
      <c r="I48" s="4" t="s">
        <v>121</v>
      </c>
      <c r="J48" s="4">
        <v>1</v>
      </c>
      <c r="K48" s="4" t="s">
        <v>63</v>
      </c>
      <c r="L48" s="4">
        <v>1</v>
      </c>
      <c r="M48" s="27">
        <v>43</v>
      </c>
      <c r="N48" s="4" t="s">
        <v>104</v>
      </c>
      <c r="O48" s="4">
        <v>1</v>
      </c>
      <c r="P48" s="4">
        <v>1</v>
      </c>
      <c r="Q48" s="54">
        <f>VLOOKUP(N48,'절대참조 '!$K$1:$L$9,2,FALSE)</f>
        <v>1.5</v>
      </c>
      <c r="R48" s="35">
        <f>R47*'절대참조 '!$B$2</f>
        <v>497.8518112499371</v>
      </c>
      <c r="S48" s="35">
        <f t="shared" si="0"/>
        <v>746.77771687490565</v>
      </c>
      <c r="T48" s="35">
        <f>T47*'절대참조 '!$C$2</f>
        <v>40.978338114137358</v>
      </c>
      <c r="V48" s="35">
        <f>V47*'절대참조 '!$D$2</f>
        <v>160.22669887951483</v>
      </c>
      <c r="W48" s="4">
        <f t="shared" si="4"/>
        <v>0</v>
      </c>
      <c r="X48" s="4">
        <v>0.75</v>
      </c>
      <c r="Y48" s="4">
        <v>0</v>
      </c>
      <c r="Z48" s="4">
        <v>0</v>
      </c>
      <c r="AA48" s="4">
        <v>0.1</v>
      </c>
      <c r="AB48" s="4">
        <v>5</v>
      </c>
      <c r="AC48" s="35">
        <f>AC47*'절대참조 '!$E$2</f>
        <v>545.14305066767417</v>
      </c>
      <c r="AD48" s="4">
        <v>0.1</v>
      </c>
      <c r="AE48" s="4">
        <v>0</v>
      </c>
      <c r="AF48" s="4">
        <v>0</v>
      </c>
      <c r="AG48" s="4" t="s">
        <v>41</v>
      </c>
      <c r="AH48" s="4" t="s">
        <v>41</v>
      </c>
      <c r="AI48" s="4">
        <v>2</v>
      </c>
      <c r="AN48" s="36">
        <f>AN47*'절대참조 '!$F$2</f>
        <v>2156.3015471893559</v>
      </c>
      <c r="AO48" s="36">
        <f>AO47*'절대참조 '!$G$2</f>
        <v>30752.158069639147</v>
      </c>
      <c r="AP48" s="36">
        <f>AP47*'절대참조 '!$H$2</f>
        <v>76.320027093474366</v>
      </c>
      <c r="AQ48" s="5">
        <v>1</v>
      </c>
      <c r="AR48" s="5">
        <v>1</v>
      </c>
      <c r="AS48" s="5">
        <v>1</v>
      </c>
      <c r="AT48" s="5">
        <v>1</v>
      </c>
    </row>
    <row r="49" spans="7:46" x14ac:dyDescent="0.3">
      <c r="G49" s="4" t="s">
        <v>88</v>
      </c>
      <c r="H49" s="4">
        <v>1</v>
      </c>
      <c r="I49" s="4" t="s">
        <v>121</v>
      </c>
      <c r="J49" s="4">
        <v>1</v>
      </c>
      <c r="K49" s="4" t="s">
        <v>63</v>
      </c>
      <c r="L49" s="4">
        <v>1</v>
      </c>
      <c r="M49" s="27">
        <v>44</v>
      </c>
      <c r="N49" s="4" t="s">
        <v>82</v>
      </c>
      <c r="O49" s="4">
        <v>1</v>
      </c>
      <c r="P49" s="4">
        <v>1</v>
      </c>
      <c r="Q49" s="54">
        <f>VLOOKUP(N49,'절대참조 '!$K$1:$L$9,2,FALSE)</f>
        <v>1</v>
      </c>
      <c r="R49" s="35">
        <f>R48*'절대참조 '!$B$2</f>
        <v>547.63699237493086</v>
      </c>
      <c r="S49" s="35">
        <f t="shared" si="0"/>
        <v>547.63699237493086</v>
      </c>
      <c r="T49" s="35">
        <f>T48*'절대참조 '!$C$2</f>
        <v>42.412579948132162</v>
      </c>
      <c r="V49" s="35">
        <f>V48*'절대참조 '!$D$2</f>
        <v>171.44256780108088</v>
      </c>
      <c r="W49" s="4">
        <f t="shared" si="4"/>
        <v>0</v>
      </c>
      <c r="X49" s="4">
        <v>0.75</v>
      </c>
      <c r="Y49" s="4">
        <v>0</v>
      </c>
      <c r="Z49" s="4">
        <v>0</v>
      </c>
      <c r="AA49" s="4">
        <v>0.1</v>
      </c>
      <c r="AB49" s="4">
        <v>5</v>
      </c>
      <c r="AC49" s="35">
        <f>AC48*'절대참조 '!$E$2</f>
        <v>577.85163370773466</v>
      </c>
      <c r="AD49" s="4">
        <v>0.1</v>
      </c>
      <c r="AE49" s="4">
        <v>0</v>
      </c>
      <c r="AF49" s="4">
        <v>0</v>
      </c>
      <c r="AG49" s="4" t="s">
        <v>41</v>
      </c>
      <c r="AH49" s="4" t="s">
        <v>41</v>
      </c>
      <c r="AI49" s="4">
        <v>2</v>
      </c>
      <c r="AN49" s="36">
        <f>AN48*'절대참조 '!$F$2</f>
        <v>2479.7467792677589</v>
      </c>
      <c r="AO49" s="36">
        <f>AO48*'절대참조 '!$G$2</f>
        <v>35672.503360781411</v>
      </c>
      <c r="AP49" s="36">
        <f>AP48*'절대참조 '!$H$2</f>
        <v>80.899228719082828</v>
      </c>
      <c r="AQ49" s="5">
        <v>1</v>
      </c>
      <c r="AR49" s="5">
        <v>1</v>
      </c>
      <c r="AS49" s="5">
        <v>1</v>
      </c>
      <c r="AT49" s="5">
        <v>1</v>
      </c>
    </row>
    <row r="50" spans="7:46" x14ac:dyDescent="0.3">
      <c r="G50" s="4" t="s">
        <v>88</v>
      </c>
      <c r="H50" s="4">
        <v>1</v>
      </c>
      <c r="I50" s="4" t="s">
        <v>121</v>
      </c>
      <c r="J50" s="4">
        <v>1</v>
      </c>
      <c r="K50" s="4" t="s">
        <v>63</v>
      </c>
      <c r="L50" s="4">
        <v>1</v>
      </c>
      <c r="M50" s="27">
        <v>45</v>
      </c>
      <c r="N50" s="4" t="s">
        <v>102</v>
      </c>
      <c r="O50" s="4">
        <v>1</v>
      </c>
      <c r="P50" s="4">
        <v>1</v>
      </c>
      <c r="Q50" s="54">
        <f>VLOOKUP(N50,'절대참조 '!$K$1:$L$9,2,FALSE)</f>
        <v>1.2</v>
      </c>
      <c r="R50" s="35">
        <f>R49*'절대참조 '!$B$2</f>
        <v>602.400691612424</v>
      </c>
      <c r="S50" s="35">
        <f t="shared" si="0"/>
        <v>722.88082993490877</v>
      </c>
      <c r="T50" s="35">
        <f>T49*'절대참조 '!$C$2</f>
        <v>43.897020246316785</v>
      </c>
      <c r="V50" s="35">
        <f>V49*'절대참조 '!$D$2</f>
        <v>183.44354754715656</v>
      </c>
      <c r="W50" s="4">
        <f t="shared" si="4"/>
        <v>0</v>
      </c>
      <c r="X50" s="4">
        <v>0.75</v>
      </c>
      <c r="Y50" s="4">
        <v>0</v>
      </c>
      <c r="Z50" s="4">
        <v>0</v>
      </c>
      <c r="AA50" s="4">
        <v>0.1</v>
      </c>
      <c r="AB50" s="4">
        <v>5</v>
      </c>
      <c r="AC50" s="35">
        <f>AC49*'절대참조 '!$E$2</f>
        <v>612.52273173019876</v>
      </c>
      <c r="AD50" s="4">
        <v>0.1</v>
      </c>
      <c r="AE50" s="4">
        <v>0</v>
      </c>
      <c r="AF50" s="4">
        <v>0</v>
      </c>
      <c r="AG50" s="4" t="s">
        <v>41</v>
      </c>
      <c r="AH50" s="4" t="s">
        <v>41</v>
      </c>
      <c r="AI50" s="4">
        <v>2</v>
      </c>
      <c r="AN50" s="36">
        <f>AN49*'절대참조 '!$F$2</f>
        <v>2851.7087961579227</v>
      </c>
      <c r="AO50" s="36">
        <f>AO49*'절대참조 '!$G$2</f>
        <v>41380.103898506437</v>
      </c>
      <c r="AP50" s="36">
        <f>AP49*'절대참조 '!$H$2</f>
        <v>85.753182442227796</v>
      </c>
      <c r="AQ50" s="5">
        <v>1</v>
      </c>
      <c r="AR50" s="5">
        <v>1</v>
      </c>
      <c r="AS50" s="5">
        <v>1</v>
      </c>
      <c r="AT50" s="5">
        <v>1</v>
      </c>
    </row>
    <row r="51" spans="7:46" x14ac:dyDescent="0.3">
      <c r="G51" s="4" t="s">
        <v>88</v>
      </c>
      <c r="H51" s="4">
        <v>1</v>
      </c>
      <c r="I51" s="4" t="s">
        <v>121</v>
      </c>
      <c r="J51" s="4">
        <v>1</v>
      </c>
      <c r="K51" s="4" t="s">
        <v>63</v>
      </c>
      <c r="L51" s="4">
        <v>1</v>
      </c>
      <c r="M51" s="27">
        <v>46</v>
      </c>
      <c r="N51" s="4" t="s">
        <v>82</v>
      </c>
      <c r="O51" s="4">
        <v>1</v>
      </c>
      <c r="P51" s="4">
        <v>1</v>
      </c>
      <c r="Q51" s="54">
        <f>VLOOKUP(N51,'절대참조 '!$K$1:$L$9,2,FALSE)</f>
        <v>1</v>
      </c>
      <c r="R51" s="35">
        <f>R50*'절대참조 '!$B$2</f>
        <v>662.64076077366644</v>
      </c>
      <c r="S51" s="35">
        <f t="shared" si="0"/>
        <v>662.64076077366644</v>
      </c>
      <c r="T51" s="35">
        <f>T50*'절대참조 '!$C$2</f>
        <v>45.433415954937871</v>
      </c>
      <c r="V51" s="35">
        <f>V50*'절대참조 '!$D$2</f>
        <v>196.28459587545751</v>
      </c>
      <c r="W51" s="4">
        <f t="shared" si="4"/>
        <v>0</v>
      </c>
      <c r="X51" s="4">
        <v>0.75</v>
      </c>
      <c r="Y51" s="4">
        <v>0</v>
      </c>
      <c r="Z51" s="4">
        <v>0</v>
      </c>
      <c r="AA51" s="4">
        <v>0.1</v>
      </c>
      <c r="AB51" s="4">
        <v>5</v>
      </c>
      <c r="AC51" s="35">
        <f>AC50*'절대참조 '!$E$2</f>
        <v>649.27409563401068</v>
      </c>
      <c r="AD51" s="4">
        <v>0.1</v>
      </c>
      <c r="AE51" s="4">
        <v>0</v>
      </c>
      <c r="AF51" s="4">
        <v>0</v>
      </c>
      <c r="AG51" s="4" t="s">
        <v>41</v>
      </c>
      <c r="AH51" s="4" t="s">
        <v>41</v>
      </c>
      <c r="AI51" s="4">
        <v>2</v>
      </c>
      <c r="AN51" s="36">
        <f>AN50*'절대참조 '!$F$2</f>
        <v>3279.4651155816109</v>
      </c>
      <c r="AO51" s="36">
        <f>AO50*'절대참조 '!$G$2</f>
        <v>48000.920522267465</v>
      </c>
      <c r="AP51" s="36">
        <f>AP50*'절대참조 '!$H$2</f>
        <v>90.89837338876147</v>
      </c>
      <c r="AQ51" s="5">
        <v>1</v>
      </c>
      <c r="AR51" s="5">
        <v>1</v>
      </c>
      <c r="AS51" s="5">
        <v>1</v>
      </c>
      <c r="AT51" s="5">
        <v>1</v>
      </c>
    </row>
    <row r="52" spans="7:46" x14ac:dyDescent="0.3">
      <c r="G52" s="4" t="s">
        <v>88</v>
      </c>
      <c r="H52" s="4">
        <v>1</v>
      </c>
      <c r="I52" s="4" t="s">
        <v>121</v>
      </c>
      <c r="J52" s="4">
        <v>1</v>
      </c>
      <c r="K52" s="4" t="s">
        <v>63</v>
      </c>
      <c r="L52" s="4">
        <v>1</v>
      </c>
      <c r="M52" s="27">
        <v>47</v>
      </c>
      <c r="N52" s="4" t="s">
        <v>474</v>
      </c>
      <c r="O52" s="4">
        <v>1</v>
      </c>
      <c r="P52" s="4">
        <v>1</v>
      </c>
      <c r="Q52" s="54">
        <f>VLOOKUP(N52,'절대참조 '!$K$1:$L$9,2,FALSE)</f>
        <v>1.5</v>
      </c>
      <c r="R52" s="35">
        <f>R51*'절대참조 '!$B$2</f>
        <v>728.90483685103311</v>
      </c>
      <c r="S52" s="35">
        <f t="shared" si="0"/>
        <v>1093.3572552765497</v>
      </c>
      <c r="T52" s="35">
        <f>T51*'절대참조 '!$C$2</f>
        <v>47.023585513360693</v>
      </c>
      <c r="V52" s="35">
        <f>V51*'절대참조 '!$D$2</f>
        <v>210.02451758673956</v>
      </c>
      <c r="W52" s="4">
        <f t="shared" si="4"/>
        <v>0</v>
      </c>
      <c r="X52" s="4">
        <v>0.75</v>
      </c>
      <c r="Y52" s="4">
        <v>0</v>
      </c>
      <c r="Z52" s="4">
        <v>0</v>
      </c>
      <c r="AA52" s="4">
        <v>0.1</v>
      </c>
      <c r="AB52" s="4">
        <v>5</v>
      </c>
      <c r="AC52" s="35">
        <f>AC51*'절대참조 '!$E$2</f>
        <v>688.23054137205133</v>
      </c>
      <c r="AD52" s="4">
        <v>0.1</v>
      </c>
      <c r="AE52" s="4">
        <v>0</v>
      </c>
      <c r="AF52" s="4">
        <v>0</v>
      </c>
      <c r="AG52" s="4" t="s">
        <v>41</v>
      </c>
      <c r="AH52" s="4" t="s">
        <v>41</v>
      </c>
      <c r="AI52" s="4">
        <v>2</v>
      </c>
      <c r="AN52" s="36">
        <f>AN51*'절대참조 '!$F$2</f>
        <v>3771.3848829188523</v>
      </c>
      <c r="AO52" s="36">
        <f>AO51*'절대참조 '!$G$2</f>
        <v>55681.067805830258</v>
      </c>
      <c r="AP52" s="36">
        <f>AP51*'절대참조 '!$H$2</f>
        <v>96.35227579208717</v>
      </c>
      <c r="AQ52" s="5">
        <v>1</v>
      </c>
      <c r="AR52" s="5">
        <v>1</v>
      </c>
      <c r="AS52" s="5">
        <v>1</v>
      </c>
      <c r="AT52" s="5">
        <v>1</v>
      </c>
    </row>
  </sheetData>
  <phoneticPr fontId="1" type="noConversion"/>
  <dataValidations count="2">
    <dataValidation type="whole" allowBlank="1" showInputMessage="1" showErrorMessage="1" sqref="P6:P52 Q54:Q1048576 Q6">
      <formula1>1</formula1>
      <formula2>9</formula2>
    </dataValidation>
    <dataValidation type="custom" allowBlank="1" showInputMessage="1" showErrorMessage="1" sqref="N10">
      <formula1>"nomal"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A7" sqref="A7"/>
    </sheetView>
  </sheetViews>
  <sheetFormatPr defaultRowHeight="16.5" x14ac:dyDescent="0.3"/>
  <cols>
    <col min="1" max="1" width="24.125" customWidth="1"/>
    <col min="2" max="2" width="9" customWidth="1"/>
    <col min="10" max="10" width="11.125" customWidth="1"/>
  </cols>
  <sheetData>
    <row r="1" spans="1:15" x14ac:dyDescent="0.3">
      <c r="A1" s="45" t="s">
        <v>358</v>
      </c>
      <c r="B1" s="45" t="s">
        <v>0</v>
      </c>
      <c r="C1" s="45" t="s">
        <v>27</v>
      </c>
      <c r="D1" s="45" t="s">
        <v>1</v>
      </c>
      <c r="E1" s="45" t="s">
        <v>10</v>
      </c>
      <c r="F1" s="45" t="s">
        <v>143</v>
      </c>
      <c r="G1" s="45" t="s">
        <v>144</v>
      </c>
      <c r="H1" s="45" t="s">
        <v>145</v>
      </c>
      <c r="J1" s="49" t="s">
        <v>462</v>
      </c>
      <c r="K1" s="49" t="s">
        <v>82</v>
      </c>
      <c r="L1" s="49">
        <v>1</v>
      </c>
      <c r="M1" s="5"/>
      <c r="N1" s="5"/>
      <c r="O1" s="5"/>
    </row>
    <row r="2" spans="1:15" x14ac:dyDescent="0.3">
      <c r="A2" s="44" t="s">
        <v>421</v>
      </c>
      <c r="B2" s="45">
        <v>1.1000000000000001</v>
      </c>
      <c r="C2" s="45">
        <v>1.0349999999999999</v>
      </c>
      <c r="D2" s="45">
        <v>1.07</v>
      </c>
      <c r="E2" s="45">
        <v>1.06</v>
      </c>
      <c r="F2" s="45">
        <v>1.1499999999999999</v>
      </c>
      <c r="G2" s="45">
        <v>1.1599999999999999</v>
      </c>
      <c r="H2" s="45">
        <v>1.06</v>
      </c>
      <c r="J2" s="49" t="s">
        <v>462</v>
      </c>
      <c r="K2" s="49" t="s">
        <v>101</v>
      </c>
      <c r="L2" s="49">
        <v>1.1000000000000001</v>
      </c>
      <c r="M2" s="5"/>
      <c r="N2" s="5"/>
      <c r="O2" s="5"/>
    </row>
    <row r="3" spans="1:15" x14ac:dyDescent="0.3">
      <c r="A3" s="44" t="s">
        <v>422</v>
      </c>
      <c r="B3" s="45">
        <v>1.1299999999999999</v>
      </c>
      <c r="C3" s="45">
        <v>1.0449999999999999</v>
      </c>
      <c r="D3" s="46">
        <v>1.0900000000000001</v>
      </c>
      <c r="E3" s="45">
        <v>1.06</v>
      </c>
      <c r="F3" s="45">
        <v>1.1499999999999999</v>
      </c>
      <c r="G3" s="45">
        <v>1.18</v>
      </c>
      <c r="H3" s="45">
        <v>1.06</v>
      </c>
      <c r="I3" s="5"/>
      <c r="J3" s="49" t="s">
        <v>462</v>
      </c>
      <c r="K3" s="49" t="s">
        <v>102</v>
      </c>
      <c r="L3" s="49">
        <v>1.2</v>
      </c>
      <c r="M3" s="5"/>
      <c r="N3" s="5"/>
      <c r="O3" s="5"/>
    </row>
    <row r="4" spans="1:15" x14ac:dyDescent="0.3">
      <c r="A4" s="44" t="s">
        <v>423</v>
      </c>
      <c r="B4" s="45"/>
      <c r="C4" s="45">
        <v>1.04</v>
      </c>
      <c r="D4" s="47"/>
      <c r="E4" s="45"/>
      <c r="F4" s="45"/>
      <c r="G4" s="45"/>
      <c r="H4" s="45"/>
      <c r="I4" s="5"/>
      <c r="J4" s="49" t="s">
        <v>462</v>
      </c>
      <c r="K4" s="49" t="s">
        <v>103</v>
      </c>
      <c r="L4" s="49">
        <v>1.3</v>
      </c>
      <c r="M4" s="5"/>
      <c r="N4" s="5"/>
      <c r="O4" s="5"/>
    </row>
    <row r="5" spans="1:15" x14ac:dyDescent="0.3">
      <c r="A5" s="44" t="s">
        <v>424</v>
      </c>
      <c r="B5" s="45"/>
      <c r="C5" s="45">
        <v>0.05</v>
      </c>
      <c r="D5" s="47"/>
      <c r="E5" s="45"/>
      <c r="F5" s="45"/>
      <c r="G5" s="45"/>
      <c r="H5" s="45"/>
      <c r="I5" s="5"/>
      <c r="J5" s="49" t="s">
        <v>462</v>
      </c>
      <c r="K5" s="49" t="s">
        <v>104</v>
      </c>
      <c r="L5" s="49">
        <v>1.5</v>
      </c>
      <c r="M5" s="5"/>
      <c r="N5" s="5"/>
      <c r="O5" s="5"/>
    </row>
    <row r="6" spans="1:15" x14ac:dyDescent="0.3">
      <c r="A6" s="44" t="s">
        <v>425</v>
      </c>
      <c r="B6" s="45"/>
      <c r="C6" s="45">
        <v>1.05</v>
      </c>
      <c r="D6" s="47"/>
      <c r="E6" s="45"/>
      <c r="F6" s="45"/>
      <c r="G6" s="45"/>
      <c r="H6" s="45"/>
      <c r="I6" s="5"/>
      <c r="J6" s="49" t="s">
        <v>462</v>
      </c>
      <c r="K6" s="49" t="s">
        <v>105</v>
      </c>
      <c r="L6" s="49">
        <v>1.7</v>
      </c>
      <c r="M6" s="5"/>
      <c r="N6" s="5"/>
      <c r="O6" s="5"/>
    </row>
    <row r="7" spans="1:15" x14ac:dyDescent="0.3">
      <c r="A7" s="44" t="s">
        <v>426</v>
      </c>
      <c r="B7" s="45"/>
      <c r="C7" s="45">
        <v>1.06</v>
      </c>
      <c r="D7" s="47"/>
      <c r="E7" s="45"/>
      <c r="F7" s="45"/>
      <c r="G7" s="45"/>
      <c r="H7" s="45"/>
      <c r="I7" s="5"/>
      <c r="J7" s="49" t="s">
        <v>462</v>
      </c>
      <c r="K7" s="49" t="s">
        <v>106</v>
      </c>
      <c r="L7" s="49">
        <v>2</v>
      </c>
      <c r="M7" s="5"/>
      <c r="N7" s="5"/>
      <c r="O7" s="5"/>
    </row>
    <row r="8" spans="1:15" x14ac:dyDescent="0.3">
      <c r="A8" s="44" t="s">
        <v>427</v>
      </c>
      <c r="B8" s="45"/>
      <c r="C8" s="45">
        <v>1.02</v>
      </c>
      <c r="D8" s="47"/>
      <c r="E8" s="45"/>
      <c r="F8" s="45"/>
      <c r="G8" s="45"/>
      <c r="H8" s="45"/>
      <c r="I8" s="5"/>
      <c r="J8" s="49" t="s">
        <v>462</v>
      </c>
      <c r="K8" s="49" t="s">
        <v>107</v>
      </c>
      <c r="L8" s="49">
        <v>1.5</v>
      </c>
      <c r="M8" s="5"/>
      <c r="N8" s="5"/>
      <c r="O8" s="5"/>
    </row>
    <row r="9" spans="1:15" x14ac:dyDescent="0.3">
      <c r="A9" s="44" t="s">
        <v>428</v>
      </c>
      <c r="B9" s="45"/>
      <c r="C9" s="45">
        <v>1.0249999999999999</v>
      </c>
      <c r="D9" s="47"/>
      <c r="E9" s="45"/>
      <c r="F9" s="45"/>
      <c r="G9" s="45"/>
      <c r="H9" s="45"/>
      <c r="I9" s="5"/>
      <c r="J9" s="49" t="s">
        <v>462</v>
      </c>
      <c r="K9" s="49" t="s">
        <v>108</v>
      </c>
      <c r="L9" s="49">
        <v>2</v>
      </c>
      <c r="M9" s="5"/>
      <c r="N9" s="5"/>
      <c r="O9" s="5"/>
    </row>
    <row r="10" spans="1:15" x14ac:dyDescent="0.3">
      <c r="A10" s="44" t="s">
        <v>429</v>
      </c>
      <c r="B10" s="45"/>
      <c r="C10" s="45">
        <v>1.07</v>
      </c>
      <c r="D10" s="47"/>
      <c r="E10" s="45"/>
      <c r="F10" s="45"/>
      <c r="G10" s="45"/>
      <c r="H10" s="45"/>
      <c r="I10" s="5"/>
      <c r="J10" s="5"/>
      <c r="K10" s="5"/>
      <c r="L10" s="5"/>
      <c r="M10" s="5"/>
      <c r="N10" s="5"/>
      <c r="O10" s="5"/>
    </row>
    <row r="11" spans="1:15" x14ac:dyDescent="0.3">
      <c r="A11" s="44" t="s">
        <v>430</v>
      </c>
      <c r="B11" s="45"/>
      <c r="C11" s="45">
        <v>1.08</v>
      </c>
      <c r="D11" s="47"/>
      <c r="E11" s="45"/>
      <c r="F11" s="45"/>
      <c r="G11" s="45"/>
      <c r="H11" s="45"/>
      <c r="I11" s="5"/>
      <c r="J11" s="5"/>
      <c r="K11" s="5"/>
      <c r="L11" s="5"/>
      <c r="M11" s="5"/>
      <c r="N11" s="5"/>
      <c r="O11" s="5"/>
    </row>
    <row r="12" spans="1:15" x14ac:dyDescent="0.3">
      <c r="A12" s="44" t="s">
        <v>431</v>
      </c>
      <c r="B12" s="45"/>
      <c r="C12" s="45">
        <v>0</v>
      </c>
      <c r="D12" s="47"/>
      <c r="E12" s="45"/>
      <c r="F12" s="45"/>
      <c r="G12" s="45"/>
      <c r="H12" s="45"/>
      <c r="I12" s="5"/>
      <c r="J12" s="5"/>
      <c r="K12" s="5"/>
      <c r="L12" s="5"/>
      <c r="M12" s="5"/>
      <c r="N12" s="5"/>
      <c r="O12" s="5"/>
    </row>
    <row r="13" spans="1:15" x14ac:dyDescent="0.3">
      <c r="A13" s="44" t="s">
        <v>432</v>
      </c>
      <c r="B13" s="45"/>
      <c r="C13" s="45">
        <v>0</v>
      </c>
      <c r="D13" s="47"/>
      <c r="E13" s="45"/>
      <c r="F13" s="45"/>
      <c r="G13" s="45"/>
      <c r="H13" s="45"/>
      <c r="I13" s="5"/>
      <c r="J13" s="5"/>
      <c r="K13" s="5"/>
      <c r="L13" s="5"/>
      <c r="M13" s="5"/>
      <c r="N13" s="5"/>
      <c r="O13" s="5"/>
    </row>
    <row r="14" spans="1:15" x14ac:dyDescent="0.3">
      <c r="A14" s="44" t="s">
        <v>433</v>
      </c>
      <c r="B14" s="45"/>
      <c r="C14" s="45">
        <v>0</v>
      </c>
      <c r="D14" s="47"/>
      <c r="E14" s="45"/>
      <c r="F14" s="45"/>
      <c r="G14" s="45"/>
      <c r="H14" s="45"/>
      <c r="I14" s="5"/>
      <c r="J14" s="5"/>
      <c r="K14" s="5"/>
      <c r="L14" s="5"/>
      <c r="M14" s="5"/>
      <c r="N14" s="5"/>
      <c r="O14" s="5"/>
    </row>
    <row r="15" spans="1:15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48"/>
      <c r="L16" s="5"/>
      <c r="M16" s="5"/>
      <c r="N16" s="5"/>
      <c r="O16" s="5"/>
    </row>
    <row r="17" spans="1:15" x14ac:dyDescent="0.3">
      <c r="A17" s="4"/>
      <c r="B17" s="5"/>
      <c r="C17" s="5"/>
      <c r="D17" s="5"/>
      <c r="E17" s="5"/>
      <c r="F17" s="5"/>
      <c r="G17" s="5"/>
      <c r="H17" s="5"/>
      <c r="I17" s="9"/>
      <c r="M17" s="5"/>
      <c r="N17" s="5"/>
      <c r="O17" s="5"/>
    </row>
    <row r="18" spans="1:15" x14ac:dyDescent="0.3">
      <c r="B18" s="5"/>
      <c r="C18" s="5"/>
      <c r="D18" s="5"/>
      <c r="E18" s="5"/>
      <c r="F18" s="5"/>
      <c r="G18" s="5"/>
      <c r="H18" s="5"/>
      <c r="I18" s="9"/>
      <c r="M18" s="5"/>
      <c r="N18" s="5"/>
      <c r="O18" s="5"/>
    </row>
    <row r="19" spans="1:15" x14ac:dyDescent="0.3">
      <c r="B19" s="5"/>
      <c r="C19" s="5"/>
      <c r="D19" s="5"/>
      <c r="E19" s="5"/>
      <c r="F19" s="5"/>
      <c r="G19" s="5"/>
      <c r="H19" s="5"/>
      <c r="I19" s="5"/>
      <c r="J19" s="5"/>
      <c r="M19" s="5"/>
      <c r="N19" s="5"/>
      <c r="O19" s="5"/>
    </row>
    <row r="20" spans="1:15" x14ac:dyDescent="0.3">
      <c r="B20" s="5"/>
      <c r="C20" s="5"/>
      <c r="D20" s="5"/>
      <c r="E20" s="5"/>
      <c r="F20" s="5"/>
      <c r="G20" s="5"/>
      <c r="H20" s="5"/>
      <c r="I20" s="5"/>
      <c r="J20" s="5"/>
      <c r="M20" s="5"/>
      <c r="N20" s="5"/>
      <c r="O20" s="5"/>
    </row>
    <row r="21" spans="1:15" x14ac:dyDescent="0.3">
      <c r="B21" s="5"/>
      <c r="C21" s="5"/>
      <c r="D21" s="5"/>
      <c r="E21" s="5"/>
      <c r="F21" s="5"/>
      <c r="G21" s="5"/>
      <c r="H21" s="5"/>
      <c r="I21" s="5"/>
      <c r="J21" s="5"/>
      <c r="M21" s="5"/>
      <c r="N21" s="5"/>
      <c r="O21" s="5"/>
    </row>
    <row r="22" spans="1:15" x14ac:dyDescent="0.3">
      <c r="B22" s="5"/>
      <c r="C22" s="5"/>
      <c r="D22" s="5"/>
      <c r="E22" s="5"/>
      <c r="F22" s="5"/>
      <c r="G22" s="5"/>
      <c r="H22" s="5"/>
      <c r="I22" s="5"/>
      <c r="J22" s="5"/>
      <c r="M22" s="5"/>
      <c r="N22" s="5"/>
      <c r="O22" s="5"/>
    </row>
    <row r="23" spans="1:15" x14ac:dyDescent="0.3">
      <c r="B23" s="5"/>
      <c r="C23" s="5"/>
      <c r="D23" s="5"/>
      <c r="E23" s="5"/>
      <c r="F23" s="5"/>
      <c r="G23" s="5"/>
      <c r="H23" s="5"/>
      <c r="I23" s="5"/>
      <c r="J23" s="5"/>
      <c r="M23" s="5"/>
      <c r="N23" s="5"/>
      <c r="O23" s="5"/>
    </row>
    <row r="24" spans="1:15" x14ac:dyDescent="0.3">
      <c r="B24" s="5"/>
      <c r="C24" s="5"/>
      <c r="D24" s="5"/>
      <c r="E24" s="5"/>
      <c r="F24" s="5"/>
      <c r="G24" s="5"/>
      <c r="H24" s="5"/>
      <c r="I24" s="5"/>
      <c r="J24" s="5"/>
      <c r="M24" s="5"/>
      <c r="N24" s="5"/>
      <c r="O24" s="5"/>
    </row>
    <row r="25" spans="1:15" x14ac:dyDescent="0.3">
      <c r="B25" s="5"/>
      <c r="C25" s="5"/>
      <c r="D25" s="5"/>
      <c r="E25" s="5"/>
      <c r="F25" s="5"/>
      <c r="G25" s="5"/>
      <c r="H25" s="5"/>
      <c r="I25" s="5"/>
      <c r="J25" s="5"/>
      <c r="M25" s="5"/>
      <c r="N25" s="5"/>
      <c r="O25" s="5"/>
    </row>
    <row r="26" spans="1:15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3">
      <c r="A28" s="4"/>
      <c r="I28" s="5"/>
      <c r="J28" s="5"/>
      <c r="K28" s="5"/>
      <c r="L28" s="5"/>
      <c r="M28" s="5"/>
    </row>
    <row r="29" spans="1:15" x14ac:dyDescent="0.3">
      <c r="A29" s="12"/>
      <c r="I29" s="5"/>
      <c r="J29" s="5"/>
      <c r="K29" s="5"/>
      <c r="L29" s="5"/>
      <c r="M29" s="5"/>
    </row>
    <row r="30" spans="1:15" x14ac:dyDescent="0.3">
      <c r="A30" s="12"/>
      <c r="I30" s="5"/>
      <c r="J30" s="5"/>
      <c r="K30" s="5"/>
      <c r="L30" s="5"/>
      <c r="M30" s="5"/>
    </row>
    <row r="31" spans="1:15" x14ac:dyDescent="0.3">
      <c r="I31" s="5"/>
      <c r="J31" s="5"/>
      <c r="K31" s="5"/>
      <c r="L31" s="5"/>
      <c r="M31" s="5"/>
    </row>
    <row r="32" spans="1:15" x14ac:dyDescent="0.3">
      <c r="I32" s="5"/>
      <c r="J32" s="5"/>
      <c r="K32" s="5"/>
      <c r="L32" s="5"/>
      <c r="M32" s="5"/>
    </row>
    <row r="33" spans="9:13" x14ac:dyDescent="0.3">
      <c r="I33" s="5"/>
      <c r="J33" s="5"/>
      <c r="K33" s="5"/>
      <c r="L33" s="5"/>
      <c r="M33" s="5"/>
    </row>
    <row r="34" spans="9:13" x14ac:dyDescent="0.3">
      <c r="I34" s="5"/>
      <c r="J34" s="5"/>
      <c r="K34" s="5"/>
      <c r="L34" s="5"/>
      <c r="M34" s="5"/>
    </row>
    <row r="35" spans="9:13" x14ac:dyDescent="0.3">
      <c r="I35" s="5"/>
      <c r="J35" s="5"/>
      <c r="K35" s="5"/>
      <c r="L35" s="5"/>
      <c r="M35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5"/>
  <sheetViews>
    <sheetView topLeftCell="B1" zoomScale="85" zoomScaleNormal="85" workbookViewId="0">
      <selection activeCell="B14" sqref="B14"/>
    </sheetView>
  </sheetViews>
  <sheetFormatPr defaultRowHeight="16.5" x14ac:dyDescent="0.3"/>
  <cols>
    <col min="3" max="12" width="15.625" customWidth="1"/>
  </cols>
  <sheetData>
    <row r="1" spans="3:12" x14ac:dyDescent="0.3">
      <c r="C1" s="3" t="s">
        <v>17</v>
      </c>
      <c r="D1" s="11" t="s">
        <v>18</v>
      </c>
      <c r="E1" s="11" t="s">
        <v>17</v>
      </c>
      <c r="F1" s="11" t="s">
        <v>18</v>
      </c>
      <c r="G1" s="3" t="s">
        <v>17</v>
      </c>
      <c r="H1" s="3" t="s">
        <v>17</v>
      </c>
      <c r="I1" s="11" t="s">
        <v>18</v>
      </c>
      <c r="J1" s="3" t="s">
        <v>17</v>
      </c>
      <c r="K1" s="11" t="s">
        <v>18</v>
      </c>
      <c r="L1" s="11" t="s">
        <v>18</v>
      </c>
    </row>
    <row r="2" spans="3:12" x14ac:dyDescent="0.3">
      <c r="C2" s="3"/>
      <c r="D2" s="3" t="s">
        <v>77</v>
      </c>
      <c r="E2" s="11"/>
      <c r="F2" s="11" t="s">
        <v>77</v>
      </c>
      <c r="G2" s="3"/>
      <c r="H2" s="3" t="s">
        <v>76</v>
      </c>
      <c r="I2" s="3" t="s">
        <v>76</v>
      </c>
      <c r="J2" s="3"/>
      <c r="K2" s="3" t="s">
        <v>77</v>
      </c>
      <c r="L2" s="11" t="s">
        <v>77</v>
      </c>
    </row>
    <row r="3" spans="3:12" x14ac:dyDescent="0.3">
      <c r="C3" s="3" t="s">
        <v>396</v>
      </c>
      <c r="D3" s="3" t="s">
        <v>109</v>
      </c>
      <c r="E3" s="6" t="s">
        <v>419</v>
      </c>
      <c r="F3" s="6" t="s">
        <v>117</v>
      </c>
      <c r="G3" s="3" t="s">
        <v>397</v>
      </c>
      <c r="H3" s="3" t="s">
        <v>99</v>
      </c>
      <c r="I3" s="6" t="s">
        <v>42</v>
      </c>
      <c r="J3" s="3" t="s">
        <v>43</v>
      </c>
      <c r="K3" s="3" t="s">
        <v>417</v>
      </c>
      <c r="L3" s="3" t="s">
        <v>458</v>
      </c>
    </row>
    <row r="4" spans="3:12" x14ac:dyDescent="0.3">
      <c r="C4" s="31" t="s">
        <v>420</v>
      </c>
      <c r="D4" s="25" t="s">
        <v>378</v>
      </c>
      <c r="E4" s="31" t="s">
        <v>110</v>
      </c>
      <c r="F4" s="25"/>
      <c r="G4" s="31" t="s">
        <v>80</v>
      </c>
      <c r="H4" s="25" t="s">
        <v>87</v>
      </c>
      <c r="I4" s="25" t="s">
        <v>383</v>
      </c>
      <c r="J4" s="25" t="s">
        <v>81</v>
      </c>
      <c r="K4" s="25" t="s">
        <v>78</v>
      </c>
      <c r="L4" s="25" t="s">
        <v>418</v>
      </c>
    </row>
    <row r="5" spans="3:12" x14ac:dyDescent="0.3">
      <c r="C5" s="33" t="s">
        <v>88</v>
      </c>
      <c r="D5" s="38">
        <v>1</v>
      </c>
      <c r="E5" s="33" t="s">
        <v>398</v>
      </c>
      <c r="F5" s="38">
        <v>0</v>
      </c>
      <c r="G5" s="33"/>
      <c r="H5" s="41"/>
      <c r="I5" s="41"/>
      <c r="K5" s="33"/>
      <c r="L5" s="34"/>
    </row>
    <row r="6" spans="3:12" x14ac:dyDescent="0.3">
      <c r="C6" s="33"/>
      <c r="D6" s="38"/>
      <c r="E6" s="33" t="s">
        <v>121</v>
      </c>
      <c r="F6" s="38">
        <v>1</v>
      </c>
      <c r="G6" s="33" t="s">
        <v>63</v>
      </c>
      <c r="H6" s="41" t="s">
        <v>435</v>
      </c>
      <c r="I6" s="41" t="s">
        <v>435</v>
      </c>
      <c r="J6" s="33" t="s">
        <v>356</v>
      </c>
      <c r="K6" s="38">
        <v>0</v>
      </c>
      <c r="L6" s="39">
        <v>0</v>
      </c>
    </row>
    <row r="7" spans="3:12" x14ac:dyDescent="0.3">
      <c r="C7" s="33"/>
      <c r="D7" s="38"/>
      <c r="E7" s="33"/>
      <c r="F7" s="38"/>
      <c r="G7" s="33" t="s">
        <v>64</v>
      </c>
      <c r="H7" s="41" t="s">
        <v>436</v>
      </c>
      <c r="I7" s="41" t="s">
        <v>436</v>
      </c>
      <c r="J7" s="33" t="s">
        <v>82</v>
      </c>
      <c r="K7" s="38">
        <v>1</v>
      </c>
      <c r="L7" s="40">
        <v>1</v>
      </c>
    </row>
    <row r="8" spans="3:12" x14ac:dyDescent="0.3">
      <c r="C8" s="33"/>
      <c r="D8" s="38"/>
      <c r="E8" s="33"/>
      <c r="F8" s="38"/>
      <c r="G8" s="33" t="s">
        <v>65</v>
      </c>
      <c r="H8" s="41" t="s">
        <v>437</v>
      </c>
      <c r="I8" s="41" t="s">
        <v>437</v>
      </c>
      <c r="J8" s="33" t="s">
        <v>101</v>
      </c>
      <c r="K8" s="38">
        <v>2</v>
      </c>
      <c r="L8" s="40">
        <v>2</v>
      </c>
    </row>
    <row r="9" spans="3:12" x14ac:dyDescent="0.3">
      <c r="C9" s="33"/>
      <c r="D9" s="38"/>
      <c r="E9" s="33"/>
      <c r="F9" s="38"/>
      <c r="G9" s="33" t="s">
        <v>66</v>
      </c>
      <c r="H9" s="41" t="s">
        <v>438</v>
      </c>
      <c r="I9" s="41" t="s">
        <v>438</v>
      </c>
      <c r="J9" s="33" t="s">
        <v>102</v>
      </c>
      <c r="K9" s="38">
        <v>3</v>
      </c>
      <c r="L9" s="40">
        <v>3</v>
      </c>
    </row>
    <row r="10" spans="3:12" x14ac:dyDescent="0.3">
      <c r="C10" s="33"/>
      <c r="D10" s="38"/>
      <c r="E10" s="33"/>
      <c r="F10" s="38"/>
      <c r="G10" s="33" t="s">
        <v>67</v>
      </c>
      <c r="H10" s="41" t="s">
        <v>439</v>
      </c>
      <c r="I10" s="41" t="s">
        <v>439</v>
      </c>
      <c r="J10" s="33" t="s">
        <v>103</v>
      </c>
      <c r="K10" s="38">
        <v>4</v>
      </c>
      <c r="L10" s="40">
        <v>4</v>
      </c>
    </row>
    <row r="11" spans="3:12" x14ac:dyDescent="0.3">
      <c r="C11" s="33"/>
      <c r="D11" s="38"/>
      <c r="E11" s="33"/>
      <c r="F11" s="38"/>
      <c r="G11" s="33" t="s">
        <v>68</v>
      </c>
      <c r="H11" s="41" t="s">
        <v>440</v>
      </c>
      <c r="I11" s="41" t="s">
        <v>440</v>
      </c>
      <c r="J11" s="33" t="s">
        <v>104</v>
      </c>
      <c r="K11" s="38">
        <v>5</v>
      </c>
      <c r="L11" s="40">
        <v>5</v>
      </c>
    </row>
    <row r="12" spans="3:12" x14ac:dyDescent="0.3">
      <c r="C12" s="33"/>
      <c r="D12" s="38"/>
      <c r="E12" s="33"/>
      <c r="F12" s="38"/>
      <c r="G12" s="33" t="s">
        <v>69</v>
      </c>
      <c r="H12" s="41" t="s">
        <v>441</v>
      </c>
      <c r="I12" s="41" t="s">
        <v>441</v>
      </c>
      <c r="J12" s="33" t="s">
        <v>105</v>
      </c>
      <c r="K12" s="38">
        <v>6</v>
      </c>
      <c r="L12" s="40">
        <v>6</v>
      </c>
    </row>
    <row r="13" spans="3:12" x14ac:dyDescent="0.3">
      <c r="C13" s="33"/>
      <c r="D13" s="38"/>
      <c r="E13" s="33"/>
      <c r="F13" s="38"/>
      <c r="G13" s="33" t="s">
        <v>70</v>
      </c>
      <c r="H13" s="41" t="s">
        <v>442</v>
      </c>
      <c r="I13" s="41" t="s">
        <v>442</v>
      </c>
      <c r="J13" s="33" t="s">
        <v>106</v>
      </c>
      <c r="K13" s="38">
        <v>7</v>
      </c>
      <c r="L13" s="40">
        <v>7</v>
      </c>
    </row>
    <row r="14" spans="3:12" x14ac:dyDescent="0.3">
      <c r="C14" s="33"/>
      <c r="D14" s="38"/>
      <c r="E14" s="33"/>
      <c r="F14" s="38"/>
      <c r="G14" s="33" t="s">
        <v>71</v>
      </c>
      <c r="H14" s="41" t="s">
        <v>443</v>
      </c>
      <c r="I14" s="41" t="s">
        <v>443</v>
      </c>
      <c r="J14" s="33" t="s">
        <v>107</v>
      </c>
      <c r="K14" s="38">
        <v>8</v>
      </c>
      <c r="L14" s="40">
        <v>8</v>
      </c>
    </row>
    <row r="15" spans="3:12" x14ac:dyDescent="0.3">
      <c r="C15" s="33"/>
      <c r="D15" s="38"/>
      <c r="E15" s="33"/>
      <c r="F15" s="38"/>
      <c r="G15" s="33" t="s">
        <v>72</v>
      </c>
      <c r="H15" s="41" t="s">
        <v>444</v>
      </c>
      <c r="I15" s="41" t="s">
        <v>444</v>
      </c>
      <c r="J15" s="33" t="s">
        <v>108</v>
      </c>
      <c r="K15" s="38">
        <v>9</v>
      </c>
      <c r="L15" s="40">
        <v>9</v>
      </c>
    </row>
    <row r="16" spans="3:12" x14ac:dyDescent="0.3">
      <c r="C16" s="33"/>
      <c r="D16" s="38"/>
      <c r="E16" s="33"/>
      <c r="F16" s="38"/>
      <c r="G16" s="33" t="s">
        <v>73</v>
      </c>
      <c r="H16" s="41" t="s">
        <v>445</v>
      </c>
      <c r="I16" s="41" t="s">
        <v>445</v>
      </c>
      <c r="J16" s="33"/>
      <c r="K16" s="38"/>
      <c r="L16" s="40"/>
    </row>
    <row r="17" spans="2:15" x14ac:dyDescent="0.3">
      <c r="C17" s="33"/>
      <c r="D17" s="38"/>
      <c r="E17" s="33"/>
      <c r="F17" s="38"/>
      <c r="G17" s="33" t="s">
        <v>74</v>
      </c>
      <c r="H17" s="41" t="s">
        <v>446</v>
      </c>
      <c r="I17" s="41" t="s">
        <v>446</v>
      </c>
      <c r="J17" s="33"/>
      <c r="K17" s="38"/>
      <c r="L17" s="40"/>
    </row>
    <row r="18" spans="2:15" x14ac:dyDescent="0.3">
      <c r="C18" s="33"/>
      <c r="D18" s="38"/>
      <c r="E18" s="33"/>
      <c r="F18" s="38"/>
      <c r="G18" s="33" t="s">
        <v>75</v>
      </c>
      <c r="H18" s="41" t="s">
        <v>447</v>
      </c>
      <c r="I18" s="41" t="s">
        <v>447</v>
      </c>
      <c r="J18" s="33"/>
      <c r="K18" s="38"/>
      <c r="L18" s="40"/>
    </row>
    <row r="19" spans="2:15" x14ac:dyDescent="0.3"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</row>
    <row r="20" spans="2:15" x14ac:dyDescent="0.3">
      <c r="B20" s="9"/>
      <c r="C20" s="9"/>
      <c r="D20" s="9"/>
      <c r="E20" s="9" t="s">
        <v>355</v>
      </c>
      <c r="F20" s="9">
        <v>2</v>
      </c>
      <c r="G20" s="9" t="s">
        <v>401</v>
      </c>
      <c r="H20" s="9">
        <v>1</v>
      </c>
      <c r="I20" s="9"/>
      <c r="J20" s="9"/>
      <c r="K20" s="9"/>
      <c r="L20" s="9"/>
      <c r="M20" s="5"/>
      <c r="N20" s="5"/>
      <c r="O20" s="5"/>
    </row>
    <row r="21" spans="2:15" x14ac:dyDescent="0.3">
      <c r="B21" s="9"/>
      <c r="C21" s="9"/>
      <c r="D21" s="9"/>
      <c r="E21" s="9"/>
      <c r="F21" s="9"/>
      <c r="G21" s="37" t="s">
        <v>402</v>
      </c>
      <c r="H21" s="9">
        <v>2</v>
      </c>
      <c r="I21" s="9"/>
      <c r="J21" s="9"/>
      <c r="K21" s="9"/>
      <c r="L21" s="9"/>
      <c r="M21" s="5"/>
      <c r="N21" s="5"/>
      <c r="O21" s="5"/>
    </row>
    <row r="22" spans="2:15" x14ac:dyDescent="0.3">
      <c r="B22" s="9"/>
      <c r="C22" s="9"/>
      <c r="D22" s="9"/>
      <c r="E22" s="9"/>
      <c r="F22" s="9"/>
      <c r="G22" s="9" t="s">
        <v>399</v>
      </c>
      <c r="H22" s="9">
        <v>3</v>
      </c>
      <c r="I22" s="9"/>
      <c r="J22" s="9"/>
      <c r="K22" s="9"/>
      <c r="L22" s="9"/>
      <c r="M22" s="5"/>
      <c r="N22" s="5"/>
      <c r="O22" s="5"/>
    </row>
    <row r="23" spans="2:15" x14ac:dyDescent="0.3">
      <c r="B23" s="9"/>
      <c r="C23" s="9"/>
      <c r="D23" s="4"/>
      <c r="E23" s="9"/>
      <c r="F23" s="9"/>
      <c r="G23" s="9" t="s">
        <v>400</v>
      </c>
      <c r="H23" s="9">
        <v>4</v>
      </c>
      <c r="I23" s="9"/>
      <c r="J23" s="9"/>
      <c r="K23" s="9"/>
      <c r="L23" s="9"/>
      <c r="M23" s="5"/>
      <c r="N23" s="5"/>
      <c r="O23" s="5"/>
    </row>
    <row r="24" spans="2:15" x14ac:dyDescent="0.3">
      <c r="B24" s="9"/>
      <c r="I24" s="9"/>
      <c r="J24" s="9" t="s">
        <v>434</v>
      </c>
      <c r="K24" s="9">
        <v>11010111</v>
      </c>
      <c r="L24" s="9"/>
      <c r="M24" s="5"/>
      <c r="N24" s="5"/>
      <c r="O24" s="5"/>
    </row>
    <row r="25" spans="2:15" x14ac:dyDescent="0.3">
      <c r="B25" s="9"/>
      <c r="C25" s="4" t="s">
        <v>89</v>
      </c>
      <c r="D25" s="9">
        <v>2</v>
      </c>
      <c r="E25" s="9" t="s">
        <v>111</v>
      </c>
      <c r="F25" s="9">
        <v>3</v>
      </c>
      <c r="G25" s="9" t="s">
        <v>411</v>
      </c>
      <c r="H25" s="9">
        <v>1</v>
      </c>
      <c r="I25" s="9"/>
      <c r="J25" s="9" t="s">
        <v>448</v>
      </c>
      <c r="K25" s="9">
        <v>11112361</v>
      </c>
      <c r="L25" s="9"/>
      <c r="M25" s="5"/>
      <c r="N25" s="5"/>
      <c r="O25" s="5"/>
    </row>
    <row r="26" spans="2:15" x14ac:dyDescent="0.3">
      <c r="B26" s="9"/>
      <c r="C26" s="9"/>
      <c r="D26" s="9"/>
      <c r="G26" s="9" t="s">
        <v>412</v>
      </c>
      <c r="H26" s="9">
        <v>2</v>
      </c>
      <c r="I26" s="9"/>
      <c r="J26" s="9"/>
      <c r="K26" s="9"/>
      <c r="L26" s="9"/>
      <c r="M26" s="5"/>
      <c r="N26" s="5"/>
      <c r="O26" s="5"/>
    </row>
    <row r="27" spans="2:15" x14ac:dyDescent="0.3">
      <c r="B27" s="9"/>
      <c r="C27" s="9"/>
      <c r="D27" s="9"/>
      <c r="E27" s="9" t="s">
        <v>112</v>
      </c>
      <c r="F27" s="9">
        <v>4</v>
      </c>
      <c r="G27" s="9" t="s">
        <v>411</v>
      </c>
      <c r="H27" s="9">
        <v>1</v>
      </c>
      <c r="I27" s="9"/>
      <c r="J27" s="9"/>
      <c r="K27" s="9"/>
      <c r="L27" s="9"/>
      <c r="M27" s="5"/>
      <c r="N27" s="5"/>
      <c r="O27" s="5"/>
    </row>
    <row r="28" spans="2:15" x14ac:dyDescent="0.3">
      <c r="B28" s="9"/>
      <c r="C28" s="9"/>
      <c r="D28" s="4"/>
      <c r="G28" s="9" t="s">
        <v>412</v>
      </c>
      <c r="H28" s="9">
        <v>2</v>
      </c>
      <c r="I28" s="9"/>
      <c r="J28" s="9"/>
      <c r="K28" s="9"/>
      <c r="L28" s="9"/>
      <c r="M28" s="5"/>
      <c r="N28" s="5"/>
      <c r="O28" s="5"/>
    </row>
    <row r="29" spans="2:15" x14ac:dyDescent="0.3">
      <c r="B29" s="9"/>
      <c r="C29" s="9"/>
      <c r="D29" s="9"/>
      <c r="E29" s="9" t="s">
        <v>113</v>
      </c>
      <c r="F29" s="9">
        <v>5</v>
      </c>
      <c r="G29" s="9" t="s">
        <v>411</v>
      </c>
      <c r="H29" s="9">
        <v>1</v>
      </c>
      <c r="I29" s="9"/>
      <c r="J29" s="9"/>
      <c r="K29" s="9"/>
      <c r="L29" s="9"/>
      <c r="M29" s="5"/>
      <c r="N29" s="5"/>
      <c r="O29" s="5"/>
    </row>
    <row r="30" spans="2:15" x14ac:dyDescent="0.3">
      <c r="B30" s="9"/>
      <c r="G30" s="9" t="s">
        <v>412</v>
      </c>
      <c r="H30" s="9">
        <v>2</v>
      </c>
      <c r="I30" s="9"/>
      <c r="J30" s="9"/>
      <c r="K30" s="9"/>
      <c r="L30" s="9"/>
      <c r="M30" s="5"/>
      <c r="N30" s="5"/>
      <c r="O30" s="5"/>
    </row>
    <row r="31" spans="2:15" x14ac:dyDescent="0.3">
      <c r="B31" s="9"/>
      <c r="E31" s="9" t="s">
        <v>114</v>
      </c>
      <c r="F31" s="9">
        <v>6</v>
      </c>
      <c r="G31" s="9" t="s">
        <v>411</v>
      </c>
      <c r="H31" s="9">
        <v>1</v>
      </c>
      <c r="I31" s="9"/>
      <c r="J31" s="9"/>
      <c r="K31" s="9"/>
      <c r="L31" s="9"/>
      <c r="M31" s="5"/>
      <c r="N31" s="5"/>
      <c r="O31" s="5"/>
    </row>
    <row r="32" spans="2:15" x14ac:dyDescent="0.3">
      <c r="B32" s="9"/>
      <c r="G32" s="9" t="s">
        <v>412</v>
      </c>
      <c r="H32" s="9">
        <v>2</v>
      </c>
      <c r="I32" s="9"/>
      <c r="J32" s="9"/>
      <c r="K32" s="9"/>
      <c r="L32" s="9"/>
      <c r="M32" s="5"/>
      <c r="N32" s="5"/>
      <c r="O32" s="5"/>
    </row>
    <row r="33" spans="2:15" x14ac:dyDescent="0.3">
      <c r="B33" s="9"/>
      <c r="I33" s="9"/>
      <c r="J33" s="9"/>
      <c r="K33" s="9"/>
      <c r="L33" s="9"/>
      <c r="M33" s="5"/>
      <c r="N33" s="5"/>
      <c r="O33" s="5"/>
    </row>
    <row r="34" spans="2:15" x14ac:dyDescent="0.3">
      <c r="B34" s="9"/>
      <c r="C34" s="4" t="s">
        <v>90</v>
      </c>
      <c r="D34" s="9">
        <v>3</v>
      </c>
      <c r="E34" s="9" t="s">
        <v>115</v>
      </c>
      <c r="F34" s="9">
        <v>7</v>
      </c>
      <c r="G34" s="9" t="s">
        <v>414</v>
      </c>
      <c r="H34" s="9">
        <v>1</v>
      </c>
      <c r="I34" s="9"/>
      <c r="J34" s="9"/>
      <c r="K34" s="9"/>
      <c r="L34" s="9"/>
      <c r="M34" s="5"/>
      <c r="N34" s="5"/>
      <c r="O34" s="5"/>
    </row>
    <row r="35" spans="2:15" x14ac:dyDescent="0.3">
      <c r="B35" s="9"/>
      <c r="G35" s="9" t="s">
        <v>415</v>
      </c>
      <c r="H35" s="9">
        <v>2</v>
      </c>
      <c r="I35" s="9"/>
      <c r="J35" s="9"/>
      <c r="K35" s="9"/>
      <c r="L35" s="9"/>
      <c r="M35" s="5"/>
      <c r="N35" s="5"/>
      <c r="O35" s="5"/>
    </row>
    <row r="36" spans="2:15" x14ac:dyDescent="0.3">
      <c r="B36" s="9"/>
      <c r="G36" s="9" t="s">
        <v>413</v>
      </c>
      <c r="H36" s="9">
        <v>3</v>
      </c>
      <c r="I36" s="9"/>
      <c r="J36" s="9"/>
      <c r="K36" s="9"/>
      <c r="L36" s="9"/>
      <c r="M36" s="5"/>
      <c r="N36" s="5"/>
      <c r="O36" s="5"/>
    </row>
    <row r="37" spans="2:15" x14ac:dyDescent="0.3">
      <c r="B37" s="9"/>
      <c r="G37" s="9" t="s">
        <v>416</v>
      </c>
      <c r="H37" s="9">
        <v>4</v>
      </c>
      <c r="I37" s="9"/>
      <c r="J37" s="9"/>
      <c r="K37" s="9"/>
      <c r="L37" s="9"/>
      <c r="M37" s="5"/>
      <c r="N37" s="5"/>
      <c r="O37" s="5"/>
    </row>
    <row r="38" spans="2:15" x14ac:dyDescent="0.3">
      <c r="B38" s="9"/>
      <c r="E38" s="9" t="s">
        <v>116</v>
      </c>
      <c r="F38" s="9">
        <v>8</v>
      </c>
      <c r="G38" s="9" t="s">
        <v>414</v>
      </c>
      <c r="H38" s="9">
        <v>1</v>
      </c>
      <c r="I38" s="9"/>
      <c r="J38" s="9"/>
      <c r="K38" s="9"/>
      <c r="L38" s="9"/>
      <c r="M38" s="5"/>
      <c r="N38" s="5"/>
      <c r="O38" s="5"/>
    </row>
    <row r="39" spans="2:15" x14ac:dyDescent="0.3">
      <c r="B39" s="9"/>
      <c r="E39" s="9"/>
      <c r="F39" s="9"/>
      <c r="G39" s="9" t="s">
        <v>415</v>
      </c>
      <c r="H39" s="9">
        <v>2</v>
      </c>
      <c r="I39" s="9"/>
      <c r="J39" s="9"/>
      <c r="K39" s="9"/>
      <c r="L39" s="9"/>
      <c r="M39" s="5"/>
      <c r="N39" s="5"/>
      <c r="O39" s="5"/>
    </row>
    <row r="40" spans="2:15" x14ac:dyDescent="0.3">
      <c r="B40" s="9"/>
      <c r="C40" s="9"/>
      <c r="D40" s="4"/>
      <c r="G40" s="9" t="s">
        <v>413</v>
      </c>
      <c r="H40" s="9">
        <v>3</v>
      </c>
      <c r="I40" s="9"/>
      <c r="J40" s="9"/>
      <c r="K40" s="9"/>
      <c r="L40" s="9"/>
      <c r="M40" s="5"/>
      <c r="N40" s="5"/>
      <c r="O40" s="5"/>
    </row>
    <row r="41" spans="2:15" x14ac:dyDescent="0.3">
      <c r="B41" s="9"/>
      <c r="C41" s="9"/>
      <c r="D41" s="4"/>
      <c r="E41" s="9"/>
      <c r="F41" s="9"/>
      <c r="G41" s="9" t="s">
        <v>416</v>
      </c>
      <c r="H41" s="9">
        <v>4</v>
      </c>
      <c r="I41" s="9"/>
      <c r="J41" s="9"/>
      <c r="K41" s="9"/>
      <c r="L41" s="9"/>
      <c r="M41" s="5"/>
      <c r="N41" s="5"/>
      <c r="O41" s="5"/>
    </row>
    <row r="42" spans="2:15" x14ac:dyDescent="0.3">
      <c r="B42" s="9"/>
      <c r="I42" s="9"/>
      <c r="J42" s="9"/>
      <c r="K42" s="9"/>
      <c r="L42" s="9"/>
      <c r="M42" s="5"/>
      <c r="N42" s="5"/>
      <c r="O42" s="5"/>
    </row>
    <row r="43" spans="2:15" x14ac:dyDescent="0.3">
      <c r="B43" s="9"/>
      <c r="C43" s="4" t="s">
        <v>91</v>
      </c>
      <c r="D43" s="4">
        <v>4</v>
      </c>
      <c r="E43" s="9" t="s">
        <v>91</v>
      </c>
      <c r="F43" s="9">
        <v>9</v>
      </c>
      <c r="G43" s="9" t="s">
        <v>403</v>
      </c>
      <c r="H43" s="9">
        <v>1</v>
      </c>
      <c r="I43" s="9"/>
      <c r="J43" s="9"/>
      <c r="K43" s="9"/>
      <c r="L43" s="9"/>
      <c r="M43" s="5"/>
      <c r="N43" s="5"/>
      <c r="O43" s="5"/>
    </row>
    <row r="44" spans="2:15" x14ac:dyDescent="0.3">
      <c r="B44" s="9"/>
      <c r="C44" s="1"/>
      <c r="D44" s="4"/>
      <c r="E44" s="9"/>
      <c r="F44" s="9"/>
      <c r="G44" s="9" t="s">
        <v>404</v>
      </c>
      <c r="H44" s="9">
        <v>2</v>
      </c>
      <c r="I44" s="9"/>
      <c r="J44" s="9"/>
      <c r="K44" s="1"/>
      <c r="L44" s="1"/>
    </row>
    <row r="45" spans="2:15" x14ac:dyDescent="0.3">
      <c r="B45" s="1"/>
      <c r="C45" s="1"/>
      <c r="D45" s="4"/>
      <c r="E45" s="9"/>
      <c r="F45" s="9"/>
      <c r="G45" s="9" t="s">
        <v>405</v>
      </c>
      <c r="H45" s="9">
        <v>3</v>
      </c>
      <c r="I45" s="9"/>
      <c r="J45" s="9"/>
      <c r="K45" s="1"/>
      <c r="L45" s="1"/>
    </row>
    <row r="46" spans="2:15" x14ac:dyDescent="0.3">
      <c r="B46" s="1"/>
      <c r="C46" s="1"/>
      <c r="D46" s="4"/>
      <c r="E46" s="9"/>
      <c r="F46" s="9"/>
      <c r="G46" s="9" t="s">
        <v>406</v>
      </c>
      <c r="H46" s="9">
        <v>4</v>
      </c>
      <c r="I46" s="9"/>
      <c r="J46" s="9"/>
      <c r="K46" s="1"/>
      <c r="L46" s="1"/>
    </row>
    <row r="47" spans="2:15" x14ac:dyDescent="0.3">
      <c r="B47" s="1"/>
      <c r="C47" s="1"/>
      <c r="D47" s="9"/>
      <c r="E47" s="9"/>
      <c r="F47" s="9"/>
      <c r="G47" s="9" t="s">
        <v>407</v>
      </c>
      <c r="H47" s="9">
        <v>5</v>
      </c>
      <c r="I47" s="9"/>
      <c r="J47" s="9"/>
      <c r="K47" s="1"/>
      <c r="L47" s="1"/>
    </row>
    <row r="48" spans="2:15" x14ac:dyDescent="0.3">
      <c r="B48" s="1"/>
      <c r="C48" s="1"/>
      <c r="D48" s="9"/>
      <c r="E48" s="9"/>
      <c r="F48" s="9"/>
      <c r="G48" s="9" t="s">
        <v>408</v>
      </c>
      <c r="H48" s="9">
        <v>6</v>
      </c>
      <c r="I48" s="9"/>
      <c r="J48" s="9"/>
    </row>
    <row r="49" spans="3:10" x14ac:dyDescent="0.3">
      <c r="C49" s="9"/>
      <c r="D49" s="9"/>
      <c r="E49" s="9"/>
      <c r="F49" s="9"/>
      <c r="G49" s="9" t="s">
        <v>409</v>
      </c>
      <c r="H49" s="9">
        <v>7</v>
      </c>
      <c r="I49" s="9"/>
      <c r="J49" s="9"/>
    </row>
    <row r="50" spans="3:10" x14ac:dyDescent="0.3">
      <c r="C50" s="9"/>
      <c r="D50" s="9"/>
      <c r="E50" s="9"/>
      <c r="F50" s="9"/>
      <c r="G50" s="9" t="s">
        <v>410</v>
      </c>
      <c r="H50" s="9">
        <v>8</v>
      </c>
      <c r="I50" s="9"/>
      <c r="J50" s="9"/>
    </row>
    <row r="51" spans="3:10" x14ac:dyDescent="0.3">
      <c r="C51" s="4" t="s">
        <v>92</v>
      </c>
      <c r="D51" s="9">
        <v>5</v>
      </c>
      <c r="E51" s="9"/>
      <c r="F51" s="9"/>
      <c r="G51" s="9"/>
      <c r="H51" s="9"/>
      <c r="I51" s="9"/>
      <c r="J51" s="9"/>
    </row>
    <row r="52" spans="3:10" x14ac:dyDescent="0.3">
      <c r="C52" s="4" t="s">
        <v>93</v>
      </c>
      <c r="D52" s="9">
        <v>6</v>
      </c>
      <c r="E52" s="9"/>
      <c r="F52" s="9"/>
      <c r="G52" s="9"/>
      <c r="H52" s="9"/>
      <c r="I52" s="9"/>
      <c r="J52" s="9"/>
    </row>
    <row r="53" spans="3:10" x14ac:dyDescent="0.3">
      <c r="C53" s="4" t="s">
        <v>94</v>
      </c>
      <c r="D53" s="9">
        <v>7</v>
      </c>
      <c r="E53" s="9"/>
      <c r="F53" s="9"/>
      <c r="G53" s="9"/>
      <c r="H53" s="9"/>
      <c r="I53" s="9"/>
      <c r="J53" s="9"/>
    </row>
    <row r="54" spans="3:10" x14ac:dyDescent="0.3">
      <c r="C54" s="4" t="s">
        <v>95</v>
      </c>
      <c r="D54" s="9">
        <v>8</v>
      </c>
      <c r="E54" s="1"/>
      <c r="F54" s="1"/>
      <c r="G54" s="1"/>
      <c r="H54" s="1"/>
      <c r="I54" s="9"/>
      <c r="J54" s="9"/>
    </row>
    <row r="55" spans="3:10" x14ac:dyDescent="0.3">
      <c r="C55" s="4" t="s">
        <v>96</v>
      </c>
      <c r="D55" s="9">
        <v>9</v>
      </c>
      <c r="E55" s="1"/>
      <c r="F55" s="1"/>
      <c r="G55" s="1"/>
      <c r="H55" s="1"/>
      <c r="I55" s="9"/>
      <c r="J55" s="9"/>
    </row>
  </sheetData>
  <phoneticPr fontId="1" type="noConversion"/>
  <pageMargins left="0.7" right="0.7" top="0.75" bottom="0.75" header="0.3" footer="0.3"/>
  <ignoredErrors>
    <ignoredError sqref="H6:H18 I6:I1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25" zoomScale="85" zoomScaleNormal="85" workbookViewId="0">
      <selection activeCell="G41" sqref="G41"/>
    </sheetView>
  </sheetViews>
  <sheetFormatPr defaultRowHeight="16.5" x14ac:dyDescent="0.3"/>
  <cols>
    <col min="1" max="1" width="8.625" customWidth="1"/>
    <col min="2" max="2" width="23.25" customWidth="1"/>
    <col min="3" max="3" width="20.125" customWidth="1"/>
    <col min="4" max="4" width="10.625" customWidth="1"/>
    <col min="7" max="7" width="60.25" customWidth="1"/>
  </cols>
  <sheetData>
    <row r="1" spans="1:10" x14ac:dyDescent="0.3">
      <c r="A1" s="21" t="s">
        <v>291</v>
      </c>
      <c r="B1" s="22" t="s">
        <v>292</v>
      </c>
      <c r="C1" s="22" t="s">
        <v>54</v>
      </c>
      <c r="D1" s="22" t="s">
        <v>293</v>
      </c>
      <c r="E1" s="22" t="s">
        <v>295</v>
      </c>
      <c r="F1" s="22" t="s">
        <v>296</v>
      </c>
      <c r="G1" s="22" t="s">
        <v>297</v>
      </c>
      <c r="H1" s="23"/>
      <c r="I1" s="24"/>
      <c r="J1" s="24"/>
    </row>
    <row r="2" spans="1:10" x14ac:dyDescent="0.3">
      <c r="A2" s="19">
        <v>1</v>
      </c>
      <c r="B2" s="3" t="s">
        <v>161</v>
      </c>
      <c r="C2" s="7" t="s">
        <v>28</v>
      </c>
      <c r="D2" s="3" t="s">
        <v>18</v>
      </c>
      <c r="E2" s="3">
        <v>1</v>
      </c>
      <c r="F2" s="19">
        <v>99999999</v>
      </c>
      <c r="G2" s="14" t="s">
        <v>166</v>
      </c>
      <c r="H2" s="19"/>
    </row>
    <row r="3" spans="1:10" x14ac:dyDescent="0.3">
      <c r="A3" s="19">
        <v>2</v>
      </c>
      <c r="B3" s="3" t="s">
        <v>311</v>
      </c>
      <c r="C3" s="7" t="s">
        <v>193</v>
      </c>
      <c r="D3" s="3" t="s">
        <v>86</v>
      </c>
      <c r="E3" s="3">
        <v>1</v>
      </c>
      <c r="F3" s="19">
        <v>9</v>
      </c>
      <c r="G3" s="14" t="s">
        <v>315</v>
      </c>
      <c r="H3" s="19"/>
    </row>
    <row r="4" spans="1:10" x14ac:dyDescent="0.3">
      <c r="A4" s="19">
        <v>3</v>
      </c>
      <c r="B4" s="3" t="s">
        <v>195</v>
      </c>
      <c r="C4" s="7" t="s">
        <v>194</v>
      </c>
      <c r="D4" s="3" t="s">
        <v>55</v>
      </c>
      <c r="E4" s="3">
        <v>1</v>
      </c>
      <c r="F4" s="19">
        <v>9</v>
      </c>
      <c r="G4" s="14" t="s">
        <v>312</v>
      </c>
      <c r="H4" s="19"/>
    </row>
    <row r="5" spans="1:10" x14ac:dyDescent="0.3">
      <c r="A5" s="19">
        <v>4</v>
      </c>
      <c r="B5" s="3" t="s">
        <v>310</v>
      </c>
      <c r="C5" s="7" t="s">
        <v>216</v>
      </c>
      <c r="D5" s="3" t="s">
        <v>217</v>
      </c>
      <c r="E5" s="3">
        <v>1</v>
      </c>
      <c r="F5" s="19">
        <v>30</v>
      </c>
      <c r="G5" s="14" t="s">
        <v>314</v>
      </c>
      <c r="H5" s="19"/>
    </row>
    <row r="6" spans="1:10" x14ac:dyDescent="0.3">
      <c r="A6" s="19">
        <v>5</v>
      </c>
      <c r="B6" s="3" t="s">
        <v>309</v>
      </c>
      <c r="C6" s="7" t="s">
        <v>190</v>
      </c>
      <c r="D6" s="3" t="s">
        <v>17</v>
      </c>
      <c r="E6" s="3">
        <v>1</v>
      </c>
      <c r="F6" s="19">
        <v>30</v>
      </c>
      <c r="G6" s="14" t="s">
        <v>313</v>
      </c>
      <c r="H6" s="19"/>
    </row>
    <row r="7" spans="1:10" x14ac:dyDescent="0.3">
      <c r="A7" s="19">
        <v>6</v>
      </c>
      <c r="B7" s="3" t="s">
        <v>196</v>
      </c>
      <c r="C7" s="7" t="s">
        <v>198</v>
      </c>
      <c r="D7" s="3" t="s">
        <v>58</v>
      </c>
      <c r="E7" s="3">
        <v>1</v>
      </c>
      <c r="F7" s="19">
        <v>9</v>
      </c>
      <c r="G7" s="16" t="s">
        <v>317</v>
      </c>
      <c r="H7" s="19"/>
    </row>
    <row r="8" spans="1:10" x14ac:dyDescent="0.3">
      <c r="A8" s="19">
        <v>7</v>
      </c>
      <c r="B8" s="3" t="s">
        <v>197</v>
      </c>
      <c r="C8" s="7" t="s">
        <v>199</v>
      </c>
      <c r="D8" s="3" t="s">
        <v>55</v>
      </c>
      <c r="E8" s="3">
        <v>1</v>
      </c>
      <c r="F8" s="19">
        <v>9</v>
      </c>
      <c r="G8" s="14" t="s">
        <v>316</v>
      </c>
      <c r="H8" s="19"/>
    </row>
    <row r="9" spans="1:10" x14ac:dyDescent="0.3">
      <c r="A9" s="19">
        <v>8</v>
      </c>
      <c r="B9" s="3" t="s">
        <v>266</v>
      </c>
      <c r="C9" s="7" t="s">
        <v>308</v>
      </c>
      <c r="D9" s="3" t="s">
        <v>147</v>
      </c>
      <c r="E9" s="3">
        <v>0</v>
      </c>
      <c r="F9" s="19">
        <v>1</v>
      </c>
      <c r="G9" s="14" t="s">
        <v>298</v>
      </c>
      <c r="H9" s="19"/>
    </row>
    <row r="10" spans="1:10" x14ac:dyDescent="0.3">
      <c r="A10" s="19">
        <v>9</v>
      </c>
      <c r="B10" s="3" t="s">
        <v>274</v>
      </c>
      <c r="C10" s="7" t="s">
        <v>276</v>
      </c>
      <c r="D10" s="3" t="s">
        <v>217</v>
      </c>
      <c r="E10" s="3">
        <v>1</v>
      </c>
      <c r="F10" s="19">
        <v>50</v>
      </c>
      <c r="G10" s="14" t="s">
        <v>299</v>
      </c>
      <c r="H10" s="19"/>
    </row>
    <row r="11" spans="1:10" x14ac:dyDescent="0.3">
      <c r="A11" s="19">
        <v>10</v>
      </c>
      <c r="B11" s="3" t="s">
        <v>273</v>
      </c>
      <c r="C11" s="8" t="s">
        <v>275</v>
      </c>
      <c r="D11" s="3" t="s">
        <v>58</v>
      </c>
      <c r="E11" s="3">
        <v>1</v>
      </c>
      <c r="F11" s="19">
        <v>50</v>
      </c>
      <c r="G11" s="14" t="s">
        <v>300</v>
      </c>
      <c r="H11" s="19"/>
    </row>
    <row r="12" spans="1:10" x14ac:dyDescent="0.3">
      <c r="A12" s="19">
        <v>11</v>
      </c>
      <c r="B12" s="3" t="s">
        <v>303</v>
      </c>
      <c r="C12" s="7" t="s">
        <v>302</v>
      </c>
      <c r="D12" s="3" t="s">
        <v>58</v>
      </c>
      <c r="E12" s="3">
        <v>1</v>
      </c>
      <c r="F12" s="19">
        <v>30</v>
      </c>
      <c r="G12" s="14" t="s">
        <v>301</v>
      </c>
      <c r="H12" s="19"/>
    </row>
    <row r="13" spans="1:10" x14ac:dyDescent="0.3">
      <c r="A13" s="19">
        <v>12</v>
      </c>
      <c r="B13" s="3" t="s">
        <v>223</v>
      </c>
      <c r="C13" s="7" t="s">
        <v>304</v>
      </c>
      <c r="D13" s="3" t="s">
        <v>222</v>
      </c>
      <c r="E13" s="3">
        <v>1</v>
      </c>
      <c r="F13" s="19">
        <v>30</v>
      </c>
      <c r="G13" s="14" t="s">
        <v>319</v>
      </c>
      <c r="H13" s="19"/>
    </row>
    <row r="14" spans="1:10" x14ac:dyDescent="0.3">
      <c r="A14" s="19">
        <v>13</v>
      </c>
      <c r="B14" s="3" t="s">
        <v>214</v>
      </c>
      <c r="C14" s="7" t="s">
        <v>305</v>
      </c>
      <c r="D14" s="3" t="s">
        <v>217</v>
      </c>
      <c r="E14" s="3">
        <v>1</v>
      </c>
      <c r="F14" s="19">
        <v>30</v>
      </c>
      <c r="G14" s="14" t="s">
        <v>318</v>
      </c>
      <c r="H14" s="19"/>
    </row>
    <row r="15" spans="1:10" x14ac:dyDescent="0.3">
      <c r="A15" s="19">
        <v>14</v>
      </c>
      <c r="B15" s="3" t="s">
        <v>213</v>
      </c>
      <c r="C15" s="7" t="s">
        <v>306</v>
      </c>
      <c r="D15" s="3" t="s">
        <v>18</v>
      </c>
      <c r="E15" s="3">
        <v>1</v>
      </c>
      <c r="F15" s="19">
        <v>60</v>
      </c>
      <c r="G15" s="14" t="s">
        <v>320</v>
      </c>
      <c r="H15" s="19"/>
    </row>
    <row r="16" spans="1:10" x14ac:dyDescent="0.3">
      <c r="A16" s="19">
        <v>15</v>
      </c>
      <c r="B16" s="3" t="s">
        <v>211</v>
      </c>
      <c r="C16" s="7" t="s">
        <v>307</v>
      </c>
      <c r="D16" s="3" t="s">
        <v>147</v>
      </c>
      <c r="E16" s="3">
        <v>0</v>
      </c>
      <c r="F16" s="19">
        <v>1</v>
      </c>
      <c r="G16" s="14" t="s">
        <v>321</v>
      </c>
      <c r="H16" s="19"/>
    </row>
    <row r="17" spans="1:8" x14ac:dyDescent="0.3">
      <c r="A17" s="19">
        <v>16</v>
      </c>
      <c r="B17" s="3" t="s">
        <v>203</v>
      </c>
      <c r="C17" s="7" t="s">
        <v>285</v>
      </c>
      <c r="D17" s="3" t="s">
        <v>55</v>
      </c>
      <c r="E17" s="3">
        <v>1</v>
      </c>
      <c r="F17" s="19">
        <v>99</v>
      </c>
      <c r="G17" s="14" t="s">
        <v>322</v>
      </c>
      <c r="H17" s="19"/>
    </row>
    <row r="18" spans="1:8" x14ac:dyDescent="0.3">
      <c r="A18" s="19">
        <v>17</v>
      </c>
      <c r="B18" s="3" t="s">
        <v>287</v>
      </c>
      <c r="C18" s="7" t="s">
        <v>288</v>
      </c>
      <c r="D18" s="3" t="s">
        <v>55</v>
      </c>
      <c r="E18" s="3">
        <v>1</v>
      </c>
      <c r="F18" s="19">
        <v>99</v>
      </c>
      <c r="G18" s="14" t="s">
        <v>323</v>
      </c>
      <c r="H18" s="19"/>
    </row>
    <row r="19" spans="1:8" x14ac:dyDescent="0.3">
      <c r="A19" s="19">
        <v>18</v>
      </c>
      <c r="B19" s="3" t="s">
        <v>284</v>
      </c>
      <c r="C19" s="7" t="s">
        <v>286</v>
      </c>
      <c r="D19" s="3" t="s">
        <v>283</v>
      </c>
      <c r="E19" s="3">
        <v>1</v>
      </c>
      <c r="F19" s="19">
        <v>1</v>
      </c>
      <c r="G19" s="14" t="s">
        <v>324</v>
      </c>
      <c r="H19" s="19"/>
    </row>
    <row r="20" spans="1:8" x14ac:dyDescent="0.3">
      <c r="A20" s="19">
        <v>19</v>
      </c>
      <c r="B20" s="3" t="s">
        <v>204</v>
      </c>
      <c r="C20" s="7" t="s">
        <v>459</v>
      </c>
      <c r="D20" s="3" t="s">
        <v>289</v>
      </c>
      <c r="E20" s="3">
        <v>0</v>
      </c>
      <c r="F20" s="19">
        <v>99</v>
      </c>
      <c r="G20" s="14" t="s">
        <v>325</v>
      </c>
      <c r="H20" s="19"/>
    </row>
    <row r="21" spans="1:8" x14ac:dyDescent="0.3">
      <c r="A21" s="19">
        <v>20</v>
      </c>
      <c r="B21" s="3" t="s">
        <v>205</v>
      </c>
      <c r="C21" s="8" t="s">
        <v>460</v>
      </c>
      <c r="D21" s="3" t="s">
        <v>290</v>
      </c>
      <c r="E21" s="3">
        <v>0</v>
      </c>
      <c r="F21" s="19">
        <v>5</v>
      </c>
      <c r="G21" s="14" t="s">
        <v>326</v>
      </c>
      <c r="H21" s="19"/>
    </row>
    <row r="22" spans="1:8" x14ac:dyDescent="0.3">
      <c r="A22" s="19">
        <v>21</v>
      </c>
      <c r="B22" s="3" t="s">
        <v>206</v>
      </c>
      <c r="C22" s="8" t="s">
        <v>461</v>
      </c>
      <c r="D22" s="3" t="s">
        <v>18</v>
      </c>
      <c r="E22" s="3">
        <v>0</v>
      </c>
      <c r="F22" s="19">
        <v>99</v>
      </c>
      <c r="G22" s="14" t="s">
        <v>328</v>
      </c>
      <c r="H22" s="19"/>
    </row>
    <row r="23" spans="1:8" x14ac:dyDescent="0.3">
      <c r="A23" s="19">
        <v>22</v>
      </c>
      <c r="B23" s="3" t="s">
        <v>207</v>
      </c>
      <c r="C23" s="7" t="s">
        <v>352</v>
      </c>
      <c r="D23" s="3" t="s">
        <v>18</v>
      </c>
      <c r="E23" s="3">
        <v>0</v>
      </c>
      <c r="F23" s="19">
        <v>99</v>
      </c>
      <c r="G23" s="14" t="s">
        <v>327</v>
      </c>
      <c r="H23" s="19"/>
    </row>
    <row r="24" spans="1:8" x14ac:dyDescent="0.3">
      <c r="A24" s="19">
        <v>23</v>
      </c>
      <c r="B24" s="3" t="s">
        <v>208</v>
      </c>
      <c r="C24" s="7" t="s">
        <v>351</v>
      </c>
      <c r="D24" s="3" t="s">
        <v>18</v>
      </c>
      <c r="E24" s="3">
        <v>0</v>
      </c>
      <c r="F24" s="19">
        <v>9</v>
      </c>
      <c r="G24" s="14" t="s">
        <v>329</v>
      </c>
      <c r="H24" s="19"/>
    </row>
    <row r="25" spans="1:8" x14ac:dyDescent="0.3">
      <c r="A25" s="19">
        <v>24</v>
      </c>
      <c r="B25" s="3" t="s">
        <v>209</v>
      </c>
      <c r="C25" s="8" t="s">
        <v>493</v>
      </c>
      <c r="D25" s="3" t="s">
        <v>493</v>
      </c>
      <c r="E25" s="3">
        <v>0</v>
      </c>
      <c r="F25" s="19" t="s">
        <v>294</v>
      </c>
      <c r="G25" s="14" t="s">
        <v>330</v>
      </c>
      <c r="H25" s="19"/>
    </row>
    <row r="26" spans="1:8" x14ac:dyDescent="0.3">
      <c r="A26" s="19">
        <v>25</v>
      </c>
      <c r="B26" s="3" t="s">
        <v>210</v>
      </c>
      <c r="C26" s="7" t="s">
        <v>353</v>
      </c>
      <c r="D26" s="3" t="s">
        <v>18</v>
      </c>
      <c r="E26" s="3">
        <v>0</v>
      </c>
      <c r="F26" s="19">
        <v>99</v>
      </c>
      <c r="G26" s="14" t="s">
        <v>331</v>
      </c>
      <c r="H26" s="19"/>
    </row>
    <row r="27" spans="1:8" x14ac:dyDescent="0.3">
      <c r="A27" s="19">
        <v>26</v>
      </c>
      <c r="B27" s="3" t="s">
        <v>212</v>
      </c>
      <c r="C27" s="7" t="s">
        <v>342</v>
      </c>
      <c r="D27" s="3" t="s">
        <v>18</v>
      </c>
      <c r="E27" s="3">
        <v>0</v>
      </c>
      <c r="F27" s="19">
        <v>99</v>
      </c>
      <c r="G27" s="14" t="s">
        <v>332</v>
      </c>
      <c r="H27" s="19"/>
    </row>
    <row r="28" spans="1:8" x14ac:dyDescent="0.3">
      <c r="A28" s="19">
        <v>27</v>
      </c>
      <c r="B28" s="3" t="s">
        <v>333</v>
      </c>
      <c r="C28" s="7" t="s">
        <v>343</v>
      </c>
      <c r="D28" s="3" t="s">
        <v>22</v>
      </c>
      <c r="E28" s="3">
        <v>0</v>
      </c>
      <c r="F28" s="19">
        <v>9</v>
      </c>
      <c r="G28" s="14" t="s">
        <v>452</v>
      </c>
      <c r="H28" s="19"/>
    </row>
    <row r="29" spans="1:8" x14ac:dyDescent="0.3">
      <c r="A29" s="19">
        <v>28</v>
      </c>
      <c r="B29" s="3" t="s">
        <v>334</v>
      </c>
      <c r="C29" s="7" t="s">
        <v>344</v>
      </c>
      <c r="D29" s="3" t="s">
        <v>22</v>
      </c>
      <c r="E29" s="3">
        <v>0</v>
      </c>
      <c r="F29" s="19">
        <v>9</v>
      </c>
      <c r="G29" s="14" t="s">
        <v>453</v>
      </c>
      <c r="H29" s="19"/>
    </row>
    <row r="30" spans="1:8" x14ac:dyDescent="0.3">
      <c r="A30" s="19">
        <v>29</v>
      </c>
      <c r="B30" s="3" t="s">
        <v>454</v>
      </c>
      <c r="C30" s="7" t="s">
        <v>475</v>
      </c>
      <c r="D30" s="3" t="s">
        <v>18</v>
      </c>
      <c r="E30" s="3">
        <v>0</v>
      </c>
      <c r="F30" s="19">
        <v>999</v>
      </c>
      <c r="G30" s="14" t="s">
        <v>477</v>
      </c>
      <c r="H30" s="19"/>
    </row>
    <row r="31" spans="1:8" x14ac:dyDescent="0.3">
      <c r="A31" s="19">
        <v>30</v>
      </c>
      <c r="B31" s="3" t="s">
        <v>455</v>
      </c>
      <c r="C31" s="7" t="s">
        <v>476</v>
      </c>
      <c r="D31" s="3" t="s">
        <v>18</v>
      </c>
      <c r="E31" s="3">
        <v>0</v>
      </c>
      <c r="F31" s="19">
        <v>999</v>
      </c>
      <c r="G31" s="14" t="s">
        <v>478</v>
      </c>
      <c r="H31" s="19"/>
    </row>
    <row r="32" spans="1:8" x14ac:dyDescent="0.3">
      <c r="A32" s="19">
        <v>31</v>
      </c>
      <c r="B32" s="3" t="s">
        <v>162</v>
      </c>
      <c r="C32" s="7" t="s">
        <v>345</v>
      </c>
      <c r="D32" s="3" t="s">
        <v>18</v>
      </c>
      <c r="E32" s="3">
        <v>0</v>
      </c>
      <c r="F32" s="19">
        <v>9</v>
      </c>
      <c r="G32" s="14" t="s">
        <v>335</v>
      </c>
      <c r="H32" s="19"/>
    </row>
    <row r="33" spans="1:9" x14ac:dyDescent="0.3">
      <c r="A33" s="19">
        <v>32</v>
      </c>
      <c r="B33" s="3" t="s">
        <v>227</v>
      </c>
      <c r="C33" s="7" t="s">
        <v>346</v>
      </c>
      <c r="D33" s="3" t="s">
        <v>22</v>
      </c>
      <c r="E33" s="3">
        <v>0</v>
      </c>
      <c r="F33" s="19">
        <v>1</v>
      </c>
      <c r="G33" s="14" t="s">
        <v>336</v>
      </c>
      <c r="H33" s="19"/>
    </row>
    <row r="34" spans="1:9" x14ac:dyDescent="0.3">
      <c r="A34" s="19">
        <v>33</v>
      </c>
      <c r="B34" s="3" t="s">
        <v>230</v>
      </c>
      <c r="C34" s="7" t="s">
        <v>347</v>
      </c>
      <c r="D34" s="3" t="s">
        <v>22</v>
      </c>
      <c r="E34" s="3">
        <v>0</v>
      </c>
      <c r="F34" s="19">
        <v>1</v>
      </c>
      <c r="G34" s="19" t="s">
        <v>337</v>
      </c>
      <c r="H34" s="19"/>
    </row>
    <row r="35" spans="1:9" x14ac:dyDescent="0.3">
      <c r="A35" s="19">
        <v>34</v>
      </c>
      <c r="B35" s="3" t="s">
        <v>231</v>
      </c>
      <c r="C35" s="7"/>
      <c r="D35" s="3" t="s">
        <v>22</v>
      </c>
      <c r="E35" s="3">
        <v>0</v>
      </c>
      <c r="F35" s="19">
        <v>1</v>
      </c>
      <c r="G35" s="19" t="s">
        <v>338</v>
      </c>
      <c r="H35" s="19"/>
    </row>
    <row r="36" spans="1:9" x14ac:dyDescent="0.3">
      <c r="A36" s="19">
        <v>35</v>
      </c>
      <c r="B36" s="3" t="s">
        <v>232</v>
      </c>
      <c r="C36" s="7" t="s">
        <v>348</v>
      </c>
      <c r="D36" s="3" t="s">
        <v>22</v>
      </c>
      <c r="E36" s="3">
        <v>0</v>
      </c>
      <c r="F36" s="19">
        <v>1</v>
      </c>
      <c r="G36" s="19" t="s">
        <v>339</v>
      </c>
      <c r="H36" s="19"/>
    </row>
    <row r="37" spans="1:9" x14ac:dyDescent="0.3">
      <c r="A37" s="19">
        <v>36</v>
      </c>
      <c r="B37" s="3" t="s">
        <v>228</v>
      </c>
      <c r="C37" s="7" t="s">
        <v>349</v>
      </c>
      <c r="D37" s="3" t="s">
        <v>22</v>
      </c>
      <c r="E37" s="3">
        <v>0</v>
      </c>
      <c r="F37" s="19">
        <v>1</v>
      </c>
      <c r="G37" s="19" t="s">
        <v>340</v>
      </c>
      <c r="H37" s="19"/>
    </row>
    <row r="38" spans="1:9" x14ac:dyDescent="0.3">
      <c r="A38" s="19">
        <v>37</v>
      </c>
      <c r="B38" s="3" t="s">
        <v>229</v>
      </c>
      <c r="C38" s="7" t="s">
        <v>350</v>
      </c>
      <c r="D38" s="3" t="s">
        <v>22</v>
      </c>
      <c r="E38" s="3">
        <v>0</v>
      </c>
      <c r="F38" s="19">
        <v>1</v>
      </c>
      <c r="G38" s="19" t="s">
        <v>341</v>
      </c>
      <c r="H38" s="19"/>
    </row>
    <row r="39" spans="1:9" x14ac:dyDescent="0.3">
      <c r="A39" s="19"/>
      <c r="B39" s="19"/>
      <c r="C39" s="19"/>
      <c r="D39" s="19"/>
      <c r="E39" s="19"/>
      <c r="F39" s="19"/>
      <c r="G39" s="19"/>
      <c r="H39" s="19"/>
    </row>
    <row r="40" spans="1:9" x14ac:dyDescent="0.3">
      <c r="A40" s="19"/>
      <c r="B40" s="19"/>
      <c r="C40" s="19"/>
      <c r="D40" s="19"/>
      <c r="E40" s="19"/>
      <c r="F40" s="19"/>
      <c r="G40" s="19"/>
      <c r="H40" s="19"/>
    </row>
    <row r="41" spans="1:9" x14ac:dyDescent="0.3">
      <c r="A41" s="19"/>
      <c r="B41" s="19"/>
      <c r="C41" s="19"/>
      <c r="D41" s="19"/>
      <c r="E41" s="19"/>
      <c r="F41" s="19"/>
      <c r="G41" s="19"/>
      <c r="H41" s="19"/>
      <c r="I41" s="19"/>
    </row>
    <row r="42" spans="1:9" x14ac:dyDescent="0.3">
      <c r="A42" s="19"/>
      <c r="B42" s="19"/>
      <c r="C42" s="19"/>
      <c r="D42" s="19"/>
      <c r="E42" s="19"/>
      <c r="F42" s="19"/>
      <c r="G42" s="19"/>
      <c r="H42" s="19"/>
      <c r="I42" s="19"/>
    </row>
    <row r="43" spans="1:9" x14ac:dyDescent="0.3">
      <c r="A43" s="19"/>
      <c r="B43" s="19"/>
      <c r="C43" s="19"/>
      <c r="D43" s="19"/>
      <c r="E43" s="19"/>
      <c r="F43" s="19"/>
      <c r="G43" s="19"/>
      <c r="H43" s="19"/>
      <c r="I43" s="19"/>
    </row>
    <row r="44" spans="1:9" x14ac:dyDescent="0.3">
      <c r="A44" s="19"/>
      <c r="B44" s="19"/>
      <c r="C44" s="19"/>
      <c r="D44" s="19"/>
      <c r="E44" s="19"/>
      <c r="F44" s="19"/>
      <c r="G44" s="19"/>
      <c r="H44" s="19"/>
      <c r="I44" s="19"/>
    </row>
    <row r="45" spans="1:9" x14ac:dyDescent="0.3">
      <c r="A45" s="19"/>
      <c r="B45" s="19"/>
      <c r="C45" s="19"/>
      <c r="D45" s="19"/>
      <c r="E45" s="19"/>
      <c r="F45" s="19"/>
      <c r="G45" s="19"/>
      <c r="H45" s="19"/>
      <c r="I45" s="19"/>
    </row>
    <row r="46" spans="1:9" x14ac:dyDescent="0.3">
      <c r="A46" s="19"/>
      <c r="B46" s="19"/>
      <c r="C46" s="19"/>
      <c r="D46" s="19"/>
      <c r="E46" s="19"/>
      <c r="F46" s="19"/>
      <c r="G46" s="19"/>
      <c r="H46" s="19"/>
      <c r="I46" s="19"/>
    </row>
    <row r="47" spans="1:9" x14ac:dyDescent="0.3">
      <c r="A47" s="19"/>
      <c r="B47" s="19"/>
      <c r="C47" s="19"/>
      <c r="D47" s="19"/>
      <c r="E47" s="19"/>
      <c r="F47" s="19"/>
      <c r="G47" s="19"/>
      <c r="H47" s="19"/>
      <c r="I47" s="19"/>
    </row>
    <row r="48" spans="1:9" x14ac:dyDescent="0.3">
      <c r="A48" s="19"/>
      <c r="B48" s="19"/>
      <c r="C48" s="19"/>
      <c r="D48" s="19"/>
      <c r="E48" s="19"/>
      <c r="F48" s="19"/>
      <c r="G48" s="19"/>
      <c r="H48" s="19"/>
      <c r="I48" s="19"/>
    </row>
    <row r="49" spans="1:9" x14ac:dyDescent="0.3">
      <c r="A49" s="19"/>
      <c r="B49" s="19"/>
      <c r="C49" s="19"/>
      <c r="D49" s="19"/>
      <c r="E49" s="19"/>
      <c r="F49" s="19"/>
      <c r="G49" s="19"/>
      <c r="H49" s="19"/>
      <c r="I49" s="19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zoomScale="85" zoomScaleNormal="85" workbookViewId="0">
      <selection activeCell="G26" sqref="G26"/>
    </sheetView>
  </sheetViews>
  <sheetFormatPr defaultRowHeight="16.5" x14ac:dyDescent="0.3"/>
  <cols>
    <col min="6" max="6" width="13.375" customWidth="1"/>
    <col min="7" max="7" width="21.125" customWidth="1"/>
    <col min="11" max="11" width="13.375" customWidth="1"/>
    <col min="13" max="13" width="19.5" customWidth="1"/>
    <col min="14" max="14" width="15.25" customWidth="1"/>
    <col min="15" max="15" width="9.375" customWidth="1"/>
    <col min="16" max="16" width="79.5" customWidth="1"/>
    <col min="17" max="17" width="49.125" customWidth="1"/>
    <col min="19" max="19" width="10.375" customWidth="1"/>
    <col min="20" max="20" width="16.375" customWidth="1"/>
    <col min="21" max="21" width="11.375" customWidth="1"/>
    <col min="22" max="22" width="11.75" customWidth="1"/>
    <col min="23" max="23" width="10.75" customWidth="1"/>
    <col min="24" max="24" width="11.5" customWidth="1"/>
    <col min="25" max="25" width="9.625" customWidth="1"/>
    <col min="26" max="26" width="9.375" customWidth="1"/>
    <col min="27" max="27" width="10.875" customWidth="1"/>
    <col min="28" max="28" width="12.125" customWidth="1"/>
    <col min="31" max="31" width="9.25" customWidth="1"/>
    <col min="34" max="34" width="9.875" customWidth="1"/>
    <col min="35" max="35" width="9.25" customWidth="1"/>
    <col min="36" max="36" width="12.375" customWidth="1"/>
    <col min="37" max="37" width="11.125" customWidth="1"/>
    <col min="39" max="40" width="11.625" customWidth="1"/>
    <col min="41" max="41" width="14.125" customWidth="1"/>
    <col min="42" max="42" width="10.75" customWidth="1"/>
    <col min="43" max="43" width="16.625" customWidth="1"/>
    <col min="44" max="44" width="14" customWidth="1"/>
    <col min="50" max="50" width="14.75" customWidth="1"/>
  </cols>
  <sheetData>
    <row r="1" spans="1:58" x14ac:dyDescent="0.3">
      <c r="A1" s="2" t="s">
        <v>18</v>
      </c>
      <c r="B1" s="2" t="s">
        <v>17</v>
      </c>
      <c r="C1" s="2" t="s">
        <v>17</v>
      </c>
      <c r="D1" s="2" t="s">
        <v>17</v>
      </c>
      <c r="E1" s="2" t="s">
        <v>18</v>
      </c>
      <c r="F1" s="6" t="s">
        <v>147</v>
      </c>
      <c r="G1" s="6" t="s">
        <v>17</v>
      </c>
      <c r="H1" s="2" t="s">
        <v>55</v>
      </c>
      <c r="I1" s="2" t="s">
        <v>479</v>
      </c>
      <c r="J1" s="2" t="s">
        <v>479</v>
      </c>
      <c r="K1" s="2" t="s">
        <v>217</v>
      </c>
      <c r="L1" s="2" t="s">
        <v>17</v>
      </c>
      <c r="M1" s="2" t="s">
        <v>58</v>
      </c>
      <c r="N1" s="2" t="s">
        <v>55</v>
      </c>
      <c r="O1" s="6" t="s">
        <v>147</v>
      </c>
      <c r="P1" s="6" t="s">
        <v>217</v>
      </c>
      <c r="Q1" s="2" t="s">
        <v>58</v>
      </c>
      <c r="R1" s="2" t="s">
        <v>55</v>
      </c>
      <c r="S1" s="2" t="s">
        <v>55</v>
      </c>
      <c r="T1" s="2" t="s">
        <v>283</v>
      </c>
      <c r="U1" s="2" t="s">
        <v>289</v>
      </c>
      <c r="V1" s="2" t="s">
        <v>18</v>
      </c>
      <c r="W1" s="2" t="s">
        <v>18</v>
      </c>
      <c r="X1" s="2" t="s">
        <v>18</v>
      </c>
      <c r="Y1" s="2" t="s">
        <v>18</v>
      </c>
      <c r="Z1" s="2"/>
      <c r="AA1" s="2" t="s">
        <v>18</v>
      </c>
      <c r="AB1" s="2" t="s">
        <v>18</v>
      </c>
      <c r="AC1" s="2" t="s">
        <v>22</v>
      </c>
      <c r="AD1" s="2" t="s">
        <v>22</v>
      </c>
      <c r="AE1" s="2" t="s">
        <v>18</v>
      </c>
      <c r="AF1" s="2" t="s">
        <v>18</v>
      </c>
      <c r="AG1" s="2" t="s">
        <v>18</v>
      </c>
      <c r="AH1" s="2" t="s">
        <v>18</v>
      </c>
      <c r="AI1" s="2" t="s">
        <v>22</v>
      </c>
      <c r="AJ1" s="2" t="s">
        <v>22</v>
      </c>
      <c r="AK1" s="2" t="s">
        <v>22</v>
      </c>
      <c r="AL1" s="2" t="s">
        <v>22</v>
      </c>
      <c r="AM1" s="2" t="s">
        <v>22</v>
      </c>
      <c r="AN1" s="4"/>
      <c r="AO1" s="4"/>
      <c r="AP1" s="4"/>
      <c r="AQ1" s="5"/>
      <c r="AR1" s="5"/>
      <c r="AS1" s="5"/>
      <c r="AT1" s="5"/>
      <c r="AU1" s="5"/>
      <c r="AV1" s="5"/>
      <c r="AW1" s="5"/>
      <c r="AX1" s="5"/>
      <c r="AY1" s="5"/>
    </row>
    <row r="2" spans="1:58" x14ac:dyDescent="0.3">
      <c r="A2" s="2" t="s">
        <v>221</v>
      </c>
      <c r="B2" s="2" t="s">
        <v>219</v>
      </c>
      <c r="C2" s="2" t="s">
        <v>219</v>
      </c>
      <c r="D2" s="2" t="s">
        <v>219</v>
      </c>
      <c r="E2" s="2" t="s">
        <v>218</v>
      </c>
      <c r="F2" s="2" t="s">
        <v>25</v>
      </c>
      <c r="G2" s="2" t="s">
        <v>77</v>
      </c>
      <c r="H2" s="2" t="s">
        <v>77</v>
      </c>
      <c r="I2" s="2" t="s">
        <v>480</v>
      </c>
      <c r="J2" s="2"/>
      <c r="K2" s="2" t="s">
        <v>220</v>
      </c>
      <c r="L2" s="2" t="s">
        <v>220</v>
      </c>
      <c r="M2" s="2"/>
      <c r="N2" s="2" t="s">
        <v>77</v>
      </c>
      <c r="O2" s="2" t="s">
        <v>267</v>
      </c>
      <c r="P2" s="2"/>
      <c r="Q2" s="2"/>
      <c r="R2" s="2" t="s">
        <v>76</v>
      </c>
      <c r="S2" s="2" t="s">
        <v>76</v>
      </c>
      <c r="T2" s="2">
        <v>1</v>
      </c>
      <c r="U2" s="2" t="s">
        <v>76</v>
      </c>
      <c r="V2" s="2" t="s">
        <v>77</v>
      </c>
      <c r="W2" s="2" t="s">
        <v>118</v>
      </c>
      <c r="X2" s="2" t="s">
        <v>76</v>
      </c>
      <c r="Y2" s="2" t="s">
        <v>77</v>
      </c>
      <c r="Z2" s="2"/>
      <c r="AA2" s="2" t="s">
        <v>76</v>
      </c>
      <c r="AB2" s="2" t="s">
        <v>118</v>
      </c>
      <c r="AC2" s="2" t="s">
        <v>77</v>
      </c>
      <c r="AD2" s="2" t="s">
        <v>77</v>
      </c>
      <c r="AE2" s="2" t="s">
        <v>165</v>
      </c>
      <c r="AF2" s="2" t="s">
        <v>165</v>
      </c>
      <c r="AG2" s="2" t="s">
        <v>77</v>
      </c>
      <c r="AH2" s="2" t="s">
        <v>77</v>
      </c>
      <c r="AI2" s="2" t="s">
        <v>25</v>
      </c>
      <c r="AJ2" s="2" t="s">
        <v>25</v>
      </c>
      <c r="AK2" s="2" t="s">
        <v>25</v>
      </c>
      <c r="AL2" s="2" t="s">
        <v>25</v>
      </c>
      <c r="AM2" s="2" t="s">
        <v>25</v>
      </c>
      <c r="AN2" s="4"/>
      <c r="AO2" s="4"/>
      <c r="AP2" s="4"/>
      <c r="AQ2" s="5"/>
      <c r="AR2" s="5"/>
      <c r="AS2" s="5"/>
      <c r="AT2" s="5"/>
      <c r="AU2" s="5"/>
      <c r="AV2" s="5"/>
      <c r="AW2" s="5"/>
      <c r="AX2" s="5"/>
      <c r="AY2" s="5"/>
    </row>
    <row r="3" spans="1:58" x14ac:dyDescent="0.3">
      <c r="A3" s="2" t="s">
        <v>161</v>
      </c>
      <c r="B3" s="2" t="s">
        <v>129</v>
      </c>
      <c r="C3" s="3" t="s">
        <v>223</v>
      </c>
      <c r="D3" s="3" t="s">
        <v>214</v>
      </c>
      <c r="E3" s="3" t="s">
        <v>451</v>
      </c>
      <c r="F3" s="3" t="s">
        <v>211</v>
      </c>
      <c r="G3" s="3" t="s">
        <v>311</v>
      </c>
      <c r="H3" s="3" t="s">
        <v>195</v>
      </c>
      <c r="I3" s="3"/>
      <c r="J3" s="3"/>
      <c r="K3" s="2" t="s">
        <v>215</v>
      </c>
      <c r="L3" s="3" t="s">
        <v>9</v>
      </c>
      <c r="M3" s="3" t="s">
        <v>449</v>
      </c>
      <c r="N3" s="3" t="s">
        <v>450</v>
      </c>
      <c r="O3" s="3" t="s">
        <v>266</v>
      </c>
      <c r="P3" s="3" t="s">
        <v>274</v>
      </c>
      <c r="Q3" s="3" t="s">
        <v>273</v>
      </c>
      <c r="R3" s="3" t="s">
        <v>203</v>
      </c>
      <c r="S3" s="3" t="s">
        <v>287</v>
      </c>
      <c r="T3" s="3" t="s">
        <v>284</v>
      </c>
      <c r="U3" s="2" t="s">
        <v>204</v>
      </c>
      <c r="V3" s="3" t="s">
        <v>205</v>
      </c>
      <c r="W3" s="3" t="s">
        <v>206</v>
      </c>
      <c r="X3" s="3" t="s">
        <v>207</v>
      </c>
      <c r="Y3" s="3" t="s">
        <v>208</v>
      </c>
      <c r="Z3" s="3" t="s">
        <v>209</v>
      </c>
      <c r="AA3" s="3" t="s">
        <v>210</v>
      </c>
      <c r="AB3" s="3" t="s">
        <v>212</v>
      </c>
      <c r="AC3" s="3" t="s">
        <v>224</v>
      </c>
      <c r="AD3" s="3" t="s">
        <v>225</v>
      </c>
      <c r="AE3" s="3" t="s">
        <v>481</v>
      </c>
      <c r="AF3" s="3" t="s">
        <v>482</v>
      </c>
      <c r="AG3" s="3" t="s">
        <v>162</v>
      </c>
      <c r="AH3" s="3" t="s">
        <v>227</v>
      </c>
      <c r="AI3" s="3" t="s">
        <v>230</v>
      </c>
      <c r="AJ3" s="3" t="s">
        <v>231</v>
      </c>
      <c r="AK3" s="3" t="s">
        <v>232</v>
      </c>
      <c r="AL3" s="3" t="s">
        <v>228</v>
      </c>
      <c r="AM3" s="3" t="s">
        <v>229</v>
      </c>
      <c r="AN3" s="4"/>
      <c r="AO3" s="4"/>
      <c r="AQ3" s="5"/>
      <c r="AR3" s="5"/>
      <c r="AS3" s="5"/>
      <c r="AT3" s="5"/>
      <c r="AU3" s="5"/>
      <c r="AV3" s="5"/>
      <c r="AW3" s="5"/>
      <c r="AX3" s="5"/>
      <c r="AY3" s="5"/>
    </row>
    <row r="4" spans="1:58" x14ac:dyDescent="0.3">
      <c r="A4" s="25" t="s">
        <v>28</v>
      </c>
      <c r="B4" s="25" t="s">
        <v>130</v>
      </c>
      <c r="C4" s="25"/>
      <c r="D4" s="25"/>
      <c r="E4" s="25"/>
      <c r="F4" s="25"/>
      <c r="G4" s="25" t="s">
        <v>193</v>
      </c>
      <c r="H4" s="25" t="s">
        <v>194</v>
      </c>
      <c r="I4" s="43"/>
      <c r="J4" s="43"/>
      <c r="K4" s="25" t="s">
        <v>216</v>
      </c>
      <c r="L4" s="25" t="s">
        <v>190</v>
      </c>
      <c r="M4" s="25" t="s">
        <v>198</v>
      </c>
      <c r="N4" s="25" t="s">
        <v>199</v>
      </c>
      <c r="O4" s="25"/>
      <c r="P4" s="25" t="s">
        <v>276</v>
      </c>
      <c r="Q4" s="26" t="s">
        <v>275</v>
      </c>
      <c r="R4" s="25" t="s">
        <v>285</v>
      </c>
      <c r="S4" s="25" t="s">
        <v>288</v>
      </c>
      <c r="T4" s="25" t="s">
        <v>286</v>
      </c>
      <c r="U4" s="25"/>
      <c r="V4" s="26"/>
      <c r="W4" s="26"/>
      <c r="X4" s="25"/>
      <c r="Y4" s="25"/>
      <c r="Z4" s="26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4"/>
      <c r="AO4" s="4"/>
      <c r="AP4" s="4"/>
      <c r="AQ4" s="5"/>
      <c r="AR4" s="5"/>
      <c r="AS4" s="5"/>
      <c r="AT4" s="5"/>
    </row>
    <row r="5" spans="1:58" x14ac:dyDescent="0.3">
      <c r="A5" s="25"/>
      <c r="B5" s="42"/>
      <c r="C5" s="42"/>
      <c r="D5" s="42"/>
      <c r="E5" s="42"/>
      <c r="F5" s="25"/>
      <c r="G5" s="25"/>
      <c r="H5" s="25"/>
      <c r="I5" s="43"/>
      <c r="J5" s="43"/>
      <c r="K5" s="25"/>
      <c r="L5" s="25"/>
      <c r="M5" s="25"/>
      <c r="N5" s="25"/>
      <c r="O5" s="25"/>
      <c r="P5" s="25"/>
      <c r="Q5" s="26"/>
      <c r="R5" s="25"/>
      <c r="S5" s="25"/>
      <c r="T5" s="25"/>
      <c r="U5" s="25"/>
      <c r="V5" s="26"/>
      <c r="W5" s="26"/>
      <c r="X5" s="25"/>
      <c r="Y5" s="25"/>
      <c r="Z5" s="26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4"/>
      <c r="AO5" s="4"/>
      <c r="AP5" s="4"/>
      <c r="AQ5" s="5"/>
      <c r="AR5" s="5"/>
      <c r="AS5" s="5"/>
      <c r="AT5" s="5"/>
    </row>
    <row r="6" spans="1:58" x14ac:dyDescent="0.3">
      <c r="A6" s="4"/>
      <c r="B6" s="4"/>
      <c r="C6" s="4"/>
      <c r="D6" s="4"/>
      <c r="E6" s="4"/>
      <c r="F6" s="4"/>
      <c r="G6" s="4" t="s">
        <v>235</v>
      </c>
      <c r="H6" s="4">
        <v>1</v>
      </c>
      <c r="I6" s="4"/>
      <c r="J6" s="4"/>
      <c r="K6" s="4" t="s">
        <v>244</v>
      </c>
      <c r="L6" s="4"/>
      <c r="M6" s="4" t="s">
        <v>248</v>
      </c>
      <c r="N6" s="4">
        <v>1</v>
      </c>
      <c r="O6" s="4">
        <v>0</v>
      </c>
      <c r="P6" s="4" t="s">
        <v>456</v>
      </c>
      <c r="Q6" s="4" t="s">
        <v>269</v>
      </c>
      <c r="R6" s="9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5"/>
      <c r="AW6" s="5"/>
      <c r="AX6" s="5"/>
      <c r="AY6" s="5"/>
      <c r="AZ6" s="5"/>
      <c r="BA6" s="5"/>
      <c r="BB6" s="5"/>
      <c r="BC6" s="5"/>
      <c r="BD6" s="5"/>
    </row>
    <row r="7" spans="1:58" x14ac:dyDescent="0.3">
      <c r="A7" s="4"/>
      <c r="B7" s="4"/>
      <c r="C7" s="4"/>
      <c r="D7" s="4"/>
      <c r="E7" s="4"/>
      <c r="F7" s="4"/>
      <c r="G7" s="4" t="s">
        <v>237</v>
      </c>
      <c r="H7" s="4">
        <v>1</v>
      </c>
      <c r="I7" s="4"/>
      <c r="J7" s="4"/>
      <c r="K7" s="4" t="s">
        <v>268</v>
      </c>
      <c r="L7" s="4"/>
      <c r="M7" s="4" t="s">
        <v>251</v>
      </c>
      <c r="N7" s="4">
        <v>1</v>
      </c>
      <c r="O7" s="4">
        <v>1</v>
      </c>
      <c r="P7" s="4" t="s">
        <v>457</v>
      </c>
      <c r="Q7" s="4" t="s">
        <v>270</v>
      </c>
      <c r="R7" s="9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  <c r="AW7" s="5"/>
      <c r="AX7" s="5"/>
      <c r="AY7" s="5"/>
      <c r="AZ7" s="5"/>
      <c r="BA7" s="5"/>
      <c r="BB7" s="5"/>
      <c r="BC7" s="5"/>
      <c r="BD7" s="5"/>
    </row>
    <row r="8" spans="1:58" x14ac:dyDescent="0.3">
      <c r="A8" s="4"/>
      <c r="B8" s="4"/>
      <c r="C8" s="4"/>
      <c r="D8" s="4"/>
      <c r="E8" s="4"/>
      <c r="F8" s="4"/>
      <c r="G8" s="4" t="s">
        <v>236</v>
      </c>
      <c r="H8" s="4">
        <v>1</v>
      </c>
      <c r="I8" s="4"/>
      <c r="J8" s="4"/>
      <c r="K8" s="4" t="s">
        <v>254</v>
      </c>
      <c r="L8" s="4"/>
      <c r="M8" s="4" t="s">
        <v>247</v>
      </c>
      <c r="N8" s="4">
        <v>2</v>
      </c>
      <c r="O8" s="4">
        <v>0</v>
      </c>
      <c r="P8" s="4" t="s">
        <v>496</v>
      </c>
      <c r="Q8" s="4" t="s">
        <v>271</v>
      </c>
      <c r="R8" s="9"/>
      <c r="S8" s="4"/>
      <c r="T8" s="4"/>
      <c r="U8" s="4"/>
      <c r="V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5"/>
      <c r="AY8" s="5"/>
      <c r="AZ8" s="5"/>
      <c r="BA8" s="5"/>
      <c r="BB8" s="5"/>
      <c r="BC8" s="5"/>
      <c r="BD8" s="5"/>
      <c r="BE8" s="5"/>
      <c r="BF8" s="5"/>
    </row>
    <row r="9" spans="1:58" x14ac:dyDescent="0.3">
      <c r="A9" s="4"/>
      <c r="B9" s="4"/>
      <c r="C9" s="4"/>
      <c r="D9" s="4"/>
      <c r="E9" s="4"/>
      <c r="F9" s="4"/>
      <c r="G9" s="4" t="s">
        <v>236</v>
      </c>
      <c r="H9" s="4">
        <v>1</v>
      </c>
      <c r="I9" s="4"/>
      <c r="J9" s="4"/>
      <c r="K9" s="9" t="s">
        <v>252</v>
      </c>
      <c r="L9" s="4"/>
      <c r="M9" s="4" t="s">
        <v>249</v>
      </c>
      <c r="N9" s="9">
        <v>3</v>
      </c>
      <c r="O9" s="9">
        <v>0</v>
      </c>
      <c r="P9" s="9" t="s">
        <v>277</v>
      </c>
      <c r="Q9" s="9" t="s">
        <v>272</v>
      </c>
      <c r="R9" s="9"/>
      <c r="S9" s="4"/>
      <c r="T9" s="4"/>
      <c r="U9" s="4"/>
      <c r="V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5"/>
      <c r="AY9" s="5"/>
      <c r="AZ9" s="5"/>
      <c r="BA9" s="5"/>
      <c r="BB9" s="5"/>
      <c r="BC9" s="5"/>
      <c r="BD9" s="5"/>
      <c r="BE9" s="5"/>
      <c r="BF9" s="5"/>
    </row>
    <row r="10" spans="1:58" x14ac:dyDescent="0.3">
      <c r="A10" s="4"/>
      <c r="B10" s="4"/>
      <c r="C10" s="4"/>
      <c r="D10" s="4"/>
      <c r="E10" s="4"/>
      <c r="F10" s="4"/>
      <c r="G10" s="4" t="s">
        <v>237</v>
      </c>
      <c r="H10" s="4">
        <v>1</v>
      </c>
      <c r="I10" s="4"/>
      <c r="J10" s="4"/>
      <c r="K10" s="9" t="s">
        <v>253</v>
      </c>
      <c r="L10" s="4"/>
      <c r="M10" s="4" t="s">
        <v>250</v>
      </c>
      <c r="N10" s="9">
        <v>4</v>
      </c>
      <c r="O10" s="9">
        <v>0</v>
      </c>
      <c r="P10" s="9" t="s">
        <v>278</v>
      </c>
      <c r="Q10" s="9" t="s">
        <v>279</v>
      </c>
      <c r="R10" s="9"/>
      <c r="S10" s="4"/>
      <c r="T10" s="4"/>
      <c r="U10" s="4"/>
      <c r="V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5"/>
      <c r="AY10" s="5"/>
      <c r="AZ10" s="5"/>
      <c r="BA10" s="5"/>
      <c r="BB10" s="5"/>
      <c r="BC10" s="5"/>
      <c r="BD10" s="5"/>
      <c r="BE10" s="5"/>
      <c r="BF10" s="5"/>
    </row>
    <row r="11" spans="1:58" x14ac:dyDescent="0.3">
      <c r="A11" s="4"/>
      <c r="B11" s="4"/>
      <c r="C11" s="4"/>
      <c r="D11" s="4"/>
      <c r="E11" s="4"/>
      <c r="F11" s="4"/>
      <c r="G11" s="4" t="s">
        <v>236</v>
      </c>
      <c r="H11" s="4">
        <v>1</v>
      </c>
      <c r="I11" s="4"/>
      <c r="J11" s="4"/>
      <c r="K11" s="4" t="s">
        <v>245</v>
      </c>
      <c r="L11" s="4"/>
      <c r="M11" s="4" t="s">
        <v>240</v>
      </c>
      <c r="N11" s="4">
        <v>5</v>
      </c>
      <c r="O11" s="4">
        <v>0</v>
      </c>
      <c r="P11" s="4" t="s">
        <v>280</v>
      </c>
      <c r="Q11" s="4" t="s">
        <v>281</v>
      </c>
      <c r="R11" s="4"/>
      <c r="S11" s="4"/>
      <c r="T11" s="4"/>
      <c r="U11" s="4"/>
      <c r="V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5"/>
      <c r="AY11" s="5"/>
      <c r="AZ11" s="5"/>
      <c r="BA11" s="5"/>
      <c r="BB11" s="5"/>
      <c r="BC11" s="5"/>
      <c r="BD11" s="5"/>
      <c r="BE11" s="5"/>
      <c r="BF11" s="5"/>
    </row>
    <row r="12" spans="1:58" x14ac:dyDescent="0.3">
      <c r="A12" s="4"/>
      <c r="B12" s="4"/>
      <c r="C12" s="4"/>
      <c r="D12" s="4"/>
      <c r="E12" s="4"/>
      <c r="F12" s="4"/>
      <c r="G12" s="4" t="s">
        <v>237</v>
      </c>
      <c r="H12" s="4">
        <v>1</v>
      </c>
      <c r="I12" s="4"/>
      <c r="J12" s="4"/>
      <c r="K12" s="4" t="s">
        <v>246</v>
      </c>
      <c r="L12" s="4"/>
      <c r="M12" s="4" t="s">
        <v>241</v>
      </c>
      <c r="N12" s="4">
        <v>6</v>
      </c>
      <c r="O12" s="4">
        <v>0</v>
      </c>
      <c r="P12" s="4" t="s">
        <v>495</v>
      </c>
      <c r="Q12" s="4" t="s">
        <v>282</v>
      </c>
      <c r="R12" s="4"/>
      <c r="S12" s="4"/>
      <c r="T12" s="4"/>
      <c r="U12" s="4"/>
      <c r="V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5"/>
      <c r="AY12" s="5"/>
      <c r="AZ12" s="5"/>
      <c r="BA12" s="5"/>
      <c r="BB12" s="5"/>
      <c r="BC12" s="5"/>
      <c r="BD12" s="5"/>
      <c r="BE12" s="5"/>
      <c r="BF12" s="5"/>
    </row>
    <row r="13" spans="1:58" x14ac:dyDescent="0.3">
      <c r="A13" s="4"/>
      <c r="B13" s="4"/>
      <c r="C13" s="4"/>
      <c r="D13" s="4"/>
      <c r="E13" s="4"/>
      <c r="F13" s="4"/>
      <c r="G13" s="4" t="s">
        <v>238</v>
      </c>
      <c r="H13" s="4">
        <v>2</v>
      </c>
      <c r="I13" s="4"/>
      <c r="J13" s="4"/>
      <c r="K13" s="4" t="s">
        <v>485</v>
      </c>
      <c r="L13" s="4"/>
      <c r="M13" s="4" t="s">
        <v>255</v>
      </c>
      <c r="N13" s="4">
        <v>7</v>
      </c>
      <c r="O13" s="4">
        <v>0</v>
      </c>
      <c r="P13" s="4" t="s">
        <v>498</v>
      </c>
      <c r="Q13" s="4" t="s">
        <v>483</v>
      </c>
      <c r="R13" s="4"/>
      <c r="S13" s="4"/>
      <c r="T13" s="4"/>
      <c r="U13" s="4"/>
      <c r="V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5"/>
      <c r="AY13" s="5"/>
      <c r="AZ13" s="5"/>
      <c r="BA13" s="5"/>
      <c r="BB13" s="5"/>
      <c r="BC13" s="5"/>
      <c r="BD13" s="5"/>
      <c r="BE13" s="5"/>
      <c r="BF13" s="5"/>
    </row>
    <row r="14" spans="1:58" x14ac:dyDescent="0.3">
      <c r="A14" s="4"/>
      <c r="B14" s="4"/>
      <c r="C14" s="4"/>
      <c r="D14" s="4"/>
      <c r="E14" s="4"/>
      <c r="F14" s="4"/>
      <c r="G14" s="4" t="s">
        <v>239</v>
      </c>
      <c r="H14" s="4">
        <v>2</v>
      </c>
      <c r="I14" s="4"/>
      <c r="J14" s="4"/>
      <c r="K14" s="9" t="s">
        <v>486</v>
      </c>
      <c r="L14" s="4"/>
      <c r="M14" s="4" t="s">
        <v>256</v>
      </c>
      <c r="N14" s="4">
        <v>8</v>
      </c>
      <c r="O14" s="4">
        <v>0</v>
      </c>
      <c r="P14" s="4" t="s">
        <v>499</v>
      </c>
      <c r="Q14" s="4"/>
      <c r="R14" s="4"/>
      <c r="S14" s="4"/>
      <c r="T14" s="4"/>
      <c r="U14" s="4"/>
      <c r="V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5"/>
      <c r="AY14" s="5"/>
      <c r="AZ14" s="5"/>
      <c r="BA14" s="5"/>
      <c r="BB14" s="5"/>
      <c r="BC14" s="5"/>
      <c r="BD14" s="5"/>
      <c r="BE14" s="5"/>
      <c r="BF14" s="5"/>
    </row>
    <row r="15" spans="1:58" x14ac:dyDescent="0.3">
      <c r="A15" s="4"/>
      <c r="B15" s="4"/>
      <c r="C15" s="4"/>
      <c r="D15" s="4"/>
      <c r="E15" s="4"/>
      <c r="F15" s="4"/>
      <c r="G15" s="4" t="s">
        <v>239</v>
      </c>
      <c r="H15" s="4">
        <v>2</v>
      </c>
      <c r="I15" s="4"/>
      <c r="J15" s="4"/>
      <c r="K15" s="9" t="s">
        <v>484</v>
      </c>
      <c r="L15" s="4"/>
      <c r="M15" s="4" t="s">
        <v>233</v>
      </c>
      <c r="N15" s="4">
        <v>7</v>
      </c>
      <c r="O15" s="4">
        <v>0</v>
      </c>
      <c r="P15" s="4" t="s">
        <v>500</v>
      </c>
      <c r="Q15" s="4"/>
      <c r="R15" s="4"/>
      <c r="S15" s="4"/>
      <c r="T15" s="4"/>
      <c r="U15" s="4"/>
      <c r="V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5"/>
      <c r="AY15" s="5"/>
      <c r="AZ15" s="5"/>
      <c r="BA15" s="5"/>
      <c r="BB15" s="5"/>
      <c r="BC15" s="5"/>
      <c r="BD15" s="5"/>
      <c r="BE15" s="5"/>
      <c r="BF15" s="5"/>
    </row>
    <row r="16" spans="1:58" x14ac:dyDescent="0.3">
      <c r="A16" s="4"/>
      <c r="B16" s="4"/>
      <c r="C16" s="4"/>
      <c r="D16" s="4"/>
      <c r="E16" s="4"/>
      <c r="F16" s="4"/>
      <c r="G16" s="4" t="s">
        <v>238</v>
      </c>
      <c r="H16" s="4">
        <v>2</v>
      </c>
      <c r="I16" s="4"/>
      <c r="J16" s="4"/>
      <c r="K16" s="9" t="s">
        <v>487</v>
      </c>
      <c r="L16" s="4"/>
      <c r="M16" s="4" t="s">
        <v>257</v>
      </c>
      <c r="N16" s="4">
        <v>8</v>
      </c>
      <c r="O16" s="4">
        <v>0</v>
      </c>
      <c r="P16" s="4" t="s">
        <v>501</v>
      </c>
      <c r="Q16" s="4"/>
      <c r="R16" s="4"/>
      <c r="S16" s="4"/>
      <c r="T16" s="4"/>
      <c r="U16" s="4"/>
      <c r="V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5"/>
      <c r="AY16" s="5"/>
      <c r="AZ16" s="5"/>
      <c r="BA16" s="5"/>
      <c r="BB16" s="5"/>
      <c r="BC16" s="5"/>
      <c r="BD16" s="5"/>
      <c r="BE16" s="5"/>
      <c r="BF16" s="5"/>
    </row>
    <row r="17" spans="1:59" x14ac:dyDescent="0.3">
      <c r="A17" s="4"/>
      <c r="B17" s="4"/>
      <c r="C17" s="4"/>
      <c r="D17" s="4"/>
      <c r="E17" s="4"/>
      <c r="F17" s="4"/>
      <c r="G17" s="4" t="s">
        <v>239</v>
      </c>
      <c r="H17" s="4">
        <v>2</v>
      </c>
      <c r="I17" s="4"/>
      <c r="J17" s="4"/>
      <c r="K17" s="9" t="s">
        <v>258</v>
      </c>
      <c r="L17" s="4"/>
      <c r="M17" s="4" t="s">
        <v>242</v>
      </c>
      <c r="N17" s="4">
        <v>5</v>
      </c>
      <c r="O17" s="4">
        <v>0</v>
      </c>
      <c r="P17" s="4" t="s">
        <v>503</v>
      </c>
      <c r="Q17" s="4"/>
      <c r="R17" s="4"/>
      <c r="S17" s="4"/>
      <c r="T17" s="4"/>
      <c r="U17" s="4"/>
      <c r="V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5"/>
      <c r="AY17" s="5"/>
      <c r="AZ17" s="5"/>
      <c r="BA17" s="5"/>
      <c r="BB17" s="5"/>
      <c r="BC17" s="5"/>
      <c r="BD17" s="5"/>
      <c r="BE17" s="5"/>
      <c r="BF17" s="5"/>
    </row>
    <row r="18" spans="1:59" x14ac:dyDescent="0.3">
      <c r="A18" s="4"/>
      <c r="B18" s="4"/>
      <c r="C18" s="4"/>
      <c r="D18" s="4"/>
      <c r="E18" s="4"/>
      <c r="F18" s="4"/>
      <c r="G18" s="4" t="s">
        <v>238</v>
      </c>
      <c r="H18" s="4">
        <v>2</v>
      </c>
      <c r="I18" s="4"/>
      <c r="J18" s="4"/>
      <c r="K18" s="9" t="s">
        <v>259</v>
      </c>
      <c r="L18" s="4"/>
      <c r="M18" s="4" t="s">
        <v>243</v>
      </c>
      <c r="N18" s="4">
        <v>6</v>
      </c>
      <c r="O18" s="4">
        <v>0</v>
      </c>
      <c r="P18" s="4" t="s">
        <v>502</v>
      </c>
      <c r="Q18" s="4"/>
      <c r="R18" s="4"/>
      <c r="S18" s="4"/>
      <c r="T18" s="4"/>
      <c r="U18" s="4"/>
      <c r="V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5"/>
      <c r="AY18" s="5"/>
      <c r="AZ18" s="5"/>
      <c r="BA18" s="5"/>
      <c r="BB18" s="5"/>
      <c r="BC18" s="5"/>
      <c r="BD18" s="5"/>
      <c r="BE18" s="5"/>
      <c r="BF18" s="5"/>
    </row>
    <row r="19" spans="1:59" x14ac:dyDescent="0.3">
      <c r="A19" s="4"/>
      <c r="B19" s="4"/>
      <c r="C19" s="4"/>
      <c r="D19" s="4"/>
      <c r="E19" s="4"/>
      <c r="F19" s="4"/>
      <c r="G19" s="4" t="s">
        <v>260</v>
      </c>
      <c r="H19" s="4">
        <v>3</v>
      </c>
      <c r="I19" s="4"/>
      <c r="J19" s="4"/>
      <c r="K19" s="9" t="s">
        <v>263</v>
      </c>
      <c r="L19" s="9"/>
      <c r="M19" s="9" t="s">
        <v>357</v>
      </c>
      <c r="N19" s="9">
        <v>9</v>
      </c>
      <c r="O19" s="9">
        <v>0</v>
      </c>
      <c r="P19" s="9" t="s">
        <v>504</v>
      </c>
      <c r="Q19" s="9" t="s">
        <v>489</v>
      </c>
      <c r="R19" s="4"/>
      <c r="S19" s="4"/>
      <c r="T19" s="4"/>
      <c r="U19" s="4"/>
      <c r="V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5"/>
      <c r="AZ19" s="5"/>
      <c r="BA19" s="5"/>
      <c r="BB19" s="5"/>
      <c r="BC19" s="5"/>
      <c r="BD19" s="5"/>
      <c r="BE19" s="5"/>
      <c r="BF19" s="5"/>
      <c r="BG19" s="5"/>
    </row>
    <row r="20" spans="1:59" x14ac:dyDescent="0.3">
      <c r="A20" s="4"/>
      <c r="B20" s="4"/>
      <c r="C20" s="4"/>
      <c r="D20" s="4"/>
      <c r="E20" s="4"/>
      <c r="F20" s="4"/>
      <c r="G20" s="4" t="s">
        <v>234</v>
      </c>
      <c r="H20" s="4">
        <v>3</v>
      </c>
      <c r="I20" s="4"/>
      <c r="J20" s="4"/>
      <c r="K20" s="9" t="s">
        <v>488</v>
      </c>
      <c r="L20" s="9"/>
      <c r="M20" s="9" t="s">
        <v>357</v>
      </c>
      <c r="N20" s="9">
        <v>9</v>
      </c>
      <c r="O20" s="9">
        <v>0</v>
      </c>
      <c r="P20" s="9" t="s">
        <v>505</v>
      </c>
      <c r="Q20" s="9" t="s">
        <v>490</v>
      </c>
      <c r="R20" s="4"/>
      <c r="S20" s="4"/>
      <c r="T20" s="4"/>
      <c r="U20" s="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5"/>
      <c r="BC20" s="4"/>
      <c r="BD20" s="4"/>
      <c r="BE20" s="4"/>
    </row>
    <row r="21" spans="1:59" x14ac:dyDescent="0.3">
      <c r="A21" s="9"/>
      <c r="B21" s="9"/>
      <c r="C21" s="9"/>
      <c r="D21" s="9"/>
      <c r="E21" s="9"/>
      <c r="F21" s="9"/>
      <c r="G21" s="4" t="s">
        <v>234</v>
      </c>
      <c r="H21" s="4">
        <v>3</v>
      </c>
      <c r="I21" s="4"/>
      <c r="J21" s="4"/>
      <c r="K21" s="9" t="s">
        <v>491</v>
      </c>
      <c r="L21" s="9"/>
      <c r="M21" s="9" t="s">
        <v>357</v>
      </c>
      <c r="N21" s="9">
        <v>9</v>
      </c>
      <c r="O21" s="9">
        <v>0</v>
      </c>
      <c r="P21" s="9" t="s">
        <v>506</v>
      </c>
      <c r="Q21" s="9" t="s">
        <v>492</v>
      </c>
      <c r="R21" s="9"/>
      <c r="S21" s="9"/>
      <c r="T21" s="9"/>
      <c r="U21" s="1"/>
    </row>
    <row r="22" spans="1:59" x14ac:dyDescent="0.3">
      <c r="A22" s="9"/>
      <c r="B22" s="9"/>
      <c r="C22" s="9"/>
      <c r="D22" s="9"/>
      <c r="E22" s="9"/>
      <c r="F22" s="9"/>
      <c r="G22" s="4" t="s">
        <v>234</v>
      </c>
      <c r="H22" s="4">
        <v>3</v>
      </c>
      <c r="I22" s="4"/>
      <c r="J22" s="4"/>
      <c r="K22" s="9"/>
      <c r="L22" s="9"/>
      <c r="M22" s="9" t="s">
        <v>357</v>
      </c>
      <c r="N22" s="9">
        <v>9</v>
      </c>
      <c r="O22" s="9">
        <v>0</v>
      </c>
      <c r="P22" s="9"/>
      <c r="Q22" s="9"/>
      <c r="R22" s="9"/>
      <c r="S22" s="9"/>
      <c r="T22" s="9"/>
      <c r="U22" s="1"/>
    </row>
    <row r="23" spans="1:59" x14ac:dyDescent="0.3">
      <c r="A23" s="9"/>
      <c r="B23" s="9"/>
      <c r="C23" s="9"/>
      <c r="D23" s="9"/>
      <c r="E23" s="9"/>
      <c r="F23" s="9"/>
      <c r="G23" s="4" t="s">
        <v>234</v>
      </c>
      <c r="H23" s="4">
        <v>3</v>
      </c>
      <c r="I23" s="4"/>
      <c r="J23" s="4"/>
      <c r="K23" s="9"/>
      <c r="L23" s="9"/>
      <c r="M23" s="9" t="s">
        <v>357</v>
      </c>
      <c r="N23" s="9">
        <v>9</v>
      </c>
      <c r="O23" s="9">
        <v>0</v>
      </c>
      <c r="P23" s="9"/>
      <c r="Q23" s="9"/>
      <c r="R23" s="9"/>
      <c r="S23" s="9"/>
      <c r="T23" s="9"/>
      <c r="U23" s="1"/>
    </row>
    <row r="24" spans="1:59" x14ac:dyDescent="0.3">
      <c r="A24" s="9"/>
      <c r="B24" s="9"/>
      <c r="C24" s="9"/>
      <c r="D24" s="9"/>
      <c r="E24" s="9"/>
      <c r="F24" s="9"/>
      <c r="G24" s="4" t="s">
        <v>234</v>
      </c>
      <c r="H24" s="4">
        <v>3</v>
      </c>
      <c r="I24" s="4"/>
      <c r="J24" s="4"/>
      <c r="K24" s="9"/>
      <c r="L24" s="9"/>
      <c r="M24" s="9" t="s">
        <v>357</v>
      </c>
      <c r="N24" s="9">
        <v>9</v>
      </c>
      <c r="O24" s="9">
        <v>0</v>
      </c>
      <c r="P24" s="9"/>
      <c r="Q24" s="9"/>
      <c r="R24" s="9"/>
      <c r="S24" s="9"/>
      <c r="T24" s="9"/>
      <c r="U24" s="1"/>
    </row>
    <row r="25" spans="1:59" x14ac:dyDescent="0.3">
      <c r="A25" s="9"/>
      <c r="B25" s="9"/>
      <c r="C25" s="9"/>
      <c r="D25" s="9"/>
      <c r="E25" s="9"/>
      <c r="F25" s="9"/>
      <c r="G25" s="4" t="s">
        <v>261</v>
      </c>
      <c r="H25" s="9"/>
      <c r="I25" s="9"/>
      <c r="J25" s="9"/>
      <c r="K25" s="9" t="s">
        <v>265</v>
      </c>
      <c r="L25" s="9"/>
      <c r="M25" s="9" t="s">
        <v>357</v>
      </c>
      <c r="N25" s="9">
        <v>9</v>
      </c>
      <c r="O25" s="9">
        <v>0</v>
      </c>
      <c r="P25" s="9" t="s">
        <v>494</v>
      </c>
      <c r="Q25" s="9"/>
      <c r="R25" s="9"/>
      <c r="S25" s="9"/>
      <c r="T25" s="9"/>
      <c r="U25" s="1"/>
    </row>
    <row r="26" spans="1:59" x14ac:dyDescent="0.3">
      <c r="A26" s="9"/>
      <c r="B26" s="9"/>
      <c r="C26" s="9"/>
      <c r="D26" s="9"/>
      <c r="E26" s="9"/>
      <c r="F26" s="9"/>
      <c r="G26" s="4" t="s">
        <v>226</v>
      </c>
      <c r="H26" s="9"/>
      <c r="I26" s="9"/>
      <c r="J26" s="9"/>
      <c r="K26" s="9" t="s">
        <v>264</v>
      </c>
      <c r="L26" s="9"/>
      <c r="M26" s="9" t="s">
        <v>357</v>
      </c>
      <c r="N26" s="9">
        <v>9</v>
      </c>
      <c r="O26" s="9">
        <v>0</v>
      </c>
      <c r="P26" s="9" t="s">
        <v>497</v>
      </c>
      <c r="Q26" s="9"/>
      <c r="R26" s="9"/>
      <c r="S26" s="9"/>
      <c r="T26" s="9"/>
      <c r="U26" s="1"/>
    </row>
    <row r="27" spans="1:59" x14ac:dyDescent="0.3">
      <c r="A27" s="9"/>
      <c r="B27" s="9"/>
      <c r="C27" s="9"/>
      <c r="D27" s="9"/>
      <c r="E27" s="9"/>
      <c r="F27" s="9"/>
      <c r="G27" s="4" t="s">
        <v>226</v>
      </c>
      <c r="H27" s="9"/>
      <c r="I27" s="9"/>
      <c r="J27" s="9"/>
      <c r="K27" s="9"/>
      <c r="L27" s="9"/>
      <c r="M27" s="9" t="s">
        <v>357</v>
      </c>
      <c r="N27" s="9">
        <v>9</v>
      </c>
      <c r="O27" s="9">
        <v>0</v>
      </c>
      <c r="P27" s="9"/>
      <c r="Q27" s="9"/>
      <c r="R27" s="9"/>
      <c r="S27" s="9"/>
      <c r="T27" s="9"/>
      <c r="U27" s="1"/>
    </row>
    <row r="28" spans="1:59" x14ac:dyDescent="0.3">
      <c r="A28" s="9"/>
      <c r="B28" s="9"/>
      <c r="C28" s="9"/>
      <c r="D28" s="9"/>
      <c r="E28" s="9"/>
      <c r="F28" s="9"/>
      <c r="G28" s="4" t="s">
        <v>262</v>
      </c>
      <c r="H28" s="9"/>
      <c r="I28" s="9"/>
      <c r="J28" s="9"/>
      <c r="K28" s="9"/>
      <c r="L28" s="9"/>
      <c r="M28" s="9" t="s">
        <v>357</v>
      </c>
      <c r="N28" s="9">
        <v>9</v>
      </c>
      <c r="O28" s="9">
        <v>0</v>
      </c>
      <c r="P28" s="9"/>
      <c r="Q28" s="9"/>
      <c r="R28" s="9"/>
      <c r="S28" s="9"/>
      <c r="T28" s="9"/>
      <c r="U28" s="1"/>
    </row>
    <row r="29" spans="1:59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"/>
    </row>
    <row r="30" spans="1:59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"/>
    </row>
    <row r="31" spans="1:59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"/>
    </row>
    <row r="32" spans="1:59" x14ac:dyDescent="0.3">
      <c r="A32" s="9"/>
      <c r="B32" s="9"/>
      <c r="C32" s="9"/>
      <c r="D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"/>
    </row>
    <row r="33" spans="1:20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무기_정의</vt:lpstr>
      <vt:lpstr>무기_기본데이터</vt:lpstr>
      <vt:lpstr>한손검_데이터</vt:lpstr>
      <vt:lpstr>절대참조 </vt:lpstr>
      <vt:lpstr>아이템인덱스_정렬법</vt:lpstr>
      <vt:lpstr>스킬_데이터정의</vt:lpstr>
      <vt:lpstr>스킬_데이터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2020-01-21T08:54:53Z</dcterms:modified>
</cp:coreProperties>
</file>