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definedNames>
    <definedName name="solver_adj" localSheetId="0" hidden="1">Sheet1!$B$16:$B$17</definedName>
    <definedName name="solver_adj" localSheetId="1" hidden="1">Sheet2!$B$16:$B$18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100000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Sheet1!$J$15</definedName>
    <definedName name="solver_opt" localSheetId="1" hidden="1">Sheet2!$J$15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30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J13" i="2" l="1"/>
  <c r="J12" i="2"/>
  <c r="J11" i="2"/>
  <c r="J10" i="2"/>
  <c r="J9" i="2"/>
  <c r="J8" i="2"/>
  <c r="J7" i="2"/>
  <c r="J6" i="2"/>
  <c r="J5" i="2"/>
  <c r="J4" i="2"/>
  <c r="J3" i="2"/>
  <c r="J2" i="2"/>
  <c r="A4" i="2"/>
  <c r="A5" i="2" s="1"/>
  <c r="A6" i="2" s="1"/>
  <c r="A7" i="2" s="1"/>
  <c r="A8" i="2" s="1"/>
  <c r="A9" i="2" s="1"/>
  <c r="A10" i="2" s="1"/>
  <c r="A11" i="2" s="1"/>
  <c r="A12" i="2" s="1"/>
  <c r="A13" i="2" s="1"/>
  <c r="G13" i="1"/>
  <c r="H13" i="1" s="1"/>
  <c r="I13" i="1" s="1"/>
  <c r="J13" i="1" s="1"/>
  <c r="G12" i="1"/>
  <c r="H12" i="1" s="1"/>
  <c r="I12" i="1" s="1"/>
  <c r="J12" i="1" s="1"/>
  <c r="G11" i="1"/>
  <c r="H11" i="1" s="1"/>
  <c r="I11" i="1" s="1"/>
  <c r="J11" i="1" s="1"/>
  <c r="G10" i="1"/>
  <c r="H10" i="1" s="1"/>
  <c r="I10" i="1" s="1"/>
  <c r="J10" i="1" s="1"/>
  <c r="G9" i="1"/>
  <c r="H9" i="1" s="1"/>
  <c r="I9" i="1" s="1"/>
  <c r="J9" i="1" s="1"/>
  <c r="G8" i="1"/>
  <c r="H8" i="1" s="1"/>
  <c r="I8" i="1" s="1"/>
  <c r="J8" i="1" s="1"/>
  <c r="G7" i="1"/>
  <c r="H7" i="1" s="1"/>
  <c r="I7" i="1" s="1"/>
  <c r="J7" i="1" s="1"/>
  <c r="G6" i="1"/>
  <c r="H6" i="1" s="1"/>
  <c r="I6" i="1" s="1"/>
  <c r="J6" i="1" s="1"/>
  <c r="G5" i="1"/>
  <c r="H5" i="1" s="1"/>
  <c r="I5" i="1" s="1"/>
  <c r="J5" i="1" s="1"/>
  <c r="G4" i="1"/>
  <c r="H4" i="1" s="1"/>
  <c r="I4" i="1" s="1"/>
  <c r="J4" i="1" s="1"/>
  <c r="G3" i="1"/>
  <c r="H3" i="1" s="1"/>
  <c r="I3" i="1" s="1"/>
  <c r="J3" i="1" s="1"/>
  <c r="G2" i="1"/>
  <c r="H2" i="1" s="1"/>
  <c r="I2" i="1" s="1"/>
  <c r="J2" i="1" s="1"/>
  <c r="A5" i="1"/>
  <c r="A6" i="1" s="1"/>
  <c r="A7" i="1" s="1"/>
  <c r="A8" i="1" s="1"/>
  <c r="A9" i="1" s="1"/>
  <c r="A10" i="1" s="1"/>
  <c r="A11" i="1" s="1"/>
  <c r="A12" i="1" s="1"/>
  <c r="A13" i="1" s="1"/>
  <c r="A4" i="1"/>
  <c r="J15" i="2" l="1"/>
  <c r="J15" i="1"/>
</calcChain>
</file>

<file path=xl/sharedStrings.xml><?xml version="1.0" encoding="utf-8"?>
<sst xmlns="http://schemas.openxmlformats.org/spreadsheetml/2006/main" count="25" uniqueCount="15">
  <si>
    <t>Batch</t>
    <phoneticPr fontId="1" type="noConversion"/>
  </si>
  <si>
    <t>Dose</t>
    <phoneticPr fontId="1" type="noConversion"/>
  </si>
  <si>
    <t>Gender</t>
    <phoneticPr fontId="1" type="noConversion"/>
  </si>
  <si>
    <t>Death</t>
    <phoneticPr fontId="1" type="noConversion"/>
  </si>
  <si>
    <t>Rate</t>
    <phoneticPr fontId="1" type="noConversion"/>
  </si>
  <si>
    <r>
      <t>β</t>
    </r>
    <r>
      <rPr>
        <vertAlign val="subscript"/>
        <sz val="11"/>
        <color theme="1"/>
        <rFont val="맑은 고딕"/>
        <family val="3"/>
        <charset val="129"/>
        <scheme val="minor"/>
      </rPr>
      <t>0</t>
    </r>
    <phoneticPr fontId="1" type="noConversion"/>
  </si>
  <si>
    <r>
      <t>β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phoneticPr fontId="1" type="noConversion"/>
  </si>
  <si>
    <t>ln(μ)</t>
    <phoneticPr fontId="1" type="noConversion"/>
  </si>
  <si>
    <t>μ</t>
    <phoneticPr fontId="1" type="noConversion"/>
  </si>
  <si>
    <t>Pr[Death|μ]</t>
    <phoneticPr fontId="1" type="noConversion"/>
  </si>
  <si>
    <t>ln(Pr[Death|μ])</t>
    <phoneticPr fontId="1" type="noConversion"/>
  </si>
  <si>
    <t>Loglikelihood</t>
    <phoneticPr fontId="1" type="noConversion"/>
  </si>
  <si>
    <r>
      <t>β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</si>
  <si>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ln(μ)</t>
    <phoneticPr fontId="1" type="noConversion"/>
  </si>
  <si>
    <t>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</si>
</sst>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7-4387-ACB3-A42C6D8FC36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5.2296488500834206</c:v>
                </c:pt>
                <c:pt idx="1">
                  <c:v>5.4720626186485033</c:v>
                </c:pt>
                <c:pt idx="2">
                  <c:v>5.9911213750992127</c:v>
                </c:pt>
                <c:pt idx="3">
                  <c:v>7.1816169522195432</c:v>
                </c:pt>
                <c:pt idx="4">
                  <c:v>10.319305641159533</c:v>
                </c:pt>
                <c:pt idx="5">
                  <c:v>21.306246762205856</c:v>
                </c:pt>
                <c:pt idx="6">
                  <c:v>5.2296488500834206</c:v>
                </c:pt>
                <c:pt idx="7">
                  <c:v>5.4720626186485033</c:v>
                </c:pt>
                <c:pt idx="8">
                  <c:v>5.9911213750992127</c:v>
                </c:pt>
                <c:pt idx="9">
                  <c:v>7.1816169522195432</c:v>
                </c:pt>
                <c:pt idx="10">
                  <c:v>10.319305641159533</c:v>
                </c:pt>
                <c:pt idx="11">
                  <c:v>21.306246762205856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7-4387-ACB3-A42C6D8F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05608"/>
        <c:axId val="265906920"/>
      </c:scatterChart>
      <c:valAx>
        <c:axId val="265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906920"/>
        <c:crosses val="autoZero"/>
        <c:crossBetween val="midCat"/>
      </c:valAx>
      <c:valAx>
        <c:axId val="2659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6-4257-900D-AF5ED977EFD8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</c:numCache>
            </c:numRef>
          </c:xVal>
          <c:yVal>
            <c:numRef>
              <c:f>Sheet2!$H$2:$H$13</c:f>
              <c:numCache>
                <c:formatCode>#,##0</c:formatCode>
                <c:ptCount val="12"/>
                <c:pt idx="0">
                  <c:v>2.7758402263294331</c:v>
                </c:pt>
                <c:pt idx="1">
                  <c:v>4.3036268791564893</c:v>
                </c:pt>
                <c:pt idx="2">
                  <c:v>6.6722875975788085</c:v>
                </c:pt>
                <c:pt idx="3">
                  <c:v>10.344628620204592</c:v>
                </c:pt>
                <c:pt idx="4">
                  <c:v>16.038178769270594</c:v>
                </c:pt>
                <c:pt idx="5">
                  <c:v>24.865385474804494</c:v>
                </c:pt>
                <c:pt idx="6">
                  <c:v>1.9644465266240123</c:v>
                </c:pt>
                <c:pt idx="7">
                  <c:v>3.0456525539382269</c:v>
                </c:pt>
                <c:pt idx="8">
                  <c:v>4.7219404313599007</c:v>
                </c:pt>
                <c:pt idx="9">
                  <c:v>7.3208355327597072</c:v>
                </c:pt>
                <c:pt idx="10">
                  <c:v>11.350128972779533</c:v>
                </c:pt>
                <c:pt idx="11">
                  <c:v>17.597093545163499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6-4257-900D-AF5ED977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48992"/>
        <c:axId val="633348008"/>
      </c:scatterChart>
      <c:valAx>
        <c:axId val="6333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348008"/>
        <c:crosses val="autoZero"/>
        <c:crossBetween val="midCat"/>
      </c:valAx>
      <c:valAx>
        <c:axId val="6333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3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18</xdr:row>
      <xdr:rowOff>28575</xdr:rowOff>
    </xdr:from>
    <xdr:to>
      <xdr:col>8</xdr:col>
      <xdr:colOff>276225</xdr:colOff>
      <xdr:row>37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13</xdr:row>
      <xdr:rowOff>28575</xdr:rowOff>
    </xdr:from>
    <xdr:to>
      <xdr:col>9</xdr:col>
      <xdr:colOff>371475</xdr:colOff>
      <xdr:row>36</xdr:row>
      <xdr:rowOff>28575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7"/>
    </sheetView>
  </sheetViews>
  <sheetFormatPr defaultRowHeight="16.5" x14ac:dyDescent="0.3"/>
  <cols>
    <col min="9" max="9" width="12" bestFit="1" customWidth="1"/>
    <col min="10" max="10" width="15.25" bestFit="1" customWidth="1"/>
  </cols>
  <sheetData>
    <row r="1" spans="1:10" ht="17.2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6" t="s">
        <v>7</v>
      </c>
      <c r="H1" s="6" t="s">
        <v>8</v>
      </c>
      <c r="I1" s="6" t="s">
        <v>9</v>
      </c>
      <c r="J1" s="6" t="s">
        <v>10</v>
      </c>
    </row>
    <row r="2" spans="1:10" ht="17.25" thickTop="1" x14ac:dyDescent="0.3">
      <c r="A2" s="4">
        <v>1</v>
      </c>
      <c r="B2" s="4">
        <v>1</v>
      </c>
      <c r="C2" s="4">
        <v>0</v>
      </c>
      <c r="D2" s="2">
        <v>1</v>
      </c>
      <c r="E2" s="5">
        <v>0.05</v>
      </c>
      <c r="G2">
        <f>$B$16+$B$17*B2</f>
        <v>1.6543441343472964</v>
      </c>
      <c r="H2">
        <f>EXP(G2)</f>
        <v>5.2296488500834206</v>
      </c>
      <c r="I2" s="1">
        <f>EXP(-H2)*H2^D2/FACT(D2)</f>
        <v>2.8006890333641763E-2</v>
      </c>
      <c r="J2">
        <f>LN(I2)</f>
        <v>-3.5753047157361242</v>
      </c>
    </row>
    <row r="3" spans="1:10" x14ac:dyDescent="0.3">
      <c r="A3" s="4">
        <v>2</v>
      </c>
      <c r="B3" s="4">
        <v>2</v>
      </c>
      <c r="C3" s="4">
        <v>0</v>
      </c>
      <c r="D3" s="2">
        <v>4</v>
      </c>
      <c r="E3" s="5">
        <v>0.2</v>
      </c>
      <c r="G3">
        <f t="shared" ref="G3:G13" si="0">$B$16+$B$17*B3</f>
        <v>1.6996556237212397</v>
      </c>
      <c r="H3">
        <f t="shared" ref="H3:H13" si="1">EXP(G3)</f>
        <v>5.4720626186485033</v>
      </c>
      <c r="I3" s="1">
        <f t="shared" ref="I3:I13" si="2">EXP(-H3)*H3^D3/FACT(D3)</f>
        <v>0.15700243658391438</v>
      </c>
      <c r="J3">
        <f t="shared" ref="J3:J13" si="3">LN(I3)</f>
        <v>-1.8514939541114905</v>
      </c>
    </row>
    <row r="4" spans="1:10" x14ac:dyDescent="0.3">
      <c r="A4" s="4">
        <f>A3+1</f>
        <v>3</v>
      </c>
      <c r="B4" s="4">
        <v>4</v>
      </c>
      <c r="C4" s="4">
        <v>0</v>
      </c>
      <c r="D4" s="2">
        <v>9</v>
      </c>
      <c r="E4" s="5">
        <v>0.45</v>
      </c>
      <c r="G4">
        <f t="shared" si="0"/>
        <v>1.7902786024691264</v>
      </c>
      <c r="H4">
        <f t="shared" si="1"/>
        <v>5.9911213750992127</v>
      </c>
      <c r="I4" s="1">
        <f t="shared" si="2"/>
        <v>6.8532894797522545E-2</v>
      </c>
      <c r="J4">
        <f t="shared" si="3"/>
        <v>-2.6804414329585442</v>
      </c>
    </row>
    <row r="5" spans="1:10" x14ac:dyDescent="0.3">
      <c r="A5" s="4">
        <f t="shared" ref="A5:A13" si="4">A4+1</f>
        <v>4</v>
      </c>
      <c r="B5" s="4">
        <v>8</v>
      </c>
      <c r="C5" s="4">
        <v>0</v>
      </c>
      <c r="D5" s="2">
        <v>13</v>
      </c>
      <c r="E5" s="5">
        <v>0.65</v>
      </c>
      <c r="G5">
        <f t="shared" si="0"/>
        <v>1.9715245599648998</v>
      </c>
      <c r="H5">
        <f t="shared" si="1"/>
        <v>7.1816169522195432</v>
      </c>
      <c r="I5" s="1">
        <f t="shared" si="2"/>
        <v>1.6507152192228484E-2</v>
      </c>
      <c r="J5">
        <f t="shared" si="3"/>
        <v>-4.1039615257992681</v>
      </c>
    </row>
    <row r="6" spans="1:10" x14ac:dyDescent="0.3">
      <c r="A6" s="4">
        <f t="shared" si="4"/>
        <v>5</v>
      </c>
      <c r="B6" s="4">
        <v>16</v>
      </c>
      <c r="C6" s="4">
        <v>0</v>
      </c>
      <c r="D6" s="2">
        <v>18</v>
      </c>
      <c r="E6" s="5">
        <v>0.9</v>
      </c>
      <c r="G6">
        <f t="shared" si="0"/>
        <v>2.3340164749564467</v>
      </c>
      <c r="H6">
        <f t="shared" si="1"/>
        <v>10.319305641159533</v>
      </c>
      <c r="I6" s="1">
        <f t="shared" si="2"/>
        <v>9.0729819340246085E-3</v>
      </c>
      <c r="J6">
        <f t="shared" si="3"/>
        <v>-4.7024542999765453</v>
      </c>
    </row>
    <row r="7" spans="1:10" x14ac:dyDescent="0.3">
      <c r="A7" s="4">
        <f t="shared" si="4"/>
        <v>6</v>
      </c>
      <c r="B7" s="4">
        <v>32</v>
      </c>
      <c r="C7" s="4">
        <v>0</v>
      </c>
      <c r="D7" s="2">
        <v>20</v>
      </c>
      <c r="E7" s="5">
        <v>1</v>
      </c>
      <c r="G7">
        <f t="shared" si="0"/>
        <v>3.0590003049395404</v>
      </c>
      <c r="H7">
        <f t="shared" si="1"/>
        <v>21.306246762205856</v>
      </c>
      <c r="I7" s="1">
        <f t="shared" si="2"/>
        <v>8.5276434892618144E-2</v>
      </c>
      <c r="J7">
        <f t="shared" si="3"/>
        <v>-2.4618571241685321</v>
      </c>
    </row>
    <row r="8" spans="1:10" x14ac:dyDescent="0.3">
      <c r="A8" s="4">
        <f t="shared" si="4"/>
        <v>7</v>
      </c>
      <c r="B8" s="4">
        <v>1</v>
      </c>
      <c r="C8" s="4">
        <v>1</v>
      </c>
      <c r="D8" s="2">
        <v>0</v>
      </c>
      <c r="E8" s="5">
        <v>0</v>
      </c>
      <c r="G8">
        <f t="shared" si="0"/>
        <v>1.6543441343472964</v>
      </c>
      <c r="H8">
        <f t="shared" si="1"/>
        <v>5.2296488500834206</v>
      </c>
      <c r="I8" s="1">
        <f t="shared" si="2"/>
        <v>5.3554055227235785E-3</v>
      </c>
      <c r="J8">
        <f t="shared" si="3"/>
        <v>-5.2296488500834206</v>
      </c>
    </row>
    <row r="9" spans="1:10" x14ac:dyDescent="0.3">
      <c r="A9" s="4">
        <f t="shared" si="4"/>
        <v>8</v>
      </c>
      <c r="B9" s="4">
        <v>2</v>
      </c>
      <c r="C9" s="4">
        <v>1</v>
      </c>
      <c r="D9" s="2">
        <v>2</v>
      </c>
      <c r="E9" s="5">
        <v>0.1</v>
      </c>
      <c r="G9">
        <f t="shared" si="0"/>
        <v>1.6996556237212397</v>
      </c>
      <c r="H9">
        <f t="shared" si="1"/>
        <v>5.4720626186485033</v>
      </c>
      <c r="I9" s="1">
        <f t="shared" si="2"/>
        <v>6.2919537478421605E-2</v>
      </c>
      <c r="J9">
        <f t="shared" si="3"/>
        <v>-2.7658985517659693</v>
      </c>
    </row>
    <row r="10" spans="1:10" x14ac:dyDescent="0.3">
      <c r="A10" s="4">
        <f t="shared" si="4"/>
        <v>9</v>
      </c>
      <c r="B10" s="4">
        <v>4</v>
      </c>
      <c r="C10" s="4">
        <v>1</v>
      </c>
      <c r="D10" s="2">
        <v>6</v>
      </c>
      <c r="E10" s="5">
        <v>0.3</v>
      </c>
      <c r="G10">
        <f t="shared" si="0"/>
        <v>1.7902786024691264</v>
      </c>
      <c r="H10">
        <f t="shared" si="1"/>
        <v>5.9911213750992127</v>
      </c>
      <c r="I10" s="1">
        <f t="shared" si="2"/>
        <v>0.16062208484944804</v>
      </c>
      <c r="J10">
        <f t="shared" si="3"/>
        <v>-1.8287009722945549</v>
      </c>
    </row>
    <row r="11" spans="1:10" x14ac:dyDescent="0.3">
      <c r="A11" s="4">
        <f t="shared" si="4"/>
        <v>10</v>
      </c>
      <c r="B11" s="4">
        <v>8</v>
      </c>
      <c r="C11" s="4">
        <v>1</v>
      </c>
      <c r="D11" s="2">
        <v>10</v>
      </c>
      <c r="E11" s="5">
        <v>0.5</v>
      </c>
      <c r="G11">
        <f t="shared" si="0"/>
        <v>1.9715245599648998</v>
      </c>
      <c r="H11">
        <f t="shared" si="1"/>
        <v>7.1816169522195432</v>
      </c>
      <c r="I11" s="1">
        <f t="shared" si="2"/>
        <v>7.6475570757929281E-2</v>
      </c>
      <c r="J11">
        <f t="shared" si="3"/>
        <v>-2.5707839256460603</v>
      </c>
    </row>
    <row r="12" spans="1:10" x14ac:dyDescent="0.3">
      <c r="A12" s="4">
        <f t="shared" si="4"/>
        <v>11</v>
      </c>
      <c r="B12" s="4">
        <v>16</v>
      </c>
      <c r="C12" s="4">
        <v>1</v>
      </c>
      <c r="D12" s="2">
        <v>12</v>
      </c>
      <c r="E12" s="5">
        <v>0.6</v>
      </c>
      <c r="G12">
        <f t="shared" si="0"/>
        <v>2.3340164749564467</v>
      </c>
      <c r="H12">
        <f t="shared" si="1"/>
        <v>10.319305641159533</v>
      </c>
      <c r="I12" s="1">
        <f t="shared" si="2"/>
        <v>0.1004271753689259</v>
      </c>
      <c r="J12">
        <f t="shared" si="3"/>
        <v>-2.2983224373440581</v>
      </c>
    </row>
    <row r="13" spans="1:10" x14ac:dyDescent="0.3">
      <c r="A13" s="4">
        <f t="shared" si="4"/>
        <v>12</v>
      </c>
      <c r="B13" s="4">
        <v>32</v>
      </c>
      <c r="C13" s="4">
        <v>1</v>
      </c>
      <c r="D13" s="2">
        <v>16</v>
      </c>
      <c r="E13" s="5">
        <v>0.8</v>
      </c>
      <c r="G13">
        <f t="shared" si="0"/>
        <v>3.0590003049395404</v>
      </c>
      <c r="H13">
        <f t="shared" si="1"/>
        <v>21.306246762205856</v>
      </c>
      <c r="I13" s="1">
        <f t="shared" si="2"/>
        <v>4.8117853829541354E-2</v>
      </c>
      <c r="J13">
        <f t="shared" si="3"/>
        <v>-3.0341019892538816</v>
      </c>
    </row>
    <row r="14" spans="1:10" x14ac:dyDescent="0.3">
      <c r="J14" s="2" t="s">
        <v>11</v>
      </c>
    </row>
    <row r="15" spans="1:10" x14ac:dyDescent="0.3">
      <c r="J15">
        <f>SUM(J2:J13)</f>
        <v>-37.102969779138448</v>
      </c>
    </row>
    <row r="16" spans="1:10" ht="18" x14ac:dyDescent="0.3">
      <c r="A16" t="s">
        <v>5</v>
      </c>
      <c r="B16" s="4">
        <v>1.609032644973353</v>
      </c>
    </row>
    <row r="17" spans="1:2" ht="18" x14ac:dyDescent="0.3">
      <c r="A17" t="s">
        <v>6</v>
      </c>
      <c r="B17" s="4">
        <v>4.5311489373943359E-2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5" sqref="B15"/>
    </sheetView>
  </sheetViews>
  <sheetFormatPr defaultRowHeight="16.5" x14ac:dyDescent="0.3"/>
  <cols>
    <col min="9" max="9" width="12" bestFit="1" customWidth="1"/>
    <col min="10" max="10" width="15.25" bestFit="1" customWidth="1"/>
  </cols>
  <sheetData>
    <row r="1" spans="1:10" ht="17.2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6" t="s">
        <v>13</v>
      </c>
      <c r="H1" s="6" t="s">
        <v>14</v>
      </c>
      <c r="I1" s="6" t="s">
        <v>9</v>
      </c>
      <c r="J1" s="6" t="s">
        <v>10</v>
      </c>
    </row>
    <row r="2" spans="1:10" ht="17.25" thickTop="1" x14ac:dyDescent="0.3">
      <c r="A2" s="4">
        <v>1</v>
      </c>
      <c r="B2" s="4">
        <v>1</v>
      </c>
      <c r="C2" s="4">
        <v>0</v>
      </c>
      <c r="D2" s="2">
        <v>1</v>
      </c>
      <c r="E2" s="5">
        <v>0.05</v>
      </c>
      <c r="G2">
        <f>$B$16+$B$17*LN(B2)+$B$18*C2</f>
        <v>1.0209534856313525</v>
      </c>
      <c r="H2" s="7">
        <f>EXP(G2)</f>
        <v>2.7758402263294331</v>
      </c>
      <c r="I2" s="1">
        <f>EXP(-H2)*H2^D2/FACT(D2)</f>
        <v>0.1729268267543155</v>
      </c>
      <c r="J2">
        <f>LN(I2)</f>
        <v>-1.7548867406980806</v>
      </c>
    </row>
    <row r="3" spans="1:10" x14ac:dyDescent="0.3">
      <c r="A3" s="4">
        <v>2</v>
      </c>
      <c r="B3" s="4">
        <v>2</v>
      </c>
      <c r="C3" s="4">
        <v>0</v>
      </c>
      <c r="D3" s="2">
        <v>4</v>
      </c>
      <c r="E3" s="5">
        <v>0.2</v>
      </c>
      <c r="G3">
        <f t="shared" ref="G3:G13" si="0">$B$16+$B$17*LN(B3)+$B$18*C3</f>
        <v>1.4594581274557483</v>
      </c>
      <c r="H3" s="7">
        <f t="shared" ref="H3:H13" si="1">EXP(G3)</f>
        <v>4.3036268791564893</v>
      </c>
      <c r="I3" s="1">
        <f t="shared" ref="I3:I13" si="2">EXP(-H3)*H3^D3/FACT(D3)</f>
        <v>0.19323500280371897</v>
      </c>
      <c r="J3">
        <f t="shared" ref="J3:J13" si="3">LN(I3)</f>
        <v>-1.6438481996814416</v>
      </c>
    </row>
    <row r="4" spans="1:10" x14ac:dyDescent="0.3">
      <c r="A4" s="4">
        <f>A3+1</f>
        <v>3</v>
      </c>
      <c r="B4" s="4">
        <v>4</v>
      </c>
      <c r="C4" s="4">
        <v>0</v>
      </c>
      <c r="D4" s="2">
        <v>9</v>
      </c>
      <c r="E4" s="5">
        <v>0.45</v>
      </c>
      <c r="G4">
        <f t="shared" si="0"/>
        <v>1.8979627692801444</v>
      </c>
      <c r="H4" s="7">
        <f t="shared" si="1"/>
        <v>6.6722875975788085</v>
      </c>
      <c r="I4" s="1">
        <f t="shared" si="2"/>
        <v>9.1405451842000857E-2</v>
      </c>
      <c r="J4">
        <f t="shared" si="3"/>
        <v>-2.3924501541389787</v>
      </c>
    </row>
    <row r="5" spans="1:10" x14ac:dyDescent="0.3">
      <c r="A5" s="4">
        <f t="shared" ref="A5:A13" si="4">A4+1</f>
        <v>4</v>
      </c>
      <c r="B5" s="4">
        <v>8</v>
      </c>
      <c r="C5" s="4">
        <v>0</v>
      </c>
      <c r="D5" s="2">
        <v>13</v>
      </c>
      <c r="E5" s="5">
        <v>0.65</v>
      </c>
      <c r="G5">
        <f t="shared" si="0"/>
        <v>2.3364674111045405</v>
      </c>
      <c r="H5" s="7">
        <f t="shared" si="1"/>
        <v>10.344628620204592</v>
      </c>
      <c r="I5" s="1">
        <f t="shared" si="2"/>
        <v>8.0241364601887077E-2</v>
      </c>
      <c r="J5">
        <f t="shared" si="3"/>
        <v>-2.5227161289689897</v>
      </c>
    </row>
    <row r="6" spans="1:10" x14ac:dyDescent="0.3">
      <c r="A6" s="4">
        <f t="shared" si="4"/>
        <v>5</v>
      </c>
      <c r="B6" s="4">
        <v>16</v>
      </c>
      <c r="C6" s="4">
        <v>0</v>
      </c>
      <c r="D6" s="2">
        <v>18</v>
      </c>
      <c r="E6" s="5">
        <v>0.9</v>
      </c>
      <c r="G6">
        <f t="shared" si="0"/>
        <v>2.7749720529289363</v>
      </c>
      <c r="H6" s="7">
        <f t="shared" si="1"/>
        <v>16.038178769270594</v>
      </c>
      <c r="I6" s="1">
        <f t="shared" si="2"/>
        <v>8.3398327432660832E-2</v>
      </c>
      <c r="J6">
        <f t="shared" si="3"/>
        <v>-2.484127024582794</v>
      </c>
    </row>
    <row r="7" spans="1:10" x14ac:dyDescent="0.3">
      <c r="A7" s="4">
        <f t="shared" si="4"/>
        <v>6</v>
      </c>
      <c r="B7" s="4">
        <v>32</v>
      </c>
      <c r="C7" s="4">
        <v>0</v>
      </c>
      <c r="D7" s="2">
        <v>20</v>
      </c>
      <c r="E7" s="5">
        <v>1</v>
      </c>
      <c r="G7">
        <f t="shared" si="0"/>
        <v>3.2134766947533326</v>
      </c>
      <c r="H7" s="7">
        <f t="shared" si="1"/>
        <v>24.865385474804494</v>
      </c>
      <c r="I7" s="1">
        <f t="shared" si="2"/>
        <v>5.3318706642060204E-2</v>
      </c>
      <c r="J7">
        <f t="shared" si="3"/>
        <v>-2.931468040491326</v>
      </c>
    </row>
    <row r="8" spans="1:10" x14ac:dyDescent="0.3">
      <c r="A8" s="4">
        <f t="shared" si="4"/>
        <v>7</v>
      </c>
      <c r="B8" s="4">
        <v>1</v>
      </c>
      <c r="C8" s="4">
        <v>1</v>
      </c>
      <c r="D8" s="2">
        <v>0</v>
      </c>
      <c r="E8" s="5">
        <v>0</v>
      </c>
      <c r="G8">
        <f t="shared" si="0"/>
        <v>0.67521053980575418</v>
      </c>
      <c r="H8" s="7">
        <f t="shared" si="1"/>
        <v>1.9644465266240123</v>
      </c>
      <c r="I8" s="1">
        <f t="shared" si="2"/>
        <v>0.14023348063867727</v>
      </c>
      <c r="J8">
        <f t="shared" si="3"/>
        <v>-1.9644465266240123</v>
      </c>
    </row>
    <row r="9" spans="1:10" x14ac:dyDescent="0.3">
      <c r="A9" s="4">
        <f t="shared" si="4"/>
        <v>8</v>
      </c>
      <c r="B9" s="4">
        <v>2</v>
      </c>
      <c r="C9" s="4">
        <v>1</v>
      </c>
      <c r="D9" s="2">
        <v>2</v>
      </c>
      <c r="E9" s="5">
        <v>0.1</v>
      </c>
      <c r="G9">
        <f t="shared" si="0"/>
        <v>1.11371518163015</v>
      </c>
      <c r="H9" s="7">
        <f t="shared" si="1"/>
        <v>3.0456525539382269</v>
      </c>
      <c r="I9" s="1">
        <f t="shared" si="2"/>
        <v>0.2206076772176111</v>
      </c>
      <c r="J9">
        <f t="shared" si="3"/>
        <v>-1.5113693712378722</v>
      </c>
    </row>
    <row r="10" spans="1:10" x14ac:dyDescent="0.3">
      <c r="A10" s="4">
        <f t="shared" si="4"/>
        <v>9</v>
      </c>
      <c r="B10" s="4">
        <v>4</v>
      </c>
      <c r="C10" s="4">
        <v>1</v>
      </c>
      <c r="D10" s="2">
        <v>6</v>
      </c>
      <c r="E10" s="5">
        <v>0.3</v>
      </c>
      <c r="G10">
        <f t="shared" si="0"/>
        <v>1.5522198234545461</v>
      </c>
      <c r="H10" s="7">
        <f t="shared" si="1"/>
        <v>4.7219404313599007</v>
      </c>
      <c r="I10" s="1">
        <f t="shared" si="2"/>
        <v>0.13698652678259932</v>
      </c>
      <c r="J10">
        <f t="shared" si="3"/>
        <v>-1.9878727026427243</v>
      </c>
    </row>
    <row r="11" spans="1:10" x14ac:dyDescent="0.3">
      <c r="A11" s="4">
        <f t="shared" si="4"/>
        <v>10</v>
      </c>
      <c r="B11" s="4">
        <v>8</v>
      </c>
      <c r="C11" s="4">
        <v>1</v>
      </c>
      <c r="D11" s="2">
        <v>10</v>
      </c>
      <c r="E11" s="5">
        <v>0.5</v>
      </c>
      <c r="G11">
        <f t="shared" si="0"/>
        <v>1.9907244652789422</v>
      </c>
      <c r="H11" s="7">
        <f t="shared" si="1"/>
        <v>7.3208355327597072</v>
      </c>
      <c r="I11" s="1">
        <f t="shared" si="2"/>
        <v>8.0620408603134144E-2</v>
      </c>
      <c r="J11">
        <f t="shared" si="3"/>
        <v>-2.5180034530458002</v>
      </c>
    </row>
    <row r="12" spans="1:10" x14ac:dyDescent="0.3">
      <c r="A12" s="4">
        <f t="shared" si="4"/>
        <v>11</v>
      </c>
      <c r="B12" s="4">
        <v>16</v>
      </c>
      <c r="C12" s="4">
        <v>1</v>
      </c>
      <c r="D12" s="2">
        <v>12</v>
      </c>
      <c r="E12" s="5">
        <v>0.6</v>
      </c>
      <c r="G12">
        <f t="shared" si="0"/>
        <v>2.4292291071033381</v>
      </c>
      <c r="H12" s="7">
        <f t="shared" si="1"/>
        <v>11.350128972779533</v>
      </c>
      <c r="I12" s="1">
        <f t="shared" si="2"/>
        <v>0.11229856639143587</v>
      </c>
      <c r="J12">
        <f t="shared" si="3"/>
        <v>-2.1865941832013625</v>
      </c>
    </row>
    <row r="13" spans="1:10" x14ac:dyDescent="0.3">
      <c r="A13" s="4">
        <f t="shared" si="4"/>
        <v>12</v>
      </c>
      <c r="B13" s="4">
        <v>32</v>
      </c>
      <c r="C13" s="4">
        <v>1</v>
      </c>
      <c r="D13" s="2">
        <v>16</v>
      </c>
      <c r="E13" s="5">
        <v>0.8</v>
      </c>
      <c r="G13">
        <f t="shared" si="0"/>
        <v>2.8677337489277344</v>
      </c>
      <c r="H13" s="7">
        <f t="shared" si="1"/>
        <v>17.597093545163499</v>
      </c>
      <c r="I13" s="1">
        <f t="shared" si="2"/>
        <v>9.2069305176291819E-2</v>
      </c>
      <c r="J13">
        <f t="shared" si="3"/>
        <v>-2.3852136684004233</v>
      </c>
    </row>
    <row r="14" spans="1:10" x14ac:dyDescent="0.3">
      <c r="J14" s="2" t="s">
        <v>11</v>
      </c>
    </row>
    <row r="15" spans="1:10" x14ac:dyDescent="0.3">
      <c r="J15">
        <f>SUM(J2:J13)</f>
        <v>-26.282996193713807</v>
      </c>
    </row>
    <row r="16" spans="1:10" ht="18" x14ac:dyDescent="0.3">
      <c r="A16" t="s">
        <v>5</v>
      </c>
      <c r="B16" s="4">
        <v>1.0209534856313525</v>
      </c>
    </row>
    <row r="17" spans="1:2" ht="18" x14ac:dyDescent="0.3">
      <c r="A17" t="s">
        <v>6</v>
      </c>
      <c r="B17" s="4">
        <v>0.63262847216684726</v>
      </c>
    </row>
    <row r="18" spans="1:2" ht="18" x14ac:dyDescent="0.3">
      <c r="A18" t="s">
        <v>12</v>
      </c>
      <c r="B18" s="4">
        <v>-0.34574294582559822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2018-08-18T15:52:32Z</dcterms:created>
  <dcterms:modified xsi:type="dcterms:W3CDTF">2018-08-18T16:31:37Z</dcterms:modified>
</cp:coreProperties>
</file>