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5" windowWidth="23715" windowHeight="9855"/>
  </bookViews>
  <sheets>
    <sheet name="Sheet1" sheetId="1" r:id="rId1"/>
    <sheet name="Sheet2" sheetId="2" r:id="rId2"/>
    <sheet name="Sheet3" sheetId="3" r:id="rId3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Sheet1!$N$23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G18" i="1" l="1"/>
  <c r="G19" i="1"/>
  <c r="G20" i="1"/>
  <c r="G21" i="1"/>
  <c r="G17" i="1"/>
  <c r="F21" i="1"/>
  <c r="F20" i="1"/>
  <c r="F19" i="1"/>
  <c r="F18" i="1"/>
  <c r="F17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A27" i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19" i="1"/>
  <c r="A20" i="1" s="1"/>
  <c r="A21" i="1" s="1"/>
  <c r="A22" i="1" s="1"/>
  <c r="A23" i="1" s="1"/>
  <c r="A24" i="1" s="1"/>
  <c r="A25" i="1" s="1"/>
  <c r="A26" i="1" s="1"/>
  <c r="A18" i="1"/>
  <c r="B14" i="1"/>
  <c r="B13" i="1"/>
  <c r="F3" i="1" l="1"/>
  <c r="F4" i="1"/>
  <c r="F5" i="1"/>
  <c r="F6" i="1"/>
  <c r="F7" i="1"/>
  <c r="F8" i="1"/>
  <c r="F9" i="1"/>
  <c r="F10" i="1"/>
  <c r="F11" i="1"/>
  <c r="F2" i="1"/>
  <c r="E11" i="1"/>
  <c r="E10" i="1"/>
  <c r="E9" i="1"/>
  <c r="E8" i="1"/>
  <c r="E7" i="1"/>
  <c r="E6" i="1"/>
  <c r="E5" i="1"/>
  <c r="E4" i="1"/>
  <c r="E3" i="1"/>
  <c r="E2" i="1"/>
  <c r="D11" i="1"/>
  <c r="D10" i="1"/>
  <c r="D9" i="1"/>
  <c r="D8" i="1"/>
  <c r="D7" i="1"/>
  <c r="D6" i="1"/>
  <c r="D5" i="1"/>
  <c r="D4" i="1"/>
  <c r="D3" i="1"/>
  <c r="D2" i="1"/>
  <c r="C11" i="1"/>
  <c r="C10" i="1"/>
  <c r="C9" i="1"/>
  <c r="C8" i="1"/>
  <c r="C7" i="1"/>
  <c r="C6" i="1"/>
  <c r="C5" i="1"/>
  <c r="C4" i="1"/>
  <c r="C3" i="1"/>
  <c r="C2" i="1"/>
  <c r="B10" i="1"/>
  <c r="B9" i="1"/>
  <c r="B8" i="1"/>
  <c r="B7" i="1"/>
  <c r="B6" i="1"/>
  <c r="B5" i="1"/>
  <c r="B4" i="1"/>
  <c r="B3" i="1"/>
  <c r="B2" i="1"/>
  <c r="B11" i="1"/>
</calcChain>
</file>

<file path=xl/sharedStrings.xml><?xml version="1.0" encoding="utf-8"?>
<sst xmlns="http://schemas.openxmlformats.org/spreadsheetml/2006/main" count="45" uniqueCount="41">
  <si>
    <t>수명</t>
    <phoneticPr fontId="1" type="noConversion"/>
  </si>
  <si>
    <t>RANK</t>
    <phoneticPr fontId="1" type="noConversion"/>
  </si>
  <si>
    <t>Median RANK</t>
    <phoneticPr fontId="1" type="noConversion"/>
  </si>
  <si>
    <t>1/(1-Median RANK)</t>
    <phoneticPr fontId="1" type="noConversion"/>
  </si>
  <si>
    <t>LN(LN(1/(1-Median RANK)))</t>
    <phoneticPr fontId="1" type="noConversion"/>
  </si>
  <si>
    <t>LN(수명)</t>
  </si>
  <si>
    <t>LN(수명)</t>
    <phoneticPr fontId="1" type="noConversion"/>
  </si>
  <si>
    <t>Beta</t>
    <phoneticPr fontId="1" type="noConversion"/>
  </si>
  <si>
    <t>Alpha</t>
    <phoneticPr fontId="1" type="noConversion"/>
  </si>
  <si>
    <t>수명</t>
    <phoneticPr fontId="1" type="noConversion"/>
  </si>
  <si>
    <t>Survival Probability</t>
    <phoneticPr fontId="1" type="noConversion"/>
  </si>
  <si>
    <t>Reliability</t>
    <phoneticPr fontId="1" type="noConversion"/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</si>
  <si>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</si>
  <si>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</si>
  <si>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</si>
  <si>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</si>
  <si>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</si>
  <si>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</si>
  <si>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</si>
  <si>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</si>
  <si>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</si>
  <si>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</si>
  <si>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</si>
  <si>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</si>
  <si>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</si>
  <si>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</si>
  <si>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</si>
  <si>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</si>
  <si>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</si>
  <si>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</si>
  <si>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</si>
  <si>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</si>
  <si>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</si>
  <si>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</si>
  <si>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</si>
  <si>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</si>
  <si>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잔차 출력</t>
  </si>
  <si>
    <t>예측치 LN(LN(1/(1-Median RANK)))</t>
  </si>
  <si>
    <t>표준 잔차</t>
  </si>
  <si>
    <t>Reliability</t>
    <phoneticPr fontId="1" type="noConversion"/>
  </si>
  <si>
    <t>연단위 수명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</si>
</sst>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  <xf numFmtId="2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abSelected="1" workbookViewId="0">
      <selection activeCell="T27" sqref="T27"/>
    </sheetView>
  </sheetViews>
  <sheetFormatPr defaultRowHeight="16.5" x14ac:dyDescent="0.3"/>
  <cols>
    <col min="1" max="1" width="6.5" bestFit="1" customWidth="1"/>
    <col min="2" max="2" width="18.625" customWidth="1"/>
    <col min="3" max="3" width="13.875" bestFit="1" customWidth="1"/>
    <col min="4" max="4" width="19.125" bestFit="1" customWidth="1"/>
    <col min="5" max="5" width="9.75" customWidth="1"/>
    <col min="6" max="6" width="6.875" customWidth="1"/>
    <col min="7" max="7" width="11.625" bestFit="1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I1" t="s">
        <v>12</v>
      </c>
    </row>
    <row r="2" spans="1:17" ht="17.25" thickBot="1" x14ac:dyDescent="0.35">
      <c r="A2">
        <v>1012</v>
      </c>
      <c r="B2">
        <f t="shared" ref="B2:B10" si="0">_xlfn.RANK.AVG(A2,$A$2:$A$11,1)</f>
        <v>1</v>
      </c>
      <c r="C2">
        <f>(B2-0.3)/(10+0.4)</f>
        <v>6.7307692307692304E-2</v>
      </c>
      <c r="D2">
        <f>1/(1-C2)</f>
        <v>1.0721649484536082</v>
      </c>
      <c r="E2">
        <f>LN(LN(D2))</f>
        <v>-2.6638430853881681</v>
      </c>
      <c r="F2">
        <f>LN(A2)</f>
        <v>6.9196838498474111</v>
      </c>
    </row>
    <row r="3" spans="1:17" x14ac:dyDescent="0.3">
      <c r="A3">
        <v>1470</v>
      </c>
      <c r="B3">
        <f t="shared" si="0"/>
        <v>2</v>
      </c>
      <c r="C3">
        <f t="shared" ref="C3:C11" si="1">(B3-0.3)/(10+0.4)</f>
        <v>0.16346153846153846</v>
      </c>
      <c r="D3">
        <f t="shared" ref="D3:D11" si="2">1/(1-C3)</f>
        <v>1.1954022988505746</v>
      </c>
      <c r="E3">
        <f t="shared" ref="E3:E11" si="3">LN(LN(D3))</f>
        <v>-1.7232631502768936</v>
      </c>
      <c r="F3">
        <f t="shared" ref="F3:F11" si="4">LN(A3)</f>
        <v>7.2930176797727819</v>
      </c>
      <c r="I3" s="6" t="s">
        <v>13</v>
      </c>
      <c r="J3" s="6"/>
    </row>
    <row r="4" spans="1:17" x14ac:dyDescent="0.3">
      <c r="A4">
        <v>1840</v>
      </c>
      <c r="B4">
        <f t="shared" si="0"/>
        <v>3</v>
      </c>
      <c r="C4">
        <f t="shared" si="1"/>
        <v>0.25961538461538464</v>
      </c>
      <c r="D4">
        <f t="shared" si="2"/>
        <v>1.3506493506493507</v>
      </c>
      <c r="E4">
        <f t="shared" si="3"/>
        <v>-1.2020231152465501</v>
      </c>
      <c r="F4">
        <f t="shared" si="4"/>
        <v>7.5175208506030309</v>
      </c>
      <c r="I4" s="3" t="s">
        <v>14</v>
      </c>
      <c r="J4" s="3">
        <v>0.97939333172230503</v>
      </c>
    </row>
    <row r="5" spans="1:17" x14ac:dyDescent="0.3">
      <c r="A5">
        <v>2256</v>
      </c>
      <c r="B5">
        <f t="shared" si="0"/>
        <v>4</v>
      </c>
      <c r="C5">
        <f t="shared" si="1"/>
        <v>0.35576923076923078</v>
      </c>
      <c r="D5">
        <f t="shared" si="2"/>
        <v>1.5522388059701495</v>
      </c>
      <c r="E5">
        <f t="shared" si="3"/>
        <v>-0.82166651512868705</v>
      </c>
      <c r="F5">
        <f t="shared" si="4"/>
        <v>7.7213486126179491</v>
      </c>
      <c r="I5" s="3" t="s">
        <v>15</v>
      </c>
      <c r="J5" s="3">
        <v>0.95921129822211704</v>
      </c>
    </row>
    <row r="6" spans="1:17" x14ac:dyDescent="0.3">
      <c r="A6">
        <v>2620</v>
      </c>
      <c r="B6">
        <f t="shared" si="0"/>
        <v>5</v>
      </c>
      <c r="C6">
        <f t="shared" si="1"/>
        <v>0.45192307692307693</v>
      </c>
      <c r="D6">
        <f t="shared" si="2"/>
        <v>1.8245614035087718</v>
      </c>
      <c r="E6">
        <f t="shared" si="3"/>
        <v>-0.50859539373414853</v>
      </c>
      <c r="F6">
        <f t="shared" si="4"/>
        <v>7.8709295967551425</v>
      </c>
      <c r="I6" s="3" t="s">
        <v>16</v>
      </c>
      <c r="J6" s="3">
        <v>0.95411271049988167</v>
      </c>
    </row>
    <row r="7" spans="1:17" x14ac:dyDescent="0.3">
      <c r="A7">
        <v>2910</v>
      </c>
      <c r="B7">
        <f t="shared" si="0"/>
        <v>6</v>
      </c>
      <c r="C7">
        <f t="shared" si="1"/>
        <v>0.54807692307692313</v>
      </c>
      <c r="D7">
        <f t="shared" si="2"/>
        <v>2.2127659574468086</v>
      </c>
      <c r="E7">
        <f t="shared" si="3"/>
        <v>-0.23036544473331988</v>
      </c>
      <c r="F7">
        <f t="shared" si="4"/>
        <v>7.9759083601655378</v>
      </c>
      <c r="I7" s="3" t="s">
        <v>17</v>
      </c>
      <c r="J7" s="3">
        <v>0.23885489627861378</v>
      </c>
    </row>
    <row r="8" spans="1:17" ht="17.25" thickBot="1" x14ac:dyDescent="0.35">
      <c r="A8">
        <v>2956</v>
      </c>
      <c r="B8">
        <f t="shared" si="0"/>
        <v>7</v>
      </c>
      <c r="C8">
        <f t="shared" si="1"/>
        <v>0.64423076923076927</v>
      </c>
      <c r="D8">
        <f t="shared" si="2"/>
        <v>2.810810810810811</v>
      </c>
      <c r="E8">
        <f t="shared" si="3"/>
        <v>3.2924961914339322E-2</v>
      </c>
      <c r="F8">
        <f t="shared" si="4"/>
        <v>7.9915922820680922</v>
      </c>
      <c r="I8" s="4" t="s">
        <v>18</v>
      </c>
      <c r="J8" s="4">
        <v>10</v>
      </c>
    </row>
    <row r="9" spans="1:17" x14ac:dyDescent="0.3">
      <c r="A9">
        <v>2962</v>
      </c>
      <c r="B9">
        <f t="shared" si="0"/>
        <v>8</v>
      </c>
      <c r="C9">
        <f t="shared" si="1"/>
        <v>0.74038461538461542</v>
      </c>
      <c r="D9">
        <f t="shared" si="2"/>
        <v>3.8518518518518525</v>
      </c>
      <c r="E9">
        <f t="shared" si="3"/>
        <v>0.29903293186204805</v>
      </c>
      <c r="F9">
        <f t="shared" si="4"/>
        <v>7.9936199948277444</v>
      </c>
    </row>
    <row r="10" spans="1:17" ht="17.25" thickBot="1" x14ac:dyDescent="0.35">
      <c r="A10">
        <v>3276</v>
      </c>
      <c r="B10">
        <f t="shared" si="0"/>
        <v>9</v>
      </c>
      <c r="C10">
        <f t="shared" si="1"/>
        <v>0.83653846153846145</v>
      </c>
      <c r="D10">
        <f t="shared" si="2"/>
        <v>6.1176470588235263</v>
      </c>
      <c r="E10">
        <f t="shared" si="3"/>
        <v>0.59397721666038561</v>
      </c>
      <c r="F10">
        <f t="shared" si="4"/>
        <v>8.0943784449729606</v>
      </c>
      <c r="I10" t="s">
        <v>19</v>
      </c>
    </row>
    <row r="11" spans="1:17" x14ac:dyDescent="0.3">
      <c r="A11">
        <v>3565</v>
      </c>
      <c r="B11">
        <f>_xlfn.RANK.AVG(A11,$A$2:$A$11,1)</f>
        <v>10</v>
      </c>
      <c r="C11">
        <f t="shared" si="1"/>
        <v>0.9326923076923076</v>
      </c>
      <c r="D11">
        <f t="shared" si="2"/>
        <v>14.857142857142836</v>
      </c>
      <c r="E11">
        <f t="shared" si="3"/>
        <v>0.99268892949027088</v>
      </c>
      <c r="F11">
        <f t="shared" si="4"/>
        <v>8.1789193328483965</v>
      </c>
      <c r="I11" s="5"/>
      <c r="J11" s="5" t="s">
        <v>24</v>
      </c>
      <c r="K11" s="5" t="s">
        <v>25</v>
      </c>
      <c r="L11" s="5" t="s">
        <v>26</v>
      </c>
      <c r="M11" s="5" t="s">
        <v>27</v>
      </c>
      <c r="N11" s="5" t="s">
        <v>28</v>
      </c>
    </row>
    <row r="12" spans="1:17" x14ac:dyDescent="0.3">
      <c r="I12" s="3" t="s">
        <v>20</v>
      </c>
      <c r="J12" s="3">
        <v>1</v>
      </c>
      <c r="K12" s="3">
        <v>10.733285617842865</v>
      </c>
      <c r="L12" s="3">
        <v>10.733285617842865</v>
      </c>
      <c r="M12" s="3">
        <v>188.13274390453563</v>
      </c>
      <c r="N12" s="3">
        <v>7.6953643989388525E-7</v>
      </c>
    </row>
    <row r="13" spans="1:17" x14ac:dyDescent="0.3">
      <c r="A13" t="s">
        <v>7</v>
      </c>
      <c r="B13">
        <f>J18</f>
        <v>2.7313310083986577</v>
      </c>
      <c r="I13" s="3" t="s">
        <v>21</v>
      </c>
      <c r="J13" s="3">
        <v>8</v>
      </c>
      <c r="K13" s="3">
        <v>0.45641329181013873</v>
      </c>
      <c r="L13" s="3">
        <v>5.7051661476267342E-2</v>
      </c>
      <c r="M13" s="3"/>
      <c r="N13" s="3"/>
    </row>
    <row r="14" spans="1:17" ht="17.25" thickBot="1" x14ac:dyDescent="0.35">
      <c r="A14" t="s">
        <v>8</v>
      </c>
      <c r="B14">
        <f>EXP(-J17/J18)</f>
        <v>2827.6891566250451</v>
      </c>
      <c r="I14" s="4" t="s">
        <v>22</v>
      </c>
      <c r="J14" s="4">
        <v>9</v>
      </c>
      <c r="K14" s="4">
        <v>11.189698909653004</v>
      </c>
      <c r="L14" s="4"/>
      <c r="M14" s="4"/>
      <c r="N14" s="4"/>
    </row>
    <row r="15" spans="1:17" ht="17.25" thickBot="1" x14ac:dyDescent="0.35"/>
    <row r="16" spans="1:17" x14ac:dyDescent="0.3">
      <c r="A16" t="s">
        <v>9</v>
      </c>
      <c r="B16" s="2" t="s">
        <v>10</v>
      </c>
      <c r="C16" s="1" t="s">
        <v>11</v>
      </c>
      <c r="E16" s="1" t="s">
        <v>39</v>
      </c>
      <c r="F16" s="1" t="s">
        <v>9</v>
      </c>
      <c r="G16" s="1" t="s">
        <v>40</v>
      </c>
      <c r="I16" s="5"/>
      <c r="J16" s="5" t="s">
        <v>29</v>
      </c>
      <c r="K16" s="5" t="s">
        <v>17</v>
      </c>
      <c r="L16" s="5" t="s">
        <v>30</v>
      </c>
      <c r="M16" s="5" t="s">
        <v>31</v>
      </c>
      <c r="N16" s="5" t="s">
        <v>32</v>
      </c>
      <c r="O16" s="5" t="s">
        <v>33</v>
      </c>
      <c r="P16" s="5" t="s">
        <v>34</v>
      </c>
      <c r="Q16" s="5" t="s">
        <v>35</v>
      </c>
    </row>
    <row r="17" spans="1:17" x14ac:dyDescent="0.3">
      <c r="A17">
        <v>1000</v>
      </c>
      <c r="B17">
        <f>_xlfn.WEIBULL.DIST(A17,$B$13,$B$14,TRUE)</f>
        <v>5.6800778347491358E-2</v>
      </c>
      <c r="C17">
        <f>1-B17</f>
        <v>0.94319922165250869</v>
      </c>
      <c r="E17">
        <v>0.01</v>
      </c>
      <c r="F17" s="8">
        <f>$B$14*(-LN(E17))^(1/$B$13)</f>
        <v>4946.0717562574691</v>
      </c>
      <c r="G17" s="7">
        <f>F17/365</f>
        <v>13.550881523993066</v>
      </c>
      <c r="I17" s="3" t="s">
        <v>23</v>
      </c>
      <c r="J17" s="3">
        <v>-21.706475045737747</v>
      </c>
      <c r="K17" s="3">
        <v>1.546256230876037</v>
      </c>
      <c r="L17" s="3">
        <v>-14.038084123638335</v>
      </c>
      <c r="M17" s="3">
        <v>6.4345781675437923E-7</v>
      </c>
      <c r="N17" s="3">
        <v>-25.272148308223098</v>
      </c>
      <c r="O17" s="3">
        <v>-18.140801783252396</v>
      </c>
      <c r="P17" s="3">
        <v>-25.272148308223098</v>
      </c>
      <c r="Q17" s="3">
        <v>-18.140801783252396</v>
      </c>
    </row>
    <row r="18" spans="1:17" ht="17.25" thickBot="1" x14ac:dyDescent="0.35">
      <c r="A18">
        <f>A17+200</f>
        <v>1200</v>
      </c>
      <c r="B18">
        <f t="shared" ref="B18:B37" si="5">_xlfn.WEIBULL.DIST(A18,$B$13,$B$14,TRUE)</f>
        <v>9.1734924799951212E-2</v>
      </c>
      <c r="C18">
        <f t="shared" ref="C18:C37" si="6">1-B18</f>
        <v>0.90826507520004873</v>
      </c>
      <c r="E18">
        <v>0.1</v>
      </c>
      <c r="F18" s="8">
        <f t="shared" ref="F18:F21" si="7">$B$14*(-LN(E18))^(1/$B$13)</f>
        <v>3837.4855182382821</v>
      </c>
      <c r="G18" s="7">
        <f t="shared" ref="G18:G21" si="8">F18/365</f>
        <v>10.513658954077485</v>
      </c>
      <c r="I18" s="4" t="s">
        <v>5</v>
      </c>
      <c r="J18" s="4">
        <v>2.7313310083986577</v>
      </c>
      <c r="K18" s="4">
        <v>0.19913249736971181</v>
      </c>
      <c r="L18" s="4">
        <v>13.716149018749238</v>
      </c>
      <c r="M18" s="4">
        <v>7.6953643989388387E-7</v>
      </c>
      <c r="N18" s="4">
        <v>2.2721306460105692</v>
      </c>
      <c r="O18" s="4">
        <v>3.1905313707867462</v>
      </c>
      <c r="P18" s="4">
        <v>2.2721306460105692</v>
      </c>
      <c r="Q18" s="4">
        <v>3.1905313707867462</v>
      </c>
    </row>
    <row r="19" spans="1:17" x14ac:dyDescent="0.3">
      <c r="A19">
        <f t="shared" ref="A19:A37" si="9">A18+200</f>
        <v>1400</v>
      </c>
      <c r="B19">
        <f t="shared" si="5"/>
        <v>0.13635502583798384</v>
      </c>
      <c r="C19">
        <f t="shared" si="6"/>
        <v>0.86364497416201613</v>
      </c>
      <c r="E19">
        <v>0.5</v>
      </c>
      <c r="F19" s="8">
        <f t="shared" si="7"/>
        <v>2472.6029755549043</v>
      </c>
      <c r="G19" s="7">
        <f t="shared" si="8"/>
        <v>6.7742547275476834</v>
      </c>
    </row>
    <row r="20" spans="1:17" x14ac:dyDescent="0.3">
      <c r="A20">
        <f t="shared" si="9"/>
        <v>1600</v>
      </c>
      <c r="B20">
        <f t="shared" si="5"/>
        <v>0.19031544559244157</v>
      </c>
      <c r="C20">
        <f t="shared" si="6"/>
        <v>0.80968455440755838</v>
      </c>
      <c r="E20">
        <v>0.9</v>
      </c>
      <c r="F20" s="8">
        <f t="shared" si="7"/>
        <v>1240.5454291226465</v>
      </c>
      <c r="G20" s="7">
        <f t="shared" si="8"/>
        <v>3.3987546003360176</v>
      </c>
    </row>
    <row r="21" spans="1:17" x14ac:dyDescent="0.3">
      <c r="A21">
        <f t="shared" si="9"/>
        <v>1800</v>
      </c>
      <c r="B21">
        <f t="shared" si="5"/>
        <v>0.25265036226072607</v>
      </c>
      <c r="C21">
        <f t="shared" si="6"/>
        <v>0.74734963773927388</v>
      </c>
      <c r="E21">
        <v>0.99</v>
      </c>
      <c r="F21" s="8">
        <f t="shared" si="7"/>
        <v>524.79089869560573</v>
      </c>
      <c r="G21" s="7">
        <f t="shared" si="8"/>
        <v>1.43778328409755</v>
      </c>
    </row>
    <row r="22" spans="1:17" x14ac:dyDescent="0.3">
      <c r="A22">
        <f t="shared" si="9"/>
        <v>2000</v>
      </c>
      <c r="B22">
        <f t="shared" si="5"/>
        <v>0.32181289674586389</v>
      </c>
      <c r="C22">
        <f t="shared" si="6"/>
        <v>0.67818710325413611</v>
      </c>
      <c r="I22" t="s">
        <v>36</v>
      </c>
    </row>
    <row r="23" spans="1:17" ht="17.25" thickBot="1" x14ac:dyDescent="0.35">
      <c r="A23">
        <f t="shared" si="9"/>
        <v>2200</v>
      </c>
      <c r="B23">
        <f t="shared" si="5"/>
        <v>0.39577133519724073</v>
      </c>
      <c r="C23">
        <f t="shared" si="6"/>
        <v>0.60422866480275927</v>
      </c>
    </row>
    <row r="24" spans="1:17" x14ac:dyDescent="0.3">
      <c r="A24">
        <f t="shared" si="9"/>
        <v>2400</v>
      </c>
      <c r="B24">
        <f t="shared" si="5"/>
        <v>0.47215873111870138</v>
      </c>
      <c r="C24">
        <f t="shared" si="6"/>
        <v>0.52784126888129856</v>
      </c>
      <c r="I24" s="5" t="s">
        <v>18</v>
      </c>
      <c r="J24" s="5" t="s">
        <v>37</v>
      </c>
      <c r="K24" s="5" t="s">
        <v>21</v>
      </c>
      <c r="L24" s="5" t="s">
        <v>38</v>
      </c>
    </row>
    <row r="25" spans="1:17" x14ac:dyDescent="0.3">
      <c r="A25">
        <f t="shared" si="9"/>
        <v>2600</v>
      </c>
      <c r="B25">
        <f t="shared" si="5"/>
        <v>0.54846268985265623</v>
      </c>
      <c r="C25">
        <f t="shared" si="6"/>
        <v>0.45153731014734377</v>
      </c>
      <c r="I25" s="3">
        <v>1</v>
      </c>
      <c r="J25" s="3">
        <v>-2.8065279783341133</v>
      </c>
      <c r="K25" s="3">
        <v>0.14268489294594522</v>
      </c>
      <c r="L25" s="3">
        <v>0.63360720429151285</v>
      </c>
    </row>
    <row r="26" spans="1:17" x14ac:dyDescent="0.3">
      <c r="A26">
        <f t="shared" si="9"/>
        <v>2800</v>
      </c>
      <c r="B26">
        <f t="shared" si="5"/>
        <v>0.62223409359886905</v>
      </c>
      <c r="C26">
        <f t="shared" si="6"/>
        <v>0.37776590640113095</v>
      </c>
      <c r="I26" s="3">
        <v>2</v>
      </c>
      <c r="J26" s="3">
        <v>-1.7868297121747148</v>
      </c>
      <c r="K26" s="3">
        <v>6.3566561897821172E-2</v>
      </c>
      <c r="L26" s="3">
        <v>0.28227397266058246</v>
      </c>
    </row>
    <row r="27" spans="1:17" x14ac:dyDescent="0.3">
      <c r="A27">
        <f t="shared" si="9"/>
        <v>3000</v>
      </c>
      <c r="B27">
        <f t="shared" si="5"/>
        <v>0.69128871824691174</v>
      </c>
      <c r="C27">
        <f t="shared" si="6"/>
        <v>0.30871128175308826</v>
      </c>
      <c r="I27" s="3">
        <v>3</v>
      </c>
      <c r="J27" s="3">
        <v>-1.1736372402022361</v>
      </c>
      <c r="K27" s="3">
        <v>-2.8385875044314002E-2</v>
      </c>
      <c r="L27" s="3">
        <v>-0.1260504497488017</v>
      </c>
    </row>
    <row r="28" spans="1:17" x14ac:dyDescent="0.3">
      <c r="A28">
        <f t="shared" si="9"/>
        <v>3200</v>
      </c>
      <c r="B28">
        <f t="shared" si="5"/>
        <v>0.75387545961910096</v>
      </c>
      <c r="C28">
        <f t="shared" si="6"/>
        <v>0.24612454038089904</v>
      </c>
      <c r="I28" s="3">
        <v>4</v>
      </c>
      <c r="J28" s="3">
        <v>-0.6169161534383889</v>
      </c>
      <c r="K28" s="3">
        <v>-0.20475036169029814</v>
      </c>
      <c r="L28" s="3">
        <v>-0.90921541566010999</v>
      </c>
    </row>
    <row r="29" spans="1:17" x14ac:dyDescent="0.3">
      <c r="A29">
        <f t="shared" si="9"/>
        <v>3400</v>
      </c>
      <c r="B29">
        <f t="shared" si="5"/>
        <v>0.80878962458682779</v>
      </c>
      <c r="C29">
        <f t="shared" si="6"/>
        <v>0.19121037541317221</v>
      </c>
      <c r="I29" s="3">
        <v>5</v>
      </c>
      <c r="J29" s="3">
        <v>-0.20836097319768498</v>
      </c>
      <c r="K29" s="3">
        <v>-0.30023442053646354</v>
      </c>
      <c r="L29" s="3">
        <v>-1.333222374847056</v>
      </c>
    </row>
    <row r="30" spans="1:17" x14ac:dyDescent="0.3">
      <c r="A30">
        <f t="shared" si="9"/>
        <v>3600</v>
      </c>
      <c r="B30">
        <f t="shared" si="5"/>
        <v>0.85541867522510229</v>
      </c>
      <c r="C30">
        <f t="shared" si="6"/>
        <v>0.14458132477489771</v>
      </c>
      <c r="I30" s="3">
        <v>6</v>
      </c>
      <c r="J30" s="3">
        <v>7.8370778528476848E-2</v>
      </c>
      <c r="K30" s="3">
        <v>-0.30873622326179673</v>
      </c>
      <c r="L30" s="3">
        <v>-1.3709755198718561</v>
      </c>
    </row>
    <row r="31" spans="1:17" x14ac:dyDescent="0.3">
      <c r="A31">
        <f t="shared" si="9"/>
        <v>3800</v>
      </c>
      <c r="B31">
        <f t="shared" si="5"/>
        <v>0.89371909297192387</v>
      </c>
      <c r="C31">
        <f t="shared" si="6"/>
        <v>0.10628090702807613</v>
      </c>
      <c r="I31" s="3">
        <v>7</v>
      </c>
      <c r="J31" s="3">
        <v>0.12120876075422515</v>
      </c>
      <c r="K31" s="3">
        <v>-8.8283798839885824E-2</v>
      </c>
      <c r="L31" s="3">
        <v>-0.39203345085990038</v>
      </c>
    </row>
    <row r="32" spans="1:17" x14ac:dyDescent="0.3">
      <c r="A32">
        <f t="shared" si="9"/>
        <v>4000</v>
      </c>
      <c r="B32">
        <f t="shared" si="5"/>
        <v>0.92413418053401697</v>
      </c>
      <c r="C32">
        <f t="shared" si="6"/>
        <v>7.5865819465983031E-2</v>
      </c>
      <c r="I32" s="3">
        <v>8</v>
      </c>
      <c r="J32" s="3">
        <v>0.12674711549079021</v>
      </c>
      <c r="K32" s="3">
        <v>0.17228581637125784</v>
      </c>
      <c r="L32" s="3">
        <v>0.76505320357515649</v>
      </c>
    </row>
    <row r="33" spans="1:12" x14ac:dyDescent="0.3">
      <c r="A33">
        <f t="shared" si="9"/>
        <v>4200</v>
      </c>
      <c r="B33">
        <f t="shared" si="5"/>
        <v>0.9474712101801942</v>
      </c>
      <c r="C33">
        <f t="shared" si="6"/>
        <v>5.2528789819805799E-2</v>
      </c>
      <c r="I33" s="3">
        <v>9</v>
      </c>
      <c r="J33" s="3">
        <v>0.40195179473060705</v>
      </c>
      <c r="K33" s="3">
        <v>0.19202542192977856</v>
      </c>
      <c r="L33" s="3">
        <v>0.85270898852563293</v>
      </c>
    </row>
    <row r="34" spans="1:12" ht="17.25" thickBot="1" x14ac:dyDescent="0.35">
      <c r="A34">
        <f t="shared" si="9"/>
        <v>4400</v>
      </c>
      <c r="B34">
        <f t="shared" si="5"/>
        <v>0.96476064239599457</v>
      </c>
      <c r="C34">
        <f t="shared" si="6"/>
        <v>3.5239357604005428E-2</v>
      </c>
      <c r="I34" s="4">
        <v>10</v>
      </c>
      <c r="J34" s="4">
        <v>0.63286094326234021</v>
      </c>
      <c r="K34" s="4">
        <v>0.35982798622793066</v>
      </c>
      <c r="L34" s="4">
        <v>1.5978538419347295</v>
      </c>
    </row>
    <row r="35" spans="1:12" x14ac:dyDescent="0.3">
      <c r="A35">
        <f t="shared" si="9"/>
        <v>4600</v>
      </c>
      <c r="B35">
        <f t="shared" si="5"/>
        <v>0.97711963019744386</v>
      </c>
      <c r="C35">
        <f t="shared" si="6"/>
        <v>2.2880369802556144E-2</v>
      </c>
    </row>
    <row r="36" spans="1:12" x14ac:dyDescent="0.3">
      <c r="A36">
        <f t="shared" si="9"/>
        <v>4800</v>
      </c>
      <c r="B36">
        <f t="shared" si="5"/>
        <v>0.98563738701607706</v>
      </c>
      <c r="C36">
        <f t="shared" si="6"/>
        <v>1.436261298392294E-2</v>
      </c>
    </row>
    <row r="37" spans="1:12" x14ac:dyDescent="0.3">
      <c r="A37">
        <f t="shared" si="9"/>
        <v>5000</v>
      </c>
      <c r="B37">
        <f t="shared" si="5"/>
        <v>0.99129285887235707</v>
      </c>
      <c r="C37">
        <f t="shared" si="6"/>
        <v>8.7071411276429256E-3</v>
      </c>
    </row>
  </sheetData>
  <sortState ref="A2:A11">
    <sortCondition ref="A5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susiepapa</dc:creator>
  <cp:lastModifiedBy>User</cp:lastModifiedBy>
  <dcterms:created xsi:type="dcterms:W3CDTF">2013-03-02T23:52:03Z</dcterms:created>
  <dcterms:modified xsi:type="dcterms:W3CDTF">2018-08-18T05:57:30Z</dcterms:modified>
</cp:coreProperties>
</file>