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8255" windowHeight="8415" activeTab="1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Sheet1!$D$2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<sst xmlns="http://schemas.openxmlformats.org/spreadsheetml/2006/main" count="74" uniqueCount="39">
  <si>
    <t>연도</t>
    <phoneticPr fontId="1" type="noConversion"/>
  </si>
  <si>
    <t>여행사 순이익</t>
    <phoneticPr fontId="1" type="noConversion"/>
  </si>
  <si>
    <t>자연로그 변환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</si>
  <si>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</si>
  <si>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</si>
  <si>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</si>
  <si>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</si>
  <si>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</si>
  <si>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</si>
  <si>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</si>
  <si>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</si>
  <si>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</si>
  <si>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</si>
  <si>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</si>
  <si>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</si>
  <si>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</si>
  <si>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</si>
  <si>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</si>
  <si>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</si>
  <si>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</si>
  <si>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</si>
  <si>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</si>
  <si>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</si>
  <si>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</si>
  <si>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</si>
  <si>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</si>
  <si>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</si>
  <si>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연도</t>
  </si>
  <si>
    <t>잔차 출력</t>
  </si>
  <si>
    <t>예측치 자연로그 변환</t>
  </si>
  <si>
    <t>표준 잔차</t>
  </si>
  <si>
    <t>예측값</t>
    <phoneticPr fontId="1" type="noConversion"/>
  </si>
  <si>
    <t>TIME</t>
    <phoneticPr fontId="1" type="noConversion"/>
  </si>
  <si>
    <t>예측값2</t>
    <phoneticPr fontId="1" type="noConversion"/>
  </si>
  <si>
    <t>EXP 함수</t>
    <phoneticPr fontId="1" type="noConversion"/>
  </si>
  <si>
    <t>제곱근 변환</t>
    <phoneticPr fontId="1" type="noConversion"/>
  </si>
  <si>
    <t>예측값</t>
    <phoneticPr fontId="1" type="noConversion"/>
  </si>
  <si>
    <t>예측치 제곱근 변환</t>
  </si>
  <si>
    <t>제곱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</si>
</sst>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여행사 순이익</c:v>
                </c:pt>
              </c:strCache>
            </c:strRef>
          </c:tx>
          <c:marker>
            <c:symbol val="none"/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xVal>
          <c:yVal>
            <c:numRef>
              <c:f>Sheet1!$C$2:$C$21</c:f>
              <c:numCache>
                <c:formatCode>0_);[Red]\(0\)</c:formatCode>
                <c:ptCount val="20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51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92</c:v>
                </c:pt>
                <c:pt idx="8">
                  <c:v>82</c:v>
                </c:pt>
                <c:pt idx="9">
                  <c:v>196</c:v>
                </c:pt>
                <c:pt idx="10">
                  <c:v>123</c:v>
                </c:pt>
                <c:pt idx="11">
                  <c:v>108</c:v>
                </c:pt>
                <c:pt idx="12">
                  <c:v>93</c:v>
                </c:pt>
                <c:pt idx="13">
                  <c:v>135</c:v>
                </c:pt>
                <c:pt idx="14">
                  <c:v>148</c:v>
                </c:pt>
                <c:pt idx="15">
                  <c:v>132</c:v>
                </c:pt>
                <c:pt idx="16">
                  <c:v>173</c:v>
                </c:pt>
                <c:pt idx="17">
                  <c:v>232</c:v>
                </c:pt>
                <c:pt idx="18">
                  <c:v>212</c:v>
                </c:pt>
                <c:pt idx="19">
                  <c:v>234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EXP 함수</c:v>
                </c:pt>
              </c:strCache>
            </c:strRef>
          </c:tx>
          <c:xVal>
            <c:numRef>
              <c:f>Sheet1!$B$2:$B$21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30.409278766771141</c:v>
                </c:pt>
                <c:pt idx="1">
                  <c:v>34.116379220199654</c:v>
                </c:pt>
                <c:pt idx="2">
                  <c:v>38.275400742760084</c:v>
                </c:pt>
                <c:pt idx="3">
                  <c:v>42.941435624313769</c:v>
                </c:pt>
                <c:pt idx="4">
                  <c:v>48.176292284173563</c:v>
                </c:pt>
                <c:pt idx="5">
                  <c:v>54.049314013525397</c:v>
                </c:pt>
                <c:pt idx="6">
                  <c:v>60.638297528188176</c:v>
                </c:pt>
                <c:pt idx="7">
                  <c:v>68.030523499279425</c:v>
                </c:pt>
                <c:pt idx="8">
                  <c:v>76.323912712664438</c:v>
                </c:pt>
                <c:pt idx="9">
                  <c:v>85.628323172202585</c:v>
                </c:pt>
                <c:pt idx="10">
                  <c:v>96.067005328810026</c:v>
                </c:pt>
                <c:pt idx="11">
                  <c:v>107.77823471196467</c:v>
                </c:pt>
                <c:pt idx="12">
                  <c:v>120.91714359023243</c:v>
                </c:pt>
                <c:pt idx="13">
                  <c:v>135.657775923819</c:v>
                </c:pt>
                <c:pt idx="14">
                  <c:v>152.19539283000549</c:v>
                </c:pt>
                <c:pt idx="15">
                  <c:v>170.74905910065578</c:v>
                </c:pt>
                <c:pt idx="16">
                  <c:v>191.56454503405476</c:v>
                </c:pt>
                <c:pt idx="17">
                  <c:v>214.91758202000807</c:v>
                </c:pt>
                <c:pt idx="18">
                  <c:v>241.11751500318439</c:v>
                </c:pt>
                <c:pt idx="19">
                  <c:v>270.51140020688695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5200"/>
        <c:axId val="197781760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자연로그 변환</c:v>
                </c:pt>
              </c:strCache>
            </c:strRef>
          </c:tx>
          <c:xVal>
            <c:numRef>
              <c:f>Sheet1!$B$2:$B$21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2.9957322735539909</c:v>
                </c:pt>
                <c:pt idx="1">
                  <c:v>3.2188758248682006</c:v>
                </c:pt>
                <c:pt idx="2">
                  <c:v>3.4657359027997265</c:v>
                </c:pt>
                <c:pt idx="3">
                  <c:v>3.9318256327243257</c:v>
                </c:pt>
                <c:pt idx="4">
                  <c:v>4.0430512678345503</c:v>
                </c:pt>
                <c:pt idx="5">
                  <c:v>4.0943445622221004</c:v>
                </c:pt>
                <c:pt idx="6">
                  <c:v>3.970291913552122</c:v>
                </c:pt>
                <c:pt idx="7">
                  <c:v>4.5217885770490405</c:v>
                </c:pt>
                <c:pt idx="8">
                  <c:v>4.4067192472642533</c:v>
                </c:pt>
                <c:pt idx="9">
                  <c:v>5.2781146592305168</c:v>
                </c:pt>
                <c:pt idx="10">
                  <c:v>4.8121843553724171</c:v>
                </c:pt>
                <c:pt idx="11">
                  <c:v>4.6821312271242199</c:v>
                </c:pt>
                <c:pt idx="12">
                  <c:v>4.5325994931532563</c:v>
                </c:pt>
                <c:pt idx="13">
                  <c:v>4.9052747784384296</c:v>
                </c:pt>
                <c:pt idx="14">
                  <c:v>4.9972122737641147</c:v>
                </c:pt>
                <c:pt idx="15">
                  <c:v>4.8828019225863706</c:v>
                </c:pt>
                <c:pt idx="16">
                  <c:v>5.1532915944977793</c:v>
                </c:pt>
                <c:pt idx="17">
                  <c:v>5.4467373716663099</c:v>
                </c:pt>
                <c:pt idx="18">
                  <c:v>5.3565862746720123</c:v>
                </c:pt>
                <c:pt idx="19">
                  <c:v>5.4553211153577017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32512"/>
        <c:axId val="272430208"/>
      </c:scatterChart>
      <c:valAx>
        <c:axId val="2035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81760"/>
        <c:crosses val="autoZero"/>
        <c:crossBetween val="midCat"/>
      </c:valAx>
      <c:valAx>
        <c:axId val="197781760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203555200"/>
        <c:crosses val="autoZero"/>
        <c:crossBetween val="midCat"/>
      </c:valAx>
      <c:valAx>
        <c:axId val="272430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72432512"/>
        <c:crosses val="max"/>
        <c:crossBetween val="midCat"/>
      </c:valAx>
      <c:valAx>
        <c:axId val="27243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430208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여행사 순이익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xVal>
          <c:yVal>
            <c:numRef>
              <c:f>Sheet1!$C$2:$C$21</c:f>
              <c:numCache>
                <c:formatCode>0_);[Red]\(0\)</c:formatCode>
                <c:ptCount val="20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51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92</c:v>
                </c:pt>
                <c:pt idx="8">
                  <c:v>82</c:v>
                </c:pt>
                <c:pt idx="9">
                  <c:v>196</c:v>
                </c:pt>
                <c:pt idx="10">
                  <c:v>123</c:v>
                </c:pt>
                <c:pt idx="11">
                  <c:v>108</c:v>
                </c:pt>
                <c:pt idx="12">
                  <c:v>93</c:v>
                </c:pt>
                <c:pt idx="13">
                  <c:v>135</c:v>
                </c:pt>
                <c:pt idx="14">
                  <c:v>148</c:v>
                </c:pt>
                <c:pt idx="15">
                  <c:v>132</c:v>
                </c:pt>
                <c:pt idx="16">
                  <c:v>173</c:v>
                </c:pt>
                <c:pt idx="17">
                  <c:v>232</c:v>
                </c:pt>
                <c:pt idx="18">
                  <c:v>212</c:v>
                </c:pt>
                <c:pt idx="19">
                  <c:v>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02816"/>
        <c:axId val="236796928"/>
      </c:scatterChart>
      <c:valAx>
        <c:axId val="2368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796928"/>
        <c:crosses val="autoZero"/>
        <c:crossBetween val="midCat"/>
      </c:valAx>
      <c:valAx>
        <c:axId val="236796928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23680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여행사 순이익</c:v>
                </c:pt>
              </c:strCache>
            </c:strRef>
          </c:tx>
          <c:xVal>
            <c:numRef>
              <c:f>Sheet2!$A$2:$A$21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xVal>
          <c:yVal>
            <c:numRef>
              <c:f>Sheet2!$B$2:$B$21</c:f>
              <c:numCache>
                <c:formatCode>0_);[Red]\(0\)</c:formatCode>
                <c:ptCount val="20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51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92</c:v>
                </c:pt>
                <c:pt idx="8">
                  <c:v>82</c:v>
                </c:pt>
                <c:pt idx="9">
                  <c:v>196</c:v>
                </c:pt>
                <c:pt idx="10">
                  <c:v>123</c:v>
                </c:pt>
                <c:pt idx="11">
                  <c:v>108</c:v>
                </c:pt>
                <c:pt idx="12">
                  <c:v>93</c:v>
                </c:pt>
                <c:pt idx="13">
                  <c:v>135</c:v>
                </c:pt>
                <c:pt idx="14">
                  <c:v>148</c:v>
                </c:pt>
                <c:pt idx="15">
                  <c:v>132</c:v>
                </c:pt>
                <c:pt idx="16">
                  <c:v>173</c:v>
                </c:pt>
                <c:pt idx="17">
                  <c:v>232</c:v>
                </c:pt>
                <c:pt idx="18">
                  <c:v>212</c:v>
                </c:pt>
                <c:pt idx="19">
                  <c:v>234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제곱</c:v>
                </c:pt>
              </c:strCache>
            </c:strRef>
          </c:tx>
          <c:xVal>
            <c:numRef>
              <c:f>Sheet2!$A$2:$A$21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xVal>
          <c:yVal>
            <c:numRef>
              <c:f>Sheet2!$E$2:$E$21</c:f>
              <c:numCache>
                <c:formatCode>General</c:formatCode>
                <c:ptCount val="20"/>
                <c:pt idx="0">
                  <c:v>25.729384529854194</c:v>
                </c:pt>
                <c:pt idx="1">
                  <c:v>31.386274437963785</c:v>
                </c:pt>
                <c:pt idx="2">
                  <c:v>37.604818854819321</c:v>
                </c:pt>
                <c:pt idx="3">
                  <c:v>44.38501778042383</c:v>
                </c:pt>
                <c:pt idx="4">
                  <c:v>51.726871214771492</c:v>
                </c:pt>
                <c:pt idx="5">
                  <c:v>59.630379157865107</c:v>
                </c:pt>
                <c:pt idx="6">
                  <c:v>68.095541609704668</c:v>
                </c:pt>
                <c:pt idx="7">
                  <c:v>77.122358570294168</c:v>
                </c:pt>
                <c:pt idx="8">
                  <c:v>86.710830039625861</c:v>
                </c:pt>
                <c:pt idx="9">
                  <c:v>96.860956017703487</c:v>
                </c:pt>
                <c:pt idx="10">
                  <c:v>107.57273650452707</c:v>
                </c:pt>
                <c:pt idx="11">
                  <c:v>118.84617150010156</c:v>
                </c:pt>
                <c:pt idx="12">
                  <c:v>130.68126100441728</c:v>
                </c:pt>
                <c:pt idx="13">
                  <c:v>143.07800501747894</c:v>
                </c:pt>
                <c:pt idx="14">
                  <c:v>156.03640353929222</c:v>
                </c:pt>
                <c:pt idx="15">
                  <c:v>169.55645656984601</c:v>
                </c:pt>
                <c:pt idx="16">
                  <c:v>183.63816410914575</c:v>
                </c:pt>
                <c:pt idx="17">
                  <c:v>198.28152615719142</c:v>
                </c:pt>
                <c:pt idx="18">
                  <c:v>213.48654271398971</c:v>
                </c:pt>
                <c:pt idx="19">
                  <c:v>229.25321377952753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54784"/>
        <c:axId val="271153792"/>
      </c:scatterChart>
      <c:scatterChart>
        <c:scatterStyle val="line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제곱근 변환</c:v>
                </c:pt>
              </c:strCache>
            </c:strRef>
          </c:tx>
          <c:xVal>
            <c:numRef>
              <c:f>Sheet2!$A$2:$A$21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xVal>
          <c:yVal>
            <c:numRef>
              <c:f>Sheet2!$C$2:$C$21</c:f>
              <c:numCache>
                <c:formatCode>General</c:formatCode>
                <c:ptCount val="20"/>
                <c:pt idx="0">
                  <c:v>4.4721359549995796</c:v>
                </c:pt>
                <c:pt idx="1">
                  <c:v>5</c:v>
                </c:pt>
                <c:pt idx="2">
                  <c:v>5.6568542494923806</c:v>
                </c:pt>
                <c:pt idx="3">
                  <c:v>7.1414284285428504</c:v>
                </c:pt>
                <c:pt idx="4">
                  <c:v>7.5498344352707498</c:v>
                </c:pt>
                <c:pt idx="5">
                  <c:v>7.745966692414834</c:v>
                </c:pt>
                <c:pt idx="6">
                  <c:v>7.2801098892805181</c:v>
                </c:pt>
                <c:pt idx="7">
                  <c:v>9.5916630466254382</c:v>
                </c:pt>
                <c:pt idx="8">
                  <c:v>9.0553851381374173</c:v>
                </c:pt>
                <c:pt idx="9">
                  <c:v>14</c:v>
                </c:pt>
                <c:pt idx="10">
                  <c:v>11.090536506409418</c:v>
                </c:pt>
                <c:pt idx="11">
                  <c:v>10.392304845413264</c:v>
                </c:pt>
                <c:pt idx="12">
                  <c:v>9.6436507609929549</c:v>
                </c:pt>
                <c:pt idx="13">
                  <c:v>11.61895003862225</c:v>
                </c:pt>
                <c:pt idx="14">
                  <c:v>12.165525060596439</c:v>
                </c:pt>
                <c:pt idx="15">
                  <c:v>11.489125293076057</c:v>
                </c:pt>
                <c:pt idx="16">
                  <c:v>13.152946437965905</c:v>
                </c:pt>
                <c:pt idx="17">
                  <c:v>15.231546211727817</c:v>
                </c:pt>
                <c:pt idx="18">
                  <c:v>14.560219778561036</c:v>
                </c:pt>
                <c:pt idx="19">
                  <c:v>15.297058540778355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51264"/>
        <c:axId val="218648960"/>
      </c:scatterChart>
      <c:valAx>
        <c:axId val="2724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153792"/>
        <c:crosses val="autoZero"/>
        <c:crossBetween val="midCat"/>
      </c:valAx>
      <c:valAx>
        <c:axId val="271153792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272454784"/>
        <c:crosses val="autoZero"/>
        <c:crossBetween val="midCat"/>
      </c:valAx>
      <c:valAx>
        <c:axId val="218648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8651264"/>
        <c:crosses val="max"/>
        <c:crossBetween val="midCat"/>
      </c:valAx>
      <c:valAx>
        <c:axId val="21865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64896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295275</xdr:colOff>
      <xdr:row>0</xdr:row>
      <xdr:rowOff>152400</xdr:rowOff>
    </xdr:from>
    <xdr:to>
      <xdr:col>28</xdr:col>
      <xdr:colOff>66675</xdr:colOff>
      <xdr:row>13</xdr:row>
      <xdr:rowOff>171450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638175</xdr:colOff>
      <xdr:row>0</xdr:row>
      <xdr:rowOff>123825</xdr:rowOff>
    </xdr:from>
    <xdr:to>
      <xdr:col>20</xdr:col>
      <xdr:colOff>409575</xdr:colOff>
      <xdr:row>13</xdr:row>
      <xdr:rowOff>142875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12</xdr:row>
      <xdr:rowOff>66675</xdr:rowOff>
    </xdr:from>
    <xdr:to>
      <xdr:col>22</xdr:col>
      <xdr:colOff>219075</xdr:colOff>
      <xdr:row>25</xdr:row>
      <xdr:rowOff>85725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selection activeCell="W24" sqref="W24"/>
    </sheetView>
  </sheetViews>
  <sheetFormatPr defaultRowHeight="16.5" x14ac:dyDescent="0.3"/>
  <cols>
    <col min="3" max="3" width="19.5" customWidth="1"/>
    <col min="4" max="4" width="13.75" bestFit="1" customWidth="1"/>
  </cols>
  <sheetData>
    <row r="1" spans="1:7" x14ac:dyDescent="0.3">
      <c r="A1" t="s">
        <v>32</v>
      </c>
      <c r="B1" s="2" t="s">
        <v>0</v>
      </c>
      <c r="C1" s="2" t="s">
        <v>1</v>
      </c>
      <c r="D1" t="s">
        <v>2</v>
      </c>
      <c r="E1" t="s">
        <v>31</v>
      </c>
      <c r="F1" t="s">
        <v>33</v>
      </c>
      <c r="G1" t="s">
        <v>34</v>
      </c>
    </row>
    <row r="2" spans="1:7" x14ac:dyDescent="0.3">
      <c r="A2">
        <v>1</v>
      </c>
      <c r="B2">
        <v>1997</v>
      </c>
      <c r="C2" s="1">
        <v>20</v>
      </c>
      <c r="D2">
        <f>LN(C2)</f>
        <v>2.9957322735539909</v>
      </c>
      <c r="E2">
        <f>L49</f>
        <v>3.414747784432393</v>
      </c>
      <c r="F2">
        <f>$L$42*B2+$L$41</f>
        <v>3.414747784432393</v>
      </c>
      <c r="G2">
        <f>EXP(F2)</f>
        <v>30.409278766771141</v>
      </c>
    </row>
    <row r="3" spans="1:7" x14ac:dyDescent="0.3">
      <c r="A3">
        <v>2</v>
      </c>
      <c r="B3">
        <v>1998</v>
      </c>
      <c r="C3" s="1">
        <v>25</v>
      </c>
      <c r="D3">
        <f t="shared" ref="D3:D21" si="0">LN(C3)</f>
        <v>3.2188758248682006</v>
      </c>
      <c r="E3">
        <f t="shared" ref="E3:E21" si="1">L50</f>
        <v>3.5297775980065182</v>
      </c>
      <c r="F3">
        <f t="shared" ref="F3:F21" si="2">$L$42*B3+$L$41</f>
        <v>3.5297775980065182</v>
      </c>
      <c r="G3">
        <f t="shared" ref="G3:G21" si="3">EXP(F3)</f>
        <v>34.116379220199654</v>
      </c>
    </row>
    <row r="4" spans="1:7" x14ac:dyDescent="0.3">
      <c r="A4">
        <v>3</v>
      </c>
      <c r="B4">
        <v>1999</v>
      </c>
      <c r="C4" s="1">
        <v>32</v>
      </c>
      <c r="D4">
        <f t="shared" si="0"/>
        <v>3.4657359027997265</v>
      </c>
      <c r="E4">
        <f t="shared" si="1"/>
        <v>3.6448074115806435</v>
      </c>
      <c r="F4">
        <f t="shared" si="2"/>
        <v>3.6448074115806435</v>
      </c>
      <c r="G4">
        <f t="shared" si="3"/>
        <v>38.275400742760084</v>
      </c>
    </row>
    <row r="5" spans="1:7" x14ac:dyDescent="0.3">
      <c r="A5">
        <v>4</v>
      </c>
      <c r="B5">
        <v>2000</v>
      </c>
      <c r="C5" s="1">
        <v>51</v>
      </c>
      <c r="D5">
        <f t="shared" si="0"/>
        <v>3.9318256327243257</v>
      </c>
      <c r="E5">
        <f t="shared" si="1"/>
        <v>3.7598372251547687</v>
      </c>
      <c r="F5">
        <f t="shared" si="2"/>
        <v>3.7598372251547687</v>
      </c>
      <c r="G5">
        <f t="shared" si="3"/>
        <v>42.941435624313769</v>
      </c>
    </row>
    <row r="6" spans="1:7" x14ac:dyDescent="0.3">
      <c r="A6">
        <v>5</v>
      </c>
      <c r="B6">
        <v>2001</v>
      </c>
      <c r="C6" s="1">
        <v>57</v>
      </c>
      <c r="D6">
        <f t="shared" si="0"/>
        <v>4.0430512678345503</v>
      </c>
      <c r="E6">
        <f t="shared" si="1"/>
        <v>3.8748670387288939</v>
      </c>
      <c r="F6">
        <f t="shared" si="2"/>
        <v>3.8748670387288939</v>
      </c>
      <c r="G6">
        <f t="shared" si="3"/>
        <v>48.176292284173563</v>
      </c>
    </row>
    <row r="7" spans="1:7" x14ac:dyDescent="0.3">
      <c r="A7">
        <v>6</v>
      </c>
      <c r="B7">
        <v>2002</v>
      </c>
      <c r="C7" s="1">
        <v>60</v>
      </c>
      <c r="D7">
        <f t="shared" si="0"/>
        <v>4.0943445622221004</v>
      </c>
      <c r="E7">
        <f t="shared" si="1"/>
        <v>3.9898968523030192</v>
      </c>
      <c r="F7">
        <f t="shared" si="2"/>
        <v>3.9898968523030192</v>
      </c>
      <c r="G7">
        <f t="shared" si="3"/>
        <v>54.049314013525397</v>
      </c>
    </row>
    <row r="8" spans="1:7" x14ac:dyDescent="0.3">
      <c r="A8">
        <v>7</v>
      </c>
      <c r="B8">
        <v>2003</v>
      </c>
      <c r="C8" s="1">
        <v>53</v>
      </c>
      <c r="D8">
        <f t="shared" si="0"/>
        <v>3.970291913552122</v>
      </c>
      <c r="E8">
        <f t="shared" si="1"/>
        <v>4.1049266658771444</v>
      </c>
      <c r="F8">
        <f t="shared" si="2"/>
        <v>4.1049266658771444</v>
      </c>
      <c r="G8">
        <f t="shared" si="3"/>
        <v>60.638297528188176</v>
      </c>
    </row>
    <row r="9" spans="1:7" x14ac:dyDescent="0.3">
      <c r="A9">
        <v>8</v>
      </c>
      <c r="B9">
        <v>2004</v>
      </c>
      <c r="C9" s="1">
        <v>92</v>
      </c>
      <c r="D9">
        <f t="shared" si="0"/>
        <v>4.5217885770490405</v>
      </c>
      <c r="E9">
        <f t="shared" si="1"/>
        <v>4.2199564794512696</v>
      </c>
      <c r="F9">
        <f t="shared" si="2"/>
        <v>4.2199564794512696</v>
      </c>
      <c r="G9">
        <f t="shared" si="3"/>
        <v>68.030523499279425</v>
      </c>
    </row>
    <row r="10" spans="1:7" x14ac:dyDescent="0.3">
      <c r="A10">
        <v>9</v>
      </c>
      <c r="B10">
        <v>2005</v>
      </c>
      <c r="C10" s="1">
        <v>82</v>
      </c>
      <c r="D10">
        <f t="shared" si="0"/>
        <v>4.4067192472642533</v>
      </c>
      <c r="E10">
        <f t="shared" si="1"/>
        <v>4.3349862930253948</v>
      </c>
      <c r="F10">
        <f t="shared" si="2"/>
        <v>4.3349862930253948</v>
      </c>
      <c r="G10">
        <f t="shared" si="3"/>
        <v>76.323912712664438</v>
      </c>
    </row>
    <row r="11" spans="1:7" x14ac:dyDescent="0.3">
      <c r="A11">
        <v>10</v>
      </c>
      <c r="B11">
        <v>2006</v>
      </c>
      <c r="C11" s="1">
        <v>196</v>
      </c>
      <c r="D11">
        <f t="shared" si="0"/>
        <v>5.2781146592305168</v>
      </c>
      <c r="E11">
        <f t="shared" si="1"/>
        <v>4.4500161065995201</v>
      </c>
      <c r="F11">
        <f t="shared" si="2"/>
        <v>4.4500161065995201</v>
      </c>
      <c r="G11">
        <f t="shared" si="3"/>
        <v>85.628323172202585</v>
      </c>
    </row>
    <row r="12" spans="1:7" x14ac:dyDescent="0.3">
      <c r="A12">
        <v>11</v>
      </c>
      <c r="B12">
        <v>2007</v>
      </c>
      <c r="C12" s="1">
        <v>123</v>
      </c>
      <c r="D12">
        <f t="shared" si="0"/>
        <v>4.8121843553724171</v>
      </c>
      <c r="E12">
        <f t="shared" si="1"/>
        <v>4.5650459201736453</v>
      </c>
      <c r="F12">
        <f t="shared" si="2"/>
        <v>4.5650459201736453</v>
      </c>
      <c r="G12">
        <f t="shared" si="3"/>
        <v>96.067005328810026</v>
      </c>
    </row>
    <row r="13" spans="1:7" x14ac:dyDescent="0.3">
      <c r="A13">
        <v>12</v>
      </c>
      <c r="B13">
        <v>2008</v>
      </c>
      <c r="C13" s="1">
        <v>108</v>
      </c>
      <c r="D13">
        <f t="shared" si="0"/>
        <v>4.6821312271242199</v>
      </c>
      <c r="E13">
        <f t="shared" si="1"/>
        <v>4.6800757337477705</v>
      </c>
      <c r="F13">
        <f t="shared" si="2"/>
        <v>4.6800757337477705</v>
      </c>
      <c r="G13">
        <f t="shared" si="3"/>
        <v>107.77823471196467</v>
      </c>
    </row>
    <row r="14" spans="1:7" x14ac:dyDescent="0.3">
      <c r="A14">
        <v>13</v>
      </c>
      <c r="B14">
        <v>2009</v>
      </c>
      <c r="C14" s="1">
        <v>93</v>
      </c>
      <c r="D14">
        <f t="shared" si="0"/>
        <v>4.5325994931532563</v>
      </c>
      <c r="E14">
        <f t="shared" si="1"/>
        <v>4.7951055473218958</v>
      </c>
      <c r="F14">
        <f t="shared" si="2"/>
        <v>4.7951055473218958</v>
      </c>
      <c r="G14">
        <f t="shared" si="3"/>
        <v>120.91714359023243</v>
      </c>
    </row>
    <row r="15" spans="1:7" x14ac:dyDescent="0.3">
      <c r="A15">
        <v>14</v>
      </c>
      <c r="B15">
        <v>2010</v>
      </c>
      <c r="C15" s="1">
        <v>135</v>
      </c>
      <c r="D15">
        <f t="shared" si="0"/>
        <v>4.9052747784384296</v>
      </c>
      <c r="E15">
        <f t="shared" si="1"/>
        <v>4.9101353608959926</v>
      </c>
      <c r="F15">
        <f t="shared" si="2"/>
        <v>4.9101353608959926</v>
      </c>
      <c r="G15">
        <f t="shared" si="3"/>
        <v>135.657775923819</v>
      </c>
    </row>
    <row r="16" spans="1:7" x14ac:dyDescent="0.3">
      <c r="A16">
        <v>15</v>
      </c>
      <c r="B16">
        <v>2011</v>
      </c>
      <c r="C16" s="1">
        <v>148</v>
      </c>
      <c r="D16">
        <f t="shared" si="0"/>
        <v>4.9972122737641147</v>
      </c>
      <c r="E16">
        <f t="shared" si="1"/>
        <v>5.0251651744701178</v>
      </c>
      <c r="F16">
        <f t="shared" si="2"/>
        <v>5.0251651744701178</v>
      </c>
      <c r="G16">
        <f t="shared" si="3"/>
        <v>152.19539283000549</v>
      </c>
    </row>
    <row r="17" spans="1:12" x14ac:dyDescent="0.3">
      <c r="A17">
        <v>16</v>
      </c>
      <c r="B17">
        <v>2012</v>
      </c>
      <c r="C17" s="1">
        <v>132</v>
      </c>
      <c r="D17">
        <f t="shared" si="0"/>
        <v>4.8828019225863706</v>
      </c>
      <c r="E17">
        <f t="shared" si="1"/>
        <v>5.140194988044243</v>
      </c>
      <c r="F17">
        <f t="shared" si="2"/>
        <v>5.140194988044243</v>
      </c>
      <c r="G17">
        <f t="shared" si="3"/>
        <v>170.74905910065578</v>
      </c>
    </row>
    <row r="18" spans="1:12" x14ac:dyDescent="0.3">
      <c r="A18">
        <v>17</v>
      </c>
      <c r="B18">
        <v>2013</v>
      </c>
      <c r="C18" s="1">
        <v>173</v>
      </c>
      <c r="D18">
        <f t="shared" si="0"/>
        <v>5.1532915944977793</v>
      </c>
      <c r="E18">
        <f t="shared" si="1"/>
        <v>5.2552248016183682</v>
      </c>
      <c r="F18">
        <f t="shared" si="2"/>
        <v>5.2552248016183682</v>
      </c>
      <c r="G18">
        <f t="shared" si="3"/>
        <v>191.56454503405476</v>
      </c>
    </row>
    <row r="19" spans="1:12" x14ac:dyDescent="0.3">
      <c r="A19">
        <v>18</v>
      </c>
      <c r="B19">
        <v>2014</v>
      </c>
      <c r="C19" s="1">
        <v>232</v>
      </c>
      <c r="D19">
        <f t="shared" si="0"/>
        <v>5.4467373716663099</v>
      </c>
      <c r="E19">
        <f t="shared" si="1"/>
        <v>5.3702546151924935</v>
      </c>
      <c r="F19">
        <f t="shared" si="2"/>
        <v>5.3702546151924935</v>
      </c>
      <c r="G19">
        <f t="shared" si="3"/>
        <v>214.91758202000807</v>
      </c>
    </row>
    <row r="20" spans="1:12" x14ac:dyDescent="0.3">
      <c r="A20">
        <v>19</v>
      </c>
      <c r="B20">
        <v>2015</v>
      </c>
      <c r="C20" s="1">
        <v>212</v>
      </c>
      <c r="D20">
        <f t="shared" si="0"/>
        <v>5.3565862746720123</v>
      </c>
      <c r="E20">
        <f t="shared" si="1"/>
        <v>5.4852844287666187</v>
      </c>
      <c r="F20">
        <f t="shared" si="2"/>
        <v>5.4852844287666187</v>
      </c>
      <c r="G20">
        <f t="shared" si="3"/>
        <v>241.11751500318439</v>
      </c>
    </row>
    <row r="21" spans="1:12" x14ac:dyDescent="0.3">
      <c r="A21">
        <v>20</v>
      </c>
      <c r="B21">
        <v>2016</v>
      </c>
      <c r="C21" s="1">
        <v>234</v>
      </c>
      <c r="D21">
        <f t="shared" si="0"/>
        <v>5.4553211153577017</v>
      </c>
      <c r="E21">
        <f t="shared" si="1"/>
        <v>5.6003142423407439</v>
      </c>
      <c r="F21">
        <f t="shared" si="2"/>
        <v>5.6003142423407439</v>
      </c>
      <c r="G21">
        <f t="shared" si="3"/>
        <v>270.51140020688695</v>
      </c>
    </row>
    <row r="25" spans="1:12" x14ac:dyDescent="0.3">
      <c r="K25" t="s">
        <v>3</v>
      </c>
    </row>
    <row r="26" spans="1:12" ht="17.25" thickBot="1" x14ac:dyDescent="0.35"/>
    <row r="27" spans="1:12" x14ac:dyDescent="0.3">
      <c r="K27" s="6" t="s">
        <v>4</v>
      </c>
      <c r="L27" s="6"/>
    </row>
    <row r="28" spans="1:12" x14ac:dyDescent="0.3">
      <c r="K28" s="3" t="s">
        <v>5</v>
      </c>
      <c r="L28" s="3">
        <v>0.92774068825812395</v>
      </c>
    </row>
    <row r="29" spans="1:12" x14ac:dyDescent="0.3">
      <c r="K29" s="3" t="s">
        <v>6</v>
      </c>
      <c r="L29" s="3">
        <v>0.86070278464965755</v>
      </c>
    </row>
    <row r="30" spans="1:12" x14ac:dyDescent="0.3">
      <c r="K30" s="3" t="s">
        <v>7</v>
      </c>
      <c r="L30" s="3">
        <v>0.8529640504635273</v>
      </c>
    </row>
    <row r="31" spans="1:12" x14ac:dyDescent="0.3">
      <c r="K31" s="3" t="s">
        <v>8</v>
      </c>
      <c r="L31" s="3">
        <v>0.28127400648406431</v>
      </c>
    </row>
    <row r="32" spans="1:12" ht="17.25" thickBot="1" x14ac:dyDescent="0.35">
      <c r="K32" s="4" t="s">
        <v>9</v>
      </c>
      <c r="L32" s="4">
        <v>20</v>
      </c>
    </row>
    <row r="34" spans="11:19" ht="17.25" thickBot="1" x14ac:dyDescent="0.35">
      <c r="K34" t="s">
        <v>10</v>
      </c>
    </row>
    <row r="35" spans="11:19" x14ac:dyDescent="0.3">
      <c r="K35" s="5"/>
      <c r="L35" s="5" t="s">
        <v>15</v>
      </c>
      <c r="M35" s="5" t="s">
        <v>16</v>
      </c>
      <c r="N35" s="5" t="s">
        <v>17</v>
      </c>
      <c r="O35" s="5" t="s">
        <v>18</v>
      </c>
      <c r="P35" s="5" t="s">
        <v>19</v>
      </c>
    </row>
    <row r="36" spans="11:19" x14ac:dyDescent="0.3">
      <c r="K36" s="3" t="s">
        <v>11</v>
      </c>
      <c r="L36" s="3">
        <v>1</v>
      </c>
      <c r="M36" s="3">
        <v>8.7991855772468952</v>
      </c>
      <c r="N36" s="3">
        <v>8.7991855772468952</v>
      </c>
      <c r="O36" s="3">
        <v>111.22009930154537</v>
      </c>
      <c r="P36" s="3">
        <v>3.9163127261109823E-9</v>
      </c>
    </row>
    <row r="37" spans="11:19" x14ac:dyDescent="0.3">
      <c r="K37" s="3" t="s">
        <v>12</v>
      </c>
      <c r="L37" s="3">
        <v>18</v>
      </c>
      <c r="M37" s="3">
        <v>1.424071201024754</v>
      </c>
      <c r="N37" s="3">
        <v>7.9115066723597444E-2</v>
      </c>
      <c r="O37" s="3"/>
      <c r="P37" s="3"/>
    </row>
    <row r="38" spans="11:19" ht="17.25" thickBot="1" x14ac:dyDescent="0.35">
      <c r="K38" s="4" t="s">
        <v>13</v>
      </c>
      <c r="L38" s="4">
        <v>19</v>
      </c>
      <c r="M38" s="4">
        <v>10.223256778271649</v>
      </c>
      <c r="N38" s="4"/>
      <c r="O38" s="4"/>
      <c r="P38" s="4"/>
    </row>
    <row r="39" spans="11:19" ht="17.25" thickBot="1" x14ac:dyDescent="0.35"/>
    <row r="40" spans="11:19" x14ac:dyDescent="0.3">
      <c r="K40" s="5"/>
      <c r="L40" s="5" t="s">
        <v>20</v>
      </c>
      <c r="M40" s="5" t="s">
        <v>8</v>
      </c>
      <c r="N40" s="5" t="s">
        <v>21</v>
      </c>
      <c r="O40" s="5" t="s">
        <v>22</v>
      </c>
      <c r="P40" s="5" t="s">
        <v>23</v>
      </c>
      <c r="Q40" s="5" t="s">
        <v>24</v>
      </c>
      <c r="R40" s="5" t="s">
        <v>25</v>
      </c>
      <c r="S40" s="5" t="s">
        <v>26</v>
      </c>
    </row>
    <row r="41" spans="11:19" x14ac:dyDescent="0.3">
      <c r="K41" s="3" t="s">
        <v>14</v>
      </c>
      <c r="L41" s="3">
        <v>-226.29978992309202</v>
      </c>
      <c r="M41" s="3">
        <v>21.885664337273862</v>
      </c>
      <c r="N41" s="3">
        <v>-10.340092328733967</v>
      </c>
      <c r="O41" s="3">
        <v>5.3249498911535534E-9</v>
      </c>
      <c r="P41" s="3">
        <v>-272.27986449458797</v>
      </c>
      <c r="Q41" s="3">
        <v>-180.3197153515961</v>
      </c>
      <c r="R41" s="3">
        <v>-272.27986449458797</v>
      </c>
      <c r="S41" s="3">
        <v>-180.3197153515961</v>
      </c>
    </row>
    <row r="42" spans="11:19" ht="17.25" thickBot="1" x14ac:dyDescent="0.35">
      <c r="K42" s="4" t="s">
        <v>27</v>
      </c>
      <c r="L42" s="4">
        <v>0.1150298135741234</v>
      </c>
      <c r="M42" s="4">
        <v>1.0907338133030756E-2</v>
      </c>
      <c r="N42" s="4">
        <v>10.546094030566261</v>
      </c>
      <c r="O42" s="4">
        <v>3.9163127261109955E-9</v>
      </c>
      <c r="P42" s="4">
        <v>9.2114346490077548E-2</v>
      </c>
      <c r="Q42" s="4">
        <v>0.13794528065816924</v>
      </c>
      <c r="R42" s="4">
        <v>9.2114346490077548E-2</v>
      </c>
      <c r="S42" s="4">
        <v>0.13794528065816924</v>
      </c>
    </row>
    <row r="46" spans="11:19" x14ac:dyDescent="0.3">
      <c r="K46" t="s">
        <v>28</v>
      </c>
    </row>
    <row r="47" spans="11:19" ht="17.25" thickBot="1" x14ac:dyDescent="0.35"/>
    <row r="48" spans="11:19" x14ac:dyDescent="0.3">
      <c r="K48" s="5" t="s">
        <v>9</v>
      </c>
      <c r="L48" s="5" t="s">
        <v>29</v>
      </c>
      <c r="M48" s="5" t="s">
        <v>12</v>
      </c>
      <c r="N48" s="5" t="s">
        <v>30</v>
      </c>
    </row>
    <row r="49" spans="11:14" x14ac:dyDescent="0.3">
      <c r="K49" s="3">
        <v>1</v>
      </c>
      <c r="L49" s="3">
        <v>3.414747784432393</v>
      </c>
      <c r="M49" s="3">
        <v>-0.41901551087840216</v>
      </c>
      <c r="N49" s="3">
        <v>-1.5305271865250207</v>
      </c>
    </row>
    <row r="50" spans="11:14" x14ac:dyDescent="0.3">
      <c r="K50" s="3">
        <v>2</v>
      </c>
      <c r="L50" s="3">
        <v>3.5297775980065182</v>
      </c>
      <c r="M50" s="3">
        <v>-0.31090177313831768</v>
      </c>
      <c r="N50" s="3">
        <v>-1.1356229155562667</v>
      </c>
    </row>
    <row r="51" spans="11:14" x14ac:dyDescent="0.3">
      <c r="K51" s="3">
        <v>3</v>
      </c>
      <c r="L51" s="3">
        <v>3.6448074115806435</v>
      </c>
      <c r="M51" s="3">
        <v>-0.17907150878091693</v>
      </c>
      <c r="N51" s="3">
        <v>-0.65408989740425927</v>
      </c>
    </row>
    <row r="52" spans="11:14" x14ac:dyDescent="0.3">
      <c r="K52" s="3">
        <v>4</v>
      </c>
      <c r="L52" s="3">
        <v>3.7598372251547687</v>
      </c>
      <c r="M52" s="3">
        <v>0.17198840756955702</v>
      </c>
      <c r="N52" s="3">
        <v>0.62821763566824762</v>
      </c>
    </row>
    <row r="53" spans="11:14" x14ac:dyDescent="0.3">
      <c r="K53" s="3">
        <v>5</v>
      </c>
      <c r="L53" s="3">
        <v>3.8748670387288939</v>
      </c>
      <c r="M53" s="3">
        <v>0.16818422910565634</v>
      </c>
      <c r="N53" s="3">
        <v>0.61432221077290849</v>
      </c>
    </row>
    <row r="54" spans="11:14" x14ac:dyDescent="0.3">
      <c r="K54" s="3">
        <v>6</v>
      </c>
      <c r="L54" s="3">
        <v>3.9898968523030192</v>
      </c>
      <c r="M54" s="3">
        <v>0.10444770991908126</v>
      </c>
      <c r="N54" s="3">
        <v>0.38151346537580599</v>
      </c>
    </row>
    <row r="55" spans="11:14" x14ac:dyDescent="0.3">
      <c r="K55" s="3">
        <v>7</v>
      </c>
      <c r="L55" s="3">
        <v>4.1049266658771444</v>
      </c>
      <c r="M55" s="3">
        <v>-0.13463475232502242</v>
      </c>
      <c r="N55" s="3">
        <v>-0.49177689926688317</v>
      </c>
    </row>
    <row r="56" spans="11:14" x14ac:dyDescent="0.3">
      <c r="K56" s="3">
        <v>8</v>
      </c>
      <c r="L56" s="3">
        <v>4.2199564794512696</v>
      </c>
      <c r="M56" s="3">
        <v>0.30183209759777085</v>
      </c>
      <c r="N56" s="3">
        <v>1.1024943448294511</v>
      </c>
    </row>
    <row r="57" spans="11:14" x14ac:dyDescent="0.3">
      <c r="K57" s="3">
        <v>9</v>
      </c>
      <c r="L57" s="3">
        <v>4.3349862930253948</v>
      </c>
      <c r="M57" s="3">
        <v>7.1732954238858504E-2</v>
      </c>
      <c r="N57" s="3">
        <v>0.26201711817820722</v>
      </c>
    </row>
    <row r="58" spans="11:14" x14ac:dyDescent="0.3">
      <c r="K58" s="3">
        <v>10</v>
      </c>
      <c r="L58" s="3">
        <v>4.4500161065995201</v>
      </c>
      <c r="M58" s="3">
        <v>0.82809855263099674</v>
      </c>
      <c r="N58" s="3">
        <v>3.0247742983709434</v>
      </c>
    </row>
    <row r="59" spans="11:14" x14ac:dyDescent="0.3">
      <c r="K59" s="3">
        <v>11</v>
      </c>
      <c r="L59" s="3">
        <v>4.5650459201736453</v>
      </c>
      <c r="M59" s="3">
        <v>0.24713843519877177</v>
      </c>
      <c r="N59" s="3">
        <v>0.90271620998951674</v>
      </c>
    </row>
    <row r="60" spans="11:14" x14ac:dyDescent="0.3">
      <c r="K60" s="3">
        <v>12</v>
      </c>
      <c r="L60" s="3">
        <v>4.6800757337477705</v>
      </c>
      <c r="M60" s="3">
        <v>2.055493376449391E-3</v>
      </c>
      <c r="N60" s="3">
        <v>7.5080478232961269E-3</v>
      </c>
    </row>
    <row r="61" spans="11:14" x14ac:dyDescent="0.3">
      <c r="K61" s="3">
        <v>13</v>
      </c>
      <c r="L61" s="3">
        <v>4.7951055473218958</v>
      </c>
      <c r="M61" s="3">
        <v>-0.26250605416863948</v>
      </c>
      <c r="N61" s="3">
        <v>-0.958849116802997</v>
      </c>
    </row>
    <row r="62" spans="11:14" x14ac:dyDescent="0.3">
      <c r="K62" s="3">
        <v>14</v>
      </c>
      <c r="L62" s="3">
        <v>4.9101353608959926</v>
      </c>
      <c r="M62" s="3">
        <v>-4.8605824575629342E-3</v>
      </c>
      <c r="N62" s="3">
        <v>-1.7754124609973047E-2</v>
      </c>
    </row>
    <row r="63" spans="11:14" x14ac:dyDescent="0.3">
      <c r="K63" s="3">
        <v>15</v>
      </c>
      <c r="L63" s="3">
        <v>5.0251651744701178</v>
      </c>
      <c r="M63" s="3">
        <v>-2.7952900706003092E-2</v>
      </c>
      <c r="N63" s="3">
        <v>-0.1021028419284165</v>
      </c>
    </row>
    <row r="64" spans="11:14" x14ac:dyDescent="0.3">
      <c r="K64" s="3">
        <v>16</v>
      </c>
      <c r="L64" s="3">
        <v>5.140194988044243</v>
      </c>
      <c r="M64" s="3">
        <v>-0.25739306545787244</v>
      </c>
      <c r="N64" s="3">
        <v>-0.94017303435960642</v>
      </c>
    </row>
    <row r="65" spans="11:14" x14ac:dyDescent="0.3">
      <c r="K65" s="3">
        <v>17</v>
      </c>
      <c r="L65" s="3">
        <v>5.2552248016183682</v>
      </c>
      <c r="M65" s="3">
        <v>-0.10193320712058895</v>
      </c>
      <c r="N65" s="3">
        <v>-0.37232880563464776</v>
      </c>
    </row>
    <row r="66" spans="11:14" x14ac:dyDescent="0.3">
      <c r="K66" s="3">
        <v>18</v>
      </c>
      <c r="L66" s="3">
        <v>5.3702546151924935</v>
      </c>
      <c r="M66" s="3">
        <v>7.6482756473816416E-2</v>
      </c>
      <c r="N66" s="3">
        <v>0.27936659871648267</v>
      </c>
    </row>
    <row r="67" spans="11:14" x14ac:dyDescent="0.3">
      <c r="K67" s="3">
        <v>19</v>
      </c>
      <c r="L67" s="3">
        <v>5.4852844287666187</v>
      </c>
      <c r="M67" s="3">
        <v>-0.12869815409460639</v>
      </c>
      <c r="N67" s="3">
        <v>-0.47009243950051227</v>
      </c>
    </row>
    <row r="68" spans="11:14" ht="17.25" thickBot="1" x14ac:dyDescent="0.35">
      <c r="K68" s="4">
        <v>20</v>
      </c>
      <c r="L68" s="4">
        <v>5.6003142423407439</v>
      </c>
      <c r="M68" s="4">
        <v>-0.14499312698304223</v>
      </c>
      <c r="N68" s="4">
        <v>-0.52961266813633656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selection activeCell="M16" sqref="M16"/>
    </sheetView>
  </sheetViews>
  <sheetFormatPr defaultRowHeight="16.5" x14ac:dyDescent="0.3"/>
  <sheetData>
    <row r="1" spans="1:5" x14ac:dyDescent="0.3">
      <c r="A1" s="2" t="s">
        <v>0</v>
      </c>
      <c r="B1" s="2" t="s">
        <v>1</v>
      </c>
      <c r="C1" t="s">
        <v>35</v>
      </c>
      <c r="D1" t="s">
        <v>36</v>
      </c>
      <c r="E1" t="s">
        <v>38</v>
      </c>
    </row>
    <row r="2" spans="1:5" x14ac:dyDescent="0.3">
      <c r="A2">
        <v>1997</v>
      </c>
      <c r="B2" s="1">
        <v>20</v>
      </c>
      <c r="C2">
        <f>SQRT(B2)</f>
        <v>4.4721359549995796</v>
      </c>
      <c r="D2">
        <f>K49</f>
        <v>5.0724140731858824</v>
      </c>
      <c r="E2">
        <f>D2^2</f>
        <v>25.729384529854194</v>
      </c>
    </row>
    <row r="3" spans="1:5" x14ac:dyDescent="0.3">
      <c r="A3">
        <v>1998</v>
      </c>
      <c r="B3" s="1">
        <v>25</v>
      </c>
      <c r="C3">
        <f t="shared" ref="C3:C21" si="0">SQRT(B3)</f>
        <v>5</v>
      </c>
      <c r="D3">
        <f t="shared" ref="D3:D21" si="1">K50</f>
        <v>5.6023454407920781</v>
      </c>
      <c r="E3">
        <f t="shared" ref="E3:E21" si="2">D3^2</f>
        <v>31.386274437963785</v>
      </c>
    </row>
    <row r="4" spans="1:5" x14ac:dyDescent="0.3">
      <c r="A4">
        <v>1999</v>
      </c>
      <c r="B4" s="1">
        <v>32</v>
      </c>
      <c r="C4">
        <f t="shared" si="0"/>
        <v>5.6568542494923806</v>
      </c>
      <c r="D4">
        <f t="shared" si="1"/>
        <v>6.1322768083982737</v>
      </c>
      <c r="E4">
        <f t="shared" si="2"/>
        <v>37.604818854819321</v>
      </c>
    </row>
    <row r="5" spans="1:5" x14ac:dyDescent="0.3">
      <c r="A5">
        <v>2000</v>
      </c>
      <c r="B5" s="1">
        <v>51</v>
      </c>
      <c r="C5">
        <f t="shared" si="0"/>
        <v>7.1414284285428504</v>
      </c>
      <c r="D5">
        <f t="shared" si="1"/>
        <v>6.6622081760046967</v>
      </c>
      <c r="E5">
        <f t="shared" si="2"/>
        <v>44.38501778042383</v>
      </c>
    </row>
    <row r="6" spans="1:5" x14ac:dyDescent="0.3">
      <c r="A6">
        <v>2001</v>
      </c>
      <c r="B6" s="1">
        <v>57</v>
      </c>
      <c r="C6">
        <f t="shared" si="0"/>
        <v>7.5498344352707498</v>
      </c>
      <c r="D6">
        <f t="shared" si="1"/>
        <v>7.1921395436108924</v>
      </c>
      <c r="E6">
        <f t="shared" si="2"/>
        <v>51.726871214771492</v>
      </c>
    </row>
    <row r="7" spans="1:5" x14ac:dyDescent="0.3">
      <c r="A7">
        <v>2002</v>
      </c>
      <c r="B7" s="1">
        <v>60</v>
      </c>
      <c r="C7">
        <f t="shared" si="0"/>
        <v>7.745966692414834</v>
      </c>
      <c r="D7">
        <f t="shared" si="1"/>
        <v>7.722070911217088</v>
      </c>
      <c r="E7">
        <f t="shared" si="2"/>
        <v>59.630379157865107</v>
      </c>
    </row>
    <row r="8" spans="1:5" x14ac:dyDescent="0.3">
      <c r="A8">
        <v>2003</v>
      </c>
      <c r="B8" s="1">
        <v>53</v>
      </c>
      <c r="C8">
        <f t="shared" si="0"/>
        <v>7.2801098892805181</v>
      </c>
      <c r="D8">
        <f t="shared" si="1"/>
        <v>8.2520022788232836</v>
      </c>
      <c r="E8">
        <f t="shared" si="2"/>
        <v>68.095541609704668</v>
      </c>
    </row>
    <row r="9" spans="1:5" x14ac:dyDescent="0.3">
      <c r="A9">
        <v>2004</v>
      </c>
      <c r="B9" s="1">
        <v>92</v>
      </c>
      <c r="C9">
        <f t="shared" si="0"/>
        <v>9.5916630466254382</v>
      </c>
      <c r="D9">
        <f t="shared" si="1"/>
        <v>8.7819336464297066</v>
      </c>
      <c r="E9">
        <f t="shared" si="2"/>
        <v>77.122358570294168</v>
      </c>
    </row>
    <row r="10" spans="1:5" x14ac:dyDescent="0.3">
      <c r="A10">
        <v>2005</v>
      </c>
      <c r="B10" s="1">
        <v>82</v>
      </c>
      <c r="C10">
        <f t="shared" si="0"/>
        <v>9.0553851381374173</v>
      </c>
      <c r="D10">
        <f t="shared" si="1"/>
        <v>9.3118650140359023</v>
      </c>
      <c r="E10">
        <f t="shared" si="2"/>
        <v>86.710830039625861</v>
      </c>
    </row>
    <row r="11" spans="1:5" x14ac:dyDescent="0.3">
      <c r="A11">
        <v>2006</v>
      </c>
      <c r="B11" s="1">
        <v>196</v>
      </c>
      <c r="C11">
        <f t="shared" si="0"/>
        <v>14</v>
      </c>
      <c r="D11">
        <f t="shared" si="1"/>
        <v>9.8417963816420979</v>
      </c>
      <c r="E11">
        <f t="shared" si="2"/>
        <v>96.860956017703487</v>
      </c>
    </row>
    <row r="12" spans="1:5" x14ac:dyDescent="0.3">
      <c r="A12">
        <v>2007</v>
      </c>
      <c r="B12" s="1">
        <v>123</v>
      </c>
      <c r="C12">
        <f t="shared" si="0"/>
        <v>11.090536506409418</v>
      </c>
      <c r="D12">
        <f t="shared" si="1"/>
        <v>10.371727749248294</v>
      </c>
      <c r="E12">
        <f t="shared" si="2"/>
        <v>107.57273650452707</v>
      </c>
    </row>
    <row r="13" spans="1:5" x14ac:dyDescent="0.3">
      <c r="A13">
        <v>2008</v>
      </c>
      <c r="B13" s="1">
        <v>108</v>
      </c>
      <c r="C13">
        <f t="shared" si="0"/>
        <v>10.392304845413264</v>
      </c>
      <c r="D13">
        <f t="shared" si="1"/>
        <v>10.901659116854717</v>
      </c>
      <c r="E13">
        <f t="shared" si="2"/>
        <v>118.84617150010156</v>
      </c>
    </row>
    <row r="14" spans="1:5" x14ac:dyDescent="0.3">
      <c r="A14">
        <v>2009</v>
      </c>
      <c r="B14" s="1">
        <v>93</v>
      </c>
      <c r="C14">
        <f t="shared" si="0"/>
        <v>9.6436507609929549</v>
      </c>
      <c r="D14">
        <f t="shared" si="1"/>
        <v>11.431590484460912</v>
      </c>
      <c r="E14">
        <f t="shared" si="2"/>
        <v>130.68126100441728</v>
      </c>
    </row>
    <row r="15" spans="1:5" x14ac:dyDescent="0.3">
      <c r="A15">
        <v>2010</v>
      </c>
      <c r="B15" s="1">
        <v>135</v>
      </c>
      <c r="C15">
        <f t="shared" si="0"/>
        <v>11.61895003862225</v>
      </c>
      <c r="D15">
        <f t="shared" si="1"/>
        <v>11.961521852067108</v>
      </c>
      <c r="E15">
        <f t="shared" si="2"/>
        <v>143.07800501747894</v>
      </c>
    </row>
    <row r="16" spans="1:5" x14ac:dyDescent="0.3">
      <c r="A16">
        <v>2011</v>
      </c>
      <c r="B16" s="1">
        <v>148</v>
      </c>
      <c r="C16">
        <f t="shared" si="0"/>
        <v>12.165525060596439</v>
      </c>
      <c r="D16">
        <f t="shared" si="1"/>
        <v>12.491453219673531</v>
      </c>
      <c r="E16">
        <f t="shared" si="2"/>
        <v>156.03640353929222</v>
      </c>
    </row>
    <row r="17" spans="1:11" x14ac:dyDescent="0.3">
      <c r="A17">
        <v>2012</v>
      </c>
      <c r="B17" s="1">
        <v>132</v>
      </c>
      <c r="C17">
        <f t="shared" si="0"/>
        <v>11.489125293076057</v>
      </c>
      <c r="D17">
        <f t="shared" si="1"/>
        <v>13.021384587279726</v>
      </c>
      <c r="E17">
        <f t="shared" si="2"/>
        <v>169.55645656984601</v>
      </c>
    </row>
    <row r="18" spans="1:11" x14ac:dyDescent="0.3">
      <c r="A18">
        <v>2013</v>
      </c>
      <c r="B18" s="1">
        <v>173</v>
      </c>
      <c r="C18">
        <f t="shared" si="0"/>
        <v>13.152946437965905</v>
      </c>
      <c r="D18">
        <f t="shared" si="1"/>
        <v>13.551315954885922</v>
      </c>
      <c r="E18">
        <f t="shared" si="2"/>
        <v>183.63816410914575</v>
      </c>
    </row>
    <row r="19" spans="1:11" x14ac:dyDescent="0.3">
      <c r="A19">
        <v>2014</v>
      </c>
      <c r="B19" s="1">
        <v>232</v>
      </c>
      <c r="C19">
        <f t="shared" si="0"/>
        <v>15.231546211727817</v>
      </c>
      <c r="D19">
        <f t="shared" si="1"/>
        <v>14.081247322492118</v>
      </c>
      <c r="E19">
        <f t="shared" si="2"/>
        <v>198.28152615719142</v>
      </c>
    </row>
    <row r="20" spans="1:11" x14ac:dyDescent="0.3">
      <c r="A20">
        <v>2015</v>
      </c>
      <c r="B20" s="1">
        <v>212</v>
      </c>
      <c r="C20">
        <f t="shared" si="0"/>
        <v>14.560219778561036</v>
      </c>
      <c r="D20">
        <f t="shared" si="1"/>
        <v>14.611178690098541</v>
      </c>
      <c r="E20">
        <f t="shared" si="2"/>
        <v>213.48654271398971</v>
      </c>
    </row>
    <row r="21" spans="1:11" x14ac:dyDescent="0.3">
      <c r="A21">
        <v>2016</v>
      </c>
      <c r="B21" s="1">
        <v>234</v>
      </c>
      <c r="C21">
        <f t="shared" si="0"/>
        <v>15.297058540778355</v>
      </c>
      <c r="D21">
        <f t="shared" si="1"/>
        <v>15.141110057704736</v>
      </c>
      <c r="E21">
        <f t="shared" si="2"/>
        <v>229.25321377952753</v>
      </c>
    </row>
    <row r="25" spans="1:11" x14ac:dyDescent="0.3">
      <c r="J25" t="s">
        <v>3</v>
      </c>
    </row>
    <row r="26" spans="1:11" ht="17.25" thickBot="1" x14ac:dyDescent="0.35"/>
    <row r="27" spans="1:11" x14ac:dyDescent="0.3">
      <c r="J27" s="6" t="s">
        <v>4</v>
      </c>
      <c r="K27" s="6"/>
    </row>
    <row r="28" spans="1:11" x14ac:dyDescent="0.3">
      <c r="J28" s="3" t="s">
        <v>5</v>
      </c>
      <c r="K28" s="3">
        <v>0.93184428915211004</v>
      </c>
    </row>
    <row r="29" spans="1:11" x14ac:dyDescent="0.3">
      <c r="J29" s="3" t="s">
        <v>6</v>
      </c>
      <c r="K29" s="3">
        <v>0.86833377922540123</v>
      </c>
    </row>
    <row r="30" spans="1:11" x14ac:dyDescent="0.3">
      <c r="J30" s="3" t="s">
        <v>7</v>
      </c>
      <c r="K30" s="3">
        <v>0.86101898918236808</v>
      </c>
    </row>
    <row r="31" spans="1:11" x14ac:dyDescent="0.3">
      <c r="J31" s="3" t="s">
        <v>8</v>
      </c>
      <c r="K31" s="3">
        <v>1.2542613340001176</v>
      </c>
    </row>
    <row r="32" spans="1:11" ht="17.25" thickBot="1" x14ac:dyDescent="0.35">
      <c r="J32" s="4" t="s">
        <v>9</v>
      </c>
      <c r="K32" s="4">
        <v>20</v>
      </c>
    </row>
    <row r="34" spans="10:18" ht="17.25" thickBot="1" x14ac:dyDescent="0.35">
      <c r="J34" t="s">
        <v>10</v>
      </c>
    </row>
    <row r="35" spans="10:18" x14ac:dyDescent="0.3">
      <c r="J35" s="5"/>
      <c r="K35" s="5" t="s">
        <v>15</v>
      </c>
      <c r="L35" s="5" t="s">
        <v>16</v>
      </c>
      <c r="M35" s="5" t="s">
        <v>17</v>
      </c>
      <c r="N35" s="5" t="s">
        <v>18</v>
      </c>
      <c r="O35" s="5" t="s">
        <v>19</v>
      </c>
    </row>
    <row r="36" spans="10:18" x14ac:dyDescent="0.3">
      <c r="J36" s="3" t="s">
        <v>11</v>
      </c>
      <c r="K36" s="3">
        <v>1</v>
      </c>
      <c r="L36" s="3">
        <v>186.75012415807194</v>
      </c>
      <c r="M36" s="3">
        <v>186.75012415807194</v>
      </c>
      <c r="N36" s="3">
        <v>118.70932372863079</v>
      </c>
      <c r="O36" s="3">
        <v>2.3494291981356312E-9</v>
      </c>
    </row>
    <row r="37" spans="10:18" x14ac:dyDescent="0.3">
      <c r="J37" s="3" t="s">
        <v>12</v>
      </c>
      <c r="K37" s="3">
        <v>18</v>
      </c>
      <c r="L37" s="3">
        <v>28.317086891419585</v>
      </c>
      <c r="M37" s="3">
        <v>1.5731714939677548</v>
      </c>
      <c r="N37" s="3"/>
      <c r="O37" s="3"/>
    </row>
    <row r="38" spans="10:18" ht="17.25" thickBot="1" x14ac:dyDescent="0.35">
      <c r="J38" s="4" t="s">
        <v>13</v>
      </c>
      <c r="K38" s="4">
        <v>19</v>
      </c>
      <c r="L38" s="4">
        <v>215.06721104949153</v>
      </c>
      <c r="M38" s="4"/>
      <c r="N38" s="4"/>
      <c r="O38" s="4"/>
    </row>
    <row r="39" spans="10:18" ht="17.25" thickBot="1" x14ac:dyDescent="0.35"/>
    <row r="40" spans="10:18" x14ac:dyDescent="0.3">
      <c r="J40" s="5"/>
      <c r="K40" s="5" t="s">
        <v>20</v>
      </c>
      <c r="L40" s="5" t="s">
        <v>8</v>
      </c>
      <c r="M40" s="5" t="s">
        <v>21</v>
      </c>
      <c r="N40" s="5" t="s">
        <v>22</v>
      </c>
      <c r="O40" s="5" t="s">
        <v>23</v>
      </c>
      <c r="P40" s="5" t="s">
        <v>24</v>
      </c>
      <c r="Q40" s="5" t="s">
        <v>25</v>
      </c>
      <c r="R40" s="5" t="s">
        <v>26</v>
      </c>
    </row>
    <row r="41" spans="10:18" x14ac:dyDescent="0.3">
      <c r="J41" s="3" t="s">
        <v>14</v>
      </c>
      <c r="K41" s="3">
        <v>-1053.2005270365144</v>
      </c>
      <c r="L41" s="3">
        <v>97.592887769041425</v>
      </c>
      <c r="M41" s="3">
        <v>-10.791775416349678</v>
      </c>
      <c r="N41" s="3">
        <v>2.7304034044849541E-9</v>
      </c>
      <c r="O41" s="3">
        <v>-1258.2355759212635</v>
      </c>
      <c r="P41" s="3">
        <v>-848.16547815176523</v>
      </c>
      <c r="Q41" s="3">
        <v>-1258.2355759212635</v>
      </c>
      <c r="R41" s="3">
        <v>-848.16547815176523</v>
      </c>
    </row>
    <row r="42" spans="10:18" ht="17.25" thickBot="1" x14ac:dyDescent="0.35">
      <c r="J42" s="4" t="s">
        <v>27</v>
      </c>
      <c r="K42" s="4">
        <v>0.52993136760625947</v>
      </c>
      <c r="L42" s="4">
        <v>4.8638168340310504E-2</v>
      </c>
      <c r="M42" s="4">
        <v>10.8953808436709</v>
      </c>
      <c r="N42" s="4">
        <v>2.3494291981356312E-9</v>
      </c>
      <c r="O42" s="4">
        <v>0.42774636774314728</v>
      </c>
      <c r="P42" s="4">
        <v>0.63211636746937172</v>
      </c>
      <c r="Q42" s="4">
        <v>0.42774636774314728</v>
      </c>
      <c r="R42" s="4">
        <v>0.63211636746937172</v>
      </c>
    </row>
    <row r="46" spans="10:18" x14ac:dyDescent="0.3">
      <c r="J46" t="s">
        <v>28</v>
      </c>
    </row>
    <row r="47" spans="10:18" ht="17.25" thickBot="1" x14ac:dyDescent="0.35"/>
    <row r="48" spans="10:18" x14ac:dyDescent="0.3">
      <c r="J48" s="5" t="s">
        <v>9</v>
      </c>
      <c r="K48" s="5" t="s">
        <v>37</v>
      </c>
      <c r="L48" s="5" t="s">
        <v>12</v>
      </c>
      <c r="M48" s="5" t="s">
        <v>30</v>
      </c>
    </row>
    <row r="49" spans="10:13" x14ac:dyDescent="0.3">
      <c r="J49" s="3">
        <v>1</v>
      </c>
      <c r="K49" s="3">
        <v>5.0724140731858824</v>
      </c>
      <c r="L49" s="3">
        <v>-0.60027811818630283</v>
      </c>
      <c r="M49" s="3">
        <v>-0.49170545471867511</v>
      </c>
    </row>
    <row r="50" spans="10:13" x14ac:dyDescent="0.3">
      <c r="J50" s="3">
        <v>2</v>
      </c>
      <c r="K50" s="3">
        <v>5.6023454407920781</v>
      </c>
      <c r="L50" s="3">
        <v>-0.60234544079207808</v>
      </c>
      <c r="M50" s="3">
        <v>-0.49339885944412842</v>
      </c>
    </row>
    <row r="51" spans="10:13" x14ac:dyDescent="0.3">
      <c r="J51" s="3">
        <v>3</v>
      </c>
      <c r="K51" s="3">
        <v>6.1322768083982737</v>
      </c>
      <c r="L51" s="3">
        <v>-0.47542255890589313</v>
      </c>
      <c r="M51" s="3">
        <v>-0.38943259537204367</v>
      </c>
    </row>
    <row r="52" spans="10:13" x14ac:dyDescent="0.3">
      <c r="J52" s="3">
        <v>4</v>
      </c>
      <c r="K52" s="3">
        <v>6.6622081760046967</v>
      </c>
      <c r="L52" s="3">
        <v>0.4792202525381537</v>
      </c>
      <c r="M52" s="3">
        <v>0.39254339787801368</v>
      </c>
    </row>
    <row r="53" spans="10:13" x14ac:dyDescent="0.3">
      <c r="J53" s="3">
        <v>5</v>
      </c>
      <c r="K53" s="3">
        <v>7.1921395436108924</v>
      </c>
      <c r="L53" s="3">
        <v>0.35769489165985746</v>
      </c>
      <c r="M53" s="3">
        <v>0.29299840195002913</v>
      </c>
    </row>
    <row r="54" spans="10:13" x14ac:dyDescent="0.3">
      <c r="J54" s="3">
        <v>6</v>
      </c>
      <c r="K54" s="3">
        <v>7.722070911217088</v>
      </c>
      <c r="L54" s="3">
        <v>2.3895781197746047E-2</v>
      </c>
      <c r="M54" s="3">
        <v>1.9573736912477366E-2</v>
      </c>
    </row>
    <row r="55" spans="10:13" x14ac:dyDescent="0.3">
      <c r="J55" s="3">
        <v>7</v>
      </c>
      <c r="K55" s="3">
        <v>8.2520022788232836</v>
      </c>
      <c r="L55" s="3">
        <v>-0.97189238954276558</v>
      </c>
      <c r="M55" s="3">
        <v>-0.79610562980646338</v>
      </c>
    </row>
    <row r="56" spans="10:13" x14ac:dyDescent="0.3">
      <c r="J56" s="3">
        <v>8</v>
      </c>
      <c r="K56" s="3">
        <v>8.7819336464297066</v>
      </c>
      <c r="L56" s="3">
        <v>0.80972940019573159</v>
      </c>
      <c r="M56" s="3">
        <v>0.66327315765781847</v>
      </c>
    </row>
    <row r="57" spans="10:13" x14ac:dyDescent="0.3">
      <c r="J57" s="3">
        <v>9</v>
      </c>
      <c r="K57" s="3">
        <v>9.3118650140359023</v>
      </c>
      <c r="L57" s="3">
        <v>-0.25647987589848498</v>
      </c>
      <c r="M57" s="3">
        <v>-0.21009020682928428</v>
      </c>
    </row>
    <row r="58" spans="10:13" x14ac:dyDescent="0.3">
      <c r="J58" s="3">
        <v>10</v>
      </c>
      <c r="K58" s="3">
        <v>9.8417963816420979</v>
      </c>
      <c r="L58" s="3">
        <v>4.1582036183579021</v>
      </c>
      <c r="M58" s="3">
        <v>3.406106834537229</v>
      </c>
    </row>
    <row r="59" spans="10:13" x14ac:dyDescent="0.3">
      <c r="J59" s="3">
        <v>11</v>
      </c>
      <c r="K59" s="3">
        <v>10.371727749248294</v>
      </c>
      <c r="L59" s="3">
        <v>0.71880875716112413</v>
      </c>
      <c r="M59" s="3">
        <v>0.58879738589102071</v>
      </c>
    </row>
    <row r="60" spans="10:13" x14ac:dyDescent="0.3">
      <c r="J60" s="3">
        <v>12</v>
      </c>
      <c r="K60" s="3">
        <v>10.901659116854717</v>
      </c>
      <c r="L60" s="3">
        <v>-0.50935427144145251</v>
      </c>
      <c r="M60" s="3">
        <v>-0.41722705869862858</v>
      </c>
    </row>
    <row r="61" spans="10:13" x14ac:dyDescent="0.3">
      <c r="J61" s="3">
        <v>13</v>
      </c>
      <c r="K61" s="3">
        <v>11.431590484460912</v>
      </c>
      <c r="L61" s="3">
        <v>-1.7879397234679573</v>
      </c>
      <c r="M61" s="3">
        <v>-1.4645539927286564</v>
      </c>
    </row>
    <row r="62" spans="10:13" x14ac:dyDescent="0.3">
      <c r="J62" s="3">
        <v>14</v>
      </c>
      <c r="K62" s="3">
        <v>11.961521852067108</v>
      </c>
      <c r="L62" s="3">
        <v>-0.34257181344485765</v>
      </c>
      <c r="M62" s="3">
        <v>-0.28061064396724572</v>
      </c>
    </row>
    <row r="63" spans="10:13" x14ac:dyDescent="0.3">
      <c r="J63" s="3">
        <v>15</v>
      </c>
      <c r="K63" s="3">
        <v>12.491453219673531</v>
      </c>
      <c r="L63" s="3">
        <v>-0.32592815907709216</v>
      </c>
      <c r="M63" s="3">
        <v>-0.2669773373529562</v>
      </c>
    </row>
    <row r="64" spans="10:13" x14ac:dyDescent="0.3">
      <c r="J64" s="3">
        <v>16</v>
      </c>
      <c r="K64" s="3">
        <v>13.021384587279726</v>
      </c>
      <c r="L64" s="3">
        <v>-1.5322592942036692</v>
      </c>
      <c r="M64" s="3">
        <v>-1.2551186361410882</v>
      </c>
    </row>
    <row r="65" spans="10:13" x14ac:dyDescent="0.3">
      <c r="J65" s="3">
        <v>17</v>
      </c>
      <c r="K65" s="3">
        <v>13.551315954885922</v>
      </c>
      <c r="L65" s="3">
        <v>-0.39836951692001676</v>
      </c>
      <c r="M65" s="3">
        <v>-0.32631618333024454</v>
      </c>
    </row>
    <row r="66" spans="10:13" x14ac:dyDescent="0.3">
      <c r="J66" s="3">
        <v>18</v>
      </c>
      <c r="K66" s="3">
        <v>14.081247322492118</v>
      </c>
      <c r="L66" s="3">
        <v>1.1502988892356996</v>
      </c>
      <c r="M66" s="3">
        <v>0.94224363883689644</v>
      </c>
    </row>
    <row r="67" spans="10:13" x14ac:dyDescent="0.3">
      <c r="J67" s="3">
        <v>19</v>
      </c>
      <c r="K67" s="3">
        <v>14.611178690098541</v>
      </c>
      <c r="L67" s="3">
        <v>-5.0958911537504648E-2</v>
      </c>
      <c r="M67" s="3">
        <v>-4.1741942626902187E-2</v>
      </c>
    </row>
    <row r="68" spans="10:13" ht="17.25" thickBot="1" x14ac:dyDescent="0.35">
      <c r="J68" s="4">
        <v>20</v>
      </c>
      <c r="K68" s="4">
        <v>15.141110057704736</v>
      </c>
      <c r="L68" s="4">
        <v>0.15594848307361886</v>
      </c>
      <c r="M68" s="4">
        <v>0.12774198735427281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airtopia</dc:creator>
  <cp:lastModifiedBy>User</cp:lastModifiedBy>
  <dcterms:created xsi:type="dcterms:W3CDTF">2007-10-27T03:10:04Z</dcterms:created>
  <dcterms:modified xsi:type="dcterms:W3CDTF">2018-08-17T10:58:30Z</dcterms:modified>
</cp:coreProperties>
</file>