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</sheets>
  <calcPr calcId="162913"/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9" i="1"/>
  <c r="C48" i="1" l="1"/>
  <c r="C47" i="1"/>
  <c r="C44" i="1"/>
  <c r="C43" i="1"/>
  <c r="C40" i="1"/>
  <c r="C39" i="1"/>
  <c r="C36" i="1"/>
  <c r="C35" i="1"/>
  <c r="C32" i="1"/>
  <c r="C31" i="1"/>
  <c r="E29" i="1"/>
  <c r="C24" i="1"/>
  <c r="C22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1" i="1"/>
  <c r="C23" i="1"/>
  <c r="E5" i="1"/>
  <c r="C33" i="1" l="1"/>
  <c r="C45" i="1"/>
  <c r="C41" i="1"/>
  <c r="C37" i="1"/>
  <c r="C34" i="1"/>
  <c r="C38" i="1"/>
  <c r="C42" i="1"/>
  <c r="C46" i="1"/>
  <c r="F29" i="1"/>
  <c r="C30" i="1"/>
  <c r="D29" i="1"/>
  <c r="D5" i="1"/>
  <c r="C5" i="1"/>
  <c r="C29" i="1" l="1"/>
</calcChain>
</file>

<file path=xl/sharedStrings.xml><?xml version="1.0" encoding="utf-8"?>
<sst xmlns="http://schemas.openxmlformats.org/spreadsheetml/2006/main" count="407" uniqueCount="75">
  <si>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</si>
  <si>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</si>
  <si>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</si>
  <si>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</si>
  <si>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</si>
  <si>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</si>
  <si>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</si>
  <si>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</si>
  <si>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</si>
  <si>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</si>
  <si>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</si>
  <si>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</si>
  <si>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</si>
  <si>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</si>
  <si>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</si>
  <si>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</si>
  <si>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</si>
  <si>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</si>
  <si>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</si>
  <si>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</si>
  <si>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</si>
  <si>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</si>
  <si>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3" type="noConversion"/>
  </si>
  <si>
    <t>02. 기술/국내</t>
    <phoneticPr fontId="3" type="noConversion"/>
  </si>
  <si>
    <t>03. 종합/국내</t>
    <phoneticPr fontId="3" type="noConversion"/>
  </si>
  <si>
    <t>04. 해상/국내</t>
    <phoneticPr fontId="3" type="noConversion"/>
  </si>
  <si>
    <t>05. 근재/국내</t>
    <phoneticPr fontId="3" type="noConversion"/>
  </si>
  <si>
    <t>06. 책임/국내</t>
    <phoneticPr fontId="3" type="noConversion"/>
  </si>
  <si>
    <t>07. 상해/국내</t>
    <phoneticPr fontId="3" type="noConversion"/>
  </si>
  <si>
    <t>08. 외국인상해/국내</t>
    <phoneticPr fontId="3" type="noConversion"/>
  </si>
  <si>
    <t>09. 농작물재해보상/국내</t>
    <phoneticPr fontId="3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</si>
  <si>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</si>
  <si>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</si>
  <si>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</si>
  <si>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</si>
  <si>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</si>
  <si>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</si>
  <si>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</si>
  <si>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</si>
  <si>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</si>
  <si>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</si>
  <si>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포트폴리오</t>
    <phoneticPr fontId="3" type="noConversion"/>
  </si>
  <si>
    <t>3. 일반손해보험</t>
    <phoneticPr fontId="3" type="noConversion"/>
  </si>
  <si>
    <t>01. 화재/국내</t>
    <phoneticPr fontId="3" type="noConversion"/>
  </si>
  <si>
    <t>04</t>
    <phoneticPr fontId="2" type="noConversion"/>
  </si>
  <si>
    <t>01</t>
    <phoneticPr fontId="2" type="noConversion"/>
  </si>
  <si>
    <t>02</t>
    <phoneticPr fontId="2" type="noConversion"/>
  </si>
  <si>
    <t>#</t>
    <phoneticPr fontId="2" type="noConversion"/>
  </si>
  <si>
    <t>A008</t>
    <phoneticPr fontId="2" type="noConversion"/>
  </si>
  <si>
    <t>LOSS_ADJ_PRM</t>
    <phoneticPr fontId="2" type="noConversion"/>
  </si>
  <si>
    <t>현행추정부채(원보험)</t>
    <phoneticPr fontId="2" type="noConversion"/>
  </si>
  <si>
    <t>03</t>
    <phoneticPr fontId="2" type="noConversion"/>
  </si>
  <si>
    <t>합계</t>
    <phoneticPr fontId="3" type="noConversion"/>
  </si>
  <si>
    <t>(손실조정)</t>
  </si>
  <si>
    <t>재보험자산</t>
    <phoneticPr fontId="2" type="noConversion"/>
  </si>
  <si>
    <t>PV_LIAB_RSV</t>
  </si>
  <si>
    <t>일반</t>
    <phoneticPr fontId="2" type="noConversion"/>
  </si>
  <si>
    <t>보험료</t>
    <phoneticPr fontId="2" type="noConversion"/>
  </si>
  <si>
    <t>준비금</t>
    <phoneticPr fontId="2" type="noConversion"/>
  </si>
  <si>
    <t>LOSS_ADJ_RSV</t>
    <phoneticPr fontId="2" type="noConversion"/>
  </si>
  <si>
    <t>자동차</t>
    <phoneticPr fontId="2" type="noConversion"/>
  </si>
  <si>
    <t>B001</t>
  </si>
  <si>
    <t>B002</t>
  </si>
  <si>
    <t>B003</t>
  </si>
  <si>
    <t>B004</t>
  </si>
  <si>
    <t>B007</t>
  </si>
  <si>
    <t>B005</t>
  </si>
  <si>
    <t>B006</t>
  </si>
  <si>
    <t>B001</t>
    <phoneticPr fontId="2" type="noConversion"/>
  </si>
  <si>
    <t>B002</t>
    <phoneticPr fontId="2" type="noConversion"/>
  </si>
  <si>
    <t>B003</t>
    <phoneticPr fontId="2" type="noConversion"/>
  </si>
  <si>
    <t>B004</t>
    <phoneticPr fontId="2" type="noConversion"/>
  </si>
  <si>
    <t>B005</t>
    <phoneticPr fontId="2" type="noConversion"/>
  </si>
  <si>
    <t>B006</t>
    <phoneticPr fontId="2" type="noConversion"/>
  </si>
  <si>
    <t>B007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</si>
</sst>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_-;\-* #,##0_-;_-* 0_-;_-@_-"/>
  </numFmts>
  <fonts count="7" x14ac:knownFonts="1">
    <font>
      <sz val="11"/>
      <color theme="1"/>
      <name val="맑은 고딕"/>
      <family val="2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indent="1"/>
    </xf>
    <xf numFmtId="176" fontId="4" fillId="0" borderId="11" xfId="0" applyNumberFormat="1" applyFont="1" applyBorder="1" applyAlignment="1">
      <alignment vertical="center"/>
    </xf>
    <xf numFmtId="176" fontId="4" fillId="0" borderId="12" xfId="0" applyNumberFormat="1" applyFont="1" applyBorder="1" applyAlignment="1">
      <alignment vertical="center"/>
    </xf>
    <xf numFmtId="176" fontId="4" fillId="0" borderId="13" xfId="0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/>
    </xf>
    <xf numFmtId="0" fontId="4" fillId="0" borderId="15" xfId="0" applyFont="1" applyFill="1" applyBorder="1" applyAlignment="1">
      <alignment horizontal="left" vertical="center"/>
    </xf>
    <xf numFmtId="176" fontId="4" fillId="0" borderId="16" xfId="0" applyNumberFormat="1" applyFont="1" applyBorder="1" applyAlignment="1">
      <alignment vertical="center"/>
    </xf>
    <xf numFmtId="176" fontId="4" fillId="0" borderId="0" xfId="0" applyNumberFormat="1" applyFont="1" applyBorder="1" applyAlignment="1">
      <alignment vertical="center"/>
    </xf>
    <xf numFmtId="176" fontId="4" fillId="2" borderId="17" xfId="0" applyNumberFormat="1" applyFont="1" applyFill="1" applyBorder="1" applyAlignment="1">
      <alignment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176" fontId="4" fillId="0" borderId="20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176" fontId="4" fillId="2" borderId="21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 indent="2"/>
    </xf>
    <xf numFmtId="0" fontId="4" fillId="0" borderId="20" xfId="0" applyFont="1" applyFill="1" applyBorder="1" applyAlignment="1">
      <alignment horizontal="left" vertical="center" indent="2"/>
    </xf>
    <xf numFmtId="176" fontId="4" fillId="2" borderId="6" xfId="0" applyNumberFormat="1" applyFont="1" applyFill="1" applyBorder="1" applyAlignment="1">
      <alignment vertical="center"/>
    </xf>
    <xf numFmtId="176" fontId="4" fillId="2" borderId="2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76" fontId="4" fillId="0" borderId="27" xfId="0" applyNumberFormat="1" applyFont="1" applyBorder="1" applyAlignment="1">
      <alignment vertical="center"/>
    </xf>
    <xf numFmtId="176" fontId="4" fillId="2" borderId="18" xfId="0" applyNumberFormat="1" applyFont="1" applyFill="1" applyBorder="1" applyAlignment="1">
      <alignment vertical="center"/>
    </xf>
    <xf numFmtId="176" fontId="4" fillId="2" borderId="19" xfId="0" applyNumberFormat="1" applyFont="1" applyFill="1" applyBorder="1" applyAlignment="1">
      <alignment vertical="center"/>
    </xf>
    <xf numFmtId="0" fontId="6" fillId="0" borderId="0" xfId="0" applyFont="1"/>
    <xf numFmtId="0" fontId="0" fillId="3" borderId="24" xfId="0" applyFill="1" applyBorder="1"/>
    <xf numFmtId="0" fontId="5" fillId="4" borderId="1" xfId="0" applyFont="1" applyFill="1" applyBorder="1" applyAlignment="1">
      <alignment horizontal="center" vertical="top"/>
    </xf>
    <xf numFmtId="176" fontId="0" fillId="0" borderId="0" xfId="0" applyNumberFormat="1"/>
    <xf numFmtId="3" fontId="0" fillId="0" borderId="0" xfId="0" applyNumberFormat="1"/>
    <xf numFmtId="0" fontId="5" fillId="4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zoomScale="85" zoomScaleNormal="85" workbookViewId="0">
      <selection activeCell="B22" sqref="B22"/>
    </sheetView>
  </sheetViews>
  <sheetFormatPr defaultRowHeight="16.5" x14ac:dyDescent="0.3"/>
  <cols>
    <col min="1" max="1" width="4.5" customWidth="1"/>
    <col min="2" max="2" width="32.75" bestFit="1" customWidth="1"/>
    <col min="3" max="3" width="15" bestFit="1" customWidth="1"/>
    <col min="4" max="4" width="18.375" bestFit="1" customWidth="1"/>
    <col min="5" max="5" width="15.875" customWidth="1"/>
    <col min="6" max="6" width="12.625" customWidth="1"/>
    <col min="7" max="7" width="15.375" bestFit="1" customWidth="1"/>
    <col min="9" max="9" width="12.5" bestFit="1" customWidth="1"/>
    <col min="10" max="10" width="12.875" bestFit="1" customWidth="1"/>
    <col min="11" max="11" width="8.625" customWidth="1"/>
    <col min="14" max="14" width="13.25" bestFit="1" customWidth="1"/>
    <col min="15" max="15" width="13.375" bestFit="1" customWidth="1"/>
    <col min="17" max="17" width="14.375" bestFit="1" customWidth="1"/>
    <col min="18" max="18" width="15.875" bestFit="1" customWidth="1"/>
    <col min="19" max="19" width="13.25" bestFit="1" customWidth="1"/>
    <col min="20" max="20" width="13.375" bestFit="1" customWidth="1"/>
    <col min="22" max="22" width="13.75" bestFit="1" customWidth="1"/>
    <col min="23" max="23" width="15.25" bestFit="1" customWidth="1"/>
  </cols>
  <sheetData>
    <row r="1" spans="1:23" x14ac:dyDescent="0.3">
      <c r="N1" s="40" t="s">
        <v>56</v>
      </c>
      <c r="O1" s="40"/>
      <c r="P1" s="40"/>
      <c r="Q1" s="40"/>
      <c r="R1" s="40"/>
      <c r="S1" s="40"/>
      <c r="T1" s="40"/>
      <c r="U1" s="40"/>
      <c r="V1" s="40"/>
      <c r="W1" s="40"/>
    </row>
    <row r="2" spans="1:23" x14ac:dyDescent="0.3">
      <c r="N2" s="40" t="s">
        <v>57</v>
      </c>
      <c r="O2" s="40"/>
      <c r="P2" s="40"/>
      <c r="Q2" s="40"/>
      <c r="R2" s="40"/>
      <c r="S2" s="40" t="s">
        <v>58</v>
      </c>
      <c r="T2" s="40"/>
      <c r="U2" s="40"/>
      <c r="V2" s="40"/>
      <c r="W2" s="40"/>
    </row>
    <row r="3" spans="1:23" x14ac:dyDescent="0.3">
      <c r="A3" s="44" t="s">
        <v>41</v>
      </c>
      <c r="B3" s="45"/>
      <c r="C3" s="41" t="s">
        <v>50</v>
      </c>
      <c r="D3" s="42"/>
      <c r="E3" s="43"/>
      <c r="F3" s="30"/>
      <c r="N3" s="37" t="s">
        <v>0</v>
      </c>
      <c r="O3" s="37" t="s">
        <v>1</v>
      </c>
      <c r="P3" s="37" t="s">
        <v>2</v>
      </c>
      <c r="Q3" s="37" t="s">
        <v>3</v>
      </c>
      <c r="R3" s="37" t="s">
        <v>49</v>
      </c>
      <c r="S3" s="37" t="s">
        <v>0</v>
      </c>
      <c r="T3" s="37" t="s">
        <v>1</v>
      </c>
      <c r="U3" s="37" t="s">
        <v>2</v>
      </c>
      <c r="V3" s="37" t="s">
        <v>55</v>
      </c>
      <c r="W3" s="37" t="s">
        <v>59</v>
      </c>
    </row>
    <row r="4" spans="1:23" x14ac:dyDescent="0.3">
      <c r="A4" s="46"/>
      <c r="B4" s="47"/>
      <c r="C4" s="3" t="s">
        <v>22</v>
      </c>
      <c r="D4" s="2" t="s">
        <v>20</v>
      </c>
      <c r="E4" s="4" t="s">
        <v>21</v>
      </c>
      <c r="N4" s="36" t="s">
        <v>4</v>
      </c>
      <c r="O4" s="36" t="s">
        <v>6</v>
      </c>
      <c r="P4" s="36" t="s">
        <v>8</v>
      </c>
      <c r="Q4" s="36">
        <v>3550280246.8202982</v>
      </c>
      <c r="R4" s="36">
        <v>1794861.736870707</v>
      </c>
      <c r="S4" s="36" t="s">
        <v>4</v>
      </c>
      <c r="T4" s="36" t="s">
        <v>6</v>
      </c>
      <c r="U4" s="36" t="s">
        <v>8</v>
      </c>
      <c r="V4" s="36">
        <v>5283524123.6242981</v>
      </c>
      <c r="W4" s="36">
        <v>2409124.6747163329</v>
      </c>
    </row>
    <row r="5" spans="1:23" x14ac:dyDescent="0.3">
      <c r="A5" s="19" t="s">
        <v>42</v>
      </c>
      <c r="B5" s="5"/>
      <c r="C5" s="8">
        <f>SUM(C6:C24)</f>
        <v>3700016419.4245358</v>
      </c>
      <c r="D5" s="7">
        <f t="shared" ref="D5:E5" si="0">SUM(D6:D24)</f>
        <v>2081101458.7780423</v>
      </c>
      <c r="E5" s="9">
        <f t="shared" si="0"/>
        <v>1618914960.6464934</v>
      </c>
      <c r="I5" s="28" t="s">
        <v>0</v>
      </c>
      <c r="J5" s="28" t="s">
        <v>1</v>
      </c>
      <c r="K5" s="29" t="s">
        <v>2</v>
      </c>
      <c r="N5" s="36" t="s">
        <v>4</v>
      </c>
      <c r="O5" s="36" t="s">
        <v>6</v>
      </c>
      <c r="P5" s="36" t="s">
        <v>9</v>
      </c>
      <c r="Q5" s="36">
        <v>7469530994.4856873</v>
      </c>
      <c r="R5" s="36">
        <v>3046405.9811168662</v>
      </c>
      <c r="S5" s="36" t="s">
        <v>4</v>
      </c>
      <c r="T5" s="36" t="s">
        <v>6</v>
      </c>
      <c r="U5" s="36" t="s">
        <v>9</v>
      </c>
      <c r="V5" s="36">
        <v>24204195178.546471</v>
      </c>
      <c r="W5" s="36">
        <v>83197245.729582161</v>
      </c>
    </row>
    <row r="6" spans="1:23" x14ac:dyDescent="0.3">
      <c r="A6" s="20"/>
      <c r="B6" s="10" t="s">
        <v>43</v>
      </c>
      <c r="C6" s="12">
        <f>D6+E6</f>
        <v>34615912.961876579</v>
      </c>
      <c r="D6" s="13">
        <f t="shared" ref="D6:D24" si="1">SUMIFS($Q:$Q,$N:$N,$I6,$O:$O,$J6,$P:$P,$K6)/1000</f>
        <v>16571565.79840851</v>
      </c>
      <c r="E6" s="22">
        <f t="shared" ref="E6:E24" si="2">SUMIFS($V:$V,$S:$S,$I6,$T:$T,$J6,$U:$U,$K6)/1000</f>
        <v>18044347.16346807</v>
      </c>
      <c r="I6" s="26" t="s">
        <v>44</v>
      </c>
      <c r="J6" s="26" t="s">
        <v>45</v>
      </c>
      <c r="K6" s="24" t="s">
        <v>8</v>
      </c>
      <c r="N6" s="36" t="s">
        <v>4</v>
      </c>
      <c r="O6" s="36" t="s">
        <v>6</v>
      </c>
      <c r="P6" s="36" t="s">
        <v>10</v>
      </c>
      <c r="Q6" s="36">
        <v>31479174658.01157</v>
      </c>
      <c r="R6" s="36">
        <v>14833625.503525799</v>
      </c>
      <c r="S6" s="36" t="s">
        <v>4</v>
      </c>
      <c r="T6" s="36" t="s">
        <v>6</v>
      </c>
      <c r="U6" s="36" t="s">
        <v>10</v>
      </c>
      <c r="V6" s="36">
        <v>76319381985.290436</v>
      </c>
      <c r="W6" s="36">
        <v>162174768.24616551</v>
      </c>
    </row>
    <row r="7" spans="1:23" x14ac:dyDescent="0.3">
      <c r="A7" s="20"/>
      <c r="B7" s="14" t="s">
        <v>23</v>
      </c>
      <c r="C7" s="12">
        <f t="shared" ref="C7:C24" si="3">D7+E7</f>
        <v>46889916.66648905</v>
      </c>
      <c r="D7" s="13">
        <f t="shared" si="1"/>
        <v>14592029.67742306</v>
      </c>
      <c r="E7" s="22">
        <f t="shared" si="2"/>
        <v>32297886.98906599</v>
      </c>
      <c r="I7" s="26" t="s">
        <v>44</v>
      </c>
      <c r="J7" s="26" t="s">
        <v>45</v>
      </c>
      <c r="K7" s="24" t="s">
        <v>9</v>
      </c>
      <c r="N7" s="36" t="s">
        <v>4</v>
      </c>
      <c r="O7" s="36" t="s">
        <v>6</v>
      </c>
      <c r="P7" s="36" t="s">
        <v>11</v>
      </c>
      <c r="Q7" s="36">
        <v>10393424811.56966</v>
      </c>
      <c r="R7" s="36">
        <v>5179967.1529320329</v>
      </c>
      <c r="S7" s="36" t="s">
        <v>4</v>
      </c>
      <c r="T7" s="36" t="s">
        <v>6</v>
      </c>
      <c r="U7" s="36" t="s">
        <v>11</v>
      </c>
      <c r="V7" s="36">
        <v>115167578258.099</v>
      </c>
      <c r="W7" s="36">
        <v>520191418.14721793</v>
      </c>
    </row>
    <row r="8" spans="1:23" x14ac:dyDescent="0.3">
      <c r="A8" s="20"/>
      <c r="B8" s="14" t="s">
        <v>24</v>
      </c>
      <c r="C8" s="12">
        <f t="shared" si="3"/>
        <v>197523814.88594103</v>
      </c>
      <c r="D8" s="13">
        <f t="shared" si="1"/>
        <v>67869561.458695441</v>
      </c>
      <c r="E8" s="22">
        <f t="shared" si="2"/>
        <v>129654253.4272456</v>
      </c>
      <c r="I8" s="26" t="s">
        <v>44</v>
      </c>
      <c r="J8" s="26" t="s">
        <v>45</v>
      </c>
      <c r="K8" s="24" t="s">
        <v>10</v>
      </c>
      <c r="N8" s="36" t="s">
        <v>4</v>
      </c>
      <c r="O8" s="36" t="s">
        <v>6</v>
      </c>
      <c r="P8" s="36" t="s">
        <v>12</v>
      </c>
      <c r="Q8" s="36">
        <v>938873846.21339691</v>
      </c>
      <c r="R8" s="36">
        <v>372472.73416231468</v>
      </c>
      <c r="S8" s="36" t="s">
        <v>4</v>
      </c>
      <c r="T8" s="36" t="s">
        <v>6</v>
      </c>
      <c r="U8" s="36" t="s">
        <v>12</v>
      </c>
      <c r="V8" s="36">
        <v>10949902548.43368</v>
      </c>
      <c r="W8" s="36">
        <v>3994634.9532437362</v>
      </c>
    </row>
    <row r="9" spans="1:23" x14ac:dyDescent="0.3">
      <c r="A9" s="20"/>
      <c r="B9" s="14" t="s">
        <v>25</v>
      </c>
      <c r="C9" s="12">
        <f t="shared" si="3"/>
        <v>115358012.35031027</v>
      </c>
      <c r="D9" s="13">
        <f t="shared" si="1"/>
        <v>13523078.608650571</v>
      </c>
      <c r="E9" s="22">
        <f t="shared" si="2"/>
        <v>101834933.7416597</v>
      </c>
      <c r="I9" s="26" t="s">
        <v>44</v>
      </c>
      <c r="J9" s="26" t="s">
        <v>45</v>
      </c>
      <c r="K9" s="24" t="s">
        <v>11</v>
      </c>
      <c r="N9" s="36" t="s">
        <v>4</v>
      </c>
      <c r="O9" s="36" t="s">
        <v>6</v>
      </c>
      <c r="P9" s="36" t="s">
        <v>13</v>
      </c>
      <c r="Q9" s="36">
        <v>17710590521.406219</v>
      </c>
      <c r="R9" s="36">
        <v>5401060.6743696276</v>
      </c>
      <c r="S9" s="36" t="s">
        <v>4</v>
      </c>
      <c r="T9" s="36" t="s">
        <v>6</v>
      </c>
      <c r="U9" s="36" t="s">
        <v>13</v>
      </c>
      <c r="V9" s="36">
        <v>96795765660.416031</v>
      </c>
      <c r="W9" s="36">
        <v>844138781.35270047</v>
      </c>
    </row>
    <row r="10" spans="1:23" x14ac:dyDescent="0.3">
      <c r="A10" s="20"/>
      <c r="B10" s="14" t="s">
        <v>26</v>
      </c>
      <c r="C10" s="12">
        <f t="shared" si="3"/>
        <v>30685175.081241958</v>
      </c>
      <c r="D10" s="13">
        <f t="shared" si="1"/>
        <v>5098493.0789888408</v>
      </c>
      <c r="E10" s="22">
        <f t="shared" si="2"/>
        <v>25586682.002253119</v>
      </c>
      <c r="I10" s="26" t="s">
        <v>44</v>
      </c>
      <c r="J10" s="26" t="s">
        <v>45</v>
      </c>
      <c r="K10" s="24" t="s">
        <v>12</v>
      </c>
      <c r="N10" s="36" t="s">
        <v>4</v>
      </c>
      <c r="O10" s="36" t="s">
        <v>6</v>
      </c>
      <c r="P10" s="36" t="s">
        <v>14</v>
      </c>
      <c r="Q10" s="36">
        <v>23433787538.49036</v>
      </c>
      <c r="R10" s="36">
        <v>12579615.19459237</v>
      </c>
      <c r="S10" s="36" t="s">
        <v>4</v>
      </c>
      <c r="T10" s="36" t="s">
        <v>6</v>
      </c>
      <c r="U10" s="36" t="s">
        <v>14</v>
      </c>
      <c r="V10" s="36">
        <v>53187031653.489082</v>
      </c>
      <c r="W10" s="36">
        <v>24970384.1126265</v>
      </c>
    </row>
    <row r="11" spans="1:23" x14ac:dyDescent="0.3">
      <c r="A11" s="20"/>
      <c r="B11" s="14" t="s">
        <v>27</v>
      </c>
      <c r="C11" s="12">
        <f t="shared" si="3"/>
        <v>109290634.59295535</v>
      </c>
      <c r="D11" s="13">
        <f t="shared" si="1"/>
        <v>34471715.466143124</v>
      </c>
      <c r="E11" s="22">
        <f t="shared" si="2"/>
        <v>74818919.126812235</v>
      </c>
      <c r="I11" s="26" t="s">
        <v>44</v>
      </c>
      <c r="J11" s="26" t="s">
        <v>45</v>
      </c>
      <c r="K11" s="24" t="s">
        <v>13</v>
      </c>
      <c r="N11" s="36" t="s">
        <v>4</v>
      </c>
      <c r="O11" s="36" t="s">
        <v>6</v>
      </c>
      <c r="P11" s="36" t="s">
        <v>15</v>
      </c>
      <c r="Q11" s="36">
        <v>79289677.485545754</v>
      </c>
      <c r="R11" s="36">
        <v>38024.279189557121</v>
      </c>
      <c r="S11" s="36" t="s">
        <v>4</v>
      </c>
      <c r="T11" s="36" t="s">
        <v>6</v>
      </c>
      <c r="U11" s="36" t="s">
        <v>15</v>
      </c>
      <c r="V11" s="36">
        <v>7823381666.9095373</v>
      </c>
      <c r="W11" s="36">
        <v>3691146.733454105</v>
      </c>
    </row>
    <row r="12" spans="1:23" x14ac:dyDescent="0.3">
      <c r="A12" s="20"/>
      <c r="B12" s="14" t="s">
        <v>28</v>
      </c>
      <c r="C12" s="12">
        <f t="shared" si="3"/>
        <v>118866373.97439288</v>
      </c>
      <c r="D12" s="13">
        <f t="shared" si="1"/>
        <v>65278356.582206719</v>
      </c>
      <c r="E12" s="22">
        <f t="shared" si="2"/>
        <v>53588017.392186157</v>
      </c>
      <c r="F12" s="39"/>
      <c r="I12" s="26" t="s">
        <v>44</v>
      </c>
      <c r="J12" s="26" t="s">
        <v>45</v>
      </c>
      <c r="K12" s="24" t="s">
        <v>14</v>
      </c>
      <c r="N12" s="36" t="s">
        <v>4</v>
      </c>
      <c r="O12" s="36" t="s">
        <v>6</v>
      </c>
      <c r="P12" s="36" t="s">
        <v>16</v>
      </c>
      <c r="Q12" s="36">
        <v>33843469407.872219</v>
      </c>
      <c r="R12" s="36">
        <v>12487484.65921882</v>
      </c>
      <c r="S12" s="36" t="s">
        <v>4</v>
      </c>
      <c r="T12" s="36" t="s">
        <v>6</v>
      </c>
      <c r="U12" s="36" t="s">
        <v>16</v>
      </c>
      <c r="V12" s="36">
        <v>52193915537.443008</v>
      </c>
      <c r="W12" s="36">
        <v>20250781.037219569</v>
      </c>
    </row>
    <row r="13" spans="1:23" x14ac:dyDescent="0.3">
      <c r="A13" s="20"/>
      <c r="B13" s="14" t="s">
        <v>29</v>
      </c>
      <c r="C13" s="12">
        <f t="shared" si="3"/>
        <v>81300268.469378799</v>
      </c>
      <c r="D13" s="13">
        <f t="shared" si="1"/>
        <v>4824295.4095181189</v>
      </c>
      <c r="E13" s="22">
        <f t="shared" si="2"/>
        <v>76475973.059860677</v>
      </c>
      <c r="I13" s="26" t="s">
        <v>44</v>
      </c>
      <c r="J13" s="26" t="s">
        <v>45</v>
      </c>
      <c r="K13" s="24" t="s">
        <v>48</v>
      </c>
      <c r="N13" s="36" t="s">
        <v>4</v>
      </c>
      <c r="O13" s="36" t="s">
        <v>6</v>
      </c>
      <c r="P13" s="36" t="s">
        <v>17</v>
      </c>
      <c r="Q13" s="36">
        <v>0</v>
      </c>
      <c r="R13" s="36">
        <v>0</v>
      </c>
      <c r="S13" s="36" t="s">
        <v>4</v>
      </c>
      <c r="T13" s="36" t="s">
        <v>6</v>
      </c>
      <c r="U13" s="36" t="s">
        <v>17</v>
      </c>
      <c r="V13" s="36">
        <v>60973728.83339525</v>
      </c>
      <c r="W13" s="36">
        <v>28767.99184703585</v>
      </c>
    </row>
    <row r="14" spans="1:23" x14ac:dyDescent="0.3">
      <c r="A14" s="20"/>
      <c r="B14" s="14" t="s">
        <v>30</v>
      </c>
      <c r="C14" s="12">
        <f t="shared" si="3"/>
        <v>20934767.004265338</v>
      </c>
      <c r="D14" s="13">
        <f t="shared" si="1"/>
        <v>1000363.832300727</v>
      </c>
      <c r="E14" s="22">
        <f t="shared" si="2"/>
        <v>19934403.171964612</v>
      </c>
      <c r="I14" s="26" t="s">
        <v>44</v>
      </c>
      <c r="J14" s="26" t="s">
        <v>45</v>
      </c>
      <c r="K14" s="24" t="s">
        <v>15</v>
      </c>
      <c r="N14" s="36" t="s">
        <v>4</v>
      </c>
      <c r="O14" s="36" t="s">
        <v>7</v>
      </c>
      <c r="P14" s="36" t="s">
        <v>18</v>
      </c>
      <c r="Q14" s="36">
        <v>19010420135.328671</v>
      </c>
      <c r="R14" s="36">
        <v>14493260.44646378</v>
      </c>
      <c r="S14" s="36" t="s">
        <v>4</v>
      </c>
      <c r="T14" s="36" t="s">
        <v>7</v>
      </c>
      <c r="U14" s="36" t="s">
        <v>18</v>
      </c>
      <c r="V14" s="36">
        <v>40212777221.25174</v>
      </c>
      <c r="W14" s="36">
        <v>17444348.141562451</v>
      </c>
    </row>
    <row r="15" spans="1:23" x14ac:dyDescent="0.3">
      <c r="A15" s="20"/>
      <c r="B15" s="14" t="s">
        <v>31</v>
      </c>
      <c r="C15" s="12">
        <f t="shared" si="3"/>
        <v>140387467.13706416</v>
      </c>
      <c r="D15" s="13">
        <f t="shared" si="1"/>
        <v>61090978.322797641</v>
      </c>
      <c r="E15" s="22">
        <f t="shared" si="2"/>
        <v>79296488.814266503</v>
      </c>
      <c r="I15" s="26" t="s">
        <v>44</v>
      </c>
      <c r="J15" s="26" t="s">
        <v>45</v>
      </c>
      <c r="K15" s="24" t="s">
        <v>16</v>
      </c>
      <c r="N15" s="36" t="s">
        <v>5</v>
      </c>
      <c r="O15" s="36" t="s">
        <v>6</v>
      </c>
      <c r="P15" s="36" t="s">
        <v>8</v>
      </c>
      <c r="Q15" s="36">
        <v>16571565798.40851</v>
      </c>
      <c r="R15" s="36">
        <v>0</v>
      </c>
      <c r="S15" s="36" t="s">
        <v>5</v>
      </c>
      <c r="T15" s="36" t="s">
        <v>6</v>
      </c>
      <c r="U15" s="36" t="s">
        <v>8</v>
      </c>
      <c r="V15" s="36">
        <v>18044347163.468071</v>
      </c>
      <c r="W15" s="36">
        <v>0</v>
      </c>
    </row>
    <row r="16" spans="1:23" x14ac:dyDescent="0.3">
      <c r="A16" s="20"/>
      <c r="B16" s="14" t="s">
        <v>32</v>
      </c>
      <c r="C16" s="12">
        <f t="shared" si="3"/>
        <v>987960437.6474632</v>
      </c>
      <c r="D16" s="13">
        <f t="shared" si="1"/>
        <v>538003316.3561033</v>
      </c>
      <c r="E16" s="22">
        <f t="shared" si="2"/>
        <v>449957121.2913599</v>
      </c>
      <c r="I16" s="26" t="s">
        <v>44</v>
      </c>
      <c r="J16" s="26" t="s">
        <v>45</v>
      </c>
      <c r="K16" s="24" t="s">
        <v>68</v>
      </c>
      <c r="N16" s="36" t="s">
        <v>5</v>
      </c>
      <c r="O16" s="36" t="s">
        <v>6</v>
      </c>
      <c r="P16" s="36" t="s">
        <v>9</v>
      </c>
      <c r="Q16" s="36">
        <v>14592029677.423059</v>
      </c>
      <c r="R16" s="36">
        <v>0</v>
      </c>
      <c r="S16" s="36" t="s">
        <v>5</v>
      </c>
      <c r="T16" s="36" t="s">
        <v>6</v>
      </c>
      <c r="U16" s="36" t="s">
        <v>9</v>
      </c>
      <c r="V16" s="36">
        <v>32297886989.06599</v>
      </c>
      <c r="W16" s="36">
        <v>0</v>
      </c>
    </row>
    <row r="17" spans="1:23" x14ac:dyDescent="0.3">
      <c r="A17" s="20"/>
      <c r="B17" s="14" t="s">
        <v>33</v>
      </c>
      <c r="C17" s="12">
        <f t="shared" si="3"/>
        <v>819159584.26283741</v>
      </c>
      <c r="D17" s="13">
        <f t="shared" si="1"/>
        <v>727552493.95687318</v>
      </c>
      <c r="E17" s="22">
        <f t="shared" si="2"/>
        <v>91607090.305964187</v>
      </c>
      <c r="I17" s="26" t="s">
        <v>44</v>
      </c>
      <c r="J17" s="26" t="s">
        <v>45</v>
      </c>
      <c r="K17" s="24" t="s">
        <v>69</v>
      </c>
      <c r="N17" s="36" t="s">
        <v>5</v>
      </c>
      <c r="O17" s="36" t="s">
        <v>6</v>
      </c>
      <c r="P17" s="36" t="s">
        <v>10</v>
      </c>
      <c r="Q17" s="36">
        <v>67869561458.695442</v>
      </c>
      <c r="R17" s="36">
        <v>0</v>
      </c>
      <c r="S17" s="36" t="s">
        <v>5</v>
      </c>
      <c r="T17" s="36" t="s">
        <v>6</v>
      </c>
      <c r="U17" s="36" t="s">
        <v>10</v>
      </c>
      <c r="V17" s="36">
        <v>129654253427.24561</v>
      </c>
      <c r="W17" s="36">
        <v>0</v>
      </c>
    </row>
    <row r="18" spans="1:23" x14ac:dyDescent="0.3">
      <c r="A18" s="20"/>
      <c r="B18" s="14" t="s">
        <v>34</v>
      </c>
      <c r="C18" s="12">
        <f t="shared" si="3"/>
        <v>270705505.36021852</v>
      </c>
      <c r="D18" s="13">
        <f t="shared" si="1"/>
        <v>123684062.91785601</v>
      </c>
      <c r="E18" s="22">
        <f t="shared" si="2"/>
        <v>147021442.44236249</v>
      </c>
      <c r="I18" s="26" t="s">
        <v>44</v>
      </c>
      <c r="J18" s="26" t="s">
        <v>45</v>
      </c>
      <c r="K18" s="24" t="s">
        <v>70</v>
      </c>
      <c r="N18" s="36" t="s">
        <v>5</v>
      </c>
      <c r="O18" s="36" t="s">
        <v>6</v>
      </c>
      <c r="P18" s="36" t="s">
        <v>11</v>
      </c>
      <c r="Q18" s="36">
        <v>13523078608.65057</v>
      </c>
      <c r="R18" s="36">
        <v>0</v>
      </c>
      <c r="S18" s="36" t="s">
        <v>5</v>
      </c>
      <c r="T18" s="36" t="s">
        <v>6</v>
      </c>
      <c r="U18" s="36" t="s">
        <v>11</v>
      </c>
      <c r="V18" s="36">
        <v>101834933741.6597</v>
      </c>
      <c r="W18" s="36">
        <v>0</v>
      </c>
    </row>
    <row r="19" spans="1:23" x14ac:dyDescent="0.3">
      <c r="A19" s="20"/>
      <c r="B19" s="14" t="s">
        <v>35</v>
      </c>
      <c r="C19" s="12">
        <f t="shared" si="3"/>
        <v>209906651.3129259</v>
      </c>
      <c r="D19" s="13">
        <f t="shared" si="1"/>
        <v>180555514.6307407</v>
      </c>
      <c r="E19" s="22">
        <f t="shared" si="2"/>
        <v>29351136.68218521</v>
      </c>
      <c r="I19" s="26" t="s">
        <v>44</v>
      </c>
      <c r="J19" s="26" t="s">
        <v>45</v>
      </c>
      <c r="K19" s="24" t="s">
        <v>71</v>
      </c>
      <c r="N19" s="36" t="s">
        <v>5</v>
      </c>
      <c r="O19" s="36" t="s">
        <v>6</v>
      </c>
      <c r="P19" s="36" t="s">
        <v>12</v>
      </c>
      <c r="Q19" s="36">
        <v>5098493078.9888411</v>
      </c>
      <c r="R19" s="36">
        <v>0</v>
      </c>
      <c r="S19" s="36" t="s">
        <v>5</v>
      </c>
      <c r="T19" s="36" t="s">
        <v>6</v>
      </c>
      <c r="U19" s="36" t="s">
        <v>12</v>
      </c>
      <c r="V19" s="36">
        <v>25586682002.25312</v>
      </c>
      <c r="W19" s="36">
        <v>0</v>
      </c>
    </row>
    <row r="20" spans="1:23" x14ac:dyDescent="0.3">
      <c r="A20" s="20"/>
      <c r="B20" s="14" t="s">
        <v>36</v>
      </c>
      <c r="C20" s="12">
        <f t="shared" si="3"/>
        <v>110979073.2089265</v>
      </c>
      <c r="D20" s="13">
        <f t="shared" si="1"/>
        <v>42682104.532417648</v>
      </c>
      <c r="E20" s="22">
        <f t="shared" si="2"/>
        <v>68296968.676508844</v>
      </c>
      <c r="I20" s="26" t="s">
        <v>44</v>
      </c>
      <c r="J20" s="26" t="s">
        <v>45</v>
      </c>
      <c r="K20" s="24" t="s">
        <v>72</v>
      </c>
      <c r="N20" s="36" t="s">
        <v>5</v>
      </c>
      <c r="O20" s="36" t="s">
        <v>6</v>
      </c>
      <c r="P20" s="36" t="s">
        <v>13</v>
      </c>
      <c r="Q20" s="36">
        <v>34471715466.143127</v>
      </c>
      <c r="R20" s="36">
        <v>0</v>
      </c>
      <c r="S20" s="36" t="s">
        <v>5</v>
      </c>
      <c r="T20" s="36" t="s">
        <v>6</v>
      </c>
      <c r="U20" s="36" t="s">
        <v>13</v>
      </c>
      <c r="V20" s="36">
        <v>74818919126.812241</v>
      </c>
      <c r="W20" s="36">
        <v>0</v>
      </c>
    </row>
    <row r="21" spans="1:23" x14ac:dyDescent="0.3">
      <c r="A21" s="20"/>
      <c r="B21" s="14" t="s">
        <v>37</v>
      </c>
      <c r="C21" s="12">
        <f t="shared" si="3"/>
        <v>60700793.45058617</v>
      </c>
      <c r="D21" s="13">
        <f t="shared" si="1"/>
        <v>48797093.972231559</v>
      </c>
      <c r="E21" s="22">
        <f t="shared" si="2"/>
        <v>11903699.478354611</v>
      </c>
      <c r="G21" s="38"/>
      <c r="I21" s="26" t="s">
        <v>44</v>
      </c>
      <c r="J21" s="26" t="s">
        <v>45</v>
      </c>
      <c r="K21" s="24" t="s">
        <v>73</v>
      </c>
      <c r="N21" s="36" t="s">
        <v>5</v>
      </c>
      <c r="O21" s="36" t="s">
        <v>6</v>
      </c>
      <c r="P21" s="36" t="s">
        <v>14</v>
      </c>
      <c r="Q21" s="36">
        <v>65278356582.206718</v>
      </c>
      <c r="R21" s="36">
        <v>0</v>
      </c>
      <c r="S21" s="36" t="s">
        <v>5</v>
      </c>
      <c r="T21" s="36" t="s">
        <v>6</v>
      </c>
      <c r="U21" s="36" t="s">
        <v>14</v>
      </c>
      <c r="V21" s="36">
        <v>53588017392.186157</v>
      </c>
      <c r="W21" s="36">
        <v>0</v>
      </c>
    </row>
    <row r="22" spans="1:23" x14ac:dyDescent="0.3">
      <c r="A22" s="20"/>
      <c r="B22" s="14" t="s">
        <v>38</v>
      </c>
      <c r="C22" s="12">
        <f t="shared" si="3"/>
        <v>63878214.003006965</v>
      </c>
      <c r="D22" s="13">
        <f t="shared" si="1"/>
        <v>38501264.30748868</v>
      </c>
      <c r="E22" s="22">
        <f t="shared" si="2"/>
        <v>25376949.695518281</v>
      </c>
      <c r="I22" s="26" t="s">
        <v>44</v>
      </c>
      <c r="J22" s="26" t="s">
        <v>45</v>
      </c>
      <c r="K22" s="24" t="s">
        <v>74</v>
      </c>
      <c r="N22" s="36" t="s">
        <v>5</v>
      </c>
      <c r="O22" s="36" t="s">
        <v>6</v>
      </c>
      <c r="P22" s="36" t="s">
        <v>19</v>
      </c>
      <c r="Q22" s="36">
        <v>4824295409.5181189</v>
      </c>
      <c r="R22" s="36">
        <v>0</v>
      </c>
      <c r="S22" s="36" t="s">
        <v>5</v>
      </c>
      <c r="T22" s="36" t="s">
        <v>6</v>
      </c>
      <c r="U22" s="36" t="s">
        <v>19</v>
      </c>
      <c r="V22" s="36">
        <v>76475973059.860672</v>
      </c>
      <c r="W22" s="36">
        <v>0</v>
      </c>
    </row>
    <row r="23" spans="1:23" x14ac:dyDescent="0.3">
      <c r="A23" s="20"/>
      <c r="B23" s="14" t="s">
        <v>39</v>
      </c>
      <c r="C23" s="12">
        <f t="shared" si="3"/>
        <v>18952349.459572911</v>
      </c>
      <c r="D23" s="13">
        <f t="shared" si="1"/>
        <v>2641.8862122834948</v>
      </c>
      <c r="E23" s="22">
        <f t="shared" si="2"/>
        <v>18949707.573360629</v>
      </c>
      <c r="I23" s="26" t="s">
        <v>44</v>
      </c>
      <c r="J23" s="26" t="s">
        <v>45</v>
      </c>
      <c r="K23" s="24" t="s">
        <v>17</v>
      </c>
      <c r="N23" s="36" t="s">
        <v>5</v>
      </c>
      <c r="O23" s="36" t="s">
        <v>6</v>
      </c>
      <c r="P23" s="36" t="s">
        <v>15</v>
      </c>
      <c r="Q23" s="36">
        <v>1000363832.300727</v>
      </c>
      <c r="R23" s="36">
        <v>0</v>
      </c>
      <c r="S23" s="36" t="s">
        <v>5</v>
      </c>
      <c r="T23" s="36" t="s">
        <v>6</v>
      </c>
      <c r="U23" s="36" t="s">
        <v>15</v>
      </c>
      <c r="V23" s="36">
        <v>19934403171.964611</v>
      </c>
      <c r="W23" s="36">
        <v>0</v>
      </c>
    </row>
    <row r="24" spans="1:23" x14ac:dyDescent="0.3">
      <c r="A24" s="21"/>
      <c r="B24" s="15" t="s">
        <v>40</v>
      </c>
      <c r="C24" s="17">
        <f t="shared" si="3"/>
        <v>261921467.59508288</v>
      </c>
      <c r="D24" s="18">
        <f t="shared" si="1"/>
        <v>97002527.982986286</v>
      </c>
      <c r="E24" s="23">
        <f t="shared" si="2"/>
        <v>164918939.61209658</v>
      </c>
      <c r="I24" s="27" t="s">
        <v>44</v>
      </c>
      <c r="J24" s="27" t="s">
        <v>46</v>
      </c>
      <c r="K24" s="25" t="s">
        <v>47</v>
      </c>
      <c r="N24" s="36" t="s">
        <v>5</v>
      </c>
      <c r="O24" s="36" t="s">
        <v>6</v>
      </c>
      <c r="P24" s="36" t="s">
        <v>16</v>
      </c>
      <c r="Q24" s="36">
        <v>61090978322.797638</v>
      </c>
      <c r="R24" s="36">
        <v>0</v>
      </c>
      <c r="S24" s="36" t="s">
        <v>5</v>
      </c>
      <c r="T24" s="36" t="s">
        <v>6</v>
      </c>
      <c r="U24" s="36" t="s">
        <v>16</v>
      </c>
      <c r="V24" s="36">
        <v>79296488814.26651</v>
      </c>
      <c r="W24" s="36">
        <v>0</v>
      </c>
    </row>
    <row r="25" spans="1:23" x14ac:dyDescent="0.3">
      <c r="N25" s="36" t="s">
        <v>5</v>
      </c>
      <c r="O25" s="36" t="s">
        <v>6</v>
      </c>
      <c r="P25" s="36" t="s">
        <v>17</v>
      </c>
      <c r="Q25" s="36">
        <v>2641886.2122834949</v>
      </c>
      <c r="R25" s="36">
        <v>0</v>
      </c>
      <c r="S25" s="36" t="s">
        <v>5</v>
      </c>
      <c r="T25" s="36" t="s">
        <v>6</v>
      </c>
      <c r="U25" s="36" t="s">
        <v>17</v>
      </c>
      <c r="V25" s="36">
        <v>18949707573.36063</v>
      </c>
      <c r="W25" s="36">
        <v>0</v>
      </c>
    </row>
    <row r="26" spans="1:23" x14ac:dyDescent="0.3">
      <c r="F26" s="35"/>
      <c r="N26" s="36" t="s">
        <v>5</v>
      </c>
      <c r="O26" s="36" t="s">
        <v>7</v>
      </c>
      <c r="P26" s="36" t="s">
        <v>18</v>
      </c>
      <c r="Q26" s="36">
        <v>97002527982.986282</v>
      </c>
      <c r="R26" s="36">
        <v>0</v>
      </c>
      <c r="S26" s="36" t="s">
        <v>5</v>
      </c>
      <c r="T26" s="36" t="s">
        <v>7</v>
      </c>
      <c r="U26" s="36" t="s">
        <v>18</v>
      </c>
      <c r="V26" s="36">
        <v>164918939612.09659</v>
      </c>
      <c r="W26" s="36">
        <v>0</v>
      </c>
    </row>
    <row r="27" spans="1:23" x14ac:dyDescent="0.3">
      <c r="A27" s="44" t="s">
        <v>41</v>
      </c>
      <c r="B27" s="45"/>
      <c r="C27" s="41" t="s">
        <v>54</v>
      </c>
      <c r="D27" s="42"/>
      <c r="E27" s="42"/>
      <c r="F27" s="43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3" x14ac:dyDescent="0.3">
      <c r="A28" s="46"/>
      <c r="B28" s="47"/>
      <c r="C28" s="1" t="s">
        <v>52</v>
      </c>
      <c r="D28" s="2" t="s">
        <v>20</v>
      </c>
      <c r="E28" s="2" t="s">
        <v>21</v>
      </c>
      <c r="F28" s="31" t="s">
        <v>53</v>
      </c>
    </row>
    <row r="29" spans="1:23" x14ac:dyDescent="0.3">
      <c r="A29" s="19" t="s">
        <v>42</v>
      </c>
      <c r="B29" s="5"/>
      <c r="C29" s="6">
        <f>SUM(C30:C48)</f>
        <v>641793148.57048357</v>
      </c>
      <c r="D29" s="7">
        <f t="shared" ref="D29:F29" si="4">SUM(D30:D48)</f>
        <v>153274326.8692531</v>
      </c>
      <c r="E29" s="7">
        <f t="shared" si="4"/>
        <v>490306688.65496927</v>
      </c>
      <c r="F29" s="32">
        <f t="shared" si="4"/>
        <v>1787866.9537389528</v>
      </c>
      <c r="I29" s="28" t="s">
        <v>0</v>
      </c>
      <c r="J29" s="28" t="s">
        <v>1</v>
      </c>
      <c r="K29" s="29" t="s">
        <v>2</v>
      </c>
    </row>
    <row r="30" spans="1:23" x14ac:dyDescent="0.3">
      <c r="A30" s="20"/>
      <c r="B30" s="10" t="s">
        <v>43</v>
      </c>
      <c r="C30" s="11">
        <f t="shared" ref="C30:C31" si="5">D30+E30-F30</f>
        <v>8829600.3840330094</v>
      </c>
      <c r="D30" s="13">
        <f t="shared" ref="D30:D48" si="6">SUMIFS($Q:$Q,$N:$N,$I30,$O:$O,$J30,$P:$P,$K30)/1000</f>
        <v>3550280.246820298</v>
      </c>
      <c r="E30" s="13">
        <f t="shared" ref="E30:E48" si="7">SUMIFS($V:$V,$S:$S,$I30,$T:$T,$J30,$U:$U,$K30)/1000</f>
        <v>5283524.1236242978</v>
      </c>
      <c r="F30" s="33">
        <f t="shared" ref="F30:F48" si="8">SUMIFS($W:$W,$S:$S,$I30,$T:$T,$J30,$U:$U,$K30)/1000+SUMIFS($R:$R,$N:$N,$I30,$O:$O,$J30,$P:$P,$K30)/1000</f>
        <v>4203.9864115870396</v>
      </c>
      <c r="I30" s="26" t="s">
        <v>51</v>
      </c>
      <c r="J30" s="26" t="s">
        <v>45</v>
      </c>
      <c r="K30" s="24" t="s">
        <v>8</v>
      </c>
    </row>
    <row r="31" spans="1:23" x14ac:dyDescent="0.3">
      <c r="A31" s="20"/>
      <c r="B31" s="14" t="s">
        <v>23</v>
      </c>
      <c r="C31" s="11">
        <f t="shared" si="5"/>
        <v>31587482.521321457</v>
      </c>
      <c r="D31" s="13">
        <f t="shared" si="6"/>
        <v>7469530.9944856875</v>
      </c>
      <c r="E31" s="13">
        <f t="shared" si="7"/>
        <v>24204195.17854647</v>
      </c>
      <c r="F31" s="33">
        <f t="shared" si="8"/>
        <v>86243.651710699036</v>
      </c>
      <c r="I31" s="26" t="s">
        <v>4</v>
      </c>
      <c r="J31" s="26" t="s">
        <v>45</v>
      </c>
      <c r="K31" s="24" t="s">
        <v>9</v>
      </c>
    </row>
    <row r="32" spans="1:23" x14ac:dyDescent="0.3">
      <c r="A32" s="20"/>
      <c r="B32" s="14" t="s">
        <v>24</v>
      </c>
      <c r="C32" s="11">
        <f>D32+E32-F32</f>
        <v>107621548.24955232</v>
      </c>
      <c r="D32" s="13">
        <f t="shared" si="6"/>
        <v>31479174.658011571</v>
      </c>
      <c r="E32" s="13">
        <f t="shared" si="7"/>
        <v>76319381.985290438</v>
      </c>
      <c r="F32" s="33">
        <f t="shared" si="8"/>
        <v>177008.39374969131</v>
      </c>
      <c r="I32" s="26" t="s">
        <v>4</v>
      </c>
      <c r="J32" s="26" t="s">
        <v>45</v>
      </c>
      <c r="K32" s="24" t="s">
        <v>10</v>
      </c>
    </row>
    <row r="33" spans="1:23" x14ac:dyDescent="0.3">
      <c r="A33" s="20"/>
      <c r="B33" s="14" t="s">
        <v>25</v>
      </c>
      <c r="C33" s="11">
        <f t="shared" ref="C33:C48" si="9">D33+E33-F33</f>
        <v>125035631.68436852</v>
      </c>
      <c r="D33" s="13">
        <f t="shared" si="6"/>
        <v>10393424.811569661</v>
      </c>
      <c r="E33" s="13">
        <f t="shared" si="7"/>
        <v>115167578.258099</v>
      </c>
      <c r="F33" s="33">
        <f t="shared" si="8"/>
        <v>525371.38530015002</v>
      </c>
      <c r="I33" s="26" t="s">
        <v>4</v>
      </c>
      <c r="J33" s="26" t="s">
        <v>45</v>
      </c>
      <c r="K33" s="24" t="s">
        <v>11</v>
      </c>
    </row>
    <row r="34" spans="1:23" x14ac:dyDescent="0.3">
      <c r="A34" s="20"/>
      <c r="B34" s="14" t="s">
        <v>26</v>
      </c>
      <c r="C34" s="11">
        <f t="shared" si="9"/>
        <v>11884409.28695967</v>
      </c>
      <c r="D34" s="13">
        <f t="shared" si="6"/>
        <v>938873.84621339687</v>
      </c>
      <c r="E34" s="13">
        <f t="shared" si="7"/>
        <v>10949902.54843368</v>
      </c>
      <c r="F34" s="33">
        <f t="shared" si="8"/>
        <v>4367.1076874060509</v>
      </c>
      <c r="I34" s="26" t="s">
        <v>4</v>
      </c>
      <c r="J34" s="26" t="s">
        <v>45</v>
      </c>
      <c r="K34" s="24" t="s">
        <v>12</v>
      </c>
    </row>
    <row r="35" spans="1:23" x14ac:dyDescent="0.3">
      <c r="A35" s="20"/>
      <c r="B35" s="14" t="s">
        <v>27</v>
      </c>
      <c r="C35" s="11">
        <f t="shared" si="9"/>
        <v>113656816.33979519</v>
      </c>
      <c r="D35" s="13">
        <f t="shared" si="6"/>
        <v>17710590.521406218</v>
      </c>
      <c r="E35" s="13">
        <f t="shared" si="7"/>
        <v>96795765.660416037</v>
      </c>
      <c r="F35" s="33">
        <f t="shared" si="8"/>
        <v>849539.84202707012</v>
      </c>
      <c r="I35" s="26" t="s">
        <v>4</v>
      </c>
      <c r="J35" s="26" t="s">
        <v>45</v>
      </c>
      <c r="K35" s="24" t="s">
        <v>13</v>
      </c>
      <c r="N35" s="40" t="s">
        <v>60</v>
      </c>
      <c r="O35" s="40"/>
      <c r="P35" s="40"/>
      <c r="Q35" s="40"/>
      <c r="R35" s="40"/>
      <c r="S35" s="40"/>
      <c r="T35" s="40"/>
      <c r="U35" s="40"/>
      <c r="V35" s="40"/>
      <c r="W35" s="40"/>
    </row>
    <row r="36" spans="1:23" x14ac:dyDescent="0.3">
      <c r="A36" s="20"/>
      <c r="B36" s="14" t="s">
        <v>28</v>
      </c>
      <c r="C36" s="11">
        <f t="shared" si="9"/>
        <v>76583269.192672223</v>
      </c>
      <c r="D36" s="13">
        <f t="shared" si="6"/>
        <v>23433787.538490359</v>
      </c>
      <c r="E36" s="13">
        <f t="shared" si="7"/>
        <v>53187031.653489083</v>
      </c>
      <c r="F36" s="33">
        <f t="shared" si="8"/>
        <v>37549.999307218866</v>
      </c>
      <c r="I36" s="26" t="s">
        <v>4</v>
      </c>
      <c r="J36" s="26" t="s">
        <v>45</v>
      </c>
      <c r="K36" s="24" t="s">
        <v>14</v>
      </c>
      <c r="N36" s="40" t="s">
        <v>57</v>
      </c>
      <c r="O36" s="40"/>
      <c r="P36" s="40"/>
      <c r="Q36" s="40"/>
      <c r="R36" s="40"/>
      <c r="S36" s="40" t="s">
        <v>58</v>
      </c>
      <c r="T36" s="40"/>
      <c r="U36" s="40"/>
      <c r="V36" s="40"/>
      <c r="W36" s="40"/>
    </row>
    <row r="37" spans="1:23" x14ac:dyDescent="0.3">
      <c r="A37" s="20"/>
      <c r="B37" s="14" t="s">
        <v>29</v>
      </c>
      <c r="C37" s="11">
        <f t="shared" si="9"/>
        <v>0</v>
      </c>
      <c r="D37" s="13">
        <f t="shared" si="6"/>
        <v>0</v>
      </c>
      <c r="E37" s="13">
        <f t="shared" si="7"/>
        <v>0</v>
      </c>
      <c r="F37" s="33">
        <f t="shared" si="8"/>
        <v>0</v>
      </c>
      <c r="I37" s="26" t="s">
        <v>4</v>
      </c>
      <c r="J37" s="26" t="s">
        <v>45</v>
      </c>
      <c r="K37" s="24" t="s">
        <v>48</v>
      </c>
      <c r="N37" s="37" t="s">
        <v>0</v>
      </c>
      <c r="O37" s="37" t="s">
        <v>1</v>
      </c>
      <c r="P37" s="37" t="s">
        <v>2</v>
      </c>
      <c r="Q37" s="37" t="s">
        <v>3</v>
      </c>
      <c r="R37" s="37" t="s">
        <v>49</v>
      </c>
      <c r="S37" s="37" t="s">
        <v>0</v>
      </c>
      <c r="T37" s="37" t="s">
        <v>1</v>
      </c>
      <c r="U37" s="37" t="s">
        <v>2</v>
      </c>
      <c r="V37" s="37" t="s">
        <v>55</v>
      </c>
      <c r="W37" s="37" t="s">
        <v>59</v>
      </c>
    </row>
    <row r="38" spans="1:23" x14ac:dyDescent="0.3">
      <c r="A38" s="20"/>
      <c r="B38" s="14" t="s">
        <v>30</v>
      </c>
      <c r="C38" s="11">
        <f t="shared" si="9"/>
        <v>7898942.1733824397</v>
      </c>
      <c r="D38" s="13">
        <f t="shared" si="6"/>
        <v>79289.677485545748</v>
      </c>
      <c r="E38" s="13">
        <f t="shared" si="7"/>
        <v>7823381.6669095373</v>
      </c>
      <c r="F38" s="33">
        <f t="shared" si="8"/>
        <v>3729.1710126436619</v>
      </c>
      <c r="I38" s="26" t="s">
        <v>4</v>
      </c>
      <c r="J38" s="26" t="s">
        <v>45</v>
      </c>
      <c r="K38" s="24" t="s">
        <v>15</v>
      </c>
      <c r="N38" s="36" t="s">
        <v>4</v>
      </c>
      <c r="O38" s="36" t="s">
        <v>6</v>
      </c>
      <c r="P38" s="36" t="s">
        <v>61</v>
      </c>
      <c r="Q38" s="36">
        <v>0</v>
      </c>
      <c r="R38" s="36">
        <v>0</v>
      </c>
      <c r="S38" s="36" t="s">
        <v>4</v>
      </c>
      <c r="T38" s="36" t="s">
        <v>6</v>
      </c>
      <c r="U38" s="36" t="s">
        <v>61</v>
      </c>
      <c r="V38" s="36">
        <v>178330396.01487371</v>
      </c>
      <c r="W38" s="36">
        <v>71885.130315472066</v>
      </c>
    </row>
    <row r="39" spans="1:23" x14ac:dyDescent="0.3">
      <c r="A39" s="20"/>
      <c r="B39" s="14" t="s">
        <v>31</v>
      </c>
      <c r="C39" s="11">
        <f t="shared" si="9"/>
        <v>86004646.679618806</v>
      </c>
      <c r="D39" s="13">
        <f t="shared" si="6"/>
        <v>33843469.407872222</v>
      </c>
      <c r="E39" s="13">
        <f t="shared" si="7"/>
        <v>52193915.537443012</v>
      </c>
      <c r="F39" s="33">
        <f t="shared" si="8"/>
        <v>32738.265696438393</v>
      </c>
      <c r="I39" s="26" t="s">
        <v>4</v>
      </c>
      <c r="J39" s="26" t="s">
        <v>45</v>
      </c>
      <c r="K39" s="24" t="s">
        <v>16</v>
      </c>
      <c r="N39" s="36" t="s">
        <v>4</v>
      </c>
      <c r="O39" s="36" t="s">
        <v>6</v>
      </c>
      <c r="P39" s="36" t="s">
        <v>62</v>
      </c>
      <c r="Q39" s="36">
        <v>0</v>
      </c>
      <c r="R39" s="36">
        <v>0</v>
      </c>
      <c r="S39" s="36" t="s">
        <v>4</v>
      </c>
      <c r="T39" s="36" t="s">
        <v>6</v>
      </c>
      <c r="U39" s="36" t="s">
        <v>62</v>
      </c>
      <c r="V39" s="36">
        <v>7713228.253748484</v>
      </c>
      <c r="W39" s="36">
        <v>4163.4213076753531</v>
      </c>
    </row>
    <row r="40" spans="1:23" x14ac:dyDescent="0.3">
      <c r="A40" s="20"/>
      <c r="B40" s="14" t="s">
        <v>32</v>
      </c>
      <c r="C40" s="11">
        <f t="shared" si="9"/>
        <v>178258.51088455826</v>
      </c>
      <c r="D40" s="13">
        <f t="shared" si="6"/>
        <v>0</v>
      </c>
      <c r="E40" s="13">
        <f t="shared" si="7"/>
        <v>178330.39601487372</v>
      </c>
      <c r="F40" s="33">
        <f t="shared" si="8"/>
        <v>71.885130315472068</v>
      </c>
      <c r="I40" s="26" t="s">
        <v>4</v>
      </c>
      <c r="J40" s="26" t="s">
        <v>45</v>
      </c>
      <c r="K40" s="24" t="s">
        <v>68</v>
      </c>
      <c r="N40" s="36" t="s">
        <v>4</v>
      </c>
      <c r="O40" s="36" t="s">
        <v>6</v>
      </c>
      <c r="P40" s="36" t="s">
        <v>63</v>
      </c>
      <c r="Q40" s="36">
        <v>2133018528.9769831</v>
      </c>
      <c r="R40" s="36">
        <v>856223.54829788487</v>
      </c>
      <c r="S40" s="36" t="s">
        <v>4</v>
      </c>
      <c r="T40" s="36" t="s">
        <v>6</v>
      </c>
      <c r="U40" s="36" t="s">
        <v>63</v>
      </c>
      <c r="V40" s="36">
        <v>3280631480.1323709</v>
      </c>
      <c r="W40" s="36">
        <v>1287967.609258489</v>
      </c>
    </row>
    <row r="41" spans="1:23" x14ac:dyDescent="0.3">
      <c r="A41" s="20"/>
      <c r="B41" s="14" t="s">
        <v>33</v>
      </c>
      <c r="C41" s="11">
        <f t="shared" si="9"/>
        <v>7709.0648324408094</v>
      </c>
      <c r="D41" s="13">
        <f t="shared" si="6"/>
        <v>0</v>
      </c>
      <c r="E41" s="13">
        <f t="shared" si="7"/>
        <v>7713.2282537484843</v>
      </c>
      <c r="F41" s="33">
        <f t="shared" si="8"/>
        <v>4.1634213076753532</v>
      </c>
      <c r="I41" s="26" t="s">
        <v>4</v>
      </c>
      <c r="J41" s="26" t="s">
        <v>45</v>
      </c>
      <c r="K41" s="24" t="s">
        <v>69</v>
      </c>
      <c r="N41" s="36" t="s">
        <v>4</v>
      </c>
      <c r="O41" s="36" t="s">
        <v>6</v>
      </c>
      <c r="P41" s="36" t="s">
        <v>64</v>
      </c>
      <c r="Q41" s="36">
        <v>3005975350.3045068</v>
      </c>
      <c r="R41" s="36">
        <v>1606845.235278174</v>
      </c>
      <c r="S41" s="36" t="s">
        <v>4</v>
      </c>
      <c r="T41" s="36" t="s">
        <v>6</v>
      </c>
      <c r="U41" s="36" t="s">
        <v>64</v>
      </c>
      <c r="V41" s="36">
        <v>461571783.83601493</v>
      </c>
      <c r="W41" s="36">
        <v>245268.32424684509</v>
      </c>
    </row>
    <row r="42" spans="1:23" x14ac:dyDescent="0.3">
      <c r="A42" s="20"/>
      <c r="B42" s="14" t="s">
        <v>34</v>
      </c>
      <c r="C42" s="11">
        <f t="shared" si="9"/>
        <v>5411505.8179517975</v>
      </c>
      <c r="D42" s="13">
        <f t="shared" si="6"/>
        <v>2133018.5289769829</v>
      </c>
      <c r="E42" s="13">
        <f t="shared" si="7"/>
        <v>3280631.4801323707</v>
      </c>
      <c r="F42" s="33">
        <f t="shared" si="8"/>
        <v>2144.1911575563736</v>
      </c>
      <c r="I42" s="26" t="s">
        <v>4</v>
      </c>
      <c r="J42" s="26" t="s">
        <v>45</v>
      </c>
      <c r="K42" s="24" t="s">
        <v>70</v>
      </c>
      <c r="N42" s="36" t="s">
        <v>4</v>
      </c>
      <c r="O42" s="36" t="s">
        <v>6</v>
      </c>
      <c r="P42" s="36" t="s">
        <v>65</v>
      </c>
      <c r="Q42" s="36">
        <v>226491152.288001</v>
      </c>
      <c r="R42" s="36">
        <v>105904.7009084301</v>
      </c>
      <c r="S42" s="36" t="s">
        <v>4</v>
      </c>
      <c r="T42" s="36" t="s">
        <v>6</v>
      </c>
      <c r="U42" s="36" t="s">
        <v>65</v>
      </c>
      <c r="V42" s="36">
        <v>4180014204.3957028</v>
      </c>
      <c r="W42" s="36">
        <v>30970516.28656166</v>
      </c>
    </row>
    <row r="43" spans="1:23" x14ac:dyDescent="0.3">
      <c r="A43" s="20"/>
      <c r="B43" s="14" t="s">
        <v>35</v>
      </c>
      <c r="C43" s="11">
        <f t="shared" si="9"/>
        <v>3465695.0205809968</v>
      </c>
      <c r="D43" s="13">
        <f t="shared" si="6"/>
        <v>3005975.3503045067</v>
      </c>
      <c r="E43" s="13">
        <f t="shared" si="7"/>
        <v>461571.78383601492</v>
      </c>
      <c r="F43" s="33">
        <f t="shared" si="8"/>
        <v>1852.1135595250191</v>
      </c>
      <c r="I43" s="26" t="s">
        <v>4</v>
      </c>
      <c r="J43" s="26" t="s">
        <v>45</v>
      </c>
      <c r="K43" s="24" t="s">
        <v>71</v>
      </c>
      <c r="N43" s="36" t="s">
        <v>5</v>
      </c>
      <c r="O43" s="36" t="s">
        <v>6</v>
      </c>
      <c r="P43" s="36" t="s">
        <v>61</v>
      </c>
      <c r="Q43" s="36">
        <v>538003316356.10327</v>
      </c>
      <c r="R43" s="36">
        <v>0</v>
      </c>
      <c r="S43" s="36" t="s">
        <v>5</v>
      </c>
      <c r="T43" s="36" t="s">
        <v>6</v>
      </c>
      <c r="U43" s="36" t="s">
        <v>61</v>
      </c>
      <c r="V43" s="36">
        <v>449957121291.35992</v>
      </c>
      <c r="W43" s="36">
        <v>0</v>
      </c>
    </row>
    <row r="44" spans="1:23" x14ac:dyDescent="0.3">
      <c r="A44" s="20"/>
      <c r="B44" s="14" t="s">
        <v>36</v>
      </c>
      <c r="C44" s="11">
        <f t="shared" si="9"/>
        <v>0</v>
      </c>
      <c r="D44" s="13">
        <f t="shared" si="6"/>
        <v>0</v>
      </c>
      <c r="E44" s="13">
        <f t="shared" si="7"/>
        <v>0</v>
      </c>
      <c r="F44" s="33">
        <f t="shared" si="8"/>
        <v>0</v>
      </c>
      <c r="I44" s="26" t="s">
        <v>4</v>
      </c>
      <c r="J44" s="26" t="s">
        <v>45</v>
      </c>
      <c r="K44" s="24" t="s">
        <v>72</v>
      </c>
      <c r="N44" s="36" t="s">
        <v>5</v>
      </c>
      <c r="O44" s="36" t="s">
        <v>6</v>
      </c>
      <c r="P44" s="36" t="s">
        <v>62</v>
      </c>
      <c r="Q44" s="36">
        <v>727552493956.87317</v>
      </c>
      <c r="R44" s="36">
        <v>0</v>
      </c>
      <c r="S44" s="36" t="s">
        <v>5</v>
      </c>
      <c r="T44" s="36" t="s">
        <v>6</v>
      </c>
      <c r="U44" s="36" t="s">
        <v>62</v>
      </c>
      <c r="V44" s="36">
        <v>91607090305.964188</v>
      </c>
      <c r="W44" s="36">
        <v>0</v>
      </c>
    </row>
    <row r="45" spans="1:23" x14ac:dyDescent="0.3">
      <c r="A45" s="20"/>
      <c r="B45" s="14" t="s">
        <v>37</v>
      </c>
      <c r="C45" s="11">
        <f t="shared" si="9"/>
        <v>0</v>
      </c>
      <c r="D45" s="13">
        <f t="shared" si="6"/>
        <v>0</v>
      </c>
      <c r="E45" s="13">
        <f t="shared" si="7"/>
        <v>0</v>
      </c>
      <c r="F45" s="33">
        <f t="shared" si="8"/>
        <v>0</v>
      </c>
      <c r="I45" s="26" t="s">
        <v>4</v>
      </c>
      <c r="J45" s="26" t="s">
        <v>45</v>
      </c>
      <c r="K45" s="24" t="s">
        <v>73</v>
      </c>
      <c r="N45" s="36" t="s">
        <v>5</v>
      </c>
      <c r="O45" s="36" t="s">
        <v>6</v>
      </c>
      <c r="P45" s="36" t="s">
        <v>63</v>
      </c>
      <c r="Q45" s="36">
        <v>123684062917.856</v>
      </c>
      <c r="R45" s="36">
        <v>0</v>
      </c>
      <c r="S45" s="36" t="s">
        <v>5</v>
      </c>
      <c r="T45" s="36" t="s">
        <v>6</v>
      </c>
      <c r="U45" s="36" t="s">
        <v>63</v>
      </c>
      <c r="V45" s="36">
        <v>147021442442.36249</v>
      </c>
      <c r="W45" s="36">
        <v>0</v>
      </c>
    </row>
    <row r="46" spans="1:23" x14ac:dyDescent="0.3">
      <c r="A46" s="20"/>
      <c r="B46" s="14" t="s">
        <v>38</v>
      </c>
      <c r="C46" s="11">
        <f t="shared" si="9"/>
        <v>4375428.935696234</v>
      </c>
      <c r="D46" s="13">
        <f t="shared" si="6"/>
        <v>226491.152288001</v>
      </c>
      <c r="E46" s="13">
        <f t="shared" si="7"/>
        <v>4180014.204395703</v>
      </c>
      <c r="F46" s="33">
        <f t="shared" si="8"/>
        <v>31076.420987470094</v>
      </c>
      <c r="I46" s="26" t="s">
        <v>4</v>
      </c>
      <c r="J46" s="26" t="s">
        <v>45</v>
      </c>
      <c r="K46" s="24" t="s">
        <v>74</v>
      </c>
      <c r="N46" s="36" t="s">
        <v>5</v>
      </c>
      <c r="O46" s="36" t="s">
        <v>6</v>
      </c>
      <c r="P46" s="36" t="s">
        <v>64</v>
      </c>
      <c r="Q46" s="36">
        <v>180555514630.74069</v>
      </c>
      <c r="R46" s="36">
        <v>0</v>
      </c>
      <c r="S46" s="36" t="s">
        <v>5</v>
      </c>
      <c r="T46" s="36" t="s">
        <v>6</v>
      </c>
      <c r="U46" s="36" t="s">
        <v>64</v>
      </c>
      <c r="V46" s="36">
        <v>29351136682.185211</v>
      </c>
      <c r="W46" s="36">
        <v>0</v>
      </c>
    </row>
    <row r="47" spans="1:23" x14ac:dyDescent="0.3">
      <c r="A47" s="20"/>
      <c r="B47" s="14" t="s">
        <v>39</v>
      </c>
      <c r="C47" s="11">
        <f t="shared" si="9"/>
        <v>60944.960841548214</v>
      </c>
      <c r="D47" s="13">
        <f t="shared" si="6"/>
        <v>0</v>
      </c>
      <c r="E47" s="13">
        <f t="shared" si="7"/>
        <v>60973.728833395253</v>
      </c>
      <c r="F47" s="33">
        <f t="shared" si="8"/>
        <v>28.767991847035852</v>
      </c>
      <c r="I47" s="26" t="s">
        <v>4</v>
      </c>
      <c r="J47" s="26" t="s">
        <v>45</v>
      </c>
      <c r="K47" s="24" t="s">
        <v>17</v>
      </c>
      <c r="N47" s="36" t="s">
        <v>5</v>
      </c>
      <c r="O47" s="36" t="s">
        <v>6</v>
      </c>
      <c r="P47" s="36" t="s">
        <v>66</v>
      </c>
      <c r="Q47" s="36">
        <v>42682104532.417648</v>
      </c>
      <c r="R47" s="36">
        <v>0</v>
      </c>
      <c r="S47" s="36" t="s">
        <v>5</v>
      </c>
      <c r="T47" s="36" t="s">
        <v>6</v>
      </c>
      <c r="U47" s="36" t="s">
        <v>66</v>
      </c>
      <c r="V47" s="36">
        <v>68296968676.50885</v>
      </c>
      <c r="W47" s="36">
        <v>0</v>
      </c>
    </row>
    <row r="48" spans="1:23" x14ac:dyDescent="0.3">
      <c r="A48" s="21"/>
      <c r="B48" s="15" t="s">
        <v>40</v>
      </c>
      <c r="C48" s="16">
        <f t="shared" si="9"/>
        <v>59191259.747992381</v>
      </c>
      <c r="D48" s="18">
        <f t="shared" si="6"/>
        <v>19010420.135328669</v>
      </c>
      <c r="E48" s="18">
        <f t="shared" si="7"/>
        <v>40212777.221251741</v>
      </c>
      <c r="F48" s="34">
        <f t="shared" si="8"/>
        <v>31937.608588026233</v>
      </c>
      <c r="I48" s="27" t="s">
        <v>4</v>
      </c>
      <c r="J48" s="27" t="s">
        <v>46</v>
      </c>
      <c r="K48" s="25" t="s">
        <v>47</v>
      </c>
      <c r="N48" s="36" t="s">
        <v>5</v>
      </c>
      <c r="O48" s="36" t="s">
        <v>6</v>
      </c>
      <c r="P48" s="36" t="s">
        <v>67</v>
      </c>
      <c r="Q48" s="36">
        <v>48797093972.23156</v>
      </c>
      <c r="R48" s="36">
        <v>0</v>
      </c>
      <c r="S48" s="36" t="s">
        <v>5</v>
      </c>
      <c r="T48" s="36" t="s">
        <v>6</v>
      </c>
      <c r="U48" s="36" t="s">
        <v>67</v>
      </c>
      <c r="V48" s="36">
        <v>11903699478.35461</v>
      </c>
      <c r="W48" s="36">
        <v>0</v>
      </c>
    </row>
    <row r="49" spans="14:23" x14ac:dyDescent="0.3">
      <c r="N49" s="36" t="s">
        <v>5</v>
      </c>
      <c r="O49" s="36" t="s">
        <v>6</v>
      </c>
      <c r="P49" s="36" t="s">
        <v>65</v>
      </c>
      <c r="Q49" s="36">
        <v>38501264307.488678</v>
      </c>
      <c r="R49" s="36">
        <v>0</v>
      </c>
      <c r="S49" s="36" t="s">
        <v>5</v>
      </c>
      <c r="T49" s="36" t="s">
        <v>6</v>
      </c>
      <c r="U49" s="36" t="s">
        <v>65</v>
      </c>
      <c r="V49" s="36">
        <v>25376949695.51828</v>
      </c>
      <c r="W49" s="36">
        <v>0</v>
      </c>
    </row>
    <row r="50" spans="14:23" x14ac:dyDescent="0.3">
      <c r="N50" s="36"/>
      <c r="O50" s="36"/>
      <c r="P50" s="36"/>
      <c r="Q50" s="36"/>
      <c r="R50" s="36"/>
      <c r="S50" s="36"/>
      <c r="T50" s="36"/>
      <c r="U50" s="36"/>
      <c r="V50" s="36"/>
      <c r="W50" s="36"/>
    </row>
  </sheetData>
  <mergeCells count="10">
    <mergeCell ref="A27:B28"/>
    <mergeCell ref="A3:B4"/>
    <mergeCell ref="S2:W2"/>
    <mergeCell ref="N2:R2"/>
    <mergeCell ref="N36:R36"/>
    <mergeCell ref="S36:W36"/>
    <mergeCell ref="N1:W1"/>
    <mergeCell ref="N35:W35"/>
    <mergeCell ref="C3:E3"/>
    <mergeCell ref="C27:F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현행추정부채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dcterms:created xsi:type="dcterms:W3CDTF">2021-06-21T03:50:18Z</dcterms:created>
  <dcterms:modified xsi:type="dcterms:W3CDTF">2021-06-22T08:03:56Z</dcterms:modified>
</cp:coreProperties>
</file>