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7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J5" i="1" l="1"/>
  <c r="N5" i="1"/>
  <c r="N3" i="1"/>
  <c r="M3" i="1"/>
</calcChain>
</file>

<file path=xl/sharedStrings.xml><?xml version="1.0" encoding="utf-8"?>
<sst xmlns="http://schemas.openxmlformats.org/spreadsheetml/2006/main" count="66" uniqueCount="58">
  <si>
    <t>UVA No.</t>
    <phoneticPr fontId="1" type="noConversion"/>
  </si>
  <si>
    <t>Pass</t>
    <phoneticPr fontId="1" type="noConversion"/>
  </si>
  <si>
    <t>Submit</t>
    <phoneticPr fontId="1" type="noConversion"/>
  </si>
  <si>
    <t>Star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</si>
  <si>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</si>
  <si>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</si>
  <si>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</si>
  <si>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</si>
  <si>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</si>
  <si>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Statistics</t>
    <phoneticPr fontId="1" type="noConversion"/>
  </si>
  <si>
    <t>1★</t>
    <phoneticPr fontId="1" type="noConversion"/>
  </si>
  <si>
    <t>2★</t>
    <phoneticPr fontId="1" type="noConversion"/>
  </si>
  <si>
    <t>3★</t>
    <phoneticPr fontId="1" type="noConversion"/>
  </si>
  <si>
    <t>4★</t>
    <phoneticPr fontId="1" type="noConversion"/>
  </si>
  <si>
    <t>5★</t>
    <phoneticPr fontId="1" type="noConversion"/>
  </si>
  <si>
    <t>Y</t>
    <phoneticPr fontId="1" type="noConversion"/>
  </si>
  <si>
    <t>Score</t>
    <phoneticPr fontId="1" type="noConversion"/>
  </si>
  <si>
    <t>一顆星1分，兩顆星2分，三顆星4分，四顆星7分，五顆星10分。</t>
    <phoneticPr fontId="1" type="noConversion"/>
  </si>
  <si>
    <t xml:space="preserve">作業規定：
一顆星至多 10 題
兩顆星 (含) 以上至少 11 題
三顆星 (含) 以上至少 5 題
兩顆星上限為三顆星 (含)
 以上總和之 1.5 倍
全部至少 20 題
</t>
    <phoneticPr fontId="1" type="noConversion"/>
  </si>
  <si>
    <t>Passed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</si>
  <si>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</si>
  <si>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</si>
  <si>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</si>
  <si>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</si>
  <si>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</si>
  <si>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Total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</si>
  <si>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</si>
  <si>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</si>
  <si>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</si>
  <si>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</si>
  <si>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</si>
  <si>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</si>
  <si>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</si>
  <si>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</si>
  <si>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還需三星以上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</si>
  <si>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</si>
  <si>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</si>
  <si>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</si>
  <si>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</si>
  <si>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Fin. Date</t>
    <phoneticPr fontId="1" type="noConversion"/>
  </si>
  <si>
    <t>2017.03.31</t>
    <phoneticPr fontId="1" type="noConversion"/>
  </si>
  <si>
    <t>2017.03.01</t>
    <phoneticPr fontId="1" type="noConversion"/>
  </si>
  <si>
    <t>2017.03.18</t>
    <phoneticPr fontId="1" type="noConversion"/>
  </si>
  <si>
    <t>2017.04.28</t>
    <phoneticPr fontId="1" type="noConversion"/>
  </si>
  <si>
    <t>2017.03.30</t>
    <phoneticPr fontId="1" type="noConversion"/>
  </si>
  <si>
    <t>2017.03.16</t>
    <phoneticPr fontId="1" type="noConversion"/>
  </si>
  <si>
    <t>2017.05.13</t>
    <phoneticPr fontId="1" type="noConversion"/>
  </si>
  <si>
    <t>2017.04.28</t>
    <phoneticPr fontId="1" type="noConversion"/>
  </si>
  <si>
    <t>2017.03.07</t>
    <phoneticPr fontId="1" type="noConversion"/>
  </si>
  <si>
    <t>2017.05.13</t>
    <phoneticPr fontId="1" type="noConversion"/>
  </si>
  <si>
    <t>2017.05.06</t>
    <phoneticPr fontId="1" type="noConversion"/>
  </si>
  <si>
    <t>2017.03.30</t>
    <phoneticPr fontId="1" type="noConversion"/>
  </si>
  <si>
    <t>2017.04.21</t>
    <phoneticPr fontId="1" type="noConversion"/>
  </si>
  <si>
    <t>2017.03.18</t>
    <phoneticPr fontId="1" type="noConversion"/>
  </si>
  <si>
    <t>-</t>
    <phoneticPr fontId="1" type="noConversion"/>
  </si>
  <si>
    <t>2017.05.18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</si>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</sst>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&quot;題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22" xfId="0" applyBorder="1" applyAlignment="1"/>
    <xf numFmtId="0" fontId="0" fillId="0" borderId="1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>
      <alignment horizontal="center"/>
    </xf>
    <xf numFmtId="176" fontId="0" fillId="2" borderId="2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0" borderId="18" xfId="0" applyNumberFormat="1" applyBorder="1" applyAlignment="1">
      <alignment horizontal="center"/>
    </xf>
    <xf numFmtId="176" fontId="0" fillId="2" borderId="18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177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Normal="100" workbookViewId="0">
      <selection activeCell="K15" sqref="K15"/>
    </sheetView>
  </sheetViews>
  <sheetFormatPr defaultRowHeight="15.75" x14ac:dyDescent="0.25"/>
  <cols>
    <col min="1" max="1" width="16.42578125" style="22" customWidth="1"/>
    <col min="2" max="2" width="0.140625" style="6" hidden="1" customWidth="1"/>
    <col min="3" max="4" width="9.140625" style="3"/>
    <col min="5" max="5" width="9.140625" style="29"/>
    <col min="6" max="6" width="13" style="32" customWidth="1"/>
    <col min="16" max="16" width="9.5703125" bestFit="1" customWidth="1"/>
    <col min="17" max="17" width="10.28515625" bestFit="1" customWidth="1"/>
  </cols>
  <sheetData>
    <row r="1" spans="1:20" ht="16.5" customHeight="1" thickBot="1" x14ac:dyDescent="0.3">
      <c r="A1" s="20" t="s">
        <v>0</v>
      </c>
      <c r="B1" s="7"/>
      <c r="C1" s="4" t="s">
        <v>1</v>
      </c>
      <c r="D1" s="27" t="s">
        <v>2</v>
      </c>
      <c r="E1" s="28" t="s">
        <v>3</v>
      </c>
      <c r="F1" s="31" t="s">
        <v>39</v>
      </c>
      <c r="H1" s="40" t="s">
        <v>9</v>
      </c>
      <c r="I1" s="42"/>
      <c r="J1" s="42"/>
      <c r="K1" s="42"/>
      <c r="L1" s="43"/>
      <c r="O1" s="44" t="s">
        <v>18</v>
      </c>
      <c r="P1" s="45"/>
      <c r="Q1" s="46"/>
    </row>
    <row r="2" spans="1:20" ht="16.5" thickBot="1" x14ac:dyDescent="0.3">
      <c r="A2" s="21">
        <v>10003</v>
      </c>
      <c r="B2" s="8"/>
      <c r="C2" s="3" t="s">
        <v>29</v>
      </c>
      <c r="D2" s="3" t="s">
        <v>28</v>
      </c>
      <c r="E2" s="29">
        <v>3</v>
      </c>
      <c r="F2" s="32" t="s">
        <v>40</v>
      </c>
      <c r="H2" s="12" t="s">
        <v>10</v>
      </c>
      <c r="I2" s="13" t="s">
        <v>11</v>
      </c>
      <c r="J2" s="13" t="s">
        <v>12</v>
      </c>
      <c r="K2" s="13" t="s">
        <v>13</v>
      </c>
      <c r="L2" s="14" t="s">
        <v>14</v>
      </c>
      <c r="M2" s="5" t="s">
        <v>16</v>
      </c>
      <c r="N2" s="5" t="s">
        <v>25</v>
      </c>
      <c r="O2" s="47"/>
      <c r="P2" s="48"/>
      <c r="Q2" s="49"/>
    </row>
    <row r="3" spans="1:20" ht="16.5" thickBot="1" x14ac:dyDescent="0.3">
      <c r="A3" s="22">
        <v>10008</v>
      </c>
      <c r="B3" s="9"/>
      <c r="C3" s="3" t="s">
        <v>4</v>
      </c>
      <c r="D3" s="3" t="s">
        <v>4</v>
      </c>
      <c r="E3" s="29">
        <v>1</v>
      </c>
      <c r="F3" s="32" t="s">
        <v>41</v>
      </c>
      <c r="H3" s="15">
        <f>COUNTIFS(E:E,"=1",D:D,"=Y")</f>
        <v>4</v>
      </c>
      <c r="I3" s="16">
        <f>COUNTIFS(E:E,"=2",D:D,"=Y")</f>
        <v>4</v>
      </c>
      <c r="J3" s="16">
        <f>COUNTIFS(E:E,"=3",D:D,"=Y")</f>
        <v>7</v>
      </c>
      <c r="K3" s="16">
        <f>COUNTIFS(E:E,"=4",D:D,"=Y")</f>
        <v>0</v>
      </c>
      <c r="L3" s="17">
        <f>COUNTIFS(E:E,"=5",D:D,"=Y")</f>
        <v>0</v>
      </c>
      <c r="M3" s="11">
        <f>H3*1+I3*2+J3*4+K3*7+L3*10</f>
        <v>40</v>
      </c>
      <c r="N3" s="18">
        <f>SUM(H3:L3)</f>
        <v>15</v>
      </c>
      <c r="O3" s="47"/>
      <c r="P3" s="48"/>
      <c r="Q3" s="49"/>
    </row>
    <row r="4" spans="1:20" ht="16.5" thickBot="1" x14ac:dyDescent="0.3">
      <c r="A4" s="22">
        <v>10018</v>
      </c>
      <c r="B4" s="9"/>
      <c r="C4" s="3" t="s">
        <v>5</v>
      </c>
      <c r="D4" s="3" t="s">
        <v>7</v>
      </c>
      <c r="E4" s="29">
        <v>1</v>
      </c>
      <c r="F4" s="32" t="s">
        <v>42</v>
      </c>
      <c r="H4" s="19" t="s">
        <v>17</v>
      </c>
      <c r="I4" s="1"/>
      <c r="J4" s="1"/>
      <c r="K4" s="1"/>
      <c r="L4" s="1"/>
      <c r="M4" s="1"/>
      <c r="O4" s="47"/>
      <c r="P4" s="48"/>
      <c r="Q4" s="49"/>
    </row>
    <row r="5" spans="1:20" ht="16.5" thickBot="1" x14ac:dyDescent="0.3">
      <c r="A5" s="22">
        <v>10021</v>
      </c>
      <c r="B5" s="9"/>
      <c r="D5" s="5"/>
      <c r="E5" s="29">
        <v>5</v>
      </c>
      <c r="H5" s="40" t="s">
        <v>34</v>
      </c>
      <c r="I5" s="41"/>
      <c r="J5" s="39">
        <f>(I3/1.5)-SUM(J3:L3)</f>
        <v>-4.3333333333333339</v>
      </c>
      <c r="K5" s="39"/>
      <c r="L5" s="39"/>
      <c r="M5" s="10" t="s">
        <v>19</v>
      </c>
      <c r="N5" s="4" t="str">
        <f>IF((H3 &lt;= 10) * (SUM(I3:L3) &gt;= 11) * (SUM(J3:L3) &gt;= 5) * (I3 &lt;= (J3+K3+L3)*1.5 ) * (SUM(H3:L3)&gt;=20),"Yes","No")</f>
        <v>No</v>
      </c>
      <c r="O5" s="47"/>
      <c r="P5" s="48"/>
      <c r="Q5" s="49"/>
    </row>
    <row r="6" spans="1:20" x14ac:dyDescent="0.25">
      <c r="A6" s="22">
        <v>10105</v>
      </c>
      <c r="C6" s="3" t="s">
        <v>35</v>
      </c>
      <c r="D6" s="3" t="s">
        <v>35</v>
      </c>
      <c r="E6" s="29">
        <v>3</v>
      </c>
      <c r="F6" s="32" t="s">
        <v>43</v>
      </c>
      <c r="O6" s="47"/>
      <c r="P6" s="48"/>
      <c r="Q6" s="49"/>
    </row>
    <row r="7" spans="1:20" x14ac:dyDescent="0.25">
      <c r="A7" s="22">
        <v>10107</v>
      </c>
      <c r="B7" s="9"/>
      <c r="C7" s="3" t="s">
        <v>23</v>
      </c>
      <c r="D7" s="3" t="s">
        <v>26</v>
      </c>
      <c r="E7" s="29">
        <v>2</v>
      </c>
      <c r="F7" s="32" t="s">
        <v>44</v>
      </c>
      <c r="O7" s="47"/>
      <c r="P7" s="48"/>
      <c r="Q7" s="49"/>
    </row>
    <row r="8" spans="1:20" x14ac:dyDescent="0.25">
      <c r="A8" s="22">
        <v>10125</v>
      </c>
      <c r="E8" s="29">
        <v>2</v>
      </c>
      <c r="O8" s="47"/>
      <c r="P8" s="48"/>
      <c r="Q8" s="49"/>
    </row>
    <row r="9" spans="1:20" x14ac:dyDescent="0.25">
      <c r="A9" s="33">
        <v>10182</v>
      </c>
      <c r="B9" s="34"/>
      <c r="C9" s="35" t="s">
        <v>4</v>
      </c>
      <c r="D9" s="35" t="s">
        <v>4</v>
      </c>
      <c r="E9" s="36">
        <v>2</v>
      </c>
      <c r="F9" s="37" t="s">
        <v>45</v>
      </c>
      <c r="O9" s="50"/>
      <c r="P9" s="51"/>
      <c r="Q9" s="52"/>
    </row>
    <row r="10" spans="1:20" x14ac:dyDescent="0.25">
      <c r="A10" s="22">
        <v>10184</v>
      </c>
      <c r="E10" s="29">
        <v>3</v>
      </c>
      <c r="R10" s="2"/>
      <c r="S10" s="2"/>
      <c r="T10" s="2"/>
    </row>
    <row r="11" spans="1:20" x14ac:dyDescent="0.25">
      <c r="A11" s="22">
        <v>10401</v>
      </c>
      <c r="C11" s="3" t="s">
        <v>37</v>
      </c>
      <c r="D11" s="3" t="s">
        <v>37</v>
      </c>
      <c r="E11" s="29">
        <v>3</v>
      </c>
      <c r="F11" s="32" t="s">
        <v>46</v>
      </c>
      <c r="R11" s="2"/>
      <c r="S11" s="2"/>
      <c r="T11" s="2"/>
    </row>
    <row r="12" spans="1:20" x14ac:dyDescent="0.25">
      <c r="A12" s="33">
        <v>10891</v>
      </c>
      <c r="B12" s="38"/>
      <c r="C12" s="35" t="s">
        <v>31</v>
      </c>
      <c r="D12" s="35" t="s">
        <v>33</v>
      </c>
      <c r="E12" s="36">
        <v>3</v>
      </c>
      <c r="F12" s="37" t="s">
        <v>47</v>
      </c>
      <c r="R12" s="2"/>
      <c r="S12" s="2"/>
      <c r="T12" s="2"/>
    </row>
    <row r="13" spans="1:20" x14ac:dyDescent="0.25">
      <c r="A13" s="33">
        <v>10970</v>
      </c>
      <c r="B13" s="34"/>
      <c r="C13" s="35" t="s">
        <v>6</v>
      </c>
      <c r="D13" s="35" t="s">
        <v>8</v>
      </c>
      <c r="E13" s="36">
        <v>1</v>
      </c>
      <c r="F13" s="37" t="s">
        <v>48</v>
      </c>
    </row>
    <row r="14" spans="1:20" x14ac:dyDescent="0.25">
      <c r="A14" s="22">
        <v>11011</v>
      </c>
      <c r="E14" s="29">
        <v>3</v>
      </c>
    </row>
    <row r="15" spans="1:20" x14ac:dyDescent="0.25">
      <c r="A15" s="22">
        <v>11015</v>
      </c>
      <c r="C15" s="3" t="s">
        <v>38</v>
      </c>
      <c r="D15" s="3" t="s">
        <v>37</v>
      </c>
      <c r="E15" s="29">
        <v>3</v>
      </c>
      <c r="F15" s="32" t="s">
        <v>49</v>
      </c>
    </row>
    <row r="16" spans="1:20" x14ac:dyDescent="0.25">
      <c r="A16" s="22">
        <v>11026</v>
      </c>
      <c r="C16" s="3" t="s">
        <v>36</v>
      </c>
      <c r="D16" s="3" t="s">
        <v>36</v>
      </c>
      <c r="E16" s="29">
        <v>3</v>
      </c>
      <c r="F16" s="32" t="s">
        <v>50</v>
      </c>
    </row>
    <row r="17" spans="1:6" x14ac:dyDescent="0.25">
      <c r="A17" s="33">
        <v>11512</v>
      </c>
      <c r="B17" s="38"/>
      <c r="C17" s="35" t="s">
        <v>56</v>
      </c>
      <c r="D17" s="35" t="s">
        <v>57</v>
      </c>
      <c r="E17" s="36">
        <v>3</v>
      </c>
      <c r="F17" s="37" t="s">
        <v>55</v>
      </c>
    </row>
    <row r="18" spans="1:6" x14ac:dyDescent="0.25">
      <c r="A18" s="22">
        <v>11520</v>
      </c>
      <c r="B18" s="9"/>
      <c r="C18" s="3" t="s">
        <v>24</v>
      </c>
      <c r="D18" s="3" t="s">
        <v>27</v>
      </c>
      <c r="E18" s="29">
        <v>2</v>
      </c>
      <c r="F18" s="32" t="s">
        <v>51</v>
      </c>
    </row>
    <row r="19" spans="1:6" x14ac:dyDescent="0.25">
      <c r="A19" s="23">
        <v>11714</v>
      </c>
      <c r="B19" s="24"/>
      <c r="C19" s="25" t="s">
        <v>20</v>
      </c>
      <c r="D19" s="25" t="s">
        <v>21</v>
      </c>
      <c r="E19" s="30" t="s">
        <v>22</v>
      </c>
      <c r="F19" s="26" t="s">
        <v>54</v>
      </c>
    </row>
    <row r="20" spans="1:6" x14ac:dyDescent="0.25">
      <c r="A20" s="22">
        <v>11764</v>
      </c>
      <c r="C20" s="3" t="s">
        <v>30</v>
      </c>
      <c r="D20" s="3" t="s">
        <v>32</v>
      </c>
      <c r="E20" s="29">
        <v>1</v>
      </c>
      <c r="F20" s="32" t="s">
        <v>52</v>
      </c>
    </row>
    <row r="21" spans="1:6" x14ac:dyDescent="0.25">
      <c r="A21" s="22">
        <v>11957</v>
      </c>
      <c r="B21" s="9"/>
      <c r="C21" s="3" t="s">
        <v>4</v>
      </c>
      <c r="D21" s="5" t="s">
        <v>15</v>
      </c>
      <c r="E21" s="29">
        <v>2</v>
      </c>
      <c r="F21" s="32" t="s">
        <v>53</v>
      </c>
    </row>
  </sheetData>
  <sortState ref="A2:F21">
    <sortCondition ref="A2"/>
  </sortState>
  <mergeCells count="4">
    <mergeCell ref="J5:L5"/>
    <mergeCell ref="H5:I5"/>
    <mergeCell ref="H1:L1"/>
    <mergeCell ref="O1:Q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2017-05-17T18:29:27Z</dcterms:modified>
</cp:coreProperties>
</file>