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5acf91307fec04/Desktop/Lab/Project2/"/>
    </mc:Choice>
  </mc:AlternateContent>
  <xr:revisionPtr revIDLastSave="271" documentId="8_{CD2CE360-3640-48D0-81C1-36F208880C61}" xr6:coauthVersionLast="45" xr6:coauthVersionMax="45" xr10:uidLastSave="{CC968AF6-4041-46AA-BD7B-064C2737EE83}"/>
  <bookViews>
    <workbookView xWindow="-108" yWindow="-108" windowWidth="23256" windowHeight="12576" xr2:uid="{ADD45E01-7E89-4EDA-A6E9-256A86848D70}"/>
  </bookViews>
  <sheets>
    <sheet name="R" sheetId="1" r:id="rId1"/>
    <sheet name="T" sheetId="2" r:id="rId2"/>
    <sheet name="Rf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</calcChain>
</file>

<file path=xl/sharedStrings.xml><?xml version="1.0" encoding="utf-8"?>
<sst xmlns="http://schemas.openxmlformats.org/spreadsheetml/2006/main" count="152" uniqueCount="16">
  <si>
    <t>SurfOrient</t>
  </si>
  <si>
    <t>R</t>
  </si>
  <si>
    <t>T</t>
  </si>
  <si>
    <t>001</t>
  </si>
  <si>
    <t>alpha_P</t>
  </si>
  <si>
    <t>rho_b</t>
  </si>
  <si>
    <t>rho_0</t>
  </si>
  <si>
    <t>alpha_rho</t>
  </si>
  <si>
    <t>P_b</t>
  </si>
  <si>
    <t>P_0</t>
  </si>
  <si>
    <t>011</t>
  </si>
  <si>
    <t>ln(P_b)</t>
  </si>
  <si>
    <t>ln( R )</t>
  </si>
  <si>
    <t>ln(P_0)</t>
  </si>
  <si>
    <t>ln(rho_b)</t>
  </si>
  <si>
    <t>1/R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</si>
</sst>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P_b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'R'!$B$3:$B$42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'R'!$D$3:$D$42</c:f>
              <c:numCache>
                <c:formatCode>General</c:formatCode>
                <c:ptCount val="4"/>
                <c:pt idx="0">
                  <c:v>56.859420649</c:v>
                </c:pt>
                <c:pt idx="1">
                  <c:v>33.105415840303003</c:v>
                </c:pt>
                <c:pt idx="2">
                  <c:v>25.136572647727199</c:v>
                </c:pt>
                <c:pt idx="3">
                  <c:v>21.139661948030302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B37-AE3D-B4F6B1CF7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62688"/>
        <c:axId val="683462032"/>
      </c:scatterChart>
      <c:valAx>
        <c:axId val="6834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2032"/>
        <c:crosses val="autoZero"/>
        <c:crossBetween val="midCat"/>
      </c:valAx>
      <c:valAx>
        <c:axId val="683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rho_0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T!$C$3:$C$42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500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500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  <c:pt idx="20">
                  <c:v>500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500</c:v>
                </c:pt>
                <c:pt idx="26">
                  <c:v>1000</c:v>
                </c:pt>
                <c:pt idx="27">
                  <c:v>1500</c:v>
                </c:pt>
                <c:pt idx="28">
                  <c:v>2000</c:v>
                </c:pt>
                <c:pt idx="29">
                  <c:v>2500</c:v>
                </c:pt>
                <c:pt idx="30">
                  <c:v>500</c:v>
                </c:pt>
                <c:pt idx="31">
                  <c:v>1000</c:v>
                </c:pt>
                <c:pt idx="32">
                  <c:v>1500</c:v>
                </c:pt>
                <c:pt idx="33">
                  <c:v>2000</c:v>
                </c:pt>
                <c:pt idx="34">
                  <c:v>2500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</c:numCache>
            </c:numRef>
          </c:xVal>
          <c:yVal>
            <c:numRef>
              <c:f>T!$H$3:$H$42</c:f>
              <c:numCache>
                <c:formatCode>General</c:formatCode>
                <c:ptCount val="40"/>
                <c:pt idx="0">
                  <c:v>1.7805269034751501</c:v>
                </c:pt>
                <c:pt idx="1">
                  <c:v>1.52448359526946</c:v>
                </c:pt>
                <c:pt idx="2">
                  <c:v>1.05270746011517</c:v>
                </c:pt>
                <c:pt idx="3">
                  <c:v>0.78681743658388403</c:v>
                </c:pt>
                <c:pt idx="4">
                  <c:v>0.61247407166907097</c:v>
                </c:pt>
                <c:pt idx="5">
                  <c:v>2.5708567988858602</c:v>
                </c:pt>
                <c:pt idx="6">
                  <c:v>1.67970370065939</c:v>
                </c:pt>
                <c:pt idx="7">
                  <c:v>1.2880573972013001</c:v>
                </c:pt>
                <c:pt idx="8">
                  <c:v>1.09689265935214</c:v>
                </c:pt>
                <c:pt idx="9">
                  <c:v>0.98024599489518804</c:v>
                </c:pt>
                <c:pt idx="10">
                  <c:v>1.4353258976085499</c:v>
                </c:pt>
                <c:pt idx="11">
                  <c:v>1.1983958301855899</c:v>
                </c:pt>
                <c:pt idx="12">
                  <c:v>1.01640261263089</c:v>
                </c:pt>
                <c:pt idx="13">
                  <c:v>0.80213458075366495</c:v>
                </c:pt>
                <c:pt idx="14">
                  <c:v>0.70786453007983097</c:v>
                </c:pt>
                <c:pt idx="15">
                  <c:v>2.1193561703119199</c:v>
                </c:pt>
                <c:pt idx="16">
                  <c:v>1.7804936105918401</c:v>
                </c:pt>
                <c:pt idx="17">
                  <c:v>1.24390485283897</c:v>
                </c:pt>
                <c:pt idx="18">
                  <c:v>0.98705360370467199</c:v>
                </c:pt>
                <c:pt idx="19">
                  <c:v>0.73889740207213594</c:v>
                </c:pt>
                <c:pt idx="20">
                  <c:v>1.33891259050426</c:v>
                </c:pt>
                <c:pt idx="21">
                  <c:v>1.0740450425230601</c:v>
                </c:pt>
                <c:pt idx="22">
                  <c:v>0.79689930934966602</c:v>
                </c:pt>
                <c:pt idx="23">
                  <c:v>0.527160349407512</c:v>
                </c:pt>
                <c:pt idx="24">
                  <c:v>0.48719558757127202</c:v>
                </c:pt>
                <c:pt idx="25">
                  <c:v>1.98065622473133</c:v>
                </c:pt>
                <c:pt idx="26">
                  <c:v>1.5671124781375301</c:v>
                </c:pt>
                <c:pt idx="27">
                  <c:v>1.0409031010427101</c:v>
                </c:pt>
                <c:pt idx="28">
                  <c:v>0.98087451540237203</c:v>
                </c:pt>
                <c:pt idx="29">
                  <c:v>0.69350996440117196</c:v>
                </c:pt>
                <c:pt idx="30">
                  <c:v>1.39978383337849</c:v>
                </c:pt>
                <c:pt idx="31">
                  <c:v>1.05070848753989</c:v>
                </c:pt>
                <c:pt idx="32">
                  <c:v>0.7089662863724</c:v>
                </c:pt>
                <c:pt idx="33">
                  <c:v>0.352458676752957</c:v>
                </c:pt>
                <c:pt idx="34">
                  <c:v>0.33471296296296199</c:v>
                </c:pt>
                <c:pt idx="35">
                  <c:v>1.4522039845741801</c:v>
                </c:pt>
                <c:pt idx="36">
                  <c:v>1.3376697832860101</c:v>
                </c:pt>
                <c:pt idx="37">
                  <c:v>0.99311152509896905</c:v>
                </c:pt>
                <c:pt idx="38">
                  <c:v>0.79638290010602197</c:v>
                </c:pt>
                <c:pt idx="39">
                  <c:v>0.62146177945828096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0-465B-88AA-CCDDDA0C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81304"/>
        <c:axId val="919579664"/>
      </c:scatterChart>
      <c:valAx>
        <c:axId val="91958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79664"/>
        <c:crosses val="autoZero"/>
        <c:crossBetween val="midCat"/>
      </c:valAx>
      <c:valAx>
        <c:axId val="9195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8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alpha_P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T!$C$3:$C$42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500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500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  <c:pt idx="20">
                  <c:v>500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500</c:v>
                </c:pt>
                <c:pt idx="26">
                  <c:v>1000</c:v>
                </c:pt>
                <c:pt idx="27">
                  <c:v>1500</c:v>
                </c:pt>
                <c:pt idx="28">
                  <c:v>2000</c:v>
                </c:pt>
                <c:pt idx="29">
                  <c:v>2500</c:v>
                </c:pt>
                <c:pt idx="30">
                  <c:v>500</c:v>
                </c:pt>
                <c:pt idx="31">
                  <c:v>1000</c:v>
                </c:pt>
                <c:pt idx="32">
                  <c:v>1500</c:v>
                </c:pt>
                <c:pt idx="33">
                  <c:v>2000</c:v>
                </c:pt>
                <c:pt idx="34">
                  <c:v>2500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</c:numCache>
            </c:numRef>
          </c:xVal>
          <c:yVal>
            <c:numRef>
              <c:f>T!$F$3:$F$42</c:f>
              <c:numCache>
                <c:formatCode>General</c:formatCode>
                <c:ptCount val="40"/>
                <c:pt idx="0">
                  <c:v>-2.9373771448118302</c:v>
                </c:pt>
                <c:pt idx="1">
                  <c:v>-1.35006147427879</c:v>
                </c:pt>
                <c:pt idx="2">
                  <c:v>-1.99172572342795</c:v>
                </c:pt>
                <c:pt idx="3">
                  <c:v>-1.1800709793178901</c:v>
                </c:pt>
                <c:pt idx="4">
                  <c:v>0.16075140513092001</c:v>
                </c:pt>
                <c:pt idx="5">
                  <c:v>-1.0055249712316201</c:v>
                </c:pt>
                <c:pt idx="6">
                  <c:v>-2.3635004502335502</c:v>
                </c:pt>
                <c:pt idx="7">
                  <c:v>-2.90922529412064</c:v>
                </c:pt>
                <c:pt idx="8">
                  <c:v>-2.5266128730991899</c:v>
                </c:pt>
                <c:pt idx="9">
                  <c:v>-1.7098918729292401</c:v>
                </c:pt>
                <c:pt idx="10">
                  <c:v>-0.30622227717136802</c:v>
                </c:pt>
                <c:pt idx="11">
                  <c:v>0.108620910983475</c:v>
                </c:pt>
                <c:pt idx="12">
                  <c:v>0.48775930642175702</c:v>
                </c:pt>
                <c:pt idx="13">
                  <c:v>0.52077129355649598</c:v>
                </c:pt>
                <c:pt idx="14">
                  <c:v>2.3537547318584999</c:v>
                </c:pt>
                <c:pt idx="15">
                  <c:v>1.6950963608860401</c:v>
                </c:pt>
                <c:pt idx="16">
                  <c:v>1.02983220678712</c:v>
                </c:pt>
                <c:pt idx="17">
                  <c:v>2.9915509649920902E-2</c:v>
                </c:pt>
                <c:pt idx="18">
                  <c:v>1.2729679320087699</c:v>
                </c:pt>
                <c:pt idx="19">
                  <c:v>0.47833457065533902</c:v>
                </c:pt>
                <c:pt idx="20">
                  <c:v>5.7989971827201101E-2</c:v>
                </c:pt>
                <c:pt idx="21">
                  <c:v>0.478296757019264</c:v>
                </c:pt>
                <c:pt idx="22">
                  <c:v>0.53242766700803501</c:v>
                </c:pt>
                <c:pt idx="23">
                  <c:v>0.38845152118237902</c:v>
                </c:pt>
                <c:pt idx="24">
                  <c:v>1.1587869012932801</c:v>
                </c:pt>
                <c:pt idx="25">
                  <c:v>1.9669272398178299</c:v>
                </c:pt>
                <c:pt idx="26">
                  <c:v>1.4813602019912899</c:v>
                </c:pt>
                <c:pt idx="27">
                  <c:v>0.62296900707864999</c:v>
                </c:pt>
                <c:pt idx="28">
                  <c:v>1.64812502396734</c:v>
                </c:pt>
                <c:pt idx="29">
                  <c:v>1.4693472168592301</c:v>
                </c:pt>
                <c:pt idx="30">
                  <c:v>0.62276433794395303</c:v>
                </c:pt>
                <c:pt idx="31">
                  <c:v>0.78598617376637903</c:v>
                </c:pt>
                <c:pt idx="32">
                  <c:v>0.76996051056097603</c:v>
                </c:pt>
                <c:pt idx="33">
                  <c:v>0.46724987560126102</c:v>
                </c:pt>
                <c:pt idx="34">
                  <c:v>0.94874984110308203</c:v>
                </c:pt>
                <c:pt idx="35">
                  <c:v>1.2352697001878601</c:v>
                </c:pt>
                <c:pt idx="36">
                  <c:v>1.3725760377390701</c:v>
                </c:pt>
                <c:pt idx="37">
                  <c:v>1.08680932931892</c:v>
                </c:pt>
                <c:pt idx="38">
                  <c:v>1.05443738746382</c:v>
                </c:pt>
                <c:pt idx="39">
                  <c:v>1.4238193375158601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8-4D5D-AEB6-477654E0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78680"/>
        <c:axId val="919583928"/>
      </c:scatterChart>
      <c:valAx>
        <c:axId val="91957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83928"/>
        <c:crosses val="autoZero"/>
        <c:crossBetween val="midCat"/>
      </c:valAx>
      <c:valAx>
        <c:axId val="9195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7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alpha_rho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T!$C$3:$C$42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500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500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  <c:pt idx="20">
                  <c:v>500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500</c:v>
                </c:pt>
                <c:pt idx="26">
                  <c:v>1000</c:v>
                </c:pt>
                <c:pt idx="27">
                  <c:v>1500</c:v>
                </c:pt>
                <c:pt idx="28">
                  <c:v>2000</c:v>
                </c:pt>
                <c:pt idx="29">
                  <c:v>2500</c:v>
                </c:pt>
                <c:pt idx="30">
                  <c:v>500</c:v>
                </c:pt>
                <c:pt idx="31">
                  <c:v>1000</c:v>
                </c:pt>
                <c:pt idx="32">
                  <c:v>1500</c:v>
                </c:pt>
                <c:pt idx="33">
                  <c:v>2000</c:v>
                </c:pt>
                <c:pt idx="34">
                  <c:v>2500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</c:numCache>
            </c:numRef>
          </c:xVal>
          <c:yVal>
            <c:numRef>
              <c:f>T!$I$3:$I$42</c:f>
              <c:numCache>
                <c:formatCode>General</c:formatCode>
                <c:ptCount val="40"/>
                <c:pt idx="0">
                  <c:v>-0.57880552993183698</c:v>
                </c:pt>
                <c:pt idx="1">
                  <c:v>-0.43618083691795301</c:v>
                </c:pt>
                <c:pt idx="2">
                  <c:v>-0.79725681533951498</c:v>
                </c:pt>
                <c:pt idx="3">
                  <c:v>-0.49481628383286802</c:v>
                </c:pt>
                <c:pt idx="4">
                  <c:v>0.33229908373329697</c:v>
                </c:pt>
                <c:pt idx="5">
                  <c:v>1.7604816537267201</c:v>
                </c:pt>
                <c:pt idx="6">
                  <c:v>-0.15203811363207101</c:v>
                </c:pt>
                <c:pt idx="7">
                  <c:v>-0.86462923093807698</c:v>
                </c:pt>
                <c:pt idx="8">
                  <c:v>-1.0046208351060999</c:v>
                </c:pt>
                <c:pt idx="9">
                  <c:v>-0.78242658099629803</c:v>
                </c:pt>
                <c:pt idx="10">
                  <c:v>0.120493164595446</c:v>
                </c:pt>
                <c:pt idx="11">
                  <c:v>0.28596469080232501</c:v>
                </c:pt>
                <c:pt idx="12">
                  <c:v>0.30904295921133701</c:v>
                </c:pt>
                <c:pt idx="13">
                  <c:v>0.54575463182680095</c:v>
                </c:pt>
                <c:pt idx="14">
                  <c:v>1.4277040878609999</c:v>
                </c:pt>
                <c:pt idx="15">
                  <c:v>2.6264720667463002</c:v>
                </c:pt>
                <c:pt idx="16">
                  <c:v>1.9637179665633999</c:v>
                </c:pt>
                <c:pt idx="17">
                  <c:v>-6.9055614176580404E-2</c:v>
                </c:pt>
                <c:pt idx="18">
                  <c:v>0.27555629433925599</c:v>
                </c:pt>
                <c:pt idx="19">
                  <c:v>-0.35201942672158998</c:v>
                </c:pt>
                <c:pt idx="20">
                  <c:v>0.393170917652159</c:v>
                </c:pt>
                <c:pt idx="21">
                  <c:v>0.76635513103101904</c:v>
                </c:pt>
                <c:pt idx="22">
                  <c:v>0.57663330484148201</c:v>
                </c:pt>
                <c:pt idx="23">
                  <c:v>0.501353854454062</c:v>
                </c:pt>
                <c:pt idx="24">
                  <c:v>1.3415029136747401</c:v>
                </c:pt>
                <c:pt idx="25">
                  <c:v>4.1168621164347101</c:v>
                </c:pt>
                <c:pt idx="26">
                  <c:v>2.6849750280169302</c:v>
                </c:pt>
                <c:pt idx="27">
                  <c:v>0.60145251140888401</c:v>
                </c:pt>
                <c:pt idx="28">
                  <c:v>1.3058408722882699</c:v>
                </c:pt>
                <c:pt idx="29">
                  <c:v>0.88462124949418597</c:v>
                </c:pt>
                <c:pt idx="30">
                  <c:v>1.44037584583197</c:v>
                </c:pt>
                <c:pt idx="31">
                  <c:v>1.4959904024533399</c:v>
                </c:pt>
                <c:pt idx="32">
                  <c:v>1.13965702529943</c:v>
                </c:pt>
                <c:pt idx="33">
                  <c:v>0.589607123285386</c:v>
                </c:pt>
                <c:pt idx="34">
                  <c:v>1.31006348790076</c:v>
                </c:pt>
                <c:pt idx="35">
                  <c:v>1.7701203713901801</c:v>
                </c:pt>
                <c:pt idx="36">
                  <c:v>2.5047052927625599</c:v>
                </c:pt>
                <c:pt idx="37">
                  <c:v>1.47608029242704</c:v>
                </c:pt>
                <c:pt idx="38">
                  <c:v>1.20330843427082</c:v>
                </c:pt>
                <c:pt idx="39">
                  <c:v>1.52973165603197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4-4943-8D6B-3F25C853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78536"/>
        <c:axId val="612380176"/>
      </c:scatterChart>
      <c:valAx>
        <c:axId val="61237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80176"/>
        <c:crosses val="autoZero"/>
        <c:crossBetween val="midCat"/>
      </c:valAx>
      <c:valAx>
        <c:axId val="6123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alpha_rho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7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P_b=AR^(-B) &lt;-&gt; lnP_b=-Bln(r)+lnA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05249343832015E-2"/>
                  <c:y val="0.24944043452901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Rfit!$K$3:$K$42</c:f>
              <c:numCache>
                <c:formatCode>General</c:formatCode>
                <c:ptCount val="4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</c:numCache>
            </c:numRef>
          </c:xVal>
          <c:yVal>
            <c:numRef>
              <c:f>Rfit!$J$3:$J$42</c:f>
              <c:numCache>
                <c:formatCode>General</c:formatCode>
                <c:ptCount val="4"/>
                <c:pt idx="0">
                  <c:v>4.0405819170925064</c:v>
                </c:pt>
                <c:pt idx="1">
                  <c:v>3.4996968895515952</c:v>
                </c:pt>
                <c:pt idx="2">
                  <c:v>3.2243238632289031</c:v>
                </c:pt>
                <c:pt idx="3">
                  <c:v>3.0511509892087596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D-4C07-A4B2-6C4D577B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24928"/>
        <c:axId val="906328208"/>
      </c:scatterChart>
      <c:valAx>
        <c:axId val="9063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28208"/>
        <c:crosses val="autoZero"/>
        <c:crossBetween val="midCat"/>
      </c:valAx>
      <c:valAx>
        <c:axId val="9063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ln(P_b)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P_0=AR^(-B) &lt;-&gt; lnP_0=-Bln(r)+lnA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P_b=AR^(-B) &lt;-&gt; lnP_b=-Bln(r)+lnA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593919510061241"/>
                  <c:y val="4.01075386410032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Rfit!$K$3:$K$42</c:f>
              <c:numCache>
                <c:formatCode>General</c:formatCode>
                <c:ptCount val="4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</c:numCache>
            </c:numRef>
          </c:xVal>
          <c:yVal>
            <c:numRef>
              <c:f>Rfit!$L$3:$L$37</c:f>
              <c:numCache>
                <c:formatCode>General</c:formatCode>
                <c:ptCount val="4"/>
                <c:pt idx="0">
                  <c:v>2.5765472867814765</c:v>
                </c:pt>
                <c:pt idx="1">
                  <c:v>2.3125367769973875</c:v>
                </c:pt>
                <c:pt idx="2">
                  <c:v>1.1083919391348298</c:v>
                </c:pt>
                <c:pt idx="3">
                  <c:v>0.26411408521474483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F-4DA7-8BBC-8F9E1F2E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24928"/>
        <c:axId val="906328208"/>
      </c:scatterChart>
      <c:valAx>
        <c:axId val="9063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28208"/>
        <c:crosses val="autoZero"/>
        <c:crossBetween val="midCat"/>
      </c:valAx>
      <c:valAx>
        <c:axId val="9063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ln(P_0)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rho_b = AR^(-B)</a:t>
            </a:r>
            <a:r>
              <a:rPr lang="en-US" baseline="0"/>
              <a:t> </a:t>
            </a:r>
            <a:r>
              <a:rPr lang="en-US"/>
              <a:t>&lt;-&gt; ln(rho_b)=-Bln(r)+ln(A)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rho_b = Ae^(B/R) &lt;-&gt; ln(rho_b)=B/R+ln(A)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39413823272091E-2"/>
                  <c:y val="0.15103077285617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Rfit!$K$12:$K$42</c:f>
              <c:numCache>
                <c:formatCode>General</c:formatCode>
                <c:ptCount val="3"/>
                <c:pt idx="0">
                  <c:v>0.69314718055994529</c:v>
                </c:pt>
                <c:pt idx="1">
                  <c:v>1.0986122886681098</c:v>
                </c:pt>
                <c:pt idx="2">
                  <c:v>1.3862943611198906</c:v>
                </c:pt>
              </c:numCache>
            </c:numRef>
          </c:xVal>
          <c:yVal>
            <c:numRef>
              <c:f>Rfit!$M$3:$M$42</c:f>
              <c:numCache>
                <c:formatCode>General</c:formatCode>
                <c:ptCount val="4"/>
                <c:pt idx="0">
                  <c:v>1.4410101914797577</c:v>
                </c:pt>
                <c:pt idx="1">
                  <c:v>1.1508290486161841</c:v>
                </c:pt>
                <c:pt idx="2">
                  <c:v>0.99008645919852023</c:v>
                </c:pt>
                <c:pt idx="3">
                  <c:v>0.9203819005342444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9-4AC3-BE64-E3ED3567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62832"/>
        <c:axId val="726759880"/>
      </c:scatterChart>
      <c:valAx>
        <c:axId val="7267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59880"/>
        <c:crosses val="autoZero"/>
        <c:crossBetween val="midCat"/>
      </c:valAx>
      <c:valAx>
        <c:axId val="72675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ln(rho_b)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P_0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'R'!$B$3:$B$42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'R'!$E$3:$E$42</c:f>
              <c:numCache>
                <c:formatCode>General</c:formatCode>
                <c:ptCount val="4"/>
                <c:pt idx="0">
                  <c:v>13.1516507988825</c:v>
                </c:pt>
                <c:pt idx="1">
                  <c:v>10.100013666825999</c:v>
                </c:pt>
                <c:pt idx="2">
                  <c:v>3.0294828825612199</c:v>
                </c:pt>
                <c:pt idx="3">
                  <c:v>1.3022767583499999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C-46D4-8603-6B946BBC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06040"/>
        <c:axId val="676006368"/>
      </c:scatterChart>
      <c:valAx>
        <c:axId val="67600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06368"/>
        <c:crosses val="autoZero"/>
        <c:crossBetween val="midCat"/>
      </c:valAx>
      <c:valAx>
        <c:axId val="676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0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alpha_P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alpha_P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2995625546806654E-2"/>
                  <c:y val="0.26215657953998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'R'!$B$3:$B$42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'R'!$F$3:$F$42</c:f>
              <c:numCache>
                <c:formatCode>General</c:formatCode>
                <c:ptCount val="4"/>
                <c:pt idx="0">
                  <c:v>0.16075140513092001</c:v>
                </c:pt>
                <c:pt idx="1">
                  <c:v>2.3537547318584999</c:v>
                </c:pt>
                <c:pt idx="2">
                  <c:v>1.1587869012932801</c:v>
                </c:pt>
                <c:pt idx="3">
                  <c:v>0.94874984110308203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E-452A-BBCE-C7542222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19928"/>
        <c:axId val="727918944"/>
      </c:scatterChart>
      <c:valAx>
        <c:axId val="72791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18944"/>
        <c:crosses val="autoZero"/>
        <c:crossBetween val="midCat"/>
      </c:valAx>
      <c:valAx>
        <c:axId val="7279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1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rho_b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'R'!$B$3:$B$42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'R'!$G$3:$G$42</c:f>
              <c:numCache>
                <c:formatCode>General</c:formatCode>
                <c:ptCount val="4"/>
                <c:pt idx="0">
                  <c:v>4.2249616822571303</c:v>
                </c:pt>
                <c:pt idx="1">
                  <c:v>3.1608122907983001</c:v>
                </c:pt>
                <c:pt idx="2">
                  <c:v>2.69146716438381</c:v>
                </c:pt>
                <c:pt idx="3">
                  <c:v>2.5102488722876002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9-42B7-8654-4B6284AB2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03320"/>
        <c:axId val="729303648"/>
      </c:scatterChart>
      <c:valAx>
        <c:axId val="72930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03648"/>
        <c:crosses val="autoZero"/>
        <c:crossBetween val="midCat"/>
      </c:valAx>
      <c:valAx>
        <c:axId val="7293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0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rho_0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'R'!$B$3:$B$42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'R'!$H$3:$H$42</c:f>
              <c:numCache>
                <c:formatCode>General</c:formatCode>
                <c:ptCount val="4"/>
                <c:pt idx="0">
                  <c:v>0.61247407166907097</c:v>
                </c:pt>
                <c:pt idx="1">
                  <c:v>0.70786453007983097</c:v>
                </c:pt>
                <c:pt idx="2">
                  <c:v>0.48719558757127202</c:v>
                </c:pt>
                <c:pt idx="3">
                  <c:v>0.33471296296296199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4-4F3A-8BF8-225FE16C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94032"/>
        <c:axId val="876096000"/>
      </c:scatterChart>
      <c:valAx>
        <c:axId val="8760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6000"/>
        <c:crosses val="autoZero"/>
        <c:crossBetween val="midCat"/>
      </c:valAx>
      <c:valAx>
        <c:axId val="8760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alpha_rho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'R'!$B$3:$B$42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'R'!$I$3:$I$42</c:f>
              <c:numCache>
                <c:formatCode>General</c:formatCode>
                <c:ptCount val="4"/>
                <c:pt idx="0">
                  <c:v>0.33229908373329697</c:v>
                </c:pt>
                <c:pt idx="1">
                  <c:v>1.4277040878609999</c:v>
                </c:pt>
                <c:pt idx="2">
                  <c:v>1.3415029136747401</c:v>
                </c:pt>
                <c:pt idx="3">
                  <c:v>1.31006348790076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0-462C-891B-2521DC83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26176"/>
        <c:axId val="903324864"/>
      </c:scatterChart>
      <c:valAx>
        <c:axId val="9033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24864"/>
        <c:crosses val="autoZero"/>
        <c:crossBetween val="midCat"/>
      </c:valAx>
      <c:valAx>
        <c:axId val="9033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alpha_rho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2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P_b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T!$C$3:$C$42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500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500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  <c:pt idx="20">
                  <c:v>500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500</c:v>
                </c:pt>
                <c:pt idx="26">
                  <c:v>1000</c:v>
                </c:pt>
                <c:pt idx="27">
                  <c:v>1500</c:v>
                </c:pt>
                <c:pt idx="28">
                  <c:v>2000</c:v>
                </c:pt>
                <c:pt idx="29">
                  <c:v>2500</c:v>
                </c:pt>
                <c:pt idx="30">
                  <c:v>500</c:v>
                </c:pt>
                <c:pt idx="31">
                  <c:v>1000</c:v>
                </c:pt>
                <c:pt idx="32">
                  <c:v>1500</c:v>
                </c:pt>
                <c:pt idx="33">
                  <c:v>2000</c:v>
                </c:pt>
                <c:pt idx="34">
                  <c:v>2500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</c:numCache>
            </c:numRef>
          </c:xVal>
          <c:yVal>
            <c:numRef>
              <c:f>T!$D$3:$D$42</c:f>
              <c:numCache>
                <c:formatCode>General</c:formatCode>
                <c:ptCount val="40"/>
                <c:pt idx="0">
                  <c:v>88.051904233454493</c:v>
                </c:pt>
                <c:pt idx="1">
                  <c:v>76.838578092363605</c:v>
                </c:pt>
                <c:pt idx="2">
                  <c:v>68.538763993909001</c:v>
                </c:pt>
                <c:pt idx="3">
                  <c:v>63.490942324909099</c:v>
                </c:pt>
                <c:pt idx="4">
                  <c:v>56.859420649</c:v>
                </c:pt>
                <c:pt idx="5">
                  <c:v>86.600729920272698</c:v>
                </c:pt>
                <c:pt idx="6">
                  <c:v>77.167960525181797</c:v>
                </c:pt>
                <c:pt idx="7">
                  <c:v>69.371188460090906</c:v>
                </c:pt>
                <c:pt idx="8">
                  <c:v>63.423271751727199</c:v>
                </c:pt>
                <c:pt idx="9">
                  <c:v>57.584859685181797</c:v>
                </c:pt>
                <c:pt idx="10">
                  <c:v>56.212994217575698</c:v>
                </c:pt>
                <c:pt idx="11">
                  <c:v>48.526996635303</c:v>
                </c:pt>
                <c:pt idx="12">
                  <c:v>41.5902465345454</c:v>
                </c:pt>
                <c:pt idx="13">
                  <c:v>36.802862126818098</c:v>
                </c:pt>
                <c:pt idx="14">
                  <c:v>33.105415840303003</c:v>
                </c:pt>
                <c:pt idx="15">
                  <c:v>56.245464272727197</c:v>
                </c:pt>
                <c:pt idx="16">
                  <c:v>48.242304509696901</c:v>
                </c:pt>
                <c:pt idx="17">
                  <c:v>41.639288495606003</c:v>
                </c:pt>
                <c:pt idx="18">
                  <c:v>36.8278655477272</c:v>
                </c:pt>
                <c:pt idx="19">
                  <c:v>32.920906616969603</c:v>
                </c:pt>
                <c:pt idx="20">
                  <c:v>43.6846300404545</c:v>
                </c:pt>
                <c:pt idx="21">
                  <c:v>37.648316448333297</c:v>
                </c:pt>
                <c:pt idx="22">
                  <c:v>32.414257819090899</c:v>
                </c:pt>
                <c:pt idx="23">
                  <c:v>28.558953559393899</c:v>
                </c:pt>
                <c:pt idx="24">
                  <c:v>25.136572647727199</c:v>
                </c:pt>
                <c:pt idx="25">
                  <c:v>43.764438158939399</c:v>
                </c:pt>
                <c:pt idx="26">
                  <c:v>37.7315105795454</c:v>
                </c:pt>
                <c:pt idx="27">
                  <c:v>32.583728399848397</c:v>
                </c:pt>
                <c:pt idx="28">
                  <c:v>28.682397553787801</c:v>
                </c:pt>
                <c:pt idx="29">
                  <c:v>25.507203677575699</c:v>
                </c:pt>
                <c:pt idx="30">
                  <c:v>37.209898678787802</c:v>
                </c:pt>
                <c:pt idx="31">
                  <c:v>31.911139860151501</c:v>
                </c:pt>
                <c:pt idx="32">
                  <c:v>27.4015136460606</c:v>
                </c:pt>
                <c:pt idx="33">
                  <c:v>24.008469821060601</c:v>
                </c:pt>
                <c:pt idx="34">
                  <c:v>21.139661948030302</c:v>
                </c:pt>
                <c:pt idx="35">
                  <c:v>37.295747593939303</c:v>
                </c:pt>
                <c:pt idx="36">
                  <c:v>32.045970122575703</c:v>
                </c:pt>
                <c:pt idx="37">
                  <c:v>27.6151055918181</c:v>
                </c:pt>
                <c:pt idx="38">
                  <c:v>24.284387221666599</c:v>
                </c:pt>
                <c:pt idx="39">
                  <c:v>21.5010230271212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0-42E7-AC49-1BB14079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23960"/>
        <c:axId val="912026584"/>
      </c:scatterChart>
      <c:valAx>
        <c:axId val="91202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26584"/>
        <c:crosses val="autoZero"/>
        <c:crossBetween val="midCat"/>
      </c:valAx>
      <c:valAx>
        <c:axId val="91202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rho_b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T!$C$3:$C$42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500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500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  <c:pt idx="20">
                  <c:v>500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500</c:v>
                </c:pt>
                <c:pt idx="26">
                  <c:v>1000</c:v>
                </c:pt>
                <c:pt idx="27">
                  <c:v>1500</c:v>
                </c:pt>
                <c:pt idx="28">
                  <c:v>2000</c:v>
                </c:pt>
                <c:pt idx="29">
                  <c:v>2500</c:v>
                </c:pt>
                <c:pt idx="30">
                  <c:v>500</c:v>
                </c:pt>
                <c:pt idx="31">
                  <c:v>1000</c:v>
                </c:pt>
                <c:pt idx="32">
                  <c:v>1500</c:v>
                </c:pt>
                <c:pt idx="33">
                  <c:v>2000</c:v>
                </c:pt>
                <c:pt idx="34">
                  <c:v>2500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</c:numCache>
            </c:numRef>
          </c:xVal>
          <c:yVal>
            <c:numRef>
              <c:f>T!$G$3:$G$42</c:f>
              <c:numCache>
                <c:formatCode>General</c:formatCode>
                <c:ptCount val="40"/>
                <c:pt idx="0">
                  <c:v>5.7174463924963899</c:v>
                </c:pt>
                <c:pt idx="1">
                  <c:v>5.4619033090646703</c:v>
                </c:pt>
                <c:pt idx="2">
                  <c:v>4.9417855011150396</c:v>
                </c:pt>
                <c:pt idx="3">
                  <c:v>4.6280308277581002</c:v>
                </c:pt>
                <c:pt idx="4">
                  <c:v>4.2249616822571303</c:v>
                </c:pt>
                <c:pt idx="5">
                  <c:v>5.83584206677161</c:v>
                </c:pt>
                <c:pt idx="6">
                  <c:v>5.4113362160566698</c:v>
                </c:pt>
                <c:pt idx="7">
                  <c:v>5.0469736422668197</c:v>
                </c:pt>
                <c:pt idx="8">
                  <c:v>4.6836377508854703</c:v>
                </c:pt>
                <c:pt idx="9">
                  <c:v>4.23501931654204</c:v>
                </c:pt>
                <c:pt idx="10">
                  <c:v>4.4933293849343903</c:v>
                </c:pt>
                <c:pt idx="11">
                  <c:v>4.1407165728614199</c:v>
                </c:pt>
                <c:pt idx="12">
                  <c:v>3.73823132574043</c:v>
                </c:pt>
                <c:pt idx="13">
                  <c:v>3.4606612192424602</c:v>
                </c:pt>
                <c:pt idx="14">
                  <c:v>3.1608122907983001</c:v>
                </c:pt>
                <c:pt idx="15">
                  <c:v>4.5018395086386596</c:v>
                </c:pt>
                <c:pt idx="16">
                  <c:v>4.0859314651361798</c:v>
                </c:pt>
                <c:pt idx="17">
                  <c:v>3.7475995846554802</c:v>
                </c:pt>
                <c:pt idx="18">
                  <c:v>3.4399342176330201</c:v>
                </c:pt>
                <c:pt idx="19">
                  <c:v>3.1161673525534099</c:v>
                </c:pt>
                <c:pt idx="20">
                  <c:v>3.8549523475830001</c:v>
                </c:pt>
                <c:pt idx="21">
                  <c:v>3.5285528061407798</c:v>
                </c:pt>
                <c:pt idx="22">
                  <c:v>3.1969493628966599</c:v>
                </c:pt>
                <c:pt idx="23">
                  <c:v>2.9504476336276202</c:v>
                </c:pt>
                <c:pt idx="24">
                  <c:v>2.69146716438381</c:v>
                </c:pt>
                <c:pt idx="25">
                  <c:v>3.8643627782451899</c:v>
                </c:pt>
                <c:pt idx="26">
                  <c:v>3.5275192877459798</c:v>
                </c:pt>
                <c:pt idx="27">
                  <c:v>3.2084982031034102</c:v>
                </c:pt>
                <c:pt idx="28">
                  <c:v>2.9467332525354601</c:v>
                </c:pt>
                <c:pt idx="29">
                  <c:v>2.7148923891940502</c:v>
                </c:pt>
                <c:pt idx="30">
                  <c:v>3.5183836489188001</c:v>
                </c:pt>
                <c:pt idx="31">
                  <c:v>3.2523060525854102</c:v>
                </c:pt>
                <c:pt idx="32">
                  <c:v>2.9789941421977599</c:v>
                </c:pt>
                <c:pt idx="33">
                  <c:v>2.71829570073464</c:v>
                </c:pt>
                <c:pt idx="34">
                  <c:v>2.5102488722876002</c:v>
                </c:pt>
                <c:pt idx="35">
                  <c:v>3.5143489769496701</c:v>
                </c:pt>
                <c:pt idx="36">
                  <c:v>3.24130686371111</c:v>
                </c:pt>
                <c:pt idx="37">
                  <c:v>2.9749875643070598</c:v>
                </c:pt>
                <c:pt idx="38">
                  <c:v>2.7267401132220899</c:v>
                </c:pt>
                <c:pt idx="39">
                  <c:v>2.5151068939545098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A-407D-9C4E-94BE3A02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40848"/>
        <c:axId val="918244128"/>
      </c:scatterChart>
      <c:valAx>
        <c:axId val="9182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44128"/>
        <c:crosses val="autoZero"/>
        <c:crossBetween val="midCat"/>
      </c:valAx>
      <c:valAx>
        <c:axId val="9182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P_0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T!$C$3:$C$42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500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500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  <c:pt idx="20">
                  <c:v>500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500</c:v>
                </c:pt>
                <c:pt idx="26">
                  <c:v>1000</c:v>
                </c:pt>
                <c:pt idx="27">
                  <c:v>1500</c:v>
                </c:pt>
                <c:pt idx="28">
                  <c:v>2000</c:v>
                </c:pt>
                <c:pt idx="29">
                  <c:v>2500</c:v>
                </c:pt>
                <c:pt idx="30">
                  <c:v>500</c:v>
                </c:pt>
                <c:pt idx="31">
                  <c:v>1000</c:v>
                </c:pt>
                <c:pt idx="32">
                  <c:v>1500</c:v>
                </c:pt>
                <c:pt idx="33">
                  <c:v>2000</c:v>
                </c:pt>
                <c:pt idx="34">
                  <c:v>2500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</c:numCache>
            </c:numRef>
          </c:xVal>
          <c:yVal>
            <c:numRef>
              <c:f>T!$E$3:$E$42</c:f>
              <c:numCache>
                <c:formatCode>General</c:formatCode>
                <c:ptCount val="40"/>
                <c:pt idx="0">
                  <c:v>38.987904843554098</c:v>
                </c:pt>
                <c:pt idx="1">
                  <c:v>36.549487136239101</c:v>
                </c:pt>
                <c:pt idx="2">
                  <c:v>26.994950335905699</c:v>
                </c:pt>
                <c:pt idx="3">
                  <c:v>19.553108798739299</c:v>
                </c:pt>
                <c:pt idx="4">
                  <c:v>13.1516507988825</c:v>
                </c:pt>
                <c:pt idx="5">
                  <c:v>57.052352249031003</c:v>
                </c:pt>
                <c:pt idx="6">
                  <c:v>37.4778532037814</c:v>
                </c:pt>
                <c:pt idx="7">
                  <c:v>29.892173629113401</c:v>
                </c:pt>
                <c:pt idx="8">
                  <c:v>25.745451940460999</c:v>
                </c:pt>
                <c:pt idx="9">
                  <c:v>21.888064516269299</c:v>
                </c:pt>
                <c:pt idx="10">
                  <c:v>13.3547971639351</c:v>
                </c:pt>
                <c:pt idx="11">
                  <c:v>12.1156014384801</c:v>
                </c:pt>
                <c:pt idx="12">
                  <c:v>11.435813865154101</c:v>
                </c:pt>
                <c:pt idx="13">
                  <c:v>9.6976406277141702</c:v>
                </c:pt>
                <c:pt idx="14">
                  <c:v>10.100013666825999</c:v>
                </c:pt>
                <c:pt idx="15">
                  <c:v>25.223837692640402</c:v>
                </c:pt>
                <c:pt idx="16">
                  <c:v>19.9774696105119</c:v>
                </c:pt>
                <c:pt idx="17">
                  <c:v>14.3318343803593</c:v>
                </c:pt>
                <c:pt idx="18">
                  <c:v>13.957324024734699</c:v>
                </c:pt>
                <c:pt idx="19">
                  <c:v>11.154746790251901</c:v>
                </c:pt>
                <c:pt idx="20">
                  <c:v>7.7582738103185598</c:v>
                </c:pt>
                <c:pt idx="21">
                  <c:v>6.57343200408088</c:v>
                </c:pt>
                <c:pt idx="22">
                  <c:v>4.9960232850488699</c:v>
                </c:pt>
                <c:pt idx="23">
                  <c:v>2.9916054705545401</c:v>
                </c:pt>
                <c:pt idx="24">
                  <c:v>3.0294828825612199</c:v>
                </c:pt>
                <c:pt idx="25">
                  <c:v>15.680837448358799</c:v>
                </c:pt>
                <c:pt idx="26">
                  <c:v>11.5141612395254</c:v>
                </c:pt>
                <c:pt idx="27">
                  <c:v>7.0300721622362596</c:v>
                </c:pt>
                <c:pt idx="28">
                  <c:v>8.0664703720160293</c:v>
                </c:pt>
                <c:pt idx="29">
                  <c:v>6.3015760126496199</c:v>
                </c:pt>
                <c:pt idx="30">
                  <c:v>6.4722997312794099</c:v>
                </c:pt>
                <c:pt idx="31">
                  <c:v>4.8172790003394699</c:v>
                </c:pt>
                <c:pt idx="32">
                  <c:v>3.3023887897462001</c:v>
                </c:pt>
                <c:pt idx="33">
                  <c:v>1.3746066086931299</c:v>
                </c:pt>
                <c:pt idx="34">
                  <c:v>1.3022767583499999</c:v>
                </c:pt>
                <c:pt idx="35">
                  <c:v>8.6403234385068099</c:v>
                </c:pt>
                <c:pt idx="36">
                  <c:v>7.4863922622541601</c:v>
                </c:pt>
                <c:pt idx="37">
                  <c:v>5.3881873237563402</c:v>
                </c:pt>
                <c:pt idx="38">
                  <c:v>4.4819066287711804</c:v>
                </c:pt>
                <c:pt idx="39">
                  <c:v>3.84190099003421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D-4B2F-A451-A119390A3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45448"/>
        <c:axId val="726747416"/>
      </c:scatterChart>
      <c:valAx>
        <c:axId val="72674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47416"/>
        <c:crosses val="autoZero"/>
        <c:crossBetween val="midCat"/>
      </c:valAx>
      <c:valAx>
        <c:axId val="7267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4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7620</xdr:colOff>
      <xdr:row>0</xdr:row>
      <xdr:rowOff>2552700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E11AC-3E7C-4871-ADF8-0E3533CF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0</xdr:row>
      <xdr:rowOff>0</xdr:rowOff>
    </xdr:from>
    <xdr:to>
      <xdr:col>14</xdr:col>
      <xdr:colOff>0</xdr:colOff>
      <xdr:row>0</xdr:row>
      <xdr:rowOff>2567940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FE80D-5A60-4EEE-B4BF-C17C60AB6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0</xdr:row>
      <xdr:rowOff>2575560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687225-4A27-4689-AFE8-A17BDF3D1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2552700</xdr:rowOff>
    </xdr:from>
    <xdr:to>
      <xdr:col>7</xdr:col>
      <xdr:colOff>7620</xdr:colOff>
      <xdr:row>0</xdr:row>
      <xdr:rowOff>5097780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089BE-E1E0-41EF-9E05-3CC384F0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0</xdr:row>
      <xdr:rowOff>2556510</xdr:rowOff>
    </xdr:from>
    <xdr:to>
      <xdr:col>14</xdr:col>
      <xdr:colOff>15240</xdr:colOff>
      <xdr:row>0</xdr:row>
      <xdr:rowOff>5113020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6D1E7F-6BCB-4093-A66B-A3B4F0AF7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</xdr:colOff>
      <xdr:row>0</xdr:row>
      <xdr:rowOff>2548890</xdr:rowOff>
    </xdr:from>
    <xdr:to>
      <xdr:col>21</xdr:col>
      <xdr:colOff>312420</xdr:colOff>
      <xdr:row>0</xdr:row>
      <xdr:rowOff>5113020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9BE3D6-BDFA-43E5-B5AD-1B41C4AD3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0</xdr:row>
      <xdr:rowOff>2529840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1A26A-692E-458B-90BA-E5EED8F5A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2537460</xdr:rowOff>
    </xdr:from>
    <xdr:to>
      <xdr:col>6</xdr:col>
      <xdr:colOff>601980</xdr:colOff>
      <xdr:row>0</xdr:row>
      <xdr:rowOff>5090160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EFF2F-A382-4F9C-9985-D699F54CB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0</xdr:row>
      <xdr:rowOff>0</xdr:rowOff>
    </xdr:from>
    <xdr:to>
      <xdr:col>14</xdr:col>
      <xdr:colOff>0</xdr:colOff>
      <xdr:row>0</xdr:row>
      <xdr:rowOff>2529840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957110-FF52-4F81-91B5-CD4F82689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0</xdr:row>
      <xdr:rowOff>2529840</xdr:rowOff>
    </xdr:from>
    <xdr:to>
      <xdr:col>14</xdr:col>
      <xdr:colOff>7620</xdr:colOff>
      <xdr:row>0</xdr:row>
      <xdr:rowOff>5067300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457BA9-FD84-4EFD-9B9D-B2A0A0CF2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22860</xdr:colOff>
      <xdr:row>0</xdr:row>
      <xdr:rowOff>2545080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71C09D-EC9C-47C7-891D-F73AA2ED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0</xdr:row>
      <xdr:rowOff>2533650</xdr:rowOff>
    </xdr:from>
    <xdr:to>
      <xdr:col>21</xdr:col>
      <xdr:colOff>45720</xdr:colOff>
      <xdr:row>0</xdr:row>
      <xdr:rowOff>5067300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256A1B-ED06-4C55-84CF-8CEBADCB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2446020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1E7D9-8A66-4D82-85B4-02472B79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0</xdr:row>
      <xdr:rowOff>2453640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4301E-8B03-42D3-B1FF-051979CF1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2446020</xdr:rowOff>
    </xdr:from>
    <xdr:to>
      <xdr:col>7</xdr:col>
      <xdr:colOff>304800</xdr:colOff>
      <xdr:row>0</xdr:row>
      <xdr:rowOff>4907280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1416DF-CE30-4144-BA78-7E723E1D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EB16C6-B426-439E-BC3D-89806EB40777}" name="Table1" displayName="Table1" ref="A2:I42" totalsRowShown="0">
  <autoFilter ref="A2:I42" xr:uid="{188157BF-CC14-4488-8C76-946CD12181B9}">
    <filterColumn colId="0">
      <filters>
        <filter val="001"/>
      </filters>
    </filterColumn>
    <filterColumn colId="2">
      <filters>
        <filter val="2500"/>
      </filters>
    </filterColumn>
  </autoFilter>
  <tableColumns count="9">
    <tableColumn id="1" xr3:uid="{85F439BA-E53D-4CD5-A050-D6D07ED84F68}" name="SurfOrient" dataDxfId="7"/>
    <tableColumn id="2" xr3:uid="{42FF3F63-F040-4F54-8947-41FDF9A3BF17}" name="R"/>
    <tableColumn id="3" xr3:uid="{71209332-2507-404A-BF41-5EFDA9EBF74C}" name="T"/>
    <tableColumn id="4" xr3:uid="{5744B3D9-485B-4D9C-8F57-3B1DFA0A5B79}" name="P_b"/>
    <tableColumn id="5" xr3:uid="{C691ADDF-A383-460B-AC80-76B6B1E010B6}" name="P_0"/>
    <tableColumn id="6" xr3:uid="{E276B4E2-D3D8-4E73-B386-6158ABEB5C27}" name="alpha_P"/>
    <tableColumn id="7" xr3:uid="{163A70C6-97A4-48AE-880B-54089D2C12E5}" name="rho_b"/>
    <tableColumn id="8" xr3:uid="{D371DC8B-1828-48CF-99B4-156CE017077B}" name="rho_0"/>
    <tableColumn id="9" xr3:uid="{E984F3D4-50AC-4F59-B14C-B5828DA70FD0}" name="alpha_rh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F17331-D52A-4544-98D0-6B9C0F83C82B}" name="Table13" displayName="Table13" ref="A2:I42" totalsRowShown="0">
  <autoFilter ref="A2:I42" xr:uid="{2803D56E-87B1-4300-8FD9-B2BCA464D1D5}"/>
  <tableColumns count="9">
    <tableColumn id="1" xr3:uid="{657AD72B-9FBE-455C-9968-96B322558FBA}" name="SurfOrient" dataDxfId="6"/>
    <tableColumn id="2" xr3:uid="{ED6CD574-2B5D-4B7A-B653-49B47553B978}" name="R"/>
    <tableColumn id="3" xr3:uid="{9A1D0B68-84A6-4D49-81C3-E1270729C1E2}" name="T"/>
    <tableColumn id="4" xr3:uid="{46959524-51A7-4EFB-A9E4-DFF0D4BE88FD}" name="P_b"/>
    <tableColumn id="5" xr3:uid="{07C9D709-3116-4871-A04F-F710C36296D6}" name="P_0"/>
    <tableColumn id="6" xr3:uid="{E5042204-7860-4692-9E04-BB0DC1B93773}" name="alpha_P"/>
    <tableColumn id="7" xr3:uid="{AD2A980E-8499-42F7-B214-240F93A7A5E0}" name="rho_b"/>
    <tableColumn id="8" xr3:uid="{F1742B4B-0513-4CA6-8840-24FF84288873}" name="rho_0"/>
    <tableColumn id="9" xr3:uid="{45026CB3-AD1D-424E-9C65-CE3930D6959F}" name="alpha_rh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89B8F7-5148-466E-B54E-E87F7FCF246C}" name="Table14" displayName="Table14" ref="A2:N42" totalsRowShown="0">
  <autoFilter ref="A2:N42" xr:uid="{09C26DB2-BF58-416D-AC70-6094BEC736ED}">
    <filterColumn colId="0">
      <filters>
        <filter val="001"/>
      </filters>
    </filterColumn>
    <filterColumn colId="2">
      <filters>
        <filter val="2500"/>
      </filters>
    </filterColumn>
  </autoFilter>
  <tableColumns count="14">
    <tableColumn id="1" xr3:uid="{65CDE170-4434-44BA-9172-67CD0AEA752F}" name="SurfOrient" dataDxfId="5"/>
    <tableColumn id="2" xr3:uid="{B1226794-837C-4B4F-9B18-524028CB68EE}" name="R"/>
    <tableColumn id="3" xr3:uid="{E01FCFA2-5AF4-4301-9F78-13C49230D53F}" name="T"/>
    <tableColumn id="4" xr3:uid="{764D4673-BACF-4E99-AB2E-7D3906AA6D53}" name="P_b"/>
    <tableColumn id="5" xr3:uid="{C194E742-91DB-4CE2-8671-17CFF9AF5F99}" name="P_0"/>
    <tableColumn id="6" xr3:uid="{C7D77E3F-5F51-4173-B3E1-F51ECFD6905C}" name="alpha_P"/>
    <tableColumn id="7" xr3:uid="{19F06C42-5125-4DC7-B081-658D660A3CB8}" name="rho_b"/>
    <tableColumn id="8" xr3:uid="{C18A7413-2F7A-44D4-8FD7-2AC8985CB54C}" name="rho_0"/>
    <tableColumn id="9" xr3:uid="{6938A0F3-A73C-4E05-8582-3C69BEE3BF2E}" name="alpha_rho"/>
    <tableColumn id="10" xr3:uid="{15D2D2B5-AC2A-4507-A92E-EFD9AE38079E}" name="ln(P_b)" dataDxfId="4">
      <calculatedColumnFormula>LN(Table14[[#This Row],[P_b]])</calculatedColumnFormula>
    </tableColumn>
    <tableColumn id="11" xr3:uid="{AEA5C6DA-0FA3-427F-B7EA-8CFA6A837F33}" name="ln( R )" dataDxfId="3">
      <calculatedColumnFormula>LN(Table14[[#This Row],[R]])</calculatedColumnFormula>
    </tableColumn>
    <tableColumn id="12" xr3:uid="{8CFAD6A2-E53E-45BB-BDB6-7DDDBD639077}" name="ln(P_0)" dataDxfId="2">
      <calculatedColumnFormula>LN(Table14[[#This Row],[P_0]])</calculatedColumnFormula>
    </tableColumn>
    <tableColumn id="13" xr3:uid="{5E5EB61D-A90A-473F-B583-B155D880CD34}" name="ln(rho_b)" dataDxfId="1">
      <calculatedColumnFormula>LN(Table14[[#This Row],[rho_b]])</calculatedColumnFormula>
    </tableColumn>
    <tableColumn id="14" xr3:uid="{C4B0BFBB-A63A-41B9-BF44-CAC4F25EBEEB}" name="1/R" dataDxfId="0">
      <calculatedColumnFormula>1/Table14[[#This Row],[R]]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B760-BAEB-465D-B2F5-E66734DA1B10}">
  <dimension ref="A1:I42"/>
  <sheetViews>
    <sheetView tabSelected="1" workbookViewId="0">
      <pane ySplit="2" topLeftCell="A3" activePane="bottomLeft" state="frozen"/>
      <selection pane="bottomLeft" activeCell="W1" sqref="W1"/>
    </sheetView>
  </sheetViews>
  <sheetFormatPr defaultRowHeight="14.4" x14ac:dyDescent="0.3"/>
  <cols>
    <col min="1" max="1" width="11.5546875" style="1" customWidth="1"/>
    <col min="6" max="6" width="9.6640625" customWidth="1"/>
    <col min="9" max="9" width="11.44140625" customWidth="1"/>
  </cols>
  <sheetData>
    <row r="1" spans="1:9" ht="406.2" customHeight="1" x14ac:dyDescent="0.3"/>
    <row r="2" spans="1:9" x14ac:dyDescent="0.3">
      <c r="A2" s="1" t="s">
        <v>0</v>
      </c>
      <c r="B2" t="s">
        <v>1</v>
      </c>
      <c r="C2" t="s">
        <v>2</v>
      </c>
      <c r="D2" t="s">
        <v>8</v>
      </c>
      <c r="E2" t="s">
        <v>9</v>
      </c>
      <c r="F2" t="s">
        <v>4</v>
      </c>
      <c r="G2" t="s">
        <v>5</v>
      </c>
      <c r="H2" t="s">
        <v>6</v>
      </c>
      <c r="I2" t="s">
        <v>7</v>
      </c>
    </row>
    <row r="3" spans="1:9" hidden="1" x14ac:dyDescent="0.3">
      <c r="A3" s="1" t="s">
        <v>3</v>
      </c>
      <c r="B3">
        <v>1</v>
      </c>
      <c r="C3">
        <v>500</v>
      </c>
      <c r="D3">
        <v>88.051904233454493</v>
      </c>
      <c r="E3">
        <v>38.987904843554098</v>
      </c>
      <c r="F3">
        <v>-2.9373771448118302</v>
      </c>
      <c r="G3">
        <v>5.7174463924963899</v>
      </c>
      <c r="H3">
        <v>1.7805269034751501</v>
      </c>
      <c r="I3">
        <v>-0.57880552993183698</v>
      </c>
    </row>
    <row r="4" spans="1:9" hidden="1" x14ac:dyDescent="0.3">
      <c r="A4" s="1" t="s">
        <v>3</v>
      </c>
      <c r="B4">
        <v>1</v>
      </c>
      <c r="C4">
        <v>1000</v>
      </c>
      <c r="D4">
        <v>76.838578092363605</v>
      </c>
      <c r="E4">
        <v>36.549487136239101</v>
      </c>
      <c r="F4">
        <v>-1.35006147427879</v>
      </c>
      <c r="G4">
        <v>5.4619033090646703</v>
      </c>
      <c r="H4">
        <v>1.52448359526946</v>
      </c>
      <c r="I4">
        <v>-0.43618083691795301</v>
      </c>
    </row>
    <row r="5" spans="1:9" hidden="1" x14ac:dyDescent="0.3">
      <c r="A5" s="1" t="s">
        <v>3</v>
      </c>
      <c r="B5">
        <v>1</v>
      </c>
      <c r="C5">
        <v>1500</v>
      </c>
      <c r="D5">
        <v>68.538763993909001</v>
      </c>
      <c r="E5">
        <v>26.994950335905699</v>
      </c>
      <c r="F5">
        <v>-1.99172572342795</v>
      </c>
      <c r="G5">
        <v>4.9417855011150396</v>
      </c>
      <c r="H5">
        <v>1.05270746011517</v>
      </c>
      <c r="I5">
        <v>-0.79725681533951498</v>
      </c>
    </row>
    <row r="6" spans="1:9" hidden="1" x14ac:dyDescent="0.3">
      <c r="A6" s="1" t="s">
        <v>3</v>
      </c>
      <c r="B6">
        <v>1</v>
      </c>
      <c r="C6">
        <v>2000</v>
      </c>
      <c r="D6">
        <v>63.490942324909099</v>
      </c>
      <c r="E6">
        <v>19.553108798739299</v>
      </c>
      <c r="F6">
        <v>-1.1800709793178901</v>
      </c>
      <c r="G6">
        <v>4.6280308277581002</v>
      </c>
      <c r="H6">
        <v>0.78681743658388403</v>
      </c>
      <c r="I6">
        <v>-0.49481628383286802</v>
      </c>
    </row>
    <row r="7" spans="1:9" x14ac:dyDescent="0.3">
      <c r="A7" s="1" t="s">
        <v>3</v>
      </c>
      <c r="B7">
        <v>1</v>
      </c>
      <c r="C7">
        <v>2500</v>
      </c>
      <c r="D7">
        <v>56.859420649</v>
      </c>
      <c r="E7">
        <v>13.1516507988825</v>
      </c>
      <c r="F7">
        <v>0.16075140513092001</v>
      </c>
      <c r="G7">
        <v>4.2249616822571303</v>
      </c>
      <c r="H7">
        <v>0.61247407166907097</v>
      </c>
      <c r="I7">
        <v>0.33229908373329697</v>
      </c>
    </row>
    <row r="8" spans="1:9" hidden="1" x14ac:dyDescent="0.3">
      <c r="A8" s="1" t="s">
        <v>10</v>
      </c>
      <c r="B8">
        <v>1</v>
      </c>
      <c r="C8">
        <v>500</v>
      </c>
      <c r="D8">
        <v>86.600729920272698</v>
      </c>
      <c r="E8">
        <v>57.052352249031003</v>
      </c>
      <c r="F8">
        <v>-1.0055249712316201</v>
      </c>
      <c r="G8">
        <v>5.83584206677161</v>
      </c>
      <c r="H8">
        <v>2.5708567988858602</v>
      </c>
      <c r="I8">
        <v>1.7604816537267201</v>
      </c>
    </row>
    <row r="9" spans="1:9" hidden="1" x14ac:dyDescent="0.3">
      <c r="A9" s="1" t="s">
        <v>10</v>
      </c>
      <c r="B9">
        <v>1</v>
      </c>
      <c r="C9">
        <v>1000</v>
      </c>
      <c r="D9">
        <v>77.167960525181797</v>
      </c>
      <c r="E9">
        <v>37.4778532037814</v>
      </c>
      <c r="F9">
        <v>-2.3635004502335502</v>
      </c>
      <c r="G9">
        <v>5.4113362160566698</v>
      </c>
      <c r="H9">
        <v>1.67970370065939</v>
      </c>
      <c r="I9">
        <v>-0.15203811363207101</v>
      </c>
    </row>
    <row r="10" spans="1:9" hidden="1" x14ac:dyDescent="0.3">
      <c r="A10" s="1" t="s">
        <v>10</v>
      </c>
      <c r="B10">
        <v>1</v>
      </c>
      <c r="C10">
        <v>1500</v>
      </c>
      <c r="D10">
        <v>69.371188460090906</v>
      </c>
      <c r="E10">
        <v>29.892173629113401</v>
      </c>
      <c r="F10">
        <v>-2.90922529412064</v>
      </c>
      <c r="G10">
        <v>5.0469736422668197</v>
      </c>
      <c r="H10">
        <v>1.2880573972013001</v>
      </c>
      <c r="I10">
        <v>-0.86462923093807698</v>
      </c>
    </row>
    <row r="11" spans="1:9" hidden="1" x14ac:dyDescent="0.3">
      <c r="A11" s="1" t="s">
        <v>10</v>
      </c>
      <c r="B11">
        <v>1</v>
      </c>
      <c r="C11">
        <v>2000</v>
      </c>
      <c r="D11">
        <v>63.423271751727199</v>
      </c>
      <c r="E11">
        <v>25.745451940460999</v>
      </c>
      <c r="F11">
        <v>-2.5266128730991899</v>
      </c>
      <c r="G11">
        <v>4.6836377508854703</v>
      </c>
      <c r="H11">
        <v>1.09689265935214</v>
      </c>
      <c r="I11">
        <v>-1.0046208351060999</v>
      </c>
    </row>
    <row r="12" spans="1:9" hidden="1" x14ac:dyDescent="0.3">
      <c r="A12" s="1" t="s">
        <v>10</v>
      </c>
      <c r="B12">
        <v>1</v>
      </c>
      <c r="C12">
        <v>2500</v>
      </c>
      <c r="D12">
        <v>57.584859685181797</v>
      </c>
      <c r="E12">
        <v>21.888064516269299</v>
      </c>
      <c r="F12">
        <v>-1.7098918729292401</v>
      </c>
      <c r="G12">
        <v>4.23501931654204</v>
      </c>
      <c r="H12">
        <v>0.98024599489518804</v>
      </c>
      <c r="I12">
        <v>-0.78242658099629803</v>
      </c>
    </row>
    <row r="13" spans="1:9" hidden="1" x14ac:dyDescent="0.3">
      <c r="A13" s="1" t="s">
        <v>3</v>
      </c>
      <c r="B13">
        <v>2</v>
      </c>
      <c r="C13">
        <v>500</v>
      </c>
      <c r="D13">
        <v>56.212994217575698</v>
      </c>
      <c r="E13">
        <v>13.3547971639351</v>
      </c>
      <c r="F13">
        <v>-0.30622227717136802</v>
      </c>
      <c r="G13">
        <v>4.4933293849343903</v>
      </c>
      <c r="H13">
        <v>1.4353258976085499</v>
      </c>
      <c r="I13">
        <v>0.120493164595446</v>
      </c>
    </row>
    <row r="14" spans="1:9" hidden="1" x14ac:dyDescent="0.3">
      <c r="A14" s="1" t="s">
        <v>3</v>
      </c>
      <c r="B14">
        <v>2</v>
      </c>
      <c r="C14">
        <v>1000</v>
      </c>
      <c r="D14">
        <v>48.526996635303</v>
      </c>
      <c r="E14">
        <v>12.1156014384801</v>
      </c>
      <c r="F14">
        <v>0.108620910983475</v>
      </c>
      <c r="G14">
        <v>4.1407165728614199</v>
      </c>
      <c r="H14">
        <v>1.1983958301855899</v>
      </c>
      <c r="I14">
        <v>0.28596469080232501</v>
      </c>
    </row>
    <row r="15" spans="1:9" hidden="1" x14ac:dyDescent="0.3">
      <c r="A15" s="1" t="s">
        <v>3</v>
      </c>
      <c r="B15">
        <v>2</v>
      </c>
      <c r="C15">
        <v>1500</v>
      </c>
      <c r="D15">
        <v>41.5902465345454</v>
      </c>
      <c r="E15">
        <v>11.435813865154101</v>
      </c>
      <c r="F15">
        <v>0.48775930642175702</v>
      </c>
      <c r="G15">
        <v>3.73823132574043</v>
      </c>
      <c r="H15">
        <v>1.01640261263089</v>
      </c>
      <c r="I15">
        <v>0.30904295921133701</v>
      </c>
    </row>
    <row r="16" spans="1:9" hidden="1" x14ac:dyDescent="0.3">
      <c r="A16" s="1" t="s">
        <v>3</v>
      </c>
      <c r="B16">
        <v>2</v>
      </c>
      <c r="C16">
        <v>2000</v>
      </c>
      <c r="D16">
        <v>36.802862126818098</v>
      </c>
      <c r="E16">
        <v>9.6976406277141702</v>
      </c>
      <c r="F16">
        <v>0.52077129355649598</v>
      </c>
      <c r="G16">
        <v>3.4606612192424602</v>
      </c>
      <c r="H16">
        <v>0.80213458075366495</v>
      </c>
      <c r="I16">
        <v>0.54575463182680095</v>
      </c>
    </row>
    <row r="17" spans="1:9" x14ac:dyDescent="0.3">
      <c r="A17" s="1" t="s">
        <v>3</v>
      </c>
      <c r="B17">
        <v>2</v>
      </c>
      <c r="C17">
        <v>2500</v>
      </c>
      <c r="D17">
        <v>33.105415840303003</v>
      </c>
      <c r="E17">
        <v>10.100013666825999</v>
      </c>
      <c r="F17">
        <v>2.3537547318584999</v>
      </c>
      <c r="G17">
        <v>3.1608122907983001</v>
      </c>
      <c r="H17">
        <v>0.70786453007983097</v>
      </c>
      <c r="I17">
        <v>1.4277040878609999</v>
      </c>
    </row>
    <row r="18" spans="1:9" hidden="1" x14ac:dyDescent="0.3">
      <c r="A18" s="1" t="s">
        <v>10</v>
      </c>
      <c r="B18">
        <v>2</v>
      </c>
      <c r="C18">
        <v>500</v>
      </c>
      <c r="D18">
        <v>56.245464272727197</v>
      </c>
      <c r="E18">
        <v>25.223837692640402</v>
      </c>
      <c r="F18">
        <v>1.6950963608860401</v>
      </c>
      <c r="G18">
        <v>4.5018395086386596</v>
      </c>
      <c r="H18">
        <v>2.1193561703119199</v>
      </c>
      <c r="I18">
        <v>2.6264720667463002</v>
      </c>
    </row>
    <row r="19" spans="1:9" hidden="1" x14ac:dyDescent="0.3">
      <c r="A19" s="1" t="s">
        <v>10</v>
      </c>
      <c r="B19">
        <v>2</v>
      </c>
      <c r="C19">
        <v>1000</v>
      </c>
      <c r="D19">
        <v>48.242304509696901</v>
      </c>
      <c r="E19">
        <v>19.9774696105119</v>
      </c>
      <c r="F19">
        <v>1.02983220678712</v>
      </c>
      <c r="G19">
        <v>4.0859314651361798</v>
      </c>
      <c r="H19">
        <v>1.7804936105918401</v>
      </c>
      <c r="I19">
        <v>1.9637179665633999</v>
      </c>
    </row>
    <row r="20" spans="1:9" hidden="1" x14ac:dyDescent="0.3">
      <c r="A20" s="1" t="s">
        <v>10</v>
      </c>
      <c r="B20">
        <v>2</v>
      </c>
      <c r="C20">
        <v>1500</v>
      </c>
      <c r="D20">
        <v>41.639288495606003</v>
      </c>
      <c r="E20">
        <v>14.3318343803593</v>
      </c>
      <c r="F20">
        <v>2.9915509649920902E-2</v>
      </c>
      <c r="G20">
        <v>3.7475995846554802</v>
      </c>
      <c r="H20">
        <v>1.24390485283897</v>
      </c>
      <c r="I20">
        <v>-6.9055614176580404E-2</v>
      </c>
    </row>
    <row r="21" spans="1:9" hidden="1" x14ac:dyDescent="0.3">
      <c r="A21" s="1" t="s">
        <v>10</v>
      </c>
      <c r="B21">
        <v>2</v>
      </c>
      <c r="C21">
        <v>2000</v>
      </c>
      <c r="D21">
        <v>36.8278655477272</v>
      </c>
      <c r="E21">
        <v>13.957324024734699</v>
      </c>
      <c r="F21">
        <v>1.2729679320087699</v>
      </c>
      <c r="G21">
        <v>3.4399342176330201</v>
      </c>
      <c r="H21">
        <v>0.98705360370467199</v>
      </c>
      <c r="I21">
        <v>0.27555629433925599</v>
      </c>
    </row>
    <row r="22" spans="1:9" hidden="1" x14ac:dyDescent="0.3">
      <c r="A22" s="1" t="s">
        <v>10</v>
      </c>
      <c r="B22">
        <v>2</v>
      </c>
      <c r="C22">
        <v>2500</v>
      </c>
      <c r="D22">
        <v>32.920906616969603</v>
      </c>
      <c r="E22">
        <v>11.154746790251901</v>
      </c>
      <c r="F22">
        <v>0.47833457065533902</v>
      </c>
      <c r="G22">
        <v>3.1161673525534099</v>
      </c>
      <c r="H22">
        <v>0.73889740207213594</v>
      </c>
      <c r="I22">
        <v>-0.35201942672158998</v>
      </c>
    </row>
    <row r="23" spans="1:9" hidden="1" x14ac:dyDescent="0.3">
      <c r="A23" s="1" t="s">
        <v>3</v>
      </c>
      <c r="B23">
        <v>3</v>
      </c>
      <c r="C23">
        <v>500</v>
      </c>
      <c r="D23">
        <v>43.6846300404545</v>
      </c>
      <c r="E23">
        <v>7.7582738103185598</v>
      </c>
      <c r="F23">
        <v>5.7989971827201101E-2</v>
      </c>
      <c r="G23">
        <v>3.8549523475830001</v>
      </c>
      <c r="H23">
        <v>1.33891259050426</v>
      </c>
      <c r="I23">
        <v>0.393170917652159</v>
      </c>
    </row>
    <row r="24" spans="1:9" hidden="1" x14ac:dyDescent="0.3">
      <c r="A24" s="1" t="s">
        <v>3</v>
      </c>
      <c r="B24">
        <v>3</v>
      </c>
      <c r="C24">
        <v>1000</v>
      </c>
      <c r="D24">
        <v>37.648316448333297</v>
      </c>
      <c r="E24">
        <v>6.57343200408088</v>
      </c>
      <c r="F24">
        <v>0.478296757019264</v>
      </c>
      <c r="G24">
        <v>3.5285528061407798</v>
      </c>
      <c r="H24">
        <v>1.0740450425230601</v>
      </c>
      <c r="I24">
        <v>0.76635513103101904</v>
      </c>
    </row>
    <row r="25" spans="1:9" hidden="1" x14ac:dyDescent="0.3">
      <c r="A25" s="1" t="s">
        <v>3</v>
      </c>
      <c r="B25">
        <v>3</v>
      </c>
      <c r="C25">
        <v>1500</v>
      </c>
      <c r="D25">
        <v>32.414257819090899</v>
      </c>
      <c r="E25">
        <v>4.9960232850488699</v>
      </c>
      <c r="F25">
        <v>0.53242766700803501</v>
      </c>
      <c r="G25">
        <v>3.1969493628966599</v>
      </c>
      <c r="H25">
        <v>0.79689930934966602</v>
      </c>
      <c r="I25">
        <v>0.57663330484148201</v>
      </c>
    </row>
    <row r="26" spans="1:9" hidden="1" x14ac:dyDescent="0.3">
      <c r="A26" s="1" t="s">
        <v>3</v>
      </c>
      <c r="B26">
        <v>3</v>
      </c>
      <c r="C26">
        <v>2000</v>
      </c>
      <c r="D26">
        <v>28.558953559393899</v>
      </c>
      <c r="E26">
        <v>2.9916054705545401</v>
      </c>
      <c r="F26">
        <v>0.38845152118237902</v>
      </c>
      <c r="G26">
        <v>2.9504476336276202</v>
      </c>
      <c r="H26">
        <v>0.527160349407512</v>
      </c>
      <c r="I26">
        <v>0.501353854454062</v>
      </c>
    </row>
    <row r="27" spans="1:9" x14ac:dyDescent="0.3">
      <c r="A27" s="1" t="s">
        <v>3</v>
      </c>
      <c r="B27">
        <v>3</v>
      </c>
      <c r="C27">
        <v>2500</v>
      </c>
      <c r="D27">
        <v>25.136572647727199</v>
      </c>
      <c r="E27">
        <v>3.0294828825612199</v>
      </c>
      <c r="F27">
        <v>1.1587869012932801</v>
      </c>
      <c r="G27">
        <v>2.69146716438381</v>
      </c>
      <c r="H27">
        <v>0.48719558757127202</v>
      </c>
      <c r="I27">
        <v>1.3415029136747401</v>
      </c>
    </row>
    <row r="28" spans="1:9" hidden="1" x14ac:dyDescent="0.3">
      <c r="A28" s="1" t="s">
        <v>10</v>
      </c>
      <c r="B28">
        <v>3</v>
      </c>
      <c r="C28">
        <v>500</v>
      </c>
      <c r="D28">
        <v>43.764438158939399</v>
      </c>
      <c r="E28">
        <v>15.680837448358799</v>
      </c>
      <c r="F28">
        <v>1.9669272398178299</v>
      </c>
      <c r="G28">
        <v>3.8643627782451899</v>
      </c>
      <c r="H28">
        <v>1.98065622473133</v>
      </c>
      <c r="I28">
        <v>4.1168621164347101</v>
      </c>
    </row>
    <row r="29" spans="1:9" hidden="1" x14ac:dyDescent="0.3">
      <c r="A29" s="1" t="s">
        <v>10</v>
      </c>
      <c r="B29">
        <v>3</v>
      </c>
      <c r="C29">
        <v>1000</v>
      </c>
      <c r="D29">
        <v>37.7315105795454</v>
      </c>
      <c r="E29">
        <v>11.5141612395254</v>
      </c>
      <c r="F29">
        <v>1.4813602019912899</v>
      </c>
      <c r="G29">
        <v>3.5275192877459798</v>
      </c>
      <c r="H29">
        <v>1.5671124781375301</v>
      </c>
      <c r="I29">
        <v>2.6849750280169302</v>
      </c>
    </row>
    <row r="30" spans="1:9" hidden="1" x14ac:dyDescent="0.3">
      <c r="A30" s="1" t="s">
        <v>10</v>
      </c>
      <c r="B30">
        <v>3</v>
      </c>
      <c r="C30">
        <v>1500</v>
      </c>
      <c r="D30">
        <v>32.583728399848397</v>
      </c>
      <c r="E30">
        <v>7.0300721622362596</v>
      </c>
      <c r="F30">
        <v>0.62296900707864999</v>
      </c>
      <c r="G30">
        <v>3.2084982031034102</v>
      </c>
      <c r="H30">
        <v>1.0409031010427101</v>
      </c>
      <c r="I30">
        <v>0.60145251140888401</v>
      </c>
    </row>
    <row r="31" spans="1:9" hidden="1" x14ac:dyDescent="0.3">
      <c r="A31" s="1" t="s">
        <v>10</v>
      </c>
      <c r="B31">
        <v>3</v>
      </c>
      <c r="C31">
        <v>2000</v>
      </c>
      <c r="D31">
        <v>28.682397553787801</v>
      </c>
      <c r="E31">
        <v>8.0664703720160293</v>
      </c>
      <c r="F31">
        <v>1.64812502396734</v>
      </c>
      <c r="G31">
        <v>2.9467332525354601</v>
      </c>
      <c r="H31">
        <v>0.98087451540237203</v>
      </c>
      <c r="I31">
        <v>1.3058408722882699</v>
      </c>
    </row>
    <row r="32" spans="1:9" hidden="1" x14ac:dyDescent="0.3">
      <c r="A32" s="1" t="s">
        <v>10</v>
      </c>
      <c r="B32">
        <v>3</v>
      </c>
      <c r="C32">
        <v>2500</v>
      </c>
      <c r="D32">
        <v>25.507203677575699</v>
      </c>
      <c r="E32">
        <v>6.3015760126496199</v>
      </c>
      <c r="F32">
        <v>1.4693472168592301</v>
      </c>
      <c r="G32">
        <v>2.7148923891940502</v>
      </c>
      <c r="H32">
        <v>0.69350996440117196</v>
      </c>
      <c r="I32">
        <v>0.88462124949418597</v>
      </c>
    </row>
    <row r="33" spans="1:9" hidden="1" x14ac:dyDescent="0.3">
      <c r="A33" s="1" t="s">
        <v>3</v>
      </c>
      <c r="B33">
        <v>4</v>
      </c>
      <c r="C33">
        <v>500</v>
      </c>
      <c r="D33">
        <v>37.209898678787802</v>
      </c>
      <c r="E33">
        <v>6.4722997312794099</v>
      </c>
      <c r="F33">
        <v>0.62276433794395303</v>
      </c>
      <c r="G33">
        <v>3.5183836489188001</v>
      </c>
      <c r="H33">
        <v>1.39978383337849</v>
      </c>
      <c r="I33">
        <v>1.44037584583197</v>
      </c>
    </row>
    <row r="34" spans="1:9" hidden="1" x14ac:dyDescent="0.3">
      <c r="A34" s="1" t="s">
        <v>3</v>
      </c>
      <c r="B34">
        <v>4</v>
      </c>
      <c r="C34">
        <v>1000</v>
      </c>
      <c r="D34">
        <v>31.911139860151501</v>
      </c>
      <c r="E34">
        <v>4.8172790003394699</v>
      </c>
      <c r="F34">
        <v>0.78598617376637903</v>
      </c>
      <c r="G34">
        <v>3.2523060525854102</v>
      </c>
      <c r="H34">
        <v>1.05070848753989</v>
      </c>
      <c r="I34">
        <v>1.4959904024533399</v>
      </c>
    </row>
    <row r="35" spans="1:9" hidden="1" x14ac:dyDescent="0.3">
      <c r="A35" s="1" t="s">
        <v>3</v>
      </c>
      <c r="B35">
        <v>4</v>
      </c>
      <c r="C35">
        <v>1500</v>
      </c>
      <c r="D35">
        <v>27.4015136460606</v>
      </c>
      <c r="E35">
        <v>3.3023887897462001</v>
      </c>
      <c r="F35">
        <v>0.76996051056097603</v>
      </c>
      <c r="G35">
        <v>2.9789941421977599</v>
      </c>
      <c r="H35">
        <v>0.7089662863724</v>
      </c>
      <c r="I35">
        <v>1.13965702529943</v>
      </c>
    </row>
    <row r="36" spans="1:9" hidden="1" x14ac:dyDescent="0.3">
      <c r="A36" s="1" t="s">
        <v>3</v>
      </c>
      <c r="B36">
        <v>4</v>
      </c>
      <c r="C36">
        <v>2000</v>
      </c>
      <c r="D36">
        <v>24.008469821060601</v>
      </c>
      <c r="E36">
        <v>1.3746066086931299</v>
      </c>
      <c r="F36">
        <v>0.46724987560126102</v>
      </c>
      <c r="G36">
        <v>2.71829570073464</v>
      </c>
      <c r="H36">
        <v>0.352458676752957</v>
      </c>
      <c r="I36">
        <v>0.589607123285386</v>
      </c>
    </row>
    <row r="37" spans="1:9" x14ac:dyDescent="0.3">
      <c r="A37" s="1" t="s">
        <v>3</v>
      </c>
      <c r="B37">
        <v>4</v>
      </c>
      <c r="C37">
        <v>2500</v>
      </c>
      <c r="D37">
        <v>21.139661948030302</v>
      </c>
      <c r="E37">
        <v>1.3022767583499999</v>
      </c>
      <c r="F37">
        <v>0.94874984110308203</v>
      </c>
      <c r="G37">
        <v>2.5102488722876002</v>
      </c>
      <c r="H37">
        <v>0.33471296296296199</v>
      </c>
      <c r="I37">
        <v>1.31006348790076</v>
      </c>
    </row>
    <row r="38" spans="1:9" hidden="1" x14ac:dyDescent="0.3">
      <c r="A38" s="1" t="s">
        <v>10</v>
      </c>
      <c r="B38">
        <v>4</v>
      </c>
      <c r="C38">
        <v>500</v>
      </c>
      <c r="D38">
        <v>37.295747593939303</v>
      </c>
      <c r="E38">
        <v>8.6403234385068099</v>
      </c>
      <c r="F38">
        <v>1.2352697001878601</v>
      </c>
      <c r="G38">
        <v>3.5143489769496701</v>
      </c>
      <c r="H38">
        <v>1.4522039845741801</v>
      </c>
      <c r="I38">
        <v>1.7701203713901801</v>
      </c>
    </row>
    <row r="39" spans="1:9" hidden="1" x14ac:dyDescent="0.3">
      <c r="A39" s="1" t="s">
        <v>10</v>
      </c>
      <c r="B39">
        <v>4</v>
      </c>
      <c r="C39">
        <v>1000</v>
      </c>
      <c r="D39">
        <v>32.045970122575703</v>
      </c>
      <c r="E39">
        <v>7.4863922622541601</v>
      </c>
      <c r="F39">
        <v>1.3725760377390701</v>
      </c>
      <c r="G39">
        <v>3.24130686371111</v>
      </c>
      <c r="H39">
        <v>1.3376697832860101</v>
      </c>
      <c r="I39">
        <v>2.5047052927625599</v>
      </c>
    </row>
    <row r="40" spans="1:9" hidden="1" x14ac:dyDescent="0.3">
      <c r="A40" s="1" t="s">
        <v>10</v>
      </c>
      <c r="B40">
        <v>4</v>
      </c>
      <c r="C40">
        <v>1500</v>
      </c>
      <c r="D40">
        <v>27.6151055918181</v>
      </c>
      <c r="E40">
        <v>5.3881873237563402</v>
      </c>
      <c r="F40">
        <v>1.08680932931892</v>
      </c>
      <c r="G40">
        <v>2.9749875643070598</v>
      </c>
      <c r="H40">
        <v>0.99311152509896905</v>
      </c>
      <c r="I40">
        <v>1.47608029242704</v>
      </c>
    </row>
    <row r="41" spans="1:9" hidden="1" x14ac:dyDescent="0.3">
      <c r="A41" s="1" t="s">
        <v>10</v>
      </c>
      <c r="B41">
        <v>4</v>
      </c>
      <c r="C41">
        <v>2000</v>
      </c>
      <c r="D41">
        <v>24.284387221666599</v>
      </c>
      <c r="E41">
        <v>4.4819066287711804</v>
      </c>
      <c r="F41">
        <v>1.05443738746382</v>
      </c>
      <c r="G41">
        <v>2.7267401132220899</v>
      </c>
      <c r="H41">
        <v>0.79638290010602197</v>
      </c>
      <c r="I41">
        <v>1.20330843427082</v>
      </c>
    </row>
    <row r="42" spans="1:9" hidden="1" x14ac:dyDescent="0.3">
      <c r="A42" s="1" t="s">
        <v>10</v>
      </c>
      <c r="B42">
        <v>4</v>
      </c>
      <c r="C42">
        <v>2500</v>
      </c>
      <c r="D42">
        <v>21.5010230271212</v>
      </c>
      <c r="E42">
        <v>3.84190099003421</v>
      </c>
      <c r="F42">
        <v>1.4238193375158601</v>
      </c>
      <c r="G42">
        <v>2.5151068939545098</v>
      </c>
      <c r="H42">
        <v>0.62146177945828096</v>
      </c>
      <c r="I42">
        <v>1.52973165603197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7507-E1FB-4A2D-8B24-CCA8BC231FBC}">
  <dimension ref="A1:I42"/>
  <sheetViews>
    <sheetView workbookViewId="0">
      <pane ySplit="2" topLeftCell="A3" activePane="bottomLeft" state="frozen"/>
      <selection pane="bottomLeft" activeCell="W1" sqref="W1"/>
    </sheetView>
  </sheetViews>
  <sheetFormatPr defaultRowHeight="14.4" x14ac:dyDescent="0.3"/>
  <sheetData>
    <row r="1" spans="1:9" ht="403.8" customHeight="1" x14ac:dyDescent="0.3"/>
    <row r="2" spans="1:9" x14ac:dyDescent="0.3">
      <c r="A2" s="1" t="s">
        <v>0</v>
      </c>
      <c r="B2" t="s">
        <v>1</v>
      </c>
      <c r="C2" t="s">
        <v>2</v>
      </c>
      <c r="D2" t="s">
        <v>8</v>
      </c>
      <c r="E2" t="s">
        <v>9</v>
      </c>
      <c r="F2" t="s">
        <v>4</v>
      </c>
      <c r="G2" t="s">
        <v>5</v>
      </c>
      <c r="H2" t="s">
        <v>6</v>
      </c>
      <c r="I2" t="s">
        <v>7</v>
      </c>
    </row>
    <row r="3" spans="1:9" x14ac:dyDescent="0.3">
      <c r="A3" s="1" t="s">
        <v>3</v>
      </c>
      <c r="B3">
        <v>1</v>
      </c>
      <c r="C3">
        <v>500</v>
      </c>
      <c r="D3">
        <v>88.051904233454493</v>
      </c>
      <c r="E3">
        <v>38.987904843554098</v>
      </c>
      <c r="F3">
        <v>-2.9373771448118302</v>
      </c>
      <c r="G3">
        <v>5.7174463924963899</v>
      </c>
      <c r="H3">
        <v>1.7805269034751501</v>
      </c>
      <c r="I3">
        <v>-0.57880552993183698</v>
      </c>
    </row>
    <row r="4" spans="1:9" x14ac:dyDescent="0.3">
      <c r="A4" s="1" t="s">
        <v>3</v>
      </c>
      <c r="B4">
        <v>1</v>
      </c>
      <c r="C4">
        <v>1000</v>
      </c>
      <c r="D4">
        <v>76.838578092363605</v>
      </c>
      <c r="E4">
        <v>36.549487136239101</v>
      </c>
      <c r="F4">
        <v>-1.35006147427879</v>
      </c>
      <c r="G4">
        <v>5.4619033090646703</v>
      </c>
      <c r="H4">
        <v>1.52448359526946</v>
      </c>
      <c r="I4">
        <v>-0.43618083691795301</v>
      </c>
    </row>
    <row r="5" spans="1:9" x14ac:dyDescent="0.3">
      <c r="A5" s="1" t="s">
        <v>3</v>
      </c>
      <c r="B5">
        <v>1</v>
      </c>
      <c r="C5">
        <v>1500</v>
      </c>
      <c r="D5">
        <v>68.538763993909001</v>
      </c>
      <c r="E5">
        <v>26.994950335905699</v>
      </c>
      <c r="F5">
        <v>-1.99172572342795</v>
      </c>
      <c r="G5">
        <v>4.9417855011150396</v>
      </c>
      <c r="H5">
        <v>1.05270746011517</v>
      </c>
      <c r="I5">
        <v>-0.79725681533951498</v>
      </c>
    </row>
    <row r="6" spans="1:9" x14ac:dyDescent="0.3">
      <c r="A6" s="1" t="s">
        <v>3</v>
      </c>
      <c r="B6">
        <v>1</v>
      </c>
      <c r="C6">
        <v>2000</v>
      </c>
      <c r="D6">
        <v>63.490942324909099</v>
      </c>
      <c r="E6">
        <v>19.553108798739299</v>
      </c>
      <c r="F6">
        <v>-1.1800709793178901</v>
      </c>
      <c r="G6">
        <v>4.6280308277581002</v>
      </c>
      <c r="H6">
        <v>0.78681743658388403</v>
      </c>
      <c r="I6">
        <v>-0.49481628383286802</v>
      </c>
    </row>
    <row r="7" spans="1:9" x14ac:dyDescent="0.3">
      <c r="A7" s="1" t="s">
        <v>3</v>
      </c>
      <c r="B7">
        <v>1</v>
      </c>
      <c r="C7">
        <v>2500</v>
      </c>
      <c r="D7">
        <v>56.859420649</v>
      </c>
      <c r="E7">
        <v>13.1516507988825</v>
      </c>
      <c r="F7">
        <v>0.16075140513092001</v>
      </c>
      <c r="G7">
        <v>4.2249616822571303</v>
      </c>
      <c r="H7">
        <v>0.61247407166907097</v>
      </c>
      <c r="I7">
        <v>0.33229908373329697</v>
      </c>
    </row>
    <row r="8" spans="1:9" x14ac:dyDescent="0.3">
      <c r="A8" s="1" t="s">
        <v>10</v>
      </c>
      <c r="B8">
        <v>1</v>
      </c>
      <c r="C8">
        <v>500</v>
      </c>
      <c r="D8">
        <v>86.600729920272698</v>
      </c>
      <c r="E8">
        <v>57.052352249031003</v>
      </c>
      <c r="F8">
        <v>-1.0055249712316201</v>
      </c>
      <c r="G8">
        <v>5.83584206677161</v>
      </c>
      <c r="H8">
        <v>2.5708567988858602</v>
      </c>
      <c r="I8">
        <v>1.7604816537267201</v>
      </c>
    </row>
    <row r="9" spans="1:9" x14ac:dyDescent="0.3">
      <c r="A9" s="1" t="s">
        <v>10</v>
      </c>
      <c r="B9">
        <v>1</v>
      </c>
      <c r="C9">
        <v>1000</v>
      </c>
      <c r="D9">
        <v>77.167960525181797</v>
      </c>
      <c r="E9">
        <v>37.4778532037814</v>
      </c>
      <c r="F9">
        <v>-2.3635004502335502</v>
      </c>
      <c r="G9">
        <v>5.4113362160566698</v>
      </c>
      <c r="H9">
        <v>1.67970370065939</v>
      </c>
      <c r="I9">
        <v>-0.15203811363207101</v>
      </c>
    </row>
    <row r="10" spans="1:9" x14ac:dyDescent="0.3">
      <c r="A10" s="1" t="s">
        <v>10</v>
      </c>
      <c r="B10">
        <v>1</v>
      </c>
      <c r="C10">
        <v>1500</v>
      </c>
      <c r="D10">
        <v>69.371188460090906</v>
      </c>
      <c r="E10">
        <v>29.892173629113401</v>
      </c>
      <c r="F10">
        <v>-2.90922529412064</v>
      </c>
      <c r="G10">
        <v>5.0469736422668197</v>
      </c>
      <c r="H10">
        <v>1.2880573972013001</v>
      </c>
      <c r="I10">
        <v>-0.86462923093807698</v>
      </c>
    </row>
    <row r="11" spans="1:9" x14ac:dyDescent="0.3">
      <c r="A11" s="1" t="s">
        <v>10</v>
      </c>
      <c r="B11">
        <v>1</v>
      </c>
      <c r="C11">
        <v>2000</v>
      </c>
      <c r="D11">
        <v>63.423271751727199</v>
      </c>
      <c r="E11">
        <v>25.745451940460999</v>
      </c>
      <c r="F11">
        <v>-2.5266128730991899</v>
      </c>
      <c r="G11">
        <v>4.6836377508854703</v>
      </c>
      <c r="H11">
        <v>1.09689265935214</v>
      </c>
      <c r="I11">
        <v>-1.0046208351060999</v>
      </c>
    </row>
    <row r="12" spans="1:9" x14ac:dyDescent="0.3">
      <c r="A12" s="1" t="s">
        <v>10</v>
      </c>
      <c r="B12">
        <v>1</v>
      </c>
      <c r="C12">
        <v>2500</v>
      </c>
      <c r="D12">
        <v>57.584859685181797</v>
      </c>
      <c r="E12">
        <v>21.888064516269299</v>
      </c>
      <c r="F12">
        <v>-1.7098918729292401</v>
      </c>
      <c r="G12">
        <v>4.23501931654204</v>
      </c>
      <c r="H12">
        <v>0.98024599489518804</v>
      </c>
      <c r="I12">
        <v>-0.78242658099629803</v>
      </c>
    </row>
    <row r="13" spans="1:9" x14ac:dyDescent="0.3">
      <c r="A13" s="1" t="s">
        <v>3</v>
      </c>
      <c r="B13">
        <v>2</v>
      </c>
      <c r="C13">
        <v>500</v>
      </c>
      <c r="D13">
        <v>56.212994217575698</v>
      </c>
      <c r="E13">
        <v>13.3547971639351</v>
      </c>
      <c r="F13">
        <v>-0.30622227717136802</v>
      </c>
      <c r="G13">
        <v>4.4933293849343903</v>
      </c>
      <c r="H13">
        <v>1.4353258976085499</v>
      </c>
      <c r="I13">
        <v>0.120493164595446</v>
      </c>
    </row>
    <row r="14" spans="1:9" x14ac:dyDescent="0.3">
      <c r="A14" s="1" t="s">
        <v>3</v>
      </c>
      <c r="B14">
        <v>2</v>
      </c>
      <c r="C14">
        <v>1000</v>
      </c>
      <c r="D14">
        <v>48.526996635303</v>
      </c>
      <c r="E14">
        <v>12.1156014384801</v>
      </c>
      <c r="F14">
        <v>0.108620910983475</v>
      </c>
      <c r="G14">
        <v>4.1407165728614199</v>
      </c>
      <c r="H14">
        <v>1.1983958301855899</v>
      </c>
      <c r="I14">
        <v>0.28596469080232501</v>
      </c>
    </row>
    <row r="15" spans="1:9" x14ac:dyDescent="0.3">
      <c r="A15" s="1" t="s">
        <v>3</v>
      </c>
      <c r="B15">
        <v>2</v>
      </c>
      <c r="C15">
        <v>1500</v>
      </c>
      <c r="D15">
        <v>41.5902465345454</v>
      </c>
      <c r="E15">
        <v>11.435813865154101</v>
      </c>
      <c r="F15">
        <v>0.48775930642175702</v>
      </c>
      <c r="G15">
        <v>3.73823132574043</v>
      </c>
      <c r="H15">
        <v>1.01640261263089</v>
      </c>
      <c r="I15">
        <v>0.30904295921133701</v>
      </c>
    </row>
    <row r="16" spans="1:9" x14ac:dyDescent="0.3">
      <c r="A16" s="1" t="s">
        <v>3</v>
      </c>
      <c r="B16">
        <v>2</v>
      </c>
      <c r="C16">
        <v>2000</v>
      </c>
      <c r="D16">
        <v>36.802862126818098</v>
      </c>
      <c r="E16">
        <v>9.6976406277141702</v>
      </c>
      <c r="F16">
        <v>0.52077129355649598</v>
      </c>
      <c r="G16">
        <v>3.4606612192424602</v>
      </c>
      <c r="H16">
        <v>0.80213458075366495</v>
      </c>
      <c r="I16">
        <v>0.54575463182680095</v>
      </c>
    </row>
    <row r="17" spans="1:9" x14ac:dyDescent="0.3">
      <c r="A17" s="1" t="s">
        <v>3</v>
      </c>
      <c r="B17">
        <v>2</v>
      </c>
      <c r="C17">
        <v>2500</v>
      </c>
      <c r="D17">
        <v>33.105415840303003</v>
      </c>
      <c r="E17">
        <v>10.100013666825999</v>
      </c>
      <c r="F17">
        <v>2.3537547318584999</v>
      </c>
      <c r="G17">
        <v>3.1608122907983001</v>
      </c>
      <c r="H17">
        <v>0.70786453007983097</v>
      </c>
      <c r="I17">
        <v>1.4277040878609999</v>
      </c>
    </row>
    <row r="18" spans="1:9" x14ac:dyDescent="0.3">
      <c r="A18" s="1" t="s">
        <v>10</v>
      </c>
      <c r="B18">
        <v>2</v>
      </c>
      <c r="C18">
        <v>500</v>
      </c>
      <c r="D18">
        <v>56.245464272727197</v>
      </c>
      <c r="E18">
        <v>25.223837692640402</v>
      </c>
      <c r="F18">
        <v>1.6950963608860401</v>
      </c>
      <c r="G18">
        <v>4.5018395086386596</v>
      </c>
      <c r="H18">
        <v>2.1193561703119199</v>
      </c>
      <c r="I18">
        <v>2.6264720667463002</v>
      </c>
    </row>
    <row r="19" spans="1:9" x14ac:dyDescent="0.3">
      <c r="A19" s="1" t="s">
        <v>10</v>
      </c>
      <c r="B19">
        <v>2</v>
      </c>
      <c r="C19">
        <v>1000</v>
      </c>
      <c r="D19">
        <v>48.242304509696901</v>
      </c>
      <c r="E19">
        <v>19.9774696105119</v>
      </c>
      <c r="F19">
        <v>1.02983220678712</v>
      </c>
      <c r="G19">
        <v>4.0859314651361798</v>
      </c>
      <c r="H19">
        <v>1.7804936105918401</v>
      </c>
      <c r="I19">
        <v>1.9637179665633999</v>
      </c>
    </row>
    <row r="20" spans="1:9" x14ac:dyDescent="0.3">
      <c r="A20" s="1" t="s">
        <v>10</v>
      </c>
      <c r="B20">
        <v>2</v>
      </c>
      <c r="C20">
        <v>1500</v>
      </c>
      <c r="D20">
        <v>41.639288495606003</v>
      </c>
      <c r="E20">
        <v>14.3318343803593</v>
      </c>
      <c r="F20">
        <v>2.9915509649920902E-2</v>
      </c>
      <c r="G20">
        <v>3.7475995846554802</v>
      </c>
      <c r="H20">
        <v>1.24390485283897</v>
      </c>
      <c r="I20">
        <v>-6.9055614176580404E-2</v>
      </c>
    </row>
    <row r="21" spans="1:9" x14ac:dyDescent="0.3">
      <c r="A21" s="1" t="s">
        <v>10</v>
      </c>
      <c r="B21">
        <v>2</v>
      </c>
      <c r="C21">
        <v>2000</v>
      </c>
      <c r="D21">
        <v>36.8278655477272</v>
      </c>
      <c r="E21">
        <v>13.957324024734699</v>
      </c>
      <c r="F21">
        <v>1.2729679320087699</v>
      </c>
      <c r="G21">
        <v>3.4399342176330201</v>
      </c>
      <c r="H21">
        <v>0.98705360370467199</v>
      </c>
      <c r="I21">
        <v>0.27555629433925599</v>
      </c>
    </row>
    <row r="22" spans="1:9" x14ac:dyDescent="0.3">
      <c r="A22" s="1" t="s">
        <v>10</v>
      </c>
      <c r="B22">
        <v>2</v>
      </c>
      <c r="C22">
        <v>2500</v>
      </c>
      <c r="D22">
        <v>32.920906616969603</v>
      </c>
      <c r="E22">
        <v>11.154746790251901</v>
      </c>
      <c r="F22">
        <v>0.47833457065533902</v>
      </c>
      <c r="G22">
        <v>3.1161673525534099</v>
      </c>
      <c r="H22">
        <v>0.73889740207213594</v>
      </c>
      <c r="I22">
        <v>-0.35201942672158998</v>
      </c>
    </row>
    <row r="23" spans="1:9" x14ac:dyDescent="0.3">
      <c r="A23" s="1" t="s">
        <v>3</v>
      </c>
      <c r="B23">
        <v>3</v>
      </c>
      <c r="C23">
        <v>500</v>
      </c>
      <c r="D23">
        <v>43.6846300404545</v>
      </c>
      <c r="E23">
        <v>7.7582738103185598</v>
      </c>
      <c r="F23">
        <v>5.7989971827201101E-2</v>
      </c>
      <c r="G23">
        <v>3.8549523475830001</v>
      </c>
      <c r="H23">
        <v>1.33891259050426</v>
      </c>
      <c r="I23">
        <v>0.393170917652159</v>
      </c>
    </row>
    <row r="24" spans="1:9" x14ac:dyDescent="0.3">
      <c r="A24" s="1" t="s">
        <v>3</v>
      </c>
      <c r="B24">
        <v>3</v>
      </c>
      <c r="C24">
        <v>1000</v>
      </c>
      <c r="D24">
        <v>37.648316448333297</v>
      </c>
      <c r="E24">
        <v>6.57343200408088</v>
      </c>
      <c r="F24">
        <v>0.478296757019264</v>
      </c>
      <c r="G24">
        <v>3.5285528061407798</v>
      </c>
      <c r="H24">
        <v>1.0740450425230601</v>
      </c>
      <c r="I24">
        <v>0.76635513103101904</v>
      </c>
    </row>
    <row r="25" spans="1:9" x14ac:dyDescent="0.3">
      <c r="A25" s="1" t="s">
        <v>3</v>
      </c>
      <c r="B25">
        <v>3</v>
      </c>
      <c r="C25">
        <v>1500</v>
      </c>
      <c r="D25">
        <v>32.414257819090899</v>
      </c>
      <c r="E25">
        <v>4.9960232850488699</v>
      </c>
      <c r="F25">
        <v>0.53242766700803501</v>
      </c>
      <c r="G25">
        <v>3.1969493628966599</v>
      </c>
      <c r="H25">
        <v>0.79689930934966602</v>
      </c>
      <c r="I25">
        <v>0.57663330484148201</v>
      </c>
    </row>
    <row r="26" spans="1:9" x14ac:dyDescent="0.3">
      <c r="A26" s="1" t="s">
        <v>3</v>
      </c>
      <c r="B26">
        <v>3</v>
      </c>
      <c r="C26">
        <v>2000</v>
      </c>
      <c r="D26">
        <v>28.558953559393899</v>
      </c>
      <c r="E26">
        <v>2.9916054705545401</v>
      </c>
      <c r="F26">
        <v>0.38845152118237902</v>
      </c>
      <c r="G26">
        <v>2.9504476336276202</v>
      </c>
      <c r="H26">
        <v>0.527160349407512</v>
      </c>
      <c r="I26">
        <v>0.501353854454062</v>
      </c>
    </row>
    <row r="27" spans="1:9" x14ac:dyDescent="0.3">
      <c r="A27" s="1" t="s">
        <v>3</v>
      </c>
      <c r="B27">
        <v>3</v>
      </c>
      <c r="C27">
        <v>2500</v>
      </c>
      <c r="D27">
        <v>25.136572647727199</v>
      </c>
      <c r="E27">
        <v>3.0294828825612199</v>
      </c>
      <c r="F27">
        <v>1.1587869012932801</v>
      </c>
      <c r="G27">
        <v>2.69146716438381</v>
      </c>
      <c r="H27">
        <v>0.48719558757127202</v>
      </c>
      <c r="I27">
        <v>1.3415029136747401</v>
      </c>
    </row>
    <row r="28" spans="1:9" x14ac:dyDescent="0.3">
      <c r="A28" s="1" t="s">
        <v>10</v>
      </c>
      <c r="B28">
        <v>3</v>
      </c>
      <c r="C28">
        <v>500</v>
      </c>
      <c r="D28">
        <v>43.764438158939399</v>
      </c>
      <c r="E28">
        <v>15.680837448358799</v>
      </c>
      <c r="F28">
        <v>1.9669272398178299</v>
      </c>
      <c r="G28">
        <v>3.8643627782451899</v>
      </c>
      <c r="H28">
        <v>1.98065622473133</v>
      </c>
      <c r="I28">
        <v>4.1168621164347101</v>
      </c>
    </row>
    <row r="29" spans="1:9" x14ac:dyDescent="0.3">
      <c r="A29" s="1" t="s">
        <v>10</v>
      </c>
      <c r="B29">
        <v>3</v>
      </c>
      <c r="C29">
        <v>1000</v>
      </c>
      <c r="D29">
        <v>37.7315105795454</v>
      </c>
      <c r="E29">
        <v>11.5141612395254</v>
      </c>
      <c r="F29">
        <v>1.4813602019912899</v>
      </c>
      <c r="G29">
        <v>3.5275192877459798</v>
      </c>
      <c r="H29">
        <v>1.5671124781375301</v>
      </c>
      <c r="I29">
        <v>2.6849750280169302</v>
      </c>
    </row>
    <row r="30" spans="1:9" x14ac:dyDescent="0.3">
      <c r="A30" s="1" t="s">
        <v>10</v>
      </c>
      <c r="B30">
        <v>3</v>
      </c>
      <c r="C30">
        <v>1500</v>
      </c>
      <c r="D30">
        <v>32.583728399848397</v>
      </c>
      <c r="E30">
        <v>7.0300721622362596</v>
      </c>
      <c r="F30">
        <v>0.62296900707864999</v>
      </c>
      <c r="G30">
        <v>3.2084982031034102</v>
      </c>
      <c r="H30">
        <v>1.0409031010427101</v>
      </c>
      <c r="I30">
        <v>0.60145251140888401</v>
      </c>
    </row>
    <row r="31" spans="1:9" x14ac:dyDescent="0.3">
      <c r="A31" s="1" t="s">
        <v>10</v>
      </c>
      <c r="B31">
        <v>3</v>
      </c>
      <c r="C31">
        <v>2000</v>
      </c>
      <c r="D31">
        <v>28.682397553787801</v>
      </c>
      <c r="E31">
        <v>8.0664703720160293</v>
      </c>
      <c r="F31">
        <v>1.64812502396734</v>
      </c>
      <c r="G31">
        <v>2.9467332525354601</v>
      </c>
      <c r="H31">
        <v>0.98087451540237203</v>
      </c>
      <c r="I31">
        <v>1.3058408722882699</v>
      </c>
    </row>
    <row r="32" spans="1:9" x14ac:dyDescent="0.3">
      <c r="A32" s="1" t="s">
        <v>10</v>
      </c>
      <c r="B32">
        <v>3</v>
      </c>
      <c r="C32">
        <v>2500</v>
      </c>
      <c r="D32">
        <v>25.507203677575699</v>
      </c>
      <c r="E32">
        <v>6.3015760126496199</v>
      </c>
      <c r="F32">
        <v>1.4693472168592301</v>
      </c>
      <c r="G32">
        <v>2.7148923891940502</v>
      </c>
      <c r="H32">
        <v>0.69350996440117196</v>
      </c>
      <c r="I32">
        <v>0.88462124949418597</v>
      </c>
    </row>
    <row r="33" spans="1:9" x14ac:dyDescent="0.3">
      <c r="A33" s="1" t="s">
        <v>3</v>
      </c>
      <c r="B33">
        <v>4</v>
      </c>
      <c r="C33">
        <v>500</v>
      </c>
      <c r="D33">
        <v>37.209898678787802</v>
      </c>
      <c r="E33">
        <v>6.4722997312794099</v>
      </c>
      <c r="F33">
        <v>0.62276433794395303</v>
      </c>
      <c r="G33">
        <v>3.5183836489188001</v>
      </c>
      <c r="H33">
        <v>1.39978383337849</v>
      </c>
      <c r="I33">
        <v>1.44037584583197</v>
      </c>
    </row>
    <row r="34" spans="1:9" x14ac:dyDescent="0.3">
      <c r="A34" s="1" t="s">
        <v>3</v>
      </c>
      <c r="B34">
        <v>4</v>
      </c>
      <c r="C34">
        <v>1000</v>
      </c>
      <c r="D34">
        <v>31.911139860151501</v>
      </c>
      <c r="E34">
        <v>4.8172790003394699</v>
      </c>
      <c r="F34">
        <v>0.78598617376637903</v>
      </c>
      <c r="G34">
        <v>3.2523060525854102</v>
      </c>
      <c r="H34">
        <v>1.05070848753989</v>
      </c>
      <c r="I34">
        <v>1.4959904024533399</v>
      </c>
    </row>
    <row r="35" spans="1:9" x14ac:dyDescent="0.3">
      <c r="A35" s="1" t="s">
        <v>3</v>
      </c>
      <c r="B35">
        <v>4</v>
      </c>
      <c r="C35">
        <v>1500</v>
      </c>
      <c r="D35">
        <v>27.4015136460606</v>
      </c>
      <c r="E35">
        <v>3.3023887897462001</v>
      </c>
      <c r="F35">
        <v>0.76996051056097603</v>
      </c>
      <c r="G35">
        <v>2.9789941421977599</v>
      </c>
      <c r="H35">
        <v>0.7089662863724</v>
      </c>
      <c r="I35">
        <v>1.13965702529943</v>
      </c>
    </row>
    <row r="36" spans="1:9" x14ac:dyDescent="0.3">
      <c r="A36" s="1" t="s">
        <v>3</v>
      </c>
      <c r="B36">
        <v>4</v>
      </c>
      <c r="C36">
        <v>2000</v>
      </c>
      <c r="D36">
        <v>24.008469821060601</v>
      </c>
      <c r="E36">
        <v>1.3746066086931299</v>
      </c>
      <c r="F36">
        <v>0.46724987560126102</v>
      </c>
      <c r="G36">
        <v>2.71829570073464</v>
      </c>
      <c r="H36">
        <v>0.352458676752957</v>
      </c>
      <c r="I36">
        <v>0.589607123285386</v>
      </c>
    </row>
    <row r="37" spans="1:9" x14ac:dyDescent="0.3">
      <c r="A37" s="1" t="s">
        <v>3</v>
      </c>
      <c r="B37">
        <v>4</v>
      </c>
      <c r="C37">
        <v>2500</v>
      </c>
      <c r="D37">
        <v>21.139661948030302</v>
      </c>
      <c r="E37">
        <v>1.3022767583499999</v>
      </c>
      <c r="F37">
        <v>0.94874984110308203</v>
      </c>
      <c r="G37">
        <v>2.5102488722876002</v>
      </c>
      <c r="H37">
        <v>0.33471296296296199</v>
      </c>
      <c r="I37">
        <v>1.31006348790076</v>
      </c>
    </row>
    <row r="38" spans="1:9" x14ac:dyDescent="0.3">
      <c r="A38" s="1" t="s">
        <v>10</v>
      </c>
      <c r="B38">
        <v>4</v>
      </c>
      <c r="C38">
        <v>500</v>
      </c>
      <c r="D38">
        <v>37.295747593939303</v>
      </c>
      <c r="E38">
        <v>8.6403234385068099</v>
      </c>
      <c r="F38">
        <v>1.2352697001878601</v>
      </c>
      <c r="G38">
        <v>3.5143489769496701</v>
      </c>
      <c r="H38">
        <v>1.4522039845741801</v>
      </c>
      <c r="I38">
        <v>1.7701203713901801</v>
      </c>
    </row>
    <row r="39" spans="1:9" x14ac:dyDescent="0.3">
      <c r="A39" s="1" t="s">
        <v>10</v>
      </c>
      <c r="B39">
        <v>4</v>
      </c>
      <c r="C39">
        <v>1000</v>
      </c>
      <c r="D39">
        <v>32.045970122575703</v>
      </c>
      <c r="E39">
        <v>7.4863922622541601</v>
      </c>
      <c r="F39">
        <v>1.3725760377390701</v>
      </c>
      <c r="G39">
        <v>3.24130686371111</v>
      </c>
      <c r="H39">
        <v>1.3376697832860101</v>
      </c>
      <c r="I39">
        <v>2.5047052927625599</v>
      </c>
    </row>
    <row r="40" spans="1:9" x14ac:dyDescent="0.3">
      <c r="A40" s="1" t="s">
        <v>10</v>
      </c>
      <c r="B40">
        <v>4</v>
      </c>
      <c r="C40">
        <v>1500</v>
      </c>
      <c r="D40">
        <v>27.6151055918181</v>
      </c>
      <c r="E40">
        <v>5.3881873237563402</v>
      </c>
      <c r="F40">
        <v>1.08680932931892</v>
      </c>
      <c r="G40">
        <v>2.9749875643070598</v>
      </c>
      <c r="H40">
        <v>0.99311152509896905</v>
      </c>
      <c r="I40">
        <v>1.47608029242704</v>
      </c>
    </row>
    <row r="41" spans="1:9" x14ac:dyDescent="0.3">
      <c r="A41" s="1" t="s">
        <v>10</v>
      </c>
      <c r="B41">
        <v>4</v>
      </c>
      <c r="C41">
        <v>2000</v>
      </c>
      <c r="D41">
        <v>24.284387221666599</v>
      </c>
      <c r="E41">
        <v>4.4819066287711804</v>
      </c>
      <c r="F41">
        <v>1.05443738746382</v>
      </c>
      <c r="G41">
        <v>2.7267401132220899</v>
      </c>
      <c r="H41">
        <v>0.79638290010602197</v>
      </c>
      <c r="I41">
        <v>1.20330843427082</v>
      </c>
    </row>
    <row r="42" spans="1:9" x14ac:dyDescent="0.3">
      <c r="A42" s="1" t="s">
        <v>10</v>
      </c>
      <c r="B42">
        <v>4</v>
      </c>
      <c r="C42">
        <v>2500</v>
      </c>
      <c r="D42">
        <v>21.5010230271212</v>
      </c>
      <c r="E42">
        <v>3.84190099003421</v>
      </c>
      <c r="F42">
        <v>1.4238193375158601</v>
      </c>
      <c r="G42">
        <v>2.5151068939545098</v>
      </c>
      <c r="H42">
        <v>0.62146177945828096</v>
      </c>
      <c r="I42">
        <v>1.52973165603197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6BA3-037B-410D-BB12-05209D581B2D}">
  <dimension ref="A1:N42"/>
  <sheetViews>
    <sheetView workbookViewId="0">
      <pane ySplit="2" topLeftCell="A3" activePane="bottomLeft" state="frozen"/>
      <selection pane="bottomLeft" activeCell="T1" sqref="T1"/>
    </sheetView>
  </sheetViews>
  <sheetFormatPr defaultRowHeight="14.4" x14ac:dyDescent="0.3"/>
  <sheetData>
    <row r="1" spans="1:14" ht="395.4" customHeight="1" x14ac:dyDescent="0.3"/>
    <row r="2" spans="1:14" x14ac:dyDescent="0.3">
      <c r="A2" s="1" t="s">
        <v>0</v>
      </c>
      <c r="B2" t="s">
        <v>1</v>
      </c>
      <c r="C2" t="s">
        <v>2</v>
      </c>
      <c r="D2" t="s">
        <v>8</v>
      </c>
      <c r="E2" t="s">
        <v>9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</row>
    <row r="3" spans="1:14" hidden="1" x14ac:dyDescent="0.3">
      <c r="A3" s="1" t="s">
        <v>3</v>
      </c>
      <c r="B3">
        <v>1</v>
      </c>
      <c r="C3">
        <v>500</v>
      </c>
      <c r="D3">
        <v>88.051904233454493</v>
      </c>
      <c r="E3">
        <v>38.987904843554098</v>
      </c>
      <c r="F3">
        <v>-2.9373771448118302</v>
      </c>
      <c r="G3">
        <v>5.7174463924963899</v>
      </c>
      <c r="H3">
        <v>1.7805269034751501</v>
      </c>
      <c r="I3">
        <v>-0.57880552993183698</v>
      </c>
      <c r="J3">
        <f>LN(Table14[[#This Row],[P_b]])</f>
        <v>4.4779264614369749</v>
      </c>
      <c r="K3">
        <f>LN(Table14[[#This Row],[R]])</f>
        <v>0</v>
      </c>
      <c r="L3">
        <f>LN(Table14[[#This Row],[P_0]])</f>
        <v>3.6632514658121438</v>
      </c>
      <c r="M3" s="2">
        <f>LN(Table14[[#This Row],[rho_b]])</f>
        <v>1.7435222708317339</v>
      </c>
      <c r="N3" s="2">
        <f>1/Table14[[#This Row],[R]]</f>
        <v>1</v>
      </c>
    </row>
    <row r="4" spans="1:14" hidden="1" x14ac:dyDescent="0.3">
      <c r="A4" s="1" t="s">
        <v>3</v>
      </c>
      <c r="B4">
        <v>1</v>
      </c>
      <c r="C4">
        <v>1000</v>
      </c>
      <c r="D4">
        <v>76.838578092363605</v>
      </c>
      <c r="E4">
        <v>36.549487136239101</v>
      </c>
      <c r="F4">
        <v>-1.35006147427879</v>
      </c>
      <c r="G4">
        <v>5.4619033090646703</v>
      </c>
      <c r="H4">
        <v>1.52448359526946</v>
      </c>
      <c r="I4">
        <v>-0.43618083691795301</v>
      </c>
      <c r="J4">
        <f>LN(Table14[[#This Row],[P_b]])</f>
        <v>4.3417068329447002</v>
      </c>
      <c r="K4">
        <f>LN(Table14[[#This Row],[R]])</f>
        <v>0</v>
      </c>
      <c r="L4">
        <f>LN(Table14[[#This Row],[P_0]])</f>
        <v>3.5986671542570967</v>
      </c>
      <c r="M4" s="2">
        <f>LN(Table14[[#This Row],[rho_b]])</f>
        <v>1.6977973204167323</v>
      </c>
      <c r="N4" s="2">
        <f>1/Table14[[#This Row],[R]]</f>
        <v>1</v>
      </c>
    </row>
    <row r="5" spans="1:14" hidden="1" x14ac:dyDescent="0.3">
      <c r="A5" s="1" t="s">
        <v>3</v>
      </c>
      <c r="B5">
        <v>1</v>
      </c>
      <c r="C5">
        <v>1500</v>
      </c>
      <c r="D5">
        <v>68.538763993909001</v>
      </c>
      <c r="E5">
        <v>26.994950335905699</v>
      </c>
      <c r="F5">
        <v>-1.99172572342795</v>
      </c>
      <c r="G5">
        <v>4.9417855011150396</v>
      </c>
      <c r="H5">
        <v>1.05270746011517</v>
      </c>
      <c r="I5">
        <v>-0.79725681533951498</v>
      </c>
      <c r="J5">
        <f>LN(Table14[[#This Row],[P_b]])</f>
        <v>4.2273994829297452</v>
      </c>
      <c r="K5">
        <f>LN(Table14[[#This Row],[R]])</f>
        <v>0</v>
      </c>
      <c r="L5">
        <f>LN(Table14[[#This Row],[P_0]])</f>
        <v>3.2956498239169632</v>
      </c>
      <c r="M5" s="2">
        <f>LN(Table14[[#This Row],[rho_b]])</f>
        <v>1.5977267033697227</v>
      </c>
      <c r="N5" s="2">
        <f>1/Table14[[#This Row],[R]]</f>
        <v>1</v>
      </c>
    </row>
    <row r="6" spans="1:14" hidden="1" x14ac:dyDescent="0.3">
      <c r="A6" s="1" t="s">
        <v>3</v>
      </c>
      <c r="B6">
        <v>1</v>
      </c>
      <c r="C6">
        <v>2000</v>
      </c>
      <c r="D6">
        <v>63.490942324909099</v>
      </c>
      <c r="E6">
        <v>19.553108798739299</v>
      </c>
      <c r="F6">
        <v>-1.1800709793178901</v>
      </c>
      <c r="G6">
        <v>4.6280308277581002</v>
      </c>
      <c r="H6">
        <v>0.78681743658388403</v>
      </c>
      <c r="I6">
        <v>-0.49481628383286802</v>
      </c>
      <c r="J6">
        <f>LN(Table14[[#This Row],[P_b]])</f>
        <v>4.1508972551719019</v>
      </c>
      <c r="K6">
        <f>LN(Table14[[#This Row],[R]])</f>
        <v>0</v>
      </c>
      <c r="L6">
        <f>LN(Table14[[#This Row],[P_0]])</f>
        <v>2.9731342916277059</v>
      </c>
      <c r="M6" s="2">
        <f>LN(Table14[[#This Row],[rho_b]])</f>
        <v>1.532131470449716</v>
      </c>
      <c r="N6" s="2">
        <f>1/Table14[[#This Row],[R]]</f>
        <v>1</v>
      </c>
    </row>
    <row r="7" spans="1:14" x14ac:dyDescent="0.3">
      <c r="A7" s="1" t="s">
        <v>3</v>
      </c>
      <c r="B7">
        <v>1</v>
      </c>
      <c r="C7">
        <v>2500</v>
      </c>
      <c r="D7">
        <v>56.859420649</v>
      </c>
      <c r="E7">
        <v>13.1516507988825</v>
      </c>
      <c r="F7">
        <v>0.16075140513092001</v>
      </c>
      <c r="G7">
        <v>4.2249616822571303</v>
      </c>
      <c r="H7">
        <v>0.61247407166907097</v>
      </c>
      <c r="I7">
        <v>0.33229908373329697</v>
      </c>
      <c r="J7">
        <f>LN(Table14[[#This Row],[P_b]])</f>
        <v>4.0405819170925064</v>
      </c>
      <c r="K7">
        <f>LN(Table14[[#This Row],[R]])</f>
        <v>0</v>
      </c>
      <c r="L7">
        <f>LN(Table14[[#This Row],[P_0]])</f>
        <v>2.5765472867814765</v>
      </c>
      <c r="M7" s="2">
        <f>LN(Table14[[#This Row],[rho_b]])</f>
        <v>1.4410101914797577</v>
      </c>
      <c r="N7" s="2">
        <f>1/Table14[[#This Row],[R]]</f>
        <v>1</v>
      </c>
    </row>
    <row r="8" spans="1:14" hidden="1" x14ac:dyDescent="0.3">
      <c r="A8" s="1" t="s">
        <v>10</v>
      </c>
      <c r="B8">
        <v>1</v>
      </c>
      <c r="C8">
        <v>500</v>
      </c>
      <c r="D8">
        <v>86.600729920272698</v>
      </c>
      <c r="E8">
        <v>57.052352249031003</v>
      </c>
      <c r="F8">
        <v>-1.0055249712316201</v>
      </c>
      <c r="G8">
        <v>5.83584206677161</v>
      </c>
      <c r="H8">
        <v>2.5708567988858602</v>
      </c>
      <c r="I8">
        <v>1.7604816537267201</v>
      </c>
      <c r="J8">
        <f>LN(Table14[[#This Row],[P_b]])</f>
        <v>4.4613082441734306</v>
      </c>
      <c r="K8">
        <f>LN(Table14[[#This Row],[R]])</f>
        <v>0</v>
      </c>
      <c r="L8">
        <f>LN(Table14[[#This Row],[P_0]])</f>
        <v>4.0439693068170968</v>
      </c>
      <c r="M8" s="2">
        <f>LN(Table14[[#This Row],[rho_b]])</f>
        <v>1.7640185683977883</v>
      </c>
      <c r="N8" s="2">
        <f>1/Table14[[#This Row],[R]]</f>
        <v>1</v>
      </c>
    </row>
    <row r="9" spans="1:14" hidden="1" x14ac:dyDescent="0.3">
      <c r="A9" s="1" t="s">
        <v>10</v>
      </c>
      <c r="B9">
        <v>1</v>
      </c>
      <c r="C9">
        <v>1000</v>
      </c>
      <c r="D9">
        <v>77.167960525181797</v>
      </c>
      <c r="E9">
        <v>37.4778532037814</v>
      </c>
      <c r="F9">
        <v>-2.3635004502335502</v>
      </c>
      <c r="G9">
        <v>5.4113362160566698</v>
      </c>
      <c r="H9">
        <v>1.67970370065939</v>
      </c>
      <c r="I9">
        <v>-0.15203811363207101</v>
      </c>
      <c r="J9">
        <f>LN(Table14[[#This Row],[P_b]])</f>
        <v>4.3459843517826044</v>
      </c>
      <c r="K9">
        <f>LN(Table14[[#This Row],[R]])</f>
        <v>0</v>
      </c>
      <c r="L9">
        <f>LN(Table14[[#This Row],[P_0]])</f>
        <v>3.6237501772820804</v>
      </c>
      <c r="M9" s="2">
        <f>LN(Table14[[#This Row],[rho_b]])</f>
        <v>1.6884960523903338</v>
      </c>
      <c r="N9" s="2">
        <f>1/Table14[[#This Row],[R]]</f>
        <v>1</v>
      </c>
    </row>
    <row r="10" spans="1:14" hidden="1" x14ac:dyDescent="0.3">
      <c r="A10" s="1" t="s">
        <v>10</v>
      </c>
      <c r="B10">
        <v>1</v>
      </c>
      <c r="C10">
        <v>1500</v>
      </c>
      <c r="D10">
        <v>69.371188460090906</v>
      </c>
      <c r="E10">
        <v>29.892173629113401</v>
      </c>
      <c r="F10">
        <v>-2.90922529412064</v>
      </c>
      <c r="G10">
        <v>5.0469736422668197</v>
      </c>
      <c r="H10">
        <v>1.2880573972013001</v>
      </c>
      <c r="I10">
        <v>-0.86462923093807698</v>
      </c>
      <c r="J10">
        <f>LN(Table14[[#This Row],[P_b]])</f>
        <v>4.2394716294414732</v>
      </c>
      <c r="K10">
        <f>LN(Table14[[#This Row],[R]])</f>
        <v>0</v>
      </c>
      <c r="L10">
        <f>LN(Table14[[#This Row],[P_0]])</f>
        <v>3.3975966945990601</v>
      </c>
      <c r="M10" s="2">
        <f>LN(Table14[[#This Row],[rho_b]])</f>
        <v>1.6187887848889344</v>
      </c>
      <c r="N10" s="2">
        <f>1/Table14[[#This Row],[R]]</f>
        <v>1</v>
      </c>
    </row>
    <row r="11" spans="1:14" hidden="1" x14ac:dyDescent="0.3">
      <c r="A11" s="1" t="s">
        <v>10</v>
      </c>
      <c r="B11">
        <v>1</v>
      </c>
      <c r="C11">
        <v>2000</v>
      </c>
      <c r="D11">
        <v>63.423271751727199</v>
      </c>
      <c r="E11">
        <v>25.745451940460999</v>
      </c>
      <c r="F11">
        <v>-2.5266128730991899</v>
      </c>
      <c r="G11">
        <v>4.6836377508854703</v>
      </c>
      <c r="H11">
        <v>1.09689265935214</v>
      </c>
      <c r="I11">
        <v>-1.0046208351060999</v>
      </c>
      <c r="J11">
        <f>LN(Table14[[#This Row],[P_b]])</f>
        <v>4.1498308564223656</v>
      </c>
      <c r="K11">
        <f>LN(Table14[[#This Row],[R]])</f>
        <v>0</v>
      </c>
      <c r="L11">
        <f>LN(Table14[[#This Row],[P_0]])</f>
        <v>3.2482579878385303</v>
      </c>
      <c r="M11" s="2">
        <f>LN(Table14[[#This Row],[rho_b]])</f>
        <v>1.5440751051882928</v>
      </c>
      <c r="N11" s="2">
        <f>1/Table14[[#This Row],[R]]</f>
        <v>1</v>
      </c>
    </row>
    <row r="12" spans="1:14" hidden="1" x14ac:dyDescent="0.3">
      <c r="A12" s="1" t="s">
        <v>10</v>
      </c>
      <c r="B12">
        <v>1</v>
      </c>
      <c r="C12">
        <v>2500</v>
      </c>
      <c r="D12">
        <v>57.584859685181797</v>
      </c>
      <c r="E12">
        <v>21.888064516269299</v>
      </c>
      <c r="F12">
        <v>-1.7098918729292401</v>
      </c>
      <c r="G12">
        <v>4.23501931654204</v>
      </c>
      <c r="H12">
        <v>0.98024599489518804</v>
      </c>
      <c r="I12">
        <v>-0.78242658099629803</v>
      </c>
      <c r="J12">
        <f>LN(Table14[[#This Row],[P_b]])</f>
        <v>4.0532596804622072</v>
      </c>
      <c r="K12">
        <f>LN(Table14[[#This Row],[R]])</f>
        <v>0</v>
      </c>
      <c r="L12">
        <f>LN(Table14[[#This Row],[P_0]])</f>
        <v>3.0859414889992691</v>
      </c>
      <c r="M12" s="2">
        <f>LN(Table14[[#This Row],[rho_b]])</f>
        <v>1.4433878892605672</v>
      </c>
      <c r="N12" s="2">
        <f>1/Table14[[#This Row],[R]]</f>
        <v>1</v>
      </c>
    </row>
    <row r="13" spans="1:14" hidden="1" x14ac:dyDescent="0.3">
      <c r="A13" s="1" t="s">
        <v>3</v>
      </c>
      <c r="B13">
        <v>2</v>
      </c>
      <c r="C13">
        <v>500</v>
      </c>
      <c r="D13">
        <v>56.212994217575698</v>
      </c>
      <c r="E13">
        <v>13.3547971639351</v>
      </c>
      <c r="F13">
        <v>-0.30622227717136802</v>
      </c>
      <c r="G13">
        <v>4.4933293849343903</v>
      </c>
      <c r="H13">
        <v>1.4353258976085499</v>
      </c>
      <c r="I13">
        <v>0.120493164595446</v>
      </c>
      <c r="J13">
        <f>LN(Table14[[#This Row],[P_b]])</f>
        <v>4.0291479440097122</v>
      </c>
      <c r="K13">
        <f>LN(Table14[[#This Row],[R]])</f>
        <v>0.69314718055994529</v>
      </c>
      <c r="L13">
        <f>LN(Table14[[#This Row],[P_0]])</f>
        <v>2.5918756584222571</v>
      </c>
      <c r="M13" s="2">
        <f>LN(Table14[[#This Row],[rho_b]])</f>
        <v>1.5025939380918649</v>
      </c>
      <c r="N13" s="2">
        <f>1/Table14[[#This Row],[R]]</f>
        <v>0.5</v>
      </c>
    </row>
    <row r="14" spans="1:14" hidden="1" x14ac:dyDescent="0.3">
      <c r="A14" s="1" t="s">
        <v>3</v>
      </c>
      <c r="B14">
        <v>2</v>
      </c>
      <c r="C14">
        <v>1000</v>
      </c>
      <c r="D14">
        <v>48.526996635303</v>
      </c>
      <c r="E14">
        <v>12.1156014384801</v>
      </c>
      <c r="F14">
        <v>0.108620910983475</v>
      </c>
      <c r="G14">
        <v>4.1407165728614199</v>
      </c>
      <c r="H14">
        <v>1.1983958301855899</v>
      </c>
      <c r="I14">
        <v>0.28596469080232501</v>
      </c>
      <c r="J14">
        <f>LN(Table14[[#This Row],[P_b]])</f>
        <v>3.8821202747372343</v>
      </c>
      <c r="K14">
        <f>LN(Table14[[#This Row],[R]])</f>
        <v>0.69314718055994529</v>
      </c>
      <c r="L14">
        <f>LN(Table14[[#This Row],[P_0]])</f>
        <v>2.4944939971534792</v>
      </c>
      <c r="M14" s="2">
        <f>LN(Table14[[#This Row],[rho_b]])</f>
        <v>1.4208688580919295</v>
      </c>
      <c r="N14" s="2">
        <f>1/Table14[[#This Row],[R]]</f>
        <v>0.5</v>
      </c>
    </row>
    <row r="15" spans="1:14" hidden="1" x14ac:dyDescent="0.3">
      <c r="A15" s="1" t="s">
        <v>3</v>
      </c>
      <c r="B15">
        <v>2</v>
      </c>
      <c r="C15">
        <v>1500</v>
      </c>
      <c r="D15">
        <v>41.5902465345454</v>
      </c>
      <c r="E15">
        <v>11.435813865154101</v>
      </c>
      <c r="F15">
        <v>0.48775930642175702</v>
      </c>
      <c r="G15">
        <v>3.73823132574043</v>
      </c>
      <c r="H15">
        <v>1.01640261263089</v>
      </c>
      <c r="I15">
        <v>0.30904295921133701</v>
      </c>
      <c r="J15">
        <f>LN(Table14[[#This Row],[P_b]])</f>
        <v>3.7278656814733755</v>
      </c>
      <c r="K15">
        <f>LN(Table14[[#This Row],[R]])</f>
        <v>0.69314718055994529</v>
      </c>
      <c r="L15">
        <f>LN(Table14[[#This Row],[P_0]])</f>
        <v>2.4367499981081329</v>
      </c>
      <c r="M15" s="2">
        <f>LN(Table14[[#This Row],[rho_b]])</f>
        <v>1.3186125920143612</v>
      </c>
      <c r="N15" s="2">
        <f>1/Table14[[#This Row],[R]]</f>
        <v>0.5</v>
      </c>
    </row>
    <row r="16" spans="1:14" hidden="1" x14ac:dyDescent="0.3">
      <c r="A16" s="1" t="s">
        <v>3</v>
      </c>
      <c r="B16">
        <v>2</v>
      </c>
      <c r="C16">
        <v>2000</v>
      </c>
      <c r="D16">
        <v>36.802862126818098</v>
      </c>
      <c r="E16">
        <v>9.6976406277141702</v>
      </c>
      <c r="F16">
        <v>0.52077129355649598</v>
      </c>
      <c r="G16">
        <v>3.4606612192424602</v>
      </c>
      <c r="H16">
        <v>0.80213458075366495</v>
      </c>
      <c r="I16">
        <v>0.54575463182680095</v>
      </c>
      <c r="J16">
        <f>LN(Table14[[#This Row],[P_b]])</f>
        <v>3.6055756173358269</v>
      </c>
      <c r="K16">
        <f>LN(Table14[[#This Row],[R]])</f>
        <v>0.69314718055994529</v>
      </c>
      <c r="L16">
        <f>LN(Table14[[#This Row],[P_0]])</f>
        <v>2.2718826216668164</v>
      </c>
      <c r="M16" s="2">
        <f>LN(Table14[[#This Row],[rho_b]])</f>
        <v>1.2414596746389233</v>
      </c>
      <c r="N16" s="2">
        <f>1/Table14[[#This Row],[R]]</f>
        <v>0.5</v>
      </c>
    </row>
    <row r="17" spans="1:14" x14ac:dyDescent="0.3">
      <c r="A17" s="1" t="s">
        <v>3</v>
      </c>
      <c r="B17">
        <v>2</v>
      </c>
      <c r="C17">
        <v>2500</v>
      </c>
      <c r="D17">
        <v>33.105415840303003</v>
      </c>
      <c r="E17">
        <v>10.100013666825999</v>
      </c>
      <c r="F17">
        <v>2.3537547318584999</v>
      </c>
      <c r="G17">
        <v>3.1608122907983001</v>
      </c>
      <c r="H17">
        <v>0.70786453007983097</v>
      </c>
      <c r="I17">
        <v>1.4277040878609999</v>
      </c>
      <c r="J17">
        <f>LN(Table14[[#This Row],[P_b]])</f>
        <v>3.4996968895515952</v>
      </c>
      <c r="K17">
        <f>LN(Table14[[#This Row],[R]])</f>
        <v>0.69314718055994529</v>
      </c>
      <c r="L17">
        <f>LN(Table14[[#This Row],[P_0]])</f>
        <v>2.3125367769973875</v>
      </c>
      <c r="M17" s="2">
        <f>LN(Table14[[#This Row],[rho_b]])</f>
        <v>1.1508290486161841</v>
      </c>
      <c r="N17" s="2">
        <f>1/Table14[[#This Row],[R]]</f>
        <v>0.5</v>
      </c>
    </row>
    <row r="18" spans="1:14" hidden="1" x14ac:dyDescent="0.3">
      <c r="A18" s="1" t="s">
        <v>10</v>
      </c>
      <c r="B18">
        <v>2</v>
      </c>
      <c r="C18">
        <v>500</v>
      </c>
      <c r="D18">
        <v>56.245464272727197</v>
      </c>
      <c r="E18">
        <v>25.223837692640402</v>
      </c>
      <c r="F18">
        <v>1.6950963608860401</v>
      </c>
      <c r="G18">
        <v>4.5018395086386596</v>
      </c>
      <c r="H18">
        <v>2.1193561703119199</v>
      </c>
      <c r="I18">
        <v>2.6264720667463002</v>
      </c>
      <c r="J18">
        <f>LN(Table14[[#This Row],[P_b]])</f>
        <v>4.0297254026818248</v>
      </c>
      <c r="K18">
        <f>LN(Table14[[#This Row],[R]])</f>
        <v>0.69314718055994529</v>
      </c>
      <c r="L18">
        <f>LN(Table14[[#This Row],[P_0]])</f>
        <v>3.2277894875820476</v>
      </c>
      <c r="M18" s="2">
        <f>LN(Table14[[#This Row],[rho_b]])</f>
        <v>1.5044860929460957</v>
      </c>
      <c r="N18" s="2">
        <f>1/Table14[[#This Row],[R]]</f>
        <v>0.5</v>
      </c>
    </row>
    <row r="19" spans="1:14" hidden="1" x14ac:dyDescent="0.3">
      <c r="A19" s="1" t="s">
        <v>10</v>
      </c>
      <c r="B19">
        <v>2</v>
      </c>
      <c r="C19">
        <v>1000</v>
      </c>
      <c r="D19">
        <v>48.242304509696901</v>
      </c>
      <c r="E19">
        <v>19.9774696105119</v>
      </c>
      <c r="F19">
        <v>1.02983220678712</v>
      </c>
      <c r="G19">
        <v>4.0859314651361798</v>
      </c>
      <c r="H19">
        <v>1.7804936105918401</v>
      </c>
      <c r="I19">
        <v>1.9637179665633999</v>
      </c>
      <c r="J19">
        <f>LN(Table14[[#This Row],[P_b]])</f>
        <v>3.8762363230377819</v>
      </c>
      <c r="K19">
        <f>LN(Table14[[#This Row],[R]])</f>
        <v>0.69314718055994529</v>
      </c>
      <c r="L19">
        <f>LN(Table14[[#This Row],[P_0]])</f>
        <v>2.9946051190795848</v>
      </c>
      <c r="M19" s="2">
        <f>LN(Table14[[#This Row],[rho_b]])</f>
        <v>1.4075497231603356</v>
      </c>
      <c r="N19" s="2">
        <f>1/Table14[[#This Row],[R]]</f>
        <v>0.5</v>
      </c>
    </row>
    <row r="20" spans="1:14" hidden="1" x14ac:dyDescent="0.3">
      <c r="A20" s="1" t="s">
        <v>10</v>
      </c>
      <c r="B20">
        <v>2</v>
      </c>
      <c r="C20">
        <v>1500</v>
      </c>
      <c r="D20">
        <v>41.639288495606003</v>
      </c>
      <c r="E20">
        <v>14.3318343803593</v>
      </c>
      <c r="F20">
        <v>2.9915509649920902E-2</v>
      </c>
      <c r="G20">
        <v>3.7475995846554802</v>
      </c>
      <c r="H20">
        <v>1.24390485283897</v>
      </c>
      <c r="I20">
        <v>-6.9055614176580404E-2</v>
      </c>
      <c r="J20">
        <f>LN(Table14[[#This Row],[P_b]])</f>
        <v>3.7290441565596208</v>
      </c>
      <c r="K20">
        <f>LN(Table14[[#This Row],[R]])</f>
        <v>0.69314718055994529</v>
      </c>
      <c r="L20">
        <f>LN(Table14[[#This Row],[P_0]])</f>
        <v>2.6624832434423129</v>
      </c>
      <c r="M20" s="2">
        <f>LN(Table14[[#This Row],[rho_b]])</f>
        <v>1.3211155242654204</v>
      </c>
      <c r="N20" s="2">
        <f>1/Table14[[#This Row],[R]]</f>
        <v>0.5</v>
      </c>
    </row>
    <row r="21" spans="1:14" hidden="1" x14ac:dyDescent="0.3">
      <c r="A21" s="1" t="s">
        <v>10</v>
      </c>
      <c r="B21">
        <v>2</v>
      </c>
      <c r="C21">
        <v>2000</v>
      </c>
      <c r="D21">
        <v>36.8278655477272</v>
      </c>
      <c r="E21">
        <v>13.957324024734699</v>
      </c>
      <c r="F21">
        <v>1.2729679320087699</v>
      </c>
      <c r="G21">
        <v>3.4399342176330201</v>
      </c>
      <c r="H21">
        <v>0.98705360370467199</v>
      </c>
      <c r="I21">
        <v>0.27555629433925599</v>
      </c>
      <c r="J21">
        <f>LN(Table14[[#This Row],[P_b]])</f>
        <v>3.6062547746023608</v>
      </c>
      <c r="K21">
        <f>LN(Table14[[#This Row],[R]])</f>
        <v>0.69314718055994529</v>
      </c>
      <c r="L21">
        <f>LN(Table14[[#This Row],[P_0]])</f>
        <v>2.6360043901869994</v>
      </c>
      <c r="M21" s="2">
        <f>LN(Table14[[#This Row],[rho_b]])</f>
        <v>1.2354523484213655</v>
      </c>
      <c r="N21" s="2">
        <f>1/Table14[[#This Row],[R]]</f>
        <v>0.5</v>
      </c>
    </row>
    <row r="22" spans="1:14" hidden="1" x14ac:dyDescent="0.3">
      <c r="A22" s="1" t="s">
        <v>10</v>
      </c>
      <c r="B22">
        <v>2</v>
      </c>
      <c r="C22">
        <v>2500</v>
      </c>
      <c r="D22">
        <v>32.920906616969603</v>
      </c>
      <c r="E22">
        <v>11.154746790251901</v>
      </c>
      <c r="F22">
        <v>0.47833457065533902</v>
      </c>
      <c r="G22">
        <v>3.1161673525534099</v>
      </c>
      <c r="H22">
        <v>0.73889740207213594</v>
      </c>
      <c r="I22">
        <v>-0.35201942672158998</v>
      </c>
      <c r="J22">
        <f>LN(Table14[[#This Row],[P_b]])</f>
        <v>3.4941079154348023</v>
      </c>
      <c r="K22">
        <f>LN(Table14[[#This Row],[R]])</f>
        <v>0.69314718055994529</v>
      </c>
      <c r="L22">
        <f>LN(Table14[[#This Row],[P_0]])</f>
        <v>2.4118651284114367</v>
      </c>
      <c r="M22" s="2">
        <f>LN(Table14[[#This Row],[rho_b]])</f>
        <v>1.1366038340609819</v>
      </c>
      <c r="N22" s="2">
        <f>1/Table14[[#This Row],[R]]</f>
        <v>0.5</v>
      </c>
    </row>
    <row r="23" spans="1:14" hidden="1" x14ac:dyDescent="0.3">
      <c r="A23" s="1" t="s">
        <v>3</v>
      </c>
      <c r="B23">
        <v>3</v>
      </c>
      <c r="C23">
        <v>500</v>
      </c>
      <c r="D23">
        <v>43.6846300404545</v>
      </c>
      <c r="E23">
        <v>7.7582738103185598</v>
      </c>
      <c r="F23">
        <v>5.7989971827201101E-2</v>
      </c>
      <c r="G23">
        <v>3.8549523475830001</v>
      </c>
      <c r="H23">
        <v>1.33891259050426</v>
      </c>
      <c r="I23">
        <v>0.393170917652159</v>
      </c>
      <c r="J23">
        <f>LN(Table14[[#This Row],[P_b]])</f>
        <v>3.7769963249137968</v>
      </c>
      <c r="K23">
        <f>LN(Table14[[#This Row],[R]])</f>
        <v>1.0986122886681098</v>
      </c>
      <c r="L23">
        <f>LN(Table14[[#This Row],[P_0]])</f>
        <v>2.0487598623261993</v>
      </c>
      <c r="M23" s="2">
        <f>LN(Table14[[#This Row],[rho_b]])</f>
        <v>1.3493586457412272</v>
      </c>
      <c r="N23" s="2">
        <f>1/Table14[[#This Row],[R]]</f>
        <v>0.33333333333333331</v>
      </c>
    </row>
    <row r="24" spans="1:14" hidden="1" x14ac:dyDescent="0.3">
      <c r="A24" s="1" t="s">
        <v>3</v>
      </c>
      <c r="B24">
        <v>3</v>
      </c>
      <c r="C24">
        <v>1000</v>
      </c>
      <c r="D24">
        <v>37.648316448333297</v>
      </c>
      <c r="E24">
        <v>6.57343200408088</v>
      </c>
      <c r="F24">
        <v>0.478296757019264</v>
      </c>
      <c r="G24">
        <v>3.5285528061407798</v>
      </c>
      <c r="H24">
        <v>1.0740450425230601</v>
      </c>
      <c r="I24">
        <v>0.76635513103101904</v>
      </c>
      <c r="J24">
        <f>LN(Table14[[#This Row],[P_b]])</f>
        <v>3.6282882373983982</v>
      </c>
      <c r="K24">
        <f>LN(Table14[[#This Row],[R]])</f>
        <v>1.0986122886681098</v>
      </c>
      <c r="L24">
        <f>LN(Table14[[#This Row],[P_0]])</f>
        <v>1.8830360711565306</v>
      </c>
      <c r="M24" s="2">
        <f>LN(Table14[[#This Row],[rho_b]])</f>
        <v>1.2608878169527669</v>
      </c>
      <c r="N24" s="2">
        <f>1/Table14[[#This Row],[R]]</f>
        <v>0.33333333333333331</v>
      </c>
    </row>
    <row r="25" spans="1:14" hidden="1" x14ac:dyDescent="0.3">
      <c r="A25" s="1" t="s">
        <v>3</v>
      </c>
      <c r="B25">
        <v>3</v>
      </c>
      <c r="C25">
        <v>1500</v>
      </c>
      <c r="D25">
        <v>32.414257819090899</v>
      </c>
      <c r="E25">
        <v>4.9960232850488699</v>
      </c>
      <c r="F25">
        <v>0.53242766700803501</v>
      </c>
      <c r="G25">
        <v>3.1969493628966599</v>
      </c>
      <c r="H25">
        <v>0.79689930934966602</v>
      </c>
      <c r="I25">
        <v>0.57663330484148201</v>
      </c>
      <c r="J25">
        <f>LN(Table14[[#This Row],[P_b]])</f>
        <v>3.4785983821467554</v>
      </c>
      <c r="K25">
        <f>LN(Table14[[#This Row],[R]])</f>
        <v>1.0986122886681098</v>
      </c>
      <c r="L25">
        <f>LN(Table14[[#This Row],[P_0]])</f>
        <v>1.6086422529908346</v>
      </c>
      <c r="M25" s="2">
        <f>LN(Table14[[#This Row],[rho_b]])</f>
        <v>1.1621970310084635</v>
      </c>
      <c r="N25" s="2">
        <f>1/Table14[[#This Row],[R]]</f>
        <v>0.33333333333333331</v>
      </c>
    </row>
    <row r="26" spans="1:14" hidden="1" x14ac:dyDescent="0.3">
      <c r="A26" s="1" t="s">
        <v>3</v>
      </c>
      <c r="B26">
        <v>3</v>
      </c>
      <c r="C26">
        <v>2000</v>
      </c>
      <c r="D26">
        <v>28.558953559393899</v>
      </c>
      <c r="E26">
        <v>2.9916054705545401</v>
      </c>
      <c r="F26">
        <v>0.38845152118237902</v>
      </c>
      <c r="G26">
        <v>2.9504476336276202</v>
      </c>
      <c r="H26">
        <v>0.527160349407512</v>
      </c>
      <c r="I26">
        <v>0.501353854454062</v>
      </c>
      <c r="J26">
        <f>LN(Table14[[#This Row],[P_b]])</f>
        <v>3.3519704967228754</v>
      </c>
      <c r="K26">
        <f>LN(Table14[[#This Row],[R]])</f>
        <v>1.0986122886681098</v>
      </c>
      <c r="L26">
        <f>LN(Table14[[#This Row],[P_0]])</f>
        <v>1.0958101899720709</v>
      </c>
      <c r="M26" s="2">
        <f>LN(Table14[[#This Row],[rho_b]])</f>
        <v>1.0819568990530994</v>
      </c>
      <c r="N26" s="2">
        <f>1/Table14[[#This Row],[R]]</f>
        <v>0.33333333333333331</v>
      </c>
    </row>
    <row r="27" spans="1:14" x14ac:dyDescent="0.3">
      <c r="A27" s="1" t="s">
        <v>3</v>
      </c>
      <c r="B27">
        <v>3</v>
      </c>
      <c r="C27">
        <v>2500</v>
      </c>
      <c r="D27">
        <v>25.136572647727199</v>
      </c>
      <c r="E27">
        <v>3.0294828825612199</v>
      </c>
      <c r="F27">
        <v>1.1587869012932801</v>
      </c>
      <c r="G27">
        <v>2.69146716438381</v>
      </c>
      <c r="H27">
        <v>0.48719558757127202</v>
      </c>
      <c r="I27">
        <v>1.3415029136747401</v>
      </c>
      <c r="J27">
        <f>LN(Table14[[#This Row],[P_b]])</f>
        <v>3.2243238632289031</v>
      </c>
      <c r="K27">
        <f>LN(Table14[[#This Row],[R]])</f>
        <v>1.0986122886681098</v>
      </c>
      <c r="L27">
        <f>LN(Table14[[#This Row],[P_0]])</f>
        <v>1.1083919391348298</v>
      </c>
      <c r="M27" s="2">
        <f>LN(Table14[[#This Row],[rho_b]])</f>
        <v>0.99008645919852023</v>
      </c>
      <c r="N27" s="2">
        <f>1/Table14[[#This Row],[R]]</f>
        <v>0.33333333333333331</v>
      </c>
    </row>
    <row r="28" spans="1:14" hidden="1" x14ac:dyDescent="0.3">
      <c r="A28" s="1" t="s">
        <v>10</v>
      </c>
      <c r="B28">
        <v>3</v>
      </c>
      <c r="C28">
        <v>500</v>
      </c>
      <c r="D28">
        <v>43.764438158939399</v>
      </c>
      <c r="E28">
        <v>15.680837448358799</v>
      </c>
      <c r="F28">
        <v>1.9669272398178299</v>
      </c>
      <c r="G28">
        <v>3.8643627782451899</v>
      </c>
      <c r="H28">
        <v>1.98065622473133</v>
      </c>
      <c r="I28">
        <v>4.1168621164347101</v>
      </c>
      <c r="J28">
        <f>LN(Table14[[#This Row],[P_b]])</f>
        <v>3.7788215734221029</v>
      </c>
      <c r="K28">
        <f>LN(Table14[[#This Row],[R]])</f>
        <v>1.0986122886681098</v>
      </c>
      <c r="L28">
        <f>LN(Table14[[#This Row],[P_0]])</f>
        <v>2.75243942219242</v>
      </c>
      <c r="M28" s="2">
        <f>LN(Table14[[#This Row],[rho_b]])</f>
        <v>1.351796798652608</v>
      </c>
      <c r="N28" s="2">
        <f>1/Table14[[#This Row],[R]]</f>
        <v>0.33333333333333331</v>
      </c>
    </row>
    <row r="29" spans="1:14" hidden="1" x14ac:dyDescent="0.3">
      <c r="A29" s="1" t="s">
        <v>10</v>
      </c>
      <c r="B29">
        <v>3</v>
      </c>
      <c r="C29">
        <v>1000</v>
      </c>
      <c r="D29">
        <v>37.7315105795454</v>
      </c>
      <c r="E29">
        <v>11.5141612395254</v>
      </c>
      <c r="F29">
        <v>1.4813602019912899</v>
      </c>
      <c r="G29">
        <v>3.5275192877459798</v>
      </c>
      <c r="H29">
        <v>1.5671124781375301</v>
      </c>
      <c r="I29">
        <v>2.6849750280169302</v>
      </c>
      <c r="J29">
        <f>LN(Table14[[#This Row],[P_b]])</f>
        <v>3.6304955697383976</v>
      </c>
      <c r="K29">
        <f>LN(Table14[[#This Row],[R]])</f>
        <v>1.0986122886681098</v>
      </c>
      <c r="L29">
        <f>LN(Table14[[#This Row],[P_0]])</f>
        <v>2.4435776899357813</v>
      </c>
      <c r="M29" s="2">
        <f>LN(Table14[[#This Row],[rho_b]])</f>
        <v>1.2605948725529821</v>
      </c>
      <c r="N29" s="2">
        <f>1/Table14[[#This Row],[R]]</f>
        <v>0.33333333333333331</v>
      </c>
    </row>
    <row r="30" spans="1:14" hidden="1" x14ac:dyDescent="0.3">
      <c r="A30" s="1" t="s">
        <v>10</v>
      </c>
      <c r="B30">
        <v>3</v>
      </c>
      <c r="C30">
        <v>1500</v>
      </c>
      <c r="D30">
        <v>32.583728399848397</v>
      </c>
      <c r="E30">
        <v>7.0300721622362596</v>
      </c>
      <c r="F30">
        <v>0.62296900707864999</v>
      </c>
      <c r="G30">
        <v>3.2084982031034102</v>
      </c>
      <c r="H30">
        <v>1.0409031010427101</v>
      </c>
      <c r="I30">
        <v>0.60145251140888401</v>
      </c>
      <c r="J30">
        <f>LN(Table14[[#This Row],[P_b]])</f>
        <v>3.4838130349273921</v>
      </c>
      <c r="K30">
        <f>LN(Table14[[#This Row],[R]])</f>
        <v>1.0986122886681098</v>
      </c>
      <c r="L30">
        <f>LN(Table14[[#This Row],[P_0]])</f>
        <v>1.950196970668362</v>
      </c>
      <c r="M30" s="2">
        <f>LN(Table14[[#This Row],[rho_b]])</f>
        <v>1.1658029781657049</v>
      </c>
      <c r="N30" s="2">
        <f>1/Table14[[#This Row],[R]]</f>
        <v>0.33333333333333331</v>
      </c>
    </row>
    <row r="31" spans="1:14" hidden="1" x14ac:dyDescent="0.3">
      <c r="A31" s="1" t="s">
        <v>10</v>
      </c>
      <c r="B31">
        <v>3</v>
      </c>
      <c r="C31">
        <v>2000</v>
      </c>
      <c r="D31">
        <v>28.682397553787801</v>
      </c>
      <c r="E31">
        <v>8.0664703720160293</v>
      </c>
      <c r="F31">
        <v>1.64812502396734</v>
      </c>
      <c r="G31">
        <v>2.9467332525354601</v>
      </c>
      <c r="H31">
        <v>0.98087451540237203</v>
      </c>
      <c r="I31">
        <v>1.3058408722882699</v>
      </c>
      <c r="J31">
        <f>LN(Table14[[#This Row],[P_b]])</f>
        <v>3.3562836089524648</v>
      </c>
      <c r="K31">
        <f>LN(Table14[[#This Row],[R]])</f>
        <v>1.0986122886681098</v>
      </c>
      <c r="L31">
        <f>LN(Table14[[#This Row],[P_0]])</f>
        <v>2.0877160101508534</v>
      </c>
      <c r="M31" s="2">
        <f>LN(Table14[[#This Row],[rho_b]])</f>
        <v>1.0806971847404301</v>
      </c>
      <c r="N31" s="2">
        <f>1/Table14[[#This Row],[R]]</f>
        <v>0.33333333333333331</v>
      </c>
    </row>
    <row r="32" spans="1:14" hidden="1" x14ac:dyDescent="0.3">
      <c r="A32" s="1" t="s">
        <v>10</v>
      </c>
      <c r="B32">
        <v>3</v>
      </c>
      <c r="C32">
        <v>2500</v>
      </c>
      <c r="D32">
        <v>25.507203677575699</v>
      </c>
      <c r="E32">
        <v>6.3015760126496199</v>
      </c>
      <c r="F32">
        <v>1.4693472168592301</v>
      </c>
      <c r="G32">
        <v>2.7148923891940502</v>
      </c>
      <c r="H32">
        <v>0.69350996440117196</v>
      </c>
      <c r="I32">
        <v>0.88462124949418597</v>
      </c>
      <c r="J32">
        <f>LN(Table14[[#This Row],[P_b]])</f>
        <v>3.2389609094294025</v>
      </c>
      <c r="K32">
        <f>LN(Table14[[#This Row],[R]])</f>
        <v>1.0986122886681098</v>
      </c>
      <c r="L32">
        <f>LN(Table14[[#This Row],[P_0]])</f>
        <v>1.8407997628505419</v>
      </c>
      <c r="M32" s="2">
        <f>LN(Table14[[#This Row],[rho_b]])</f>
        <v>0.99875231694441857</v>
      </c>
      <c r="N32" s="2">
        <f>1/Table14[[#This Row],[R]]</f>
        <v>0.33333333333333331</v>
      </c>
    </row>
    <row r="33" spans="1:14" hidden="1" x14ac:dyDescent="0.3">
      <c r="A33" s="1" t="s">
        <v>3</v>
      </c>
      <c r="B33">
        <v>4</v>
      </c>
      <c r="C33">
        <v>500</v>
      </c>
      <c r="D33">
        <v>37.209898678787802</v>
      </c>
      <c r="E33">
        <v>6.4722997312794099</v>
      </c>
      <c r="F33">
        <v>0.62276433794395303</v>
      </c>
      <c r="G33">
        <v>3.5183836489188001</v>
      </c>
      <c r="H33">
        <v>1.39978383337849</v>
      </c>
      <c r="I33">
        <v>1.44037584583197</v>
      </c>
      <c r="J33">
        <f>LN(Table14[[#This Row],[P_b]])</f>
        <v>3.6165748193983016</v>
      </c>
      <c r="K33">
        <f>LN(Table14[[#This Row],[R]])</f>
        <v>1.3862943611198906</v>
      </c>
      <c r="L33">
        <f>LN(Table14[[#This Row],[P_0]])</f>
        <v>1.8675314906862039</v>
      </c>
      <c r="M33" s="2">
        <f>LN(Table14[[#This Row],[rho_b]])</f>
        <v>1.2580016935016265</v>
      </c>
      <c r="N33" s="2">
        <f>1/Table14[[#This Row],[R]]</f>
        <v>0.25</v>
      </c>
    </row>
    <row r="34" spans="1:14" hidden="1" x14ac:dyDescent="0.3">
      <c r="A34" s="1" t="s">
        <v>3</v>
      </c>
      <c r="B34">
        <v>4</v>
      </c>
      <c r="C34">
        <v>1000</v>
      </c>
      <c r="D34">
        <v>31.911139860151501</v>
      </c>
      <c r="E34">
        <v>4.8172790003394699</v>
      </c>
      <c r="F34">
        <v>0.78598617376637903</v>
      </c>
      <c r="G34">
        <v>3.2523060525854102</v>
      </c>
      <c r="H34">
        <v>1.05070848753989</v>
      </c>
      <c r="I34">
        <v>1.4959904024533399</v>
      </c>
      <c r="J34">
        <f>LN(Table14[[#This Row],[P_b]])</f>
        <v>3.4629551607474838</v>
      </c>
      <c r="K34">
        <f>LN(Table14[[#This Row],[R]])</f>
        <v>1.3862943611198906</v>
      </c>
      <c r="L34">
        <f>LN(Table14[[#This Row],[P_0]])</f>
        <v>1.5722092459083994</v>
      </c>
      <c r="M34" s="2">
        <f>LN(Table14[[#This Row],[rho_b]])</f>
        <v>1.1793642993684319</v>
      </c>
      <c r="N34" s="2">
        <f>1/Table14[[#This Row],[R]]</f>
        <v>0.25</v>
      </c>
    </row>
    <row r="35" spans="1:14" hidden="1" x14ac:dyDescent="0.3">
      <c r="A35" s="1" t="s">
        <v>3</v>
      </c>
      <c r="B35">
        <v>4</v>
      </c>
      <c r="C35">
        <v>1500</v>
      </c>
      <c r="D35">
        <v>27.4015136460606</v>
      </c>
      <c r="E35">
        <v>3.3023887897462001</v>
      </c>
      <c r="F35">
        <v>0.76996051056097603</v>
      </c>
      <c r="G35">
        <v>2.9789941421977599</v>
      </c>
      <c r="H35">
        <v>0.7089662863724</v>
      </c>
      <c r="I35">
        <v>1.13965702529943</v>
      </c>
      <c r="J35">
        <f>LN(Table14[[#This Row],[P_b]])</f>
        <v>3.3105982544251669</v>
      </c>
      <c r="K35">
        <f>LN(Table14[[#This Row],[R]])</f>
        <v>1.3862943611198906</v>
      </c>
      <c r="L35">
        <f>LN(Table14[[#This Row],[P_0]])</f>
        <v>1.1946460822814682</v>
      </c>
      <c r="M35" s="2">
        <f>LN(Table14[[#This Row],[rho_b]])</f>
        <v>1.0915857073639081</v>
      </c>
      <c r="N35" s="2">
        <f>1/Table14[[#This Row],[R]]</f>
        <v>0.25</v>
      </c>
    </row>
    <row r="36" spans="1:14" hidden="1" x14ac:dyDescent="0.3">
      <c r="A36" s="1" t="s">
        <v>3</v>
      </c>
      <c r="B36">
        <v>4</v>
      </c>
      <c r="C36">
        <v>2000</v>
      </c>
      <c r="D36">
        <v>24.008469821060601</v>
      </c>
      <c r="E36">
        <v>1.3746066086931299</v>
      </c>
      <c r="F36">
        <v>0.46724987560126102</v>
      </c>
      <c r="G36">
        <v>2.71829570073464</v>
      </c>
      <c r="H36">
        <v>0.352458676752957</v>
      </c>
      <c r="I36">
        <v>0.589607123285386</v>
      </c>
      <c r="J36">
        <f>LN(Table14[[#This Row],[P_b]])</f>
        <v>3.1784066773009956</v>
      </c>
      <c r="K36">
        <f>LN(Table14[[#This Row],[R]])</f>
        <v>1.3862943611198906</v>
      </c>
      <c r="L36">
        <f>LN(Table14[[#This Row],[P_0]])</f>
        <v>0.31816758741469675</v>
      </c>
      <c r="M36" s="2">
        <f>LN(Table14[[#This Row],[rho_b]])</f>
        <v>1.0000051033119717</v>
      </c>
      <c r="N36" s="2">
        <f>1/Table14[[#This Row],[R]]</f>
        <v>0.25</v>
      </c>
    </row>
    <row r="37" spans="1:14" x14ac:dyDescent="0.3">
      <c r="A37" s="1" t="s">
        <v>3</v>
      </c>
      <c r="B37">
        <v>4</v>
      </c>
      <c r="C37">
        <v>2500</v>
      </c>
      <c r="D37">
        <v>21.139661948030302</v>
      </c>
      <c r="E37">
        <v>1.3022767583499999</v>
      </c>
      <c r="F37">
        <v>0.94874984110308203</v>
      </c>
      <c r="G37">
        <v>2.5102488722876002</v>
      </c>
      <c r="H37">
        <v>0.33471296296296199</v>
      </c>
      <c r="I37">
        <v>1.31006348790076</v>
      </c>
      <c r="J37">
        <f>LN(Table14[[#This Row],[P_b]])</f>
        <v>3.0511509892087596</v>
      </c>
      <c r="K37">
        <f>LN(Table14[[#This Row],[R]])</f>
        <v>1.3862943611198906</v>
      </c>
      <c r="L37">
        <f>LN(Table14[[#This Row],[P_0]])</f>
        <v>0.26411408521474483</v>
      </c>
      <c r="M37" s="2">
        <f>LN(Table14[[#This Row],[rho_b]])</f>
        <v>0.9203819005342444</v>
      </c>
      <c r="N37" s="2">
        <f>1/Table14[[#This Row],[R]]</f>
        <v>0.25</v>
      </c>
    </row>
    <row r="38" spans="1:14" hidden="1" x14ac:dyDescent="0.3">
      <c r="A38" s="1" t="s">
        <v>10</v>
      </c>
      <c r="B38">
        <v>4</v>
      </c>
      <c r="C38">
        <v>500</v>
      </c>
      <c r="D38">
        <v>37.295747593939303</v>
      </c>
      <c r="E38">
        <v>8.6403234385068099</v>
      </c>
      <c r="F38">
        <v>1.2352697001878601</v>
      </c>
      <c r="G38">
        <v>3.5143489769496701</v>
      </c>
      <c r="H38">
        <v>1.4522039845741801</v>
      </c>
      <c r="I38">
        <v>1.7701203713901801</v>
      </c>
      <c r="J38">
        <f>LN(Table14[[#This Row],[P_b]])</f>
        <v>3.6188793146262306</v>
      </c>
      <c r="K38">
        <f>LN(Table14[[#This Row],[R]])</f>
        <v>1.3862943611198906</v>
      </c>
      <c r="L38">
        <f>LN(Table14[[#This Row],[P_0]])</f>
        <v>2.1564400171276539</v>
      </c>
      <c r="M38" s="2">
        <f>LN(Table14[[#This Row],[rho_b]])</f>
        <v>1.2568542952920219</v>
      </c>
      <c r="N38" s="2">
        <f>1/Table14[[#This Row],[R]]</f>
        <v>0.25</v>
      </c>
    </row>
    <row r="39" spans="1:14" hidden="1" x14ac:dyDescent="0.3">
      <c r="A39" s="1" t="s">
        <v>10</v>
      </c>
      <c r="B39">
        <v>4</v>
      </c>
      <c r="C39">
        <v>1000</v>
      </c>
      <c r="D39">
        <v>32.045970122575703</v>
      </c>
      <c r="E39">
        <v>7.4863922622541601</v>
      </c>
      <c r="F39">
        <v>1.3725760377390701</v>
      </c>
      <c r="G39">
        <v>3.24130686371111</v>
      </c>
      <c r="H39">
        <v>1.3376697832860101</v>
      </c>
      <c r="I39">
        <v>2.5047052927625599</v>
      </c>
      <c r="J39">
        <f>LN(Table14[[#This Row],[P_b]])</f>
        <v>3.4671714382559675</v>
      </c>
      <c r="K39">
        <f>LN(Table14[[#This Row],[R]])</f>
        <v>1.3862943611198906</v>
      </c>
      <c r="L39">
        <f>LN(Table14[[#This Row],[P_0]])</f>
        <v>2.013087007555622</v>
      </c>
      <c r="M39" s="2">
        <f>LN(Table14[[#This Row],[rho_b]])</f>
        <v>1.1759766014765416</v>
      </c>
      <c r="N39" s="2">
        <f>1/Table14[[#This Row],[R]]</f>
        <v>0.25</v>
      </c>
    </row>
    <row r="40" spans="1:14" hidden="1" x14ac:dyDescent="0.3">
      <c r="A40" s="1" t="s">
        <v>10</v>
      </c>
      <c r="B40">
        <v>4</v>
      </c>
      <c r="C40">
        <v>1500</v>
      </c>
      <c r="D40">
        <v>27.6151055918181</v>
      </c>
      <c r="E40">
        <v>5.3881873237563402</v>
      </c>
      <c r="F40">
        <v>1.08680932931892</v>
      </c>
      <c r="G40">
        <v>2.9749875643070598</v>
      </c>
      <c r="H40">
        <v>0.99311152509896905</v>
      </c>
      <c r="I40">
        <v>1.47608029242704</v>
      </c>
      <c r="J40">
        <f>LN(Table14[[#This Row],[P_b]])</f>
        <v>3.3183629270582466</v>
      </c>
      <c r="K40">
        <f>LN(Table14[[#This Row],[R]])</f>
        <v>1.3862943611198906</v>
      </c>
      <c r="L40">
        <f>LN(Table14[[#This Row],[P_0]])</f>
        <v>1.684209024787926</v>
      </c>
      <c r="M40" s="2">
        <f>LN(Table14[[#This Row],[rho_b]])</f>
        <v>1.0902398589240028</v>
      </c>
      <c r="N40" s="2">
        <f>1/Table14[[#This Row],[R]]</f>
        <v>0.25</v>
      </c>
    </row>
    <row r="41" spans="1:14" hidden="1" x14ac:dyDescent="0.3">
      <c r="A41" s="1" t="s">
        <v>10</v>
      </c>
      <c r="B41">
        <v>4</v>
      </c>
      <c r="C41">
        <v>2000</v>
      </c>
      <c r="D41">
        <v>24.284387221666599</v>
      </c>
      <c r="E41">
        <v>4.4819066287711804</v>
      </c>
      <c r="F41">
        <v>1.05443738746382</v>
      </c>
      <c r="G41">
        <v>2.7267401132220899</v>
      </c>
      <c r="H41">
        <v>0.79638290010602197</v>
      </c>
      <c r="I41">
        <v>1.20330843427082</v>
      </c>
      <c r="J41">
        <f>LN(Table14[[#This Row],[P_b]])</f>
        <v>3.1898336426881926</v>
      </c>
      <c r="K41">
        <f>LN(Table14[[#This Row],[R]])</f>
        <v>1.3862943611198906</v>
      </c>
      <c r="L41">
        <f>LN(Table14[[#This Row],[P_0]])</f>
        <v>1.5000485426698082</v>
      </c>
      <c r="M41" s="2">
        <f>LN(Table14[[#This Row],[rho_b]])</f>
        <v>1.0031067979732875</v>
      </c>
      <c r="N41" s="2">
        <f>1/Table14[[#This Row],[R]]</f>
        <v>0.25</v>
      </c>
    </row>
    <row r="42" spans="1:14" hidden="1" x14ac:dyDescent="0.3">
      <c r="A42" s="1" t="s">
        <v>10</v>
      </c>
      <c r="B42">
        <v>4</v>
      </c>
      <c r="C42">
        <v>2500</v>
      </c>
      <c r="D42">
        <v>21.5010230271212</v>
      </c>
      <c r="E42">
        <v>3.84190099003421</v>
      </c>
      <c r="F42">
        <v>1.4238193375158601</v>
      </c>
      <c r="G42">
        <v>2.5151068939545098</v>
      </c>
      <c r="H42">
        <v>0.62146177945828096</v>
      </c>
      <c r="I42">
        <v>1.52973165603197</v>
      </c>
      <c r="J42">
        <f>LN(Table14[[#This Row],[P_b]])</f>
        <v>3.0681005166583986</v>
      </c>
      <c r="K42">
        <f>LN(Table14[[#This Row],[R]])</f>
        <v>1.3862943611198906</v>
      </c>
      <c r="L42">
        <f>LN(Table14[[#This Row],[P_0]])</f>
        <v>1.3459672935911395</v>
      </c>
      <c r="M42" s="2">
        <f>LN(Table14[[#This Row],[rho_b]])</f>
        <v>0.92231530521489957</v>
      </c>
      <c r="N42" s="2">
        <f>1/Table14[[#This Row],[R]]</f>
        <v>0.25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T</vt:lpstr>
      <vt:lpstr>Rfit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Lee</dc:creator>
  <cp:lastModifiedBy>Brandon Lee</cp:lastModifiedBy>
  <dcterms:created xsi:type="dcterms:W3CDTF">2020-10-14T02:35:42Z</dcterms:created>
  <dcterms:modified xsi:type="dcterms:W3CDTF">2020-10-29T01:07:12Z</dcterms:modified>
</cp:coreProperties>
</file>