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user\Desktop\CNIT 24200\"/>
    </mc:Choice>
  </mc:AlternateContent>
  <xr:revisionPtr revIDLastSave="0" documentId="8_{22F9BCDD-B950-4DF9-B333-DD2EBD824240}" xr6:coauthVersionLast="44" xr6:coauthVersionMax="44" xr10:uidLastSave="{00000000-0000-0000-0000-000000000000}"/>
  <bookViews>
    <workbookView xWindow="-96" yWindow="-96" windowWidth="23232" windowHeight="1315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11" l="1"/>
  <c r="E19" i="11"/>
  <c r="E13" i="11"/>
  <c r="E32" i="11"/>
  <c r="F32" i="11" s="1"/>
  <c r="E33" i="11" s="1"/>
  <c r="F33" i="11" s="1"/>
  <c r="E34" i="11" s="1"/>
  <c r="F34" i="11" s="1"/>
  <c r="E35" i="11" s="1"/>
  <c r="F35" i="11" s="1"/>
  <c r="E27" i="11"/>
  <c r="E28" i="11" s="1"/>
  <c r="E23" i="11"/>
  <c r="F23" i="11" s="1"/>
  <c r="E24" i="11" s="1"/>
  <c r="F24" i="11" s="1"/>
  <c r="E25" i="11" s="1"/>
  <c r="F25" i="11" s="1"/>
  <c r="E26" i="11" s="1"/>
  <c r="F26" i="11" s="1"/>
  <c r="E18" i="11"/>
  <c r="E29" i="11" l="1"/>
  <c r="F28" i="11"/>
  <c r="F27" i="11"/>
  <c r="F19" i="11"/>
  <c r="E20" i="11"/>
  <c r="F18" i="11"/>
  <c r="E14" i="11"/>
  <c r="F8" i="11"/>
  <c r="I5" i="11"/>
  <c r="I4" i="11" s="1"/>
  <c r="E30" i="11" l="1"/>
  <c r="F29" i="11"/>
  <c r="F20" i="11"/>
  <c r="E21" i="11"/>
  <c r="E9" i="11"/>
  <c r="E10" i="11" s="1"/>
  <c r="E11" i="11" s="1"/>
  <c r="E12" i="11" s="1"/>
  <c r="F13" i="11" s="1"/>
  <c r="D8" i="11"/>
  <c r="F30" i="11" l="1"/>
  <c r="E31" i="11"/>
  <c r="F31" i="11" s="1"/>
  <c r="F22" i="11"/>
  <c r="F21" i="11"/>
  <c r="H7" i="11"/>
  <c r="F11" i="11" l="1"/>
  <c r="F9" i="11"/>
  <c r="F12" i="11"/>
  <c r="F10" i="11"/>
  <c r="H36" i="11"/>
  <c r="H35" i="11"/>
  <c r="H8" i="11"/>
  <c r="H19" i="11" l="1"/>
  <c r="I6" i="11"/>
  <c r="J5" i="11" l="1"/>
  <c r="K5" i="11" s="1"/>
  <c r="L5" i="11" s="1"/>
  <c r="M5" i="11" s="1"/>
  <c r="N5" i="11" s="1"/>
  <c r="O5" i="11" s="1"/>
  <c r="P5" i="11" s="1"/>
  <c r="P4" i="11" s="1"/>
  <c r="Q5" i="11" l="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14" i="11"/>
  <c r="E15" i="11" s="1"/>
  <c r="F15" i="11" l="1"/>
  <c r="H15" i="11" s="1"/>
  <c r="E16" i="11" l="1"/>
  <c r="F16" i="11" s="1"/>
  <c r="E17" i="11" s="1"/>
  <c r="F17" i="11" s="1"/>
  <c r="H18" i="11"/>
  <c r="H16" i="11" l="1"/>
  <c r="H1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<sst xmlns="http://schemas.openxmlformats.org/spreadsheetml/2006/main" count="94" uniqueCount="68">
  <si>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</si>
  <si>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</si>
  <si>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</si>
  <si>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</si>
  <si>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</si>
  <si>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</si>
  <si>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</si>
  <si>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</si>
  <si>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</si>
  <si>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</si>
  <si>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</si>
  <si>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</si>
  <si>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</si>
  <si>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</si>
  <si>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</si>
  <si>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</si>
  <si>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</si>
  <si>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</si>
  <si>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</si>
  <si>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</si>
  <si>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</si>
  <si>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</si>
  <si>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</si>
  <si>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</si>
  <si>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</si>
  <si>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</si>
  <si>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</si>
  <si>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</si>
  <si>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</si>
  <si>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</si>
  <si>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</si>
  <si>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</si>
  <si>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</si>
  <si>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</si>
  <si>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</si>
  <si>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XYZ CNIT Labs Inc.</t>
  </si>
  <si>
    <t>Phase 1</t>
  </si>
  <si>
    <t>Brandon</t>
  </si>
  <si>
    <t>Travis</t>
  </si>
  <si>
    <t>JP</t>
  </si>
  <si>
    <t>Install Windows Server 2016 on Server 01</t>
  </si>
  <si>
    <t>Configure Network IP and DNS on Server 01</t>
  </si>
  <si>
    <t>Install Active Directory Domain Services on Server 01</t>
  </si>
  <si>
    <t>Setup Active Directory DC on Server 01</t>
  </si>
  <si>
    <t>Configure Computer name on Server 01</t>
  </si>
  <si>
    <t>Update machine on Server 01</t>
  </si>
  <si>
    <t>Test passwords on Server 01</t>
  </si>
  <si>
    <t>Enable remote desktop on Server 01</t>
  </si>
  <si>
    <t>Set NTP server to sync time on Server 01</t>
  </si>
  <si>
    <t>Install Windows Server 2016 on Server 02</t>
  </si>
  <si>
    <t>Configure Network IP and DNS on Server 02</t>
  </si>
  <si>
    <t>Install Active Directory Domain Services on Server 02</t>
  </si>
  <si>
    <t>Setup Active Directory DC on Server 02</t>
  </si>
  <si>
    <t>Configure Computer name on Server 02</t>
  </si>
  <si>
    <t>Update machine on Server 02</t>
  </si>
  <si>
    <t>Test passwords on Server 02</t>
  </si>
  <si>
    <t>Enable remote desktop on Server 02</t>
  </si>
  <si>
    <t>Set NTP server to sync time on Server 02</t>
  </si>
  <si>
    <t>Install Windows Server 2016 on Workstation</t>
  </si>
  <si>
    <t>Configure Network IP and DNS on Workstation</t>
  </si>
  <si>
    <t>Install Active Directory Domain Services on Workstation</t>
  </si>
  <si>
    <t>Setup Active Directory DC on Workstation</t>
  </si>
  <si>
    <t>Configure Computer name on Workstation</t>
  </si>
  <si>
    <t>Update machine on Workstation</t>
  </si>
  <si>
    <t>Test passwords on Workstation</t>
  </si>
  <si>
    <t>Enable remote desktop on Workstation</t>
  </si>
  <si>
    <t>Set NTP server to sync time on Workstation</t>
  </si>
  <si>
    <t>Lab 24200-006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</si>
</sst>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43"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9" fillId="4" borderId="0" xfId="0" applyNumberFormat="1" applyFont="1" applyFill="1" applyBorder="1" applyAlignment="1">
      <alignment horizontal="center" vertical="center"/>
    </xf>
    <xf numFmtId="167" fontId="9" fillId="4" borderId="6" xfId="0" applyNumberFormat="1" applyFont="1" applyFill="1" applyBorder="1" applyAlignment="1">
      <alignment horizontal="center" vertical="center"/>
    </xf>
    <xf numFmtId="167" fontId="9"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4" fillId="0"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4"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0" fontId="7" fillId="5" borderId="2" xfId="1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16" fontId="0" fillId="0" borderId="3" xfId="0" applyNumberFormat="1" applyBorder="1" applyAlignment="1">
      <alignment horizontal="center" vertical="center"/>
    </xf>
    <xf numFmtId="0" fontId="0" fillId="3" borderId="2" xfId="12" applyFont="1" applyFill="1" applyAlignment="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4" borderId="4"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5" xfId="0" applyNumberFormat="1" applyFon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69" zoomScaleNormal="100" zoomScalePageLayoutView="70" workbookViewId="0">
      <pane ySplit="6" topLeftCell="A32" activePane="bottomLeft" state="frozen"/>
      <selection pane="bottomLeft" activeCell="F22" sqref="F22"/>
    </sheetView>
  </sheetViews>
  <sheetFormatPr defaultRowHeight="30" customHeight="1" x14ac:dyDescent="0.55000000000000004"/>
  <cols>
    <col min="1" max="1" width="2.68359375" style="38" customWidth="1"/>
    <col min="2" max="2" width="50.578125" customWidth="1"/>
    <col min="3" max="3" width="30.68359375" customWidth="1"/>
    <col min="4" max="4" width="10.68359375" customWidth="1"/>
    <col min="5" max="5" width="10.41796875" style="5" customWidth="1"/>
    <col min="6" max="6" width="10.41796875" customWidth="1"/>
    <col min="7" max="7" width="2.68359375" customWidth="1"/>
    <col min="8" max="8" width="6.15625" hidden="1" customWidth="1"/>
    <col min="9" max="64" width="2.578125" customWidth="1"/>
    <col min="69" max="70" width="10.26171875"/>
  </cols>
  <sheetData>
    <row r="1" spans="1:64" ht="30" customHeight="1" x14ac:dyDescent="1.05">
      <c r="A1" s="39" t="s">
        <v>27</v>
      </c>
      <c r="B1" s="42" t="s">
        <v>67</v>
      </c>
      <c r="C1" s="1"/>
      <c r="D1" s="2"/>
      <c r="E1" s="4"/>
      <c r="F1" s="25"/>
      <c r="H1" s="2"/>
      <c r="I1" s="13" t="s">
        <v>11</v>
      </c>
    </row>
    <row r="2" spans="1:64" ht="30" customHeight="1" x14ac:dyDescent="0.7">
      <c r="A2" s="38" t="s">
        <v>23</v>
      </c>
      <c r="B2" s="43" t="s">
        <v>35</v>
      </c>
      <c r="I2" s="40" t="s">
        <v>16</v>
      </c>
    </row>
    <row r="3" spans="1:64" ht="30" customHeight="1" x14ac:dyDescent="0.55000000000000004">
      <c r="A3" s="38" t="s">
        <v>28</v>
      </c>
      <c r="B3" s="44"/>
      <c r="C3" s="51" t="s">
        <v>0</v>
      </c>
      <c r="D3" s="52"/>
      <c r="E3" s="57">
        <v>43700</v>
      </c>
      <c r="F3" s="57"/>
    </row>
    <row r="4" spans="1:64" ht="30" customHeight="1" x14ac:dyDescent="0.55000000000000004">
      <c r="A4" s="39" t="s">
        <v>29</v>
      </c>
      <c r="C4" s="51" t="s">
        <v>7</v>
      </c>
      <c r="D4" s="52"/>
      <c r="E4" s="49">
        <v>1</v>
      </c>
      <c r="I4" s="54">
        <f>I5</f>
        <v>43696</v>
      </c>
      <c r="J4" s="55"/>
      <c r="K4" s="55"/>
      <c r="L4" s="55"/>
      <c r="M4" s="55"/>
      <c r="N4" s="55"/>
      <c r="O4" s="56"/>
      <c r="P4" s="54">
        <f>P5</f>
        <v>43703</v>
      </c>
      <c r="Q4" s="55"/>
      <c r="R4" s="55"/>
      <c r="S4" s="55"/>
      <c r="T4" s="55"/>
      <c r="U4" s="55"/>
      <c r="V4" s="56"/>
      <c r="W4" s="54">
        <f>W5</f>
        <v>43710</v>
      </c>
      <c r="X4" s="55"/>
      <c r="Y4" s="55"/>
      <c r="Z4" s="55"/>
      <c r="AA4" s="55"/>
      <c r="AB4" s="55"/>
      <c r="AC4" s="56"/>
      <c r="AD4" s="54">
        <f>AD5</f>
        <v>43717</v>
      </c>
      <c r="AE4" s="55"/>
      <c r="AF4" s="55"/>
      <c r="AG4" s="55"/>
      <c r="AH4" s="55"/>
      <c r="AI4" s="55"/>
      <c r="AJ4" s="56"/>
      <c r="AK4" s="54">
        <f>AK5</f>
        <v>43724</v>
      </c>
      <c r="AL4" s="55"/>
      <c r="AM4" s="55"/>
      <c r="AN4" s="55"/>
      <c r="AO4" s="55"/>
      <c r="AP4" s="55"/>
      <c r="AQ4" s="56"/>
      <c r="AR4" s="54">
        <f>AR5</f>
        <v>43731</v>
      </c>
      <c r="AS4" s="55"/>
      <c r="AT4" s="55"/>
      <c r="AU4" s="55"/>
      <c r="AV4" s="55"/>
      <c r="AW4" s="55"/>
      <c r="AX4" s="56"/>
      <c r="AY4" s="54">
        <f>AY5</f>
        <v>43738</v>
      </c>
      <c r="AZ4" s="55"/>
      <c r="BA4" s="55"/>
      <c r="BB4" s="55"/>
      <c r="BC4" s="55"/>
      <c r="BD4" s="55"/>
      <c r="BE4" s="56"/>
      <c r="BF4" s="54">
        <f>BF5</f>
        <v>43745</v>
      </c>
      <c r="BG4" s="55"/>
      <c r="BH4" s="55"/>
      <c r="BI4" s="55"/>
      <c r="BJ4" s="55"/>
      <c r="BK4" s="55"/>
      <c r="BL4" s="56"/>
    </row>
    <row r="5" spans="1:64" ht="15" customHeight="1" x14ac:dyDescent="0.55000000000000004">
      <c r="A5" s="39" t="s">
        <v>30</v>
      </c>
      <c r="B5" s="53"/>
      <c r="C5" s="53"/>
      <c r="D5" s="53"/>
      <c r="E5" s="53"/>
      <c r="F5" s="53"/>
      <c r="G5" s="53"/>
      <c r="I5" s="10">
        <f>Project_Start-WEEKDAY(Project_Start,1)+2+7*(Display_Week-1)</f>
        <v>43696</v>
      </c>
      <c r="J5" s="9">
        <f>I5+1</f>
        <v>43697</v>
      </c>
      <c r="K5" s="9">
        <f t="shared" ref="K5:AX5" si="0">J5+1</f>
        <v>43698</v>
      </c>
      <c r="L5" s="9">
        <f t="shared" si="0"/>
        <v>43699</v>
      </c>
      <c r="M5" s="9">
        <f t="shared" si="0"/>
        <v>43700</v>
      </c>
      <c r="N5" s="9">
        <f t="shared" si="0"/>
        <v>43701</v>
      </c>
      <c r="O5" s="11">
        <f t="shared" si="0"/>
        <v>43702</v>
      </c>
      <c r="P5" s="10">
        <f>O5+1</f>
        <v>43703</v>
      </c>
      <c r="Q5" s="9">
        <f>P5+1</f>
        <v>43704</v>
      </c>
      <c r="R5" s="9">
        <f t="shared" si="0"/>
        <v>43705</v>
      </c>
      <c r="S5" s="9">
        <f t="shared" si="0"/>
        <v>43706</v>
      </c>
      <c r="T5" s="9">
        <f t="shared" si="0"/>
        <v>43707</v>
      </c>
      <c r="U5" s="9">
        <f t="shared" si="0"/>
        <v>43708</v>
      </c>
      <c r="V5" s="11">
        <f t="shared" si="0"/>
        <v>43709</v>
      </c>
      <c r="W5" s="10">
        <f>V5+1</f>
        <v>43710</v>
      </c>
      <c r="X5" s="9">
        <f>W5+1</f>
        <v>43711</v>
      </c>
      <c r="Y5" s="9">
        <f t="shared" si="0"/>
        <v>43712</v>
      </c>
      <c r="Z5" s="9">
        <f t="shared" si="0"/>
        <v>43713</v>
      </c>
      <c r="AA5" s="9">
        <f t="shared" si="0"/>
        <v>43714</v>
      </c>
      <c r="AB5" s="9">
        <f t="shared" si="0"/>
        <v>43715</v>
      </c>
      <c r="AC5" s="11">
        <f t="shared" si="0"/>
        <v>43716</v>
      </c>
      <c r="AD5" s="10">
        <f>AC5+1</f>
        <v>43717</v>
      </c>
      <c r="AE5" s="9">
        <f>AD5+1</f>
        <v>43718</v>
      </c>
      <c r="AF5" s="9">
        <f t="shared" si="0"/>
        <v>43719</v>
      </c>
      <c r="AG5" s="9">
        <f t="shared" si="0"/>
        <v>43720</v>
      </c>
      <c r="AH5" s="9">
        <f t="shared" si="0"/>
        <v>43721</v>
      </c>
      <c r="AI5" s="9">
        <f t="shared" si="0"/>
        <v>43722</v>
      </c>
      <c r="AJ5" s="11">
        <f t="shared" si="0"/>
        <v>43723</v>
      </c>
      <c r="AK5" s="10">
        <f>AJ5+1</f>
        <v>43724</v>
      </c>
      <c r="AL5" s="9">
        <f>AK5+1</f>
        <v>43725</v>
      </c>
      <c r="AM5" s="9">
        <f t="shared" si="0"/>
        <v>43726</v>
      </c>
      <c r="AN5" s="9">
        <f t="shared" si="0"/>
        <v>43727</v>
      </c>
      <c r="AO5" s="9">
        <f t="shared" si="0"/>
        <v>43728</v>
      </c>
      <c r="AP5" s="9">
        <f t="shared" si="0"/>
        <v>43729</v>
      </c>
      <c r="AQ5" s="11">
        <f t="shared" si="0"/>
        <v>43730</v>
      </c>
      <c r="AR5" s="10">
        <f>AQ5+1</f>
        <v>43731</v>
      </c>
      <c r="AS5" s="9">
        <f>AR5+1</f>
        <v>43732</v>
      </c>
      <c r="AT5" s="9">
        <f t="shared" si="0"/>
        <v>43733</v>
      </c>
      <c r="AU5" s="9">
        <f t="shared" si="0"/>
        <v>43734</v>
      </c>
      <c r="AV5" s="9">
        <f t="shared" si="0"/>
        <v>43735</v>
      </c>
      <c r="AW5" s="9">
        <f t="shared" si="0"/>
        <v>43736</v>
      </c>
      <c r="AX5" s="11">
        <f t="shared" si="0"/>
        <v>43737</v>
      </c>
      <c r="AY5" s="10">
        <f t="shared" ref="AY5:BL5" si="1">AX5+1</f>
        <v>43738</v>
      </c>
      <c r="AZ5" s="9">
        <f t="shared" si="1"/>
        <v>43739</v>
      </c>
      <c r="BA5" s="9">
        <f t="shared" si="1"/>
        <v>43740</v>
      </c>
      <c r="BB5" s="9">
        <f t="shared" si="1"/>
        <v>43741</v>
      </c>
      <c r="BC5" s="9">
        <f t="shared" si="1"/>
        <v>43742</v>
      </c>
      <c r="BD5" s="9">
        <f t="shared" si="1"/>
        <v>43743</v>
      </c>
      <c r="BE5" s="11">
        <f t="shared" si="1"/>
        <v>43744</v>
      </c>
      <c r="BF5" s="10">
        <f t="shared" si="1"/>
        <v>43745</v>
      </c>
      <c r="BG5" s="9">
        <f t="shared" si="1"/>
        <v>43746</v>
      </c>
      <c r="BH5" s="9">
        <f t="shared" si="1"/>
        <v>43747</v>
      </c>
      <c r="BI5" s="9">
        <f t="shared" si="1"/>
        <v>43748</v>
      </c>
      <c r="BJ5" s="9">
        <f t="shared" si="1"/>
        <v>43749</v>
      </c>
      <c r="BK5" s="9">
        <f t="shared" si="1"/>
        <v>43750</v>
      </c>
      <c r="BL5" s="11">
        <f t="shared" si="1"/>
        <v>43751</v>
      </c>
    </row>
    <row r="6" spans="1:64" ht="30" customHeight="1" thickBot="1" x14ac:dyDescent="0.6">
      <c r="A6" s="39" t="s">
        <v>31</v>
      </c>
      <c r="B6" s="7" t="s">
        <v>8</v>
      </c>
      <c r="C6" s="8" t="s">
        <v>2</v>
      </c>
      <c r="D6" s="8" t="s">
        <v>1</v>
      </c>
      <c r="E6" s="8" t="s">
        <v>4</v>
      </c>
      <c r="F6" s="8" t="s">
        <v>5</v>
      </c>
      <c r="G6" s="8"/>
      <c r="H6" s="8" t="s">
        <v>6</v>
      </c>
      <c r="I6" s="12" t="str">
        <f>LEFT(TEXT(I5,"ddd"),1)</f>
        <v>M</v>
      </c>
      <c r="J6" s="12" t="str">
        <f t="shared" ref="J6:AR6" si="2">LEFT(TEXT(J5,"ddd"),1)</f>
        <v>T</v>
      </c>
      <c r="K6" s="12" t="str">
        <f t="shared" si="2"/>
        <v>W</v>
      </c>
      <c r="L6" s="12" t="str">
        <f t="shared" si="2"/>
        <v>T</v>
      </c>
      <c r="M6" s="12" t="str">
        <f t="shared" si="2"/>
        <v>F</v>
      </c>
      <c r="N6" s="12" t="str">
        <f t="shared" si="2"/>
        <v>S</v>
      </c>
      <c r="O6" s="12" t="str">
        <f t="shared" si="2"/>
        <v>S</v>
      </c>
      <c r="P6" s="12" t="str">
        <f t="shared" si="2"/>
        <v>M</v>
      </c>
      <c r="Q6" s="12" t="str">
        <f t="shared" si="2"/>
        <v>T</v>
      </c>
      <c r="R6" s="12" t="str">
        <f t="shared" si="2"/>
        <v>W</v>
      </c>
      <c r="S6" s="12" t="str">
        <f t="shared" si="2"/>
        <v>T</v>
      </c>
      <c r="T6" s="12" t="str">
        <f t="shared" si="2"/>
        <v>F</v>
      </c>
      <c r="U6" s="12" t="str">
        <f t="shared" si="2"/>
        <v>S</v>
      </c>
      <c r="V6" s="12" t="str">
        <f t="shared" si="2"/>
        <v>S</v>
      </c>
      <c r="W6" s="12" t="str">
        <f t="shared" si="2"/>
        <v>M</v>
      </c>
      <c r="X6" s="12" t="str">
        <f t="shared" si="2"/>
        <v>T</v>
      </c>
      <c r="Y6" s="12" t="str">
        <f t="shared" si="2"/>
        <v>W</v>
      </c>
      <c r="Z6" s="12" t="str">
        <f t="shared" si="2"/>
        <v>T</v>
      </c>
      <c r="AA6" s="12" t="str">
        <f t="shared" si="2"/>
        <v>F</v>
      </c>
      <c r="AB6" s="12" t="str">
        <f t="shared" si="2"/>
        <v>S</v>
      </c>
      <c r="AC6" s="12" t="str">
        <f t="shared" si="2"/>
        <v>S</v>
      </c>
      <c r="AD6" s="12" t="str">
        <f t="shared" si="2"/>
        <v>M</v>
      </c>
      <c r="AE6" s="12" t="str">
        <f t="shared" si="2"/>
        <v>T</v>
      </c>
      <c r="AF6" s="12" t="str">
        <f t="shared" si="2"/>
        <v>W</v>
      </c>
      <c r="AG6" s="12" t="str">
        <f t="shared" si="2"/>
        <v>T</v>
      </c>
      <c r="AH6" s="12" t="str">
        <f t="shared" si="2"/>
        <v>F</v>
      </c>
      <c r="AI6" s="12" t="str">
        <f t="shared" si="2"/>
        <v>S</v>
      </c>
      <c r="AJ6" s="12" t="str">
        <f t="shared" si="2"/>
        <v>S</v>
      </c>
      <c r="AK6" s="12" t="str">
        <f t="shared" si="2"/>
        <v>M</v>
      </c>
      <c r="AL6" s="12" t="str">
        <f t="shared" si="2"/>
        <v>T</v>
      </c>
      <c r="AM6" s="12" t="str">
        <f t="shared" si="2"/>
        <v>W</v>
      </c>
      <c r="AN6" s="12" t="str">
        <f t="shared" si="2"/>
        <v>T</v>
      </c>
      <c r="AO6" s="12" t="str">
        <f t="shared" si="2"/>
        <v>F</v>
      </c>
      <c r="AP6" s="12" t="str">
        <f t="shared" si="2"/>
        <v>S</v>
      </c>
      <c r="AQ6" s="12" t="str">
        <f t="shared" si="2"/>
        <v>S</v>
      </c>
      <c r="AR6" s="12" t="str">
        <f t="shared" si="2"/>
        <v>M</v>
      </c>
      <c r="AS6" s="12" t="str">
        <f t="shared" ref="AS6:BL6" si="3">LEFT(TEXT(AS5,"ddd"),1)</f>
        <v>T</v>
      </c>
      <c r="AT6" s="12" t="str">
        <f t="shared" si="3"/>
        <v>W</v>
      </c>
      <c r="AU6" s="12" t="str">
        <f t="shared" si="3"/>
        <v>T</v>
      </c>
      <c r="AV6" s="12" t="str">
        <f t="shared" si="3"/>
        <v>F</v>
      </c>
      <c r="AW6" s="12" t="str">
        <f t="shared" si="3"/>
        <v>S</v>
      </c>
      <c r="AX6" s="12" t="str">
        <f t="shared" si="3"/>
        <v>S</v>
      </c>
      <c r="AY6" s="12" t="str">
        <f t="shared" si="3"/>
        <v>M</v>
      </c>
      <c r="AZ6" s="12" t="str">
        <f t="shared" si="3"/>
        <v>T</v>
      </c>
      <c r="BA6" s="12" t="str">
        <f t="shared" si="3"/>
        <v>W</v>
      </c>
      <c r="BB6" s="12" t="str">
        <f t="shared" si="3"/>
        <v>T</v>
      </c>
      <c r="BC6" s="12" t="str">
        <f t="shared" si="3"/>
        <v>F</v>
      </c>
      <c r="BD6" s="12" t="str">
        <f t="shared" si="3"/>
        <v>S</v>
      </c>
      <c r="BE6" s="12" t="str">
        <f t="shared" si="3"/>
        <v>S</v>
      </c>
      <c r="BF6" s="12" t="str">
        <f t="shared" si="3"/>
        <v>M</v>
      </c>
      <c r="BG6" s="12" t="str">
        <f t="shared" si="3"/>
        <v>T</v>
      </c>
      <c r="BH6" s="12" t="str">
        <f t="shared" si="3"/>
        <v>W</v>
      </c>
      <c r="BI6" s="12" t="str">
        <f t="shared" si="3"/>
        <v>T</v>
      </c>
      <c r="BJ6" s="12" t="str">
        <f t="shared" si="3"/>
        <v>F</v>
      </c>
      <c r="BK6" s="12" t="str">
        <f t="shared" si="3"/>
        <v>S</v>
      </c>
      <c r="BL6" s="12" t="str">
        <f t="shared" si="3"/>
        <v>S</v>
      </c>
    </row>
    <row r="7" spans="1:64" ht="30" hidden="1" customHeight="1" thickBot="1" x14ac:dyDescent="0.6">
      <c r="A7" s="38" t="s">
        <v>26</v>
      </c>
      <c r="C7" s="41"/>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6">
      <c r="A8" s="39" t="s">
        <v>32</v>
      </c>
      <c r="B8" s="16" t="s">
        <v>36</v>
      </c>
      <c r="C8" s="46"/>
      <c r="D8" s="17">
        <f>SUM(D9:D17)/COUNT(D9:D17)</f>
        <v>1</v>
      </c>
      <c r="E8" s="18">
        <v>43700</v>
      </c>
      <c r="F8" s="19">
        <f>E8+0</f>
        <v>43700</v>
      </c>
      <c r="G8" s="15"/>
      <c r="H8" s="15">
        <f>IF(OR(ISBLANK(task_start),ISBLANK(task_end)),"",task_end-task_start+1)</f>
        <v>1</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6">
      <c r="A9" s="39"/>
      <c r="B9" s="50" t="s">
        <v>40</v>
      </c>
      <c r="C9" s="48" t="s">
        <v>37</v>
      </c>
      <c r="D9" s="20">
        <v>1</v>
      </c>
      <c r="E9" s="45">
        <f>E8</f>
        <v>43700</v>
      </c>
      <c r="F9" s="45">
        <f t="shared" ref="F9:F14" si="4">E9</f>
        <v>43700</v>
      </c>
      <c r="G9" s="15"/>
      <c r="H9" s="15"/>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x14ac:dyDescent="0.6">
      <c r="A10" s="39"/>
      <c r="B10" s="50" t="s">
        <v>41</v>
      </c>
      <c r="C10" s="48" t="s">
        <v>37</v>
      </c>
      <c r="D10" s="20">
        <v>1</v>
      </c>
      <c r="E10" s="45">
        <f>E9</f>
        <v>43700</v>
      </c>
      <c r="F10" s="45">
        <f t="shared" si="4"/>
        <v>43700</v>
      </c>
      <c r="G10" s="15"/>
      <c r="H10" s="15"/>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x14ac:dyDescent="0.6">
      <c r="A11" s="39"/>
      <c r="B11" s="50" t="s">
        <v>42</v>
      </c>
      <c r="C11" s="48" t="s">
        <v>37</v>
      </c>
      <c r="D11" s="20">
        <v>1</v>
      </c>
      <c r="E11" s="45">
        <f>E10</f>
        <v>43700</v>
      </c>
      <c r="F11" s="45">
        <f t="shared" si="4"/>
        <v>43700</v>
      </c>
      <c r="G11" s="15"/>
      <c r="H11" s="15"/>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6">
      <c r="A12" s="39"/>
      <c r="B12" s="50" t="s">
        <v>43</v>
      </c>
      <c r="C12" s="48" t="s">
        <v>37</v>
      </c>
      <c r="D12" s="20">
        <v>1</v>
      </c>
      <c r="E12" s="45">
        <f>E11</f>
        <v>43700</v>
      </c>
      <c r="F12" s="45">
        <f t="shared" si="4"/>
        <v>43700</v>
      </c>
      <c r="G12" s="15"/>
      <c r="H12" s="15"/>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6">
      <c r="A13" s="39"/>
      <c r="B13" s="50" t="s">
        <v>44</v>
      </c>
      <c r="C13" s="48" t="s">
        <v>37</v>
      </c>
      <c r="D13" s="20">
        <v>1</v>
      </c>
      <c r="E13" s="45">
        <f>E12+6</f>
        <v>43706</v>
      </c>
      <c r="F13" s="45">
        <f>E13+0</f>
        <v>43706</v>
      </c>
      <c r="G13" s="15"/>
      <c r="H13" s="15"/>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s="3" customFormat="1" ht="30" customHeight="1" thickBot="1" x14ac:dyDescent="0.6">
      <c r="A14" s="39"/>
      <c r="B14" s="50" t="s">
        <v>45</v>
      </c>
      <c r="C14" s="48" t="s">
        <v>37</v>
      </c>
      <c r="D14" s="20">
        <v>1</v>
      </c>
      <c r="E14" s="45">
        <f>E8</f>
        <v>43700</v>
      </c>
      <c r="F14" s="45">
        <f t="shared" si="4"/>
        <v>43700</v>
      </c>
      <c r="G14" s="15"/>
      <c r="H14" s="15"/>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s="3" customFormat="1" ht="30" customHeight="1" thickBot="1" x14ac:dyDescent="0.6">
      <c r="A15" s="39" t="s">
        <v>33</v>
      </c>
      <c r="B15" s="47" t="s">
        <v>46</v>
      </c>
      <c r="C15" s="48" t="s">
        <v>37</v>
      </c>
      <c r="D15" s="20">
        <v>1</v>
      </c>
      <c r="E15" s="45">
        <f>F14+0</f>
        <v>43700</v>
      </c>
      <c r="F15" s="45">
        <f>E15</f>
        <v>43700</v>
      </c>
      <c r="G15" s="15"/>
      <c r="H15" s="15">
        <f>IF(OR(ISBLANK(task_start),ISBLANK(task_end)),"",task_end-task_start+1)</f>
        <v>1</v>
      </c>
      <c r="I15" s="22"/>
      <c r="J15" s="22"/>
      <c r="K15" s="22"/>
      <c r="L15" s="22"/>
      <c r="M15" s="22"/>
      <c r="N15" s="22"/>
      <c r="O15" s="22"/>
      <c r="P15" s="22"/>
      <c r="Q15" s="22"/>
      <c r="R15" s="22"/>
      <c r="S15" s="22"/>
      <c r="T15" s="22"/>
      <c r="U15" s="23"/>
      <c r="V15" s="23"/>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s="3" customFormat="1" ht="30" customHeight="1" thickBot="1" x14ac:dyDescent="0.6">
      <c r="A16" s="38"/>
      <c r="B16" s="50" t="s">
        <v>47</v>
      </c>
      <c r="C16" s="48" t="s">
        <v>37</v>
      </c>
      <c r="D16" s="20">
        <v>1</v>
      </c>
      <c r="E16" s="45">
        <f>F15</f>
        <v>43700</v>
      </c>
      <c r="F16" s="45">
        <f>E16</f>
        <v>43700</v>
      </c>
      <c r="G16" s="15"/>
      <c r="H16" s="15">
        <f>IF(OR(ISBLANK(task_start),ISBLANK(task_end)),"",task_end-task_start+1)</f>
        <v>1</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s="3" customFormat="1" ht="30" customHeight="1" thickBot="1" x14ac:dyDescent="0.6">
      <c r="A17" s="38"/>
      <c r="B17" s="47" t="s">
        <v>48</v>
      </c>
      <c r="C17" s="48" t="s">
        <v>37</v>
      </c>
      <c r="D17" s="20">
        <v>1</v>
      </c>
      <c r="E17" s="45">
        <f>F16</f>
        <v>43700</v>
      </c>
      <c r="F17" s="45">
        <f>E17+0</f>
        <v>43700</v>
      </c>
      <c r="G17" s="15"/>
      <c r="H17" s="15">
        <f>IF(OR(ISBLANK(task_start),ISBLANK(task_end)),"",task_end-task_start+1)</f>
        <v>1</v>
      </c>
      <c r="I17" s="22"/>
      <c r="J17" s="22"/>
      <c r="K17" s="22"/>
      <c r="L17" s="22"/>
      <c r="M17" s="22"/>
      <c r="N17" s="22"/>
      <c r="O17" s="22"/>
      <c r="P17" s="22"/>
      <c r="Q17" s="22"/>
      <c r="R17" s="22"/>
      <c r="S17" s="22"/>
      <c r="T17" s="22"/>
      <c r="U17" s="22"/>
      <c r="V17" s="22"/>
      <c r="W17" s="22"/>
      <c r="X17" s="22"/>
      <c r="Y17" s="23"/>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s="3" customFormat="1" ht="30" customHeight="1" thickBot="1" x14ac:dyDescent="0.6">
      <c r="A18" s="38"/>
      <c r="B18" s="50" t="s">
        <v>49</v>
      </c>
      <c r="C18" s="48" t="s">
        <v>38</v>
      </c>
      <c r="D18" s="20">
        <v>1</v>
      </c>
      <c r="E18" s="45">
        <f>E17</f>
        <v>43700</v>
      </c>
      <c r="F18" s="45">
        <f t="shared" ref="F18:F21" si="5">E18</f>
        <v>43700</v>
      </c>
      <c r="G18" s="15"/>
      <c r="H18" s="15">
        <f>IF(OR(ISBLANK(task_start),ISBLANK(task_end)),"",task_end-task_start+1)</f>
        <v>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s="3" customFormat="1" ht="30" customHeight="1" thickBot="1" x14ac:dyDescent="0.6">
      <c r="A19" s="39" t="s">
        <v>34</v>
      </c>
      <c r="B19" s="50" t="s">
        <v>50</v>
      </c>
      <c r="C19" s="48" t="s">
        <v>38</v>
      </c>
      <c r="D19" s="20">
        <v>1</v>
      </c>
      <c r="E19" s="45">
        <f>E18+6</f>
        <v>43706</v>
      </c>
      <c r="F19" s="45">
        <f t="shared" si="5"/>
        <v>43706</v>
      </c>
      <c r="G19" s="15"/>
      <c r="H19" s="15">
        <f>IF(OR(ISBLANK(task_start),ISBLANK(task_end)),"",task_end-task_start+1)</f>
        <v>1</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s="3" customFormat="1" ht="30" customHeight="1" thickBot="1" x14ac:dyDescent="0.6">
      <c r="A20" s="39"/>
      <c r="B20" s="50" t="s">
        <v>51</v>
      </c>
      <c r="C20" s="48" t="s">
        <v>38</v>
      </c>
      <c r="D20" s="20">
        <v>1</v>
      </c>
      <c r="E20" s="45">
        <f>E19</f>
        <v>43706</v>
      </c>
      <c r="F20" s="45">
        <f t="shared" si="5"/>
        <v>43706</v>
      </c>
      <c r="G20" s="15"/>
      <c r="H20" s="15"/>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s="3" customFormat="1" ht="30" customHeight="1" thickBot="1" x14ac:dyDescent="0.6">
      <c r="A21" s="39"/>
      <c r="B21" s="50" t="s">
        <v>52</v>
      </c>
      <c r="C21" s="48" t="s">
        <v>38</v>
      </c>
      <c r="D21" s="20">
        <v>1</v>
      </c>
      <c r="E21" s="45">
        <f>E20</f>
        <v>43706</v>
      </c>
      <c r="F21" s="45">
        <f t="shared" si="5"/>
        <v>43706</v>
      </c>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row>
    <row r="22" spans="1:64" s="3" customFormat="1" ht="30" customHeight="1" thickBot="1" x14ac:dyDescent="0.6">
      <c r="A22" s="39"/>
      <c r="B22" s="50" t="s">
        <v>53</v>
      </c>
      <c r="C22" s="48" t="s">
        <v>38</v>
      </c>
      <c r="D22" s="20">
        <v>1</v>
      </c>
      <c r="E22" s="45">
        <f>E21+0</f>
        <v>43706</v>
      </c>
      <c r="F22" s="45">
        <f>E22+0</f>
        <v>43706</v>
      </c>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row>
    <row r="23" spans="1:64" s="3" customFormat="1" ht="30" customHeight="1" thickBot="1" x14ac:dyDescent="0.6">
      <c r="A23" s="39"/>
      <c r="B23" s="50" t="s">
        <v>54</v>
      </c>
      <c r="C23" s="48" t="s">
        <v>38</v>
      </c>
      <c r="D23" s="20">
        <v>1</v>
      </c>
      <c r="E23" s="45">
        <f>E17</f>
        <v>43700</v>
      </c>
      <c r="F23" s="45">
        <f>E23</f>
        <v>43700</v>
      </c>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row>
    <row r="24" spans="1:64" s="3" customFormat="1" ht="30" customHeight="1" thickBot="1" x14ac:dyDescent="0.6">
      <c r="A24" s="39"/>
      <c r="B24" s="47" t="s">
        <v>55</v>
      </c>
      <c r="C24" s="48" t="s">
        <v>38</v>
      </c>
      <c r="D24" s="20">
        <v>1</v>
      </c>
      <c r="E24" s="45">
        <f>F23+0</f>
        <v>43700</v>
      </c>
      <c r="F24" s="45">
        <f>E24</f>
        <v>43700</v>
      </c>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row>
    <row r="25" spans="1:64" s="3" customFormat="1" ht="30" customHeight="1" thickBot="1" x14ac:dyDescent="0.6">
      <c r="A25" s="39"/>
      <c r="B25" s="50" t="s">
        <v>56</v>
      </c>
      <c r="C25" s="48" t="s">
        <v>38</v>
      </c>
      <c r="D25" s="20">
        <v>1</v>
      </c>
      <c r="E25" s="45">
        <f>F24</f>
        <v>43700</v>
      </c>
      <c r="F25" s="45">
        <f>E25</f>
        <v>43700</v>
      </c>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row>
    <row r="26" spans="1:64" s="3" customFormat="1" ht="30" customHeight="1" thickBot="1" x14ac:dyDescent="0.6">
      <c r="A26" s="39"/>
      <c r="B26" s="47" t="s">
        <v>57</v>
      </c>
      <c r="C26" s="48" t="s">
        <v>38</v>
      </c>
      <c r="D26" s="20">
        <v>1</v>
      </c>
      <c r="E26" s="45">
        <f>F25</f>
        <v>43700</v>
      </c>
      <c r="F26" s="45">
        <f>E26+0</f>
        <v>43700</v>
      </c>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row>
    <row r="27" spans="1:64" s="3" customFormat="1" ht="30" customHeight="1" thickBot="1" x14ac:dyDescent="0.6">
      <c r="A27" s="39"/>
      <c r="B27" s="50" t="s">
        <v>58</v>
      </c>
      <c r="C27" s="48" t="s">
        <v>39</v>
      </c>
      <c r="D27" s="20">
        <v>1</v>
      </c>
      <c r="E27" s="45">
        <f>E26</f>
        <v>43700</v>
      </c>
      <c r="F27" s="45">
        <f t="shared" ref="F27:F30" si="6">E27</f>
        <v>43700</v>
      </c>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row>
    <row r="28" spans="1:64" s="3" customFormat="1" ht="30" customHeight="1" thickBot="1" x14ac:dyDescent="0.6">
      <c r="A28" s="39"/>
      <c r="B28" s="50" t="s">
        <v>59</v>
      </c>
      <c r="C28" s="48" t="s">
        <v>39</v>
      </c>
      <c r="D28" s="20">
        <v>1</v>
      </c>
      <c r="E28" s="45">
        <f>E27</f>
        <v>43700</v>
      </c>
      <c r="F28" s="45">
        <f t="shared" si="6"/>
        <v>43700</v>
      </c>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row>
    <row r="29" spans="1:64" s="3" customFormat="1" ht="30" customHeight="1" thickBot="1" x14ac:dyDescent="0.6">
      <c r="A29" s="39"/>
      <c r="B29" s="50" t="s">
        <v>60</v>
      </c>
      <c r="C29" s="48" t="s">
        <v>39</v>
      </c>
      <c r="D29" s="20">
        <v>1</v>
      </c>
      <c r="E29" s="45">
        <f>E28</f>
        <v>43700</v>
      </c>
      <c r="F29" s="45">
        <f t="shared" si="6"/>
        <v>43700</v>
      </c>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row>
    <row r="30" spans="1:64" s="3" customFormat="1" ht="30" customHeight="1" thickBot="1" x14ac:dyDescent="0.6">
      <c r="A30" s="39"/>
      <c r="B30" s="50" t="s">
        <v>61</v>
      </c>
      <c r="C30" s="48" t="s">
        <v>39</v>
      </c>
      <c r="D30" s="20">
        <v>1</v>
      </c>
      <c r="E30" s="45">
        <f>E29</f>
        <v>43700</v>
      </c>
      <c r="F30" s="45">
        <f t="shared" si="6"/>
        <v>43700</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row>
    <row r="31" spans="1:64" s="3" customFormat="1" ht="30" customHeight="1" thickBot="1" x14ac:dyDescent="0.6">
      <c r="A31" s="38"/>
      <c r="B31" s="50" t="s">
        <v>62</v>
      </c>
      <c r="C31" s="48" t="s">
        <v>39</v>
      </c>
      <c r="D31" s="20">
        <v>1</v>
      </c>
      <c r="E31" s="45">
        <f>E30+8</f>
        <v>43708</v>
      </c>
      <c r="F31" s="45">
        <f>E31+0</f>
        <v>43708</v>
      </c>
      <c r="G31" s="22"/>
      <c r="H31" s="22"/>
      <c r="I31" s="22"/>
      <c r="J31" s="22"/>
      <c r="K31" s="22"/>
      <c r="L31" s="22"/>
      <c r="M31" s="22"/>
      <c r="N31" s="22"/>
      <c r="O31" s="22"/>
      <c r="P31" s="23"/>
      <c r="Q31" s="23"/>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row>
    <row r="32" spans="1:64" s="3" customFormat="1" ht="30" customHeight="1" thickBot="1" x14ac:dyDescent="0.6">
      <c r="A32" s="38"/>
      <c r="B32" s="50" t="s">
        <v>63</v>
      </c>
      <c r="C32" s="48" t="s">
        <v>39</v>
      </c>
      <c r="D32" s="20">
        <v>1</v>
      </c>
      <c r="E32" s="45">
        <f>E26</f>
        <v>43700</v>
      </c>
      <c r="F32" s="45">
        <f>E32</f>
        <v>43700</v>
      </c>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row>
    <row r="33" spans="1:64" s="3" customFormat="1" ht="30" customHeight="1" thickBot="1" x14ac:dyDescent="0.6">
      <c r="A33" s="38"/>
      <c r="B33" s="47" t="s">
        <v>64</v>
      </c>
      <c r="C33" s="48" t="s">
        <v>39</v>
      </c>
      <c r="D33" s="20">
        <v>1</v>
      </c>
      <c r="E33" s="45">
        <f>F32+0</f>
        <v>43700</v>
      </c>
      <c r="F33" s="45">
        <f>E33</f>
        <v>43700</v>
      </c>
      <c r="G33" s="22"/>
      <c r="H33" s="22"/>
      <c r="I33" s="22"/>
      <c r="J33" s="22"/>
      <c r="K33" s="22"/>
      <c r="L33" s="22"/>
      <c r="M33" s="22"/>
      <c r="N33" s="22"/>
      <c r="O33" s="22"/>
      <c r="P33" s="22"/>
      <c r="Q33" s="22"/>
      <c r="R33" s="22"/>
      <c r="S33" s="22"/>
      <c r="T33" s="23"/>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row>
    <row r="34" spans="1:64" s="3" customFormat="1" ht="30" customHeight="1" thickBot="1" x14ac:dyDescent="0.6">
      <c r="A34" s="38"/>
      <c r="B34" s="50" t="s">
        <v>65</v>
      </c>
      <c r="C34" s="48" t="s">
        <v>39</v>
      </c>
      <c r="D34" s="20">
        <v>1</v>
      </c>
      <c r="E34" s="45">
        <f>F33</f>
        <v>43700</v>
      </c>
      <c r="F34" s="45">
        <f>E34</f>
        <v>43700</v>
      </c>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row>
    <row r="35" spans="1:64" s="3" customFormat="1" ht="30" customHeight="1" thickBot="1" x14ac:dyDescent="0.6">
      <c r="A35" s="38" t="s">
        <v>25</v>
      </c>
      <c r="B35" s="47" t="s">
        <v>66</v>
      </c>
      <c r="C35" s="48" t="s">
        <v>39</v>
      </c>
      <c r="D35" s="20">
        <v>1</v>
      </c>
      <c r="E35" s="45">
        <f>F34</f>
        <v>43700</v>
      </c>
      <c r="F35" s="45">
        <f>E35+0</f>
        <v>43700</v>
      </c>
      <c r="G35" s="15"/>
      <c r="H35" s="15">
        <f>IF(OR(ISBLANK(task_start),ISBLANK(task_end)),"",task_end-task_start+1)</f>
        <v>1</v>
      </c>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row>
    <row r="36" spans="1:64" s="3" customFormat="1" ht="30" customHeight="1" thickBot="1" x14ac:dyDescent="0.6">
      <c r="A36" s="39" t="s">
        <v>24</v>
      </c>
      <c r="B36"/>
      <c r="C36" s="14"/>
      <c r="D36"/>
      <c r="E36" s="5"/>
      <c r="F36"/>
      <c r="G36" s="21"/>
      <c r="H36" s="21" t="str">
        <f>IF(OR(ISBLANK(task_start),ISBLANK(task_end)),"",task_end-task_start+1)</f>
        <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ht="30" customHeight="1" x14ac:dyDescent="0.55000000000000004">
      <c r="G37" s="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7">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I35:BL36 I14:BL20 I13:L13 N13:BL13">
    <cfRule type="expression" dxfId="26" priority="63">
      <formula>AND(TODAY()&gt;=I$5,TODAY()&lt;J$5)</formula>
    </cfRule>
  </conditionalFormatting>
  <conditionalFormatting sqref="I7:BL12 I35:BL36 I14:BL20 I13:L13 N13:BL13">
    <cfRule type="expression" dxfId="25" priority="57">
      <formula>AND(task_start&lt;=I$5,ROUNDDOWN((task_end-task_start+1)*task_progress,0)+task_start-1&gt;=I$5)</formula>
    </cfRule>
    <cfRule type="expression" dxfId="24" priority="58" stopIfTrue="1">
      <formula>AND(task_end&gt;=I$5,task_start&lt;J$5)</formula>
    </cfRule>
  </conditionalFormatting>
  <conditionalFormatting sqref="G22:BG22 G31:BG31 G23:L30 N23:BG30 G32:L34 N32:BG34 G21:L21 N21:BG21">
    <cfRule type="expression" dxfId="23" priority="65">
      <formula>AND(TODAY()&gt;=L$5,TODAY()&lt;M$5)</formula>
    </cfRule>
  </conditionalFormatting>
  <conditionalFormatting sqref="G22:BG22 G31:BG31 G23:L30 N23:BG30 G32:L34 N32:BG34 G21:L21 N21:BG21">
    <cfRule type="expression" dxfId="22" priority="68">
      <formula>AND(task_start&lt;=L$5,ROUNDDOWN((task_end-task_start+1)*task_progress,0)+task_start-1&gt;=L$5)</formula>
    </cfRule>
    <cfRule type="expression" dxfId="21" priority="69" stopIfTrue="1">
      <formula>AND(task_end&gt;=L$5,task_start&lt;M$5)</formula>
    </cfRule>
  </conditionalFormatting>
  <conditionalFormatting sqref="D18:D26">
    <cfRule type="dataBar" priority="29">
      <dataBar>
        <cfvo type="num" val="0"/>
        <cfvo type="num" val="1"/>
        <color theme="0" tint="-0.249977111117893"/>
      </dataBar>
      <extLst>
        <ext xmlns:x14="http://schemas.microsoft.com/office/spreadsheetml/2009/9/main" uri="{B025F937-C7B1-47D3-B67F-A62EFF666E3E}">
          <x14:id>{63FEDE72-11D5-4BCA-A09D-432080CB2AC0}</x14:id>
        </ext>
      </extLst>
    </cfRule>
  </conditionalFormatting>
  <conditionalFormatting sqref="D27:D35">
    <cfRule type="dataBar" priority="28">
      <dataBar>
        <cfvo type="num" val="0"/>
        <cfvo type="num" val="1"/>
        <color theme="0" tint="-0.249977111117893"/>
      </dataBar>
      <extLst>
        <ext xmlns:x14="http://schemas.microsoft.com/office/spreadsheetml/2009/9/main" uri="{B025F937-C7B1-47D3-B67F-A62EFF666E3E}">
          <x14:id>{0A5646DF-CC95-48C4-B1B9-16B617C577B2}</x14:id>
        </ext>
      </extLst>
    </cfRule>
  </conditionalFormatting>
  <conditionalFormatting sqref="M23:M29">
    <cfRule type="expression" dxfId="20" priority="27">
      <formula>AND(TODAY()&gt;=M$5,TODAY()&lt;N$5)</formula>
    </cfRule>
  </conditionalFormatting>
  <conditionalFormatting sqref="M23:M29">
    <cfRule type="expression" dxfId="19" priority="25">
      <formula>AND(task_start&lt;=M$5,ROUNDDOWN((task_end-task_start+1)*task_progress,0)+task_start-1&gt;=M$5)</formula>
    </cfRule>
    <cfRule type="expression" dxfId="18" priority="26" stopIfTrue="1">
      <formula>AND(task_end&gt;=M$5,task_start&lt;N$5)</formula>
    </cfRule>
  </conditionalFormatting>
  <conditionalFormatting sqref="M30">
    <cfRule type="expression" dxfId="17" priority="24">
      <formula>AND(TODAY()&gt;=M$5,TODAY()&lt;N$5)</formula>
    </cfRule>
  </conditionalFormatting>
  <conditionalFormatting sqref="M30">
    <cfRule type="expression" dxfId="16" priority="22">
      <formula>AND(task_start&lt;=M$5,ROUNDDOWN((task_end-task_start+1)*task_progress,0)+task_start-1&gt;=M$5)</formula>
    </cfRule>
    <cfRule type="expression" dxfId="15" priority="23" stopIfTrue="1">
      <formula>AND(task_end&gt;=M$5,task_start&lt;N$5)</formula>
    </cfRule>
  </conditionalFormatting>
  <conditionalFormatting sqref="M32">
    <cfRule type="expression" dxfId="14" priority="21">
      <formula>AND(TODAY()&gt;=M$5,TODAY()&lt;N$5)</formula>
    </cfRule>
  </conditionalFormatting>
  <conditionalFormatting sqref="M32">
    <cfRule type="expression" dxfId="13" priority="19">
      <formula>AND(task_start&lt;=M$5,ROUNDDOWN((task_end-task_start+1)*task_progress,0)+task_start-1&gt;=M$5)</formula>
    </cfRule>
    <cfRule type="expression" dxfId="12" priority="20" stopIfTrue="1">
      <formula>AND(task_end&gt;=M$5,task_start&lt;N$5)</formula>
    </cfRule>
  </conditionalFormatting>
  <conditionalFormatting sqref="M33">
    <cfRule type="expression" dxfId="11" priority="18">
      <formula>AND(TODAY()&gt;=M$5,TODAY()&lt;N$5)</formula>
    </cfRule>
  </conditionalFormatting>
  <conditionalFormatting sqref="M33">
    <cfRule type="expression" dxfId="10" priority="16">
      <formula>AND(task_start&lt;=M$5,ROUNDDOWN((task_end-task_start+1)*task_progress,0)+task_start-1&gt;=M$5)</formula>
    </cfRule>
    <cfRule type="expression" dxfId="9" priority="17" stopIfTrue="1">
      <formula>AND(task_end&gt;=M$5,task_start&lt;N$5)</formula>
    </cfRule>
  </conditionalFormatting>
  <conditionalFormatting sqref="M34">
    <cfRule type="expression" dxfId="8" priority="15">
      <formula>AND(TODAY()&gt;=M$5,TODAY()&lt;N$5)</formula>
    </cfRule>
  </conditionalFormatting>
  <conditionalFormatting sqref="M34">
    <cfRule type="expression" dxfId="7" priority="13">
      <formula>AND(task_start&lt;=M$5,ROUNDDOWN((task_end-task_start+1)*task_progress,0)+task_start-1&gt;=M$5)</formula>
    </cfRule>
    <cfRule type="expression" dxfId="6" priority="14" stopIfTrue="1">
      <formula>AND(task_end&gt;=M$5,task_start&lt;N$5)</formula>
    </cfRule>
  </conditionalFormatting>
  <conditionalFormatting sqref="M21">
    <cfRule type="expression" dxfId="5" priority="12">
      <formula>AND(TODAY()&gt;=M$5,TODAY()&lt;N$5)</formula>
    </cfRule>
  </conditionalFormatting>
  <conditionalFormatting sqref="M21">
    <cfRule type="expression" dxfId="4" priority="10">
      <formula>AND(task_start&lt;=M$5,ROUNDDOWN((task_end-task_start+1)*task_progress,0)+task_start-1&gt;=M$5)</formula>
    </cfRule>
    <cfRule type="expression" dxfId="3" priority="11" stopIfTrue="1">
      <formula>AND(task_end&gt;=M$5,task_start&lt;N$5)</formula>
    </cfRule>
  </conditionalFormatting>
  <conditionalFormatting sqref="M13">
    <cfRule type="expression" dxfId="2" priority="3">
      <formula>AND(TODAY()&gt;=M$5,TODAY()&lt;N$5)</formula>
    </cfRule>
  </conditionalFormatting>
  <conditionalFormatting sqref="M13">
    <cfRule type="expression" dxfId="1" priority="1">
      <formula>AND(task_start&lt;=M$5,ROUNDDOWN((task_end-task_start+1)*task_progress,0)+task_start-1&gt;=M$5)</formula>
    </cfRule>
    <cfRule type="expression" dxfId="0" priority="2" stopIfTrue="1">
      <formula>AND(task_end&gt;=M$5,task_start&lt;N$5)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xm:sqref>
        </x14:conditionalFormatting>
        <x14:conditionalFormatting xmlns:xm="http://schemas.microsoft.com/office/excel/2006/main">
          <x14:cfRule type="dataBar" id="{63FEDE72-11D5-4BCA-A09D-432080CB2AC0}">
            <x14:dataBar minLength="0" maxLength="100" gradient="0">
              <x14:cfvo type="num">
                <xm:f>0</xm:f>
              </x14:cfvo>
              <x14:cfvo type="num">
                <xm:f>1</xm:f>
              </x14:cfvo>
              <x14:negativeFillColor rgb="FFFF0000"/>
              <x14:axisColor rgb="FF000000"/>
            </x14:dataBar>
          </x14:cfRule>
          <xm:sqref>D18:D26</xm:sqref>
        </x14:conditionalFormatting>
        <x14:conditionalFormatting xmlns:xm="http://schemas.microsoft.com/office/excel/2006/main">
          <x14:cfRule type="dataBar" id="{0A5646DF-CC95-48C4-B1B9-16B617C577B2}">
            <x14:dataBar minLength="0" maxLength="100" gradient="0">
              <x14:cfvo type="num">
                <xm:f>0</xm:f>
              </x14:cfvo>
              <x14:cfvo type="num">
                <xm:f>1</xm:f>
              </x14:cfvo>
              <x14:negativeFillColor rgb="FFFF0000"/>
              <x14:axisColor rgb="FF000000"/>
            </x14:dataBar>
          </x14:cfRule>
          <xm:sqref>D27:D35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5625" defaultRowHeight="12.9" x14ac:dyDescent="0.5"/>
  <cols>
    <col min="1" max="1" width="87.15625" style="31" customWidth="1"/>
    <col min="2" max="16384" width="9.15625" style="27"/>
  </cols>
  <sheetData>
    <row r="1" spans="1:2" ht="46.5" customHeight="1" x14ac:dyDescent="0.5">
      <c r="A1" s="26"/>
    </row>
    <row r="2" spans="1:2" s="29" customFormat="1" ht="15.6" x14ac:dyDescent="0.55000000000000004">
      <c r="A2" s="28" t="s">
        <v>11</v>
      </c>
      <c r="B2" s="28"/>
    </row>
    <row r="3" spans="1:2" s="34" customFormat="1" ht="27" customHeight="1" x14ac:dyDescent="0.55000000000000004">
      <c r="A3" s="35" t="s">
        <v>16</v>
      </c>
      <c r="B3" s="35"/>
    </row>
    <row r="4" spans="1:2" s="30" customFormat="1" ht="25.8" x14ac:dyDescent="0.95">
      <c r="A4" s="32" t="s">
        <v>10</v>
      </c>
    </row>
    <row r="5" spans="1:2" ht="74.099999999999994" customHeight="1" x14ac:dyDescent="0.5">
      <c r="A5" s="33" t="s">
        <v>19</v>
      </c>
    </row>
    <row r="6" spans="1:2" ht="26.25" customHeight="1" x14ac:dyDescent="0.5">
      <c r="A6" s="32" t="s">
        <v>22</v>
      </c>
    </row>
    <row r="7" spans="1:2" s="31" customFormat="1" ht="205" customHeight="1" x14ac:dyDescent="0.55000000000000004">
      <c r="A7" s="37" t="s">
        <v>21</v>
      </c>
    </row>
    <row r="8" spans="1:2" s="30" customFormat="1" ht="25.8" x14ac:dyDescent="0.95">
      <c r="A8" s="32" t="s">
        <v>12</v>
      </c>
    </row>
    <row r="9" spans="1:2" ht="43.2" x14ac:dyDescent="0.5">
      <c r="A9" s="33" t="s">
        <v>20</v>
      </c>
    </row>
    <row r="10" spans="1:2" s="31" customFormat="1" ht="28" customHeight="1" x14ac:dyDescent="0.55000000000000004">
      <c r="A10" s="36" t="s">
        <v>18</v>
      </c>
    </row>
    <row r="11" spans="1:2" s="30" customFormat="1" ht="25.8" x14ac:dyDescent="0.95">
      <c r="A11" s="32" t="s">
        <v>9</v>
      </c>
    </row>
    <row r="12" spans="1:2" ht="28.8" x14ac:dyDescent="0.5">
      <c r="A12" s="33" t="s">
        <v>17</v>
      </c>
    </row>
    <row r="13" spans="1:2" s="31" customFormat="1" ht="28" customHeight="1" x14ac:dyDescent="0.55000000000000004">
      <c r="A13" s="36" t="s">
        <v>3</v>
      </c>
    </row>
    <row r="14" spans="1:2" s="30" customFormat="1" ht="25.8" x14ac:dyDescent="0.95">
      <c r="A14" s="32" t="s">
        <v>13</v>
      </c>
    </row>
    <row r="15" spans="1:2" ht="75" customHeight="1" x14ac:dyDescent="0.5">
      <c r="A15" s="33" t="s">
        <v>14</v>
      </c>
    </row>
    <row r="16" spans="1:2" ht="57.6" x14ac:dyDescent="0.5">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Austin</dc:creator>
  <dc:description/>
  <cp:lastModifiedBy>user</cp:lastModifiedBy>
  <dcterms:created xsi:type="dcterms:W3CDTF">2018-05-23T01:25:53Z</dcterms:created>
  <dcterms:modified xsi:type="dcterms:W3CDTF">2019-09-03T16:14:38Z</dcterms:modified>
</cp:coreProperties>
</file>