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leech\Downloads\00. School\On Github\NUS-Capstone\Scripts\Evaluation files\"/>
    </mc:Choice>
  </mc:AlternateContent>
  <xr:revisionPtr revIDLastSave="0" documentId="13_ncr:1_{C8664127-98C5-4A9B-9D64-5708F66A9D46}" xr6:coauthVersionLast="47" xr6:coauthVersionMax="47" xr10:uidLastSave="{00000000-0000-0000-0000-000000000000}"/>
  <bookViews>
    <workbookView xWindow="-98" yWindow="-98" windowWidth="24196" windowHeight="14476" xr2:uid="{1287C323-5DD6-494F-92A2-11C5150D5CF0}"/>
    <workbookView xWindow="47880" yWindow="-120" windowWidth="29040" windowHeight="15720" xr2:uid="{AFA2DFEC-F325-4521-9FE1-A737FE8E8842}"/>
    <workbookView xWindow="47880" yWindow="-120" windowWidth="29040" windowHeight="15720" firstSheet="9" activeTab="12" xr2:uid="{E0EFB080-E13E-4E8F-85AE-011515BC83F3}"/>
    <workbookView xWindow="47880" yWindow="-120" windowWidth="29040" windowHeight="15720" firstSheet="15" activeTab="18" xr2:uid="{6C55E961-0163-42C3-BF67-700818F5B0E4}"/>
  </bookViews>
  <sheets>
    <sheet name="Overview" sheetId="18" r:id="rId1"/>
    <sheet name="Software Engineer" sheetId="5" r:id="rId2"/>
    <sheet name="Layer 1" sheetId="1" r:id="rId3"/>
    <sheet name="Cosine similarity" sheetId="19" r:id="rId4"/>
    <sheet name="Schedules" sheetId="17" r:id="rId5"/>
    <sheet name="Distinct Tasks" sheetId="3" r:id="rId6"/>
    <sheet name="Layer 2" sheetId="4" r:id="rId7"/>
    <sheet name="IT HR Administrator" sheetId="6" r:id="rId8"/>
    <sheet name="Layer 1 - IT HR" sheetId="9" r:id="rId9"/>
    <sheet name="Cosine - IT HR" sheetId="21" r:id="rId10"/>
    <sheet name="Schedules - IT HR" sheetId="7" r:id="rId11"/>
    <sheet name="Distinct Tasks - IT HR" sheetId="10" r:id="rId12"/>
    <sheet name="Layer 2 - IT HR" sheetId="23" r:id="rId13"/>
    <sheet name="IT Project Manager" sheetId="11" r:id="rId14"/>
    <sheet name="Layer 1 - IT Project Manager" sheetId="13" r:id="rId15"/>
    <sheet name="Cosine - IT Project" sheetId="22" r:id="rId16"/>
    <sheet name="Schedules - IT Project Manager" sheetId="12" r:id="rId17"/>
    <sheet name="Distinct Tasks - IT Project Man" sheetId="14" r:id="rId18"/>
    <sheet name="Layer 2 - IT Project Man" sheetId="15" r:id="rId19"/>
    <sheet name="Parameters" sheetId="16" r:id="rId20"/>
  </sheets>
  <definedNames>
    <definedName name="_xlnm._FilterDatabase" localSheetId="9" hidden="1">'Cosine - IT HR'!$A$6:$K$96</definedName>
    <definedName name="_xlnm._FilterDatabase" localSheetId="15" hidden="1">'Cosine - IT Project'!$A$7:$M$117</definedName>
    <definedName name="_xlnm._FilterDatabase" localSheetId="3" hidden="1">'Cosine similarity'!$A$6:$M$6</definedName>
    <definedName name="_xlnm._FilterDatabase" localSheetId="5" hidden="1">'Distinct Tasks'!$A$5:$M$5</definedName>
    <definedName name="_xlnm._FilterDatabase" localSheetId="11" hidden="1">'Distinct Tasks - IT HR'!$A$5:$K$95</definedName>
    <definedName name="_xlnm._FilterDatabase" localSheetId="17" hidden="1">'Distinct Tasks - IT Project Man'!$A$5:$M$115</definedName>
    <definedName name="_xlnm._FilterDatabase" localSheetId="2" hidden="1">'Layer 1'!$I$4:$T$95</definedName>
    <definedName name="_xlnm._FilterDatabase" localSheetId="8" hidden="1">'Layer 1 - IT HR'!$I$4:$S$180</definedName>
    <definedName name="_xlnm._FilterDatabase" localSheetId="14" hidden="1">'Layer 1 - IT Project Manager'!$I$4:$S$173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3" i="18" l="1"/>
  <c r="P92" i="18"/>
  <c r="P91" i="18"/>
  <c r="P90" i="18"/>
  <c r="P89" i="18"/>
  <c r="P88" i="18"/>
  <c r="P87" i="18"/>
  <c r="P86" i="18"/>
  <c r="P85" i="18"/>
  <c r="P84" i="18"/>
  <c r="C93" i="18"/>
  <c r="C92" i="18"/>
  <c r="C91" i="18"/>
  <c r="C90" i="18"/>
  <c r="C89" i="18"/>
  <c r="C88" i="18"/>
  <c r="C87" i="18"/>
  <c r="C86" i="18"/>
  <c r="C85" i="18"/>
  <c r="C84" i="18"/>
  <c r="C52" i="15"/>
  <c r="D52" i="15"/>
  <c r="C53" i="15"/>
  <c r="D53" i="15"/>
  <c r="C54" i="15"/>
  <c r="D54" i="15"/>
  <c r="C55" i="15"/>
  <c r="D55" i="15"/>
  <c r="C56" i="15"/>
  <c r="D56" i="15"/>
  <c r="C57" i="15"/>
  <c r="D57" i="15"/>
  <c r="C58" i="15"/>
  <c r="D58" i="15"/>
  <c r="C59" i="15"/>
  <c r="D59" i="15"/>
  <c r="C60" i="15"/>
  <c r="D60" i="15"/>
  <c r="C61" i="15"/>
  <c r="D61" i="15"/>
  <c r="C46" i="15"/>
  <c r="D46" i="15"/>
  <c r="C47" i="15"/>
  <c r="D47" i="15"/>
  <c r="C48" i="15"/>
  <c r="D48" i="15"/>
  <c r="C49" i="15"/>
  <c r="D49" i="15"/>
  <c r="C50" i="15"/>
  <c r="D50" i="15"/>
  <c r="C51" i="15"/>
  <c r="D51" i="15"/>
  <c r="AC81" i="18"/>
  <c r="AD81" i="18" s="1"/>
  <c r="AC80" i="18"/>
  <c r="AD80" i="18" s="1"/>
  <c r="AC79" i="18"/>
  <c r="AD79" i="18" s="1"/>
  <c r="AC78" i="18"/>
  <c r="AD78" i="18" s="1"/>
  <c r="AC77" i="18"/>
  <c r="AD77" i="18" s="1"/>
  <c r="AC76" i="18"/>
  <c r="AD76" i="18" s="1"/>
  <c r="AC75" i="18"/>
  <c r="AC74" i="18"/>
  <c r="AD74" i="18" s="1"/>
  <c r="AC73" i="18"/>
  <c r="AD73" i="18" s="1"/>
  <c r="AC72" i="18"/>
  <c r="AB81" i="18"/>
  <c r="AB80" i="18"/>
  <c r="AB79" i="18"/>
  <c r="AB78" i="18"/>
  <c r="AB77" i="18"/>
  <c r="AB76" i="18"/>
  <c r="AB75" i="18"/>
  <c r="AB74" i="18"/>
  <c r="AB73" i="18"/>
  <c r="AB72" i="18"/>
  <c r="C65" i="15"/>
  <c r="D65" i="15"/>
  <c r="C66" i="15"/>
  <c r="D66" i="15"/>
  <c r="C67" i="15"/>
  <c r="D67" i="15"/>
  <c r="C68" i="15"/>
  <c r="D68" i="15"/>
  <c r="C69" i="15"/>
  <c r="D69" i="15"/>
  <c r="C70" i="15"/>
  <c r="D70" i="15"/>
  <c r="C71" i="15"/>
  <c r="D71" i="15"/>
  <c r="C72" i="15"/>
  <c r="D72" i="15"/>
  <c r="C73" i="15"/>
  <c r="D73" i="15"/>
  <c r="C74" i="15"/>
  <c r="D74" i="15"/>
  <c r="C75" i="15"/>
  <c r="D75" i="15"/>
  <c r="C76" i="15"/>
  <c r="D76" i="15"/>
  <c r="C77" i="15"/>
  <c r="D77" i="15"/>
  <c r="C78" i="15"/>
  <c r="D78" i="15"/>
  <c r="C79" i="15"/>
  <c r="D79" i="15"/>
  <c r="C80" i="15"/>
  <c r="D80" i="15"/>
  <c r="C81" i="15"/>
  <c r="D81" i="15"/>
  <c r="C82" i="15"/>
  <c r="D82" i="15"/>
  <c r="C83" i="15"/>
  <c r="D83" i="15"/>
  <c r="C87" i="15"/>
  <c r="D87" i="15"/>
  <c r="C88" i="15"/>
  <c r="D88" i="15"/>
  <c r="C89" i="15"/>
  <c r="D89" i="15"/>
  <c r="C90" i="15"/>
  <c r="D90" i="15"/>
  <c r="C91" i="15"/>
  <c r="D91" i="15"/>
  <c r="C92" i="15"/>
  <c r="D92" i="15"/>
  <c r="C93" i="15"/>
  <c r="D93" i="15"/>
  <c r="C94" i="15"/>
  <c r="D94" i="15"/>
  <c r="C95" i="15"/>
  <c r="D95" i="15"/>
  <c r="C96" i="15"/>
  <c r="D96" i="15"/>
  <c r="C97" i="15"/>
  <c r="D97" i="15"/>
  <c r="C98" i="15"/>
  <c r="D98" i="15"/>
  <c r="C99" i="15"/>
  <c r="D99" i="15"/>
  <c r="C100" i="15"/>
  <c r="D100" i="15"/>
  <c r="C101" i="15"/>
  <c r="D101" i="15"/>
  <c r="C102" i="15"/>
  <c r="D102" i="15"/>
  <c r="C106" i="15"/>
  <c r="D106" i="15"/>
  <c r="C107" i="15"/>
  <c r="D107" i="15"/>
  <c r="C108" i="15"/>
  <c r="D108" i="15"/>
  <c r="C109" i="15"/>
  <c r="D109" i="15"/>
  <c r="C110" i="15"/>
  <c r="D110" i="15"/>
  <c r="C111" i="15"/>
  <c r="D111" i="15"/>
  <c r="C112" i="15"/>
  <c r="D112" i="15"/>
  <c r="C113" i="15"/>
  <c r="D113" i="15"/>
  <c r="C114" i="15"/>
  <c r="D114" i="15"/>
  <c r="C115" i="15"/>
  <c r="D115" i="15"/>
  <c r="C116" i="15"/>
  <c r="D116" i="15"/>
  <c r="C117" i="15"/>
  <c r="D117" i="15"/>
  <c r="C118" i="15"/>
  <c r="D118" i="15"/>
  <c r="C119" i="15"/>
  <c r="D119" i="15"/>
  <c r="C120" i="15"/>
  <c r="D120" i="15"/>
  <c r="C121" i="15"/>
  <c r="D121" i="15"/>
  <c r="C122" i="15"/>
  <c r="D122" i="15"/>
  <c r="C123" i="15"/>
  <c r="D123" i="15"/>
  <c r="C127" i="15"/>
  <c r="D127" i="15"/>
  <c r="C128" i="15"/>
  <c r="D128" i="15"/>
  <c r="C129" i="15"/>
  <c r="D129" i="15"/>
  <c r="C130" i="15"/>
  <c r="D130" i="15"/>
  <c r="C131" i="15"/>
  <c r="D131" i="15"/>
  <c r="C132" i="15"/>
  <c r="D132" i="15"/>
  <c r="C133" i="15"/>
  <c r="D133" i="15"/>
  <c r="C134" i="15"/>
  <c r="D134" i="15"/>
  <c r="C135" i="15"/>
  <c r="D135" i="15"/>
  <c r="C136" i="15"/>
  <c r="D136" i="15"/>
  <c r="C137" i="15"/>
  <c r="D137" i="15"/>
  <c r="C138" i="15"/>
  <c r="D138" i="15"/>
  <c r="C139" i="15"/>
  <c r="D139" i="15"/>
  <c r="C140" i="15"/>
  <c r="D140" i="15"/>
  <c r="C141" i="15"/>
  <c r="D141" i="15"/>
  <c r="C142" i="15"/>
  <c r="D142" i="15"/>
  <c r="C143" i="15"/>
  <c r="D143" i="15"/>
  <c r="C147" i="15"/>
  <c r="D147" i="15"/>
  <c r="C148" i="15"/>
  <c r="D148" i="15"/>
  <c r="C149" i="15"/>
  <c r="D149" i="15"/>
  <c r="C150" i="15"/>
  <c r="D150" i="15"/>
  <c r="C151" i="15"/>
  <c r="D151" i="15"/>
  <c r="C152" i="15"/>
  <c r="D152" i="15"/>
  <c r="C153" i="15"/>
  <c r="D153" i="15"/>
  <c r="C154" i="15"/>
  <c r="D154" i="15"/>
  <c r="C155" i="15"/>
  <c r="D155" i="15"/>
  <c r="C156" i="15"/>
  <c r="D156" i="15"/>
  <c r="C157" i="15"/>
  <c r="D157" i="15"/>
  <c r="C158" i="15"/>
  <c r="D158" i="15"/>
  <c r="C159" i="15"/>
  <c r="D159" i="15"/>
  <c r="C160" i="15"/>
  <c r="D160" i="15"/>
  <c r="C161" i="15"/>
  <c r="D161" i="15"/>
  <c r="C162" i="15"/>
  <c r="D162" i="15"/>
  <c r="C163" i="15"/>
  <c r="D163" i="15"/>
  <c r="C164" i="15"/>
  <c r="D164" i="15"/>
  <c r="C165" i="15"/>
  <c r="D165" i="15"/>
  <c r="C169" i="15"/>
  <c r="D169" i="15"/>
  <c r="C170" i="15"/>
  <c r="D170" i="15"/>
  <c r="C171" i="15"/>
  <c r="D171" i="15"/>
  <c r="C172" i="15"/>
  <c r="D172" i="15"/>
  <c r="C173" i="15"/>
  <c r="D173" i="15"/>
  <c r="C174" i="15"/>
  <c r="D174" i="15"/>
  <c r="C175" i="15"/>
  <c r="D175" i="15"/>
  <c r="C176" i="15"/>
  <c r="D176" i="15"/>
  <c r="C177" i="15"/>
  <c r="D177" i="15"/>
  <c r="C178" i="15"/>
  <c r="D178" i="15"/>
  <c r="C179" i="15"/>
  <c r="D179" i="15"/>
  <c r="C180" i="15"/>
  <c r="D180" i="15"/>
  <c r="C181" i="15"/>
  <c r="D181" i="15"/>
  <c r="C182" i="15"/>
  <c r="D182" i="15"/>
  <c r="C183" i="15"/>
  <c r="D183" i="15"/>
  <c r="C184" i="15"/>
  <c r="D184" i="15"/>
  <c r="C188" i="15"/>
  <c r="D188" i="15"/>
  <c r="C189" i="15"/>
  <c r="D189" i="15"/>
  <c r="C190" i="15"/>
  <c r="D190" i="15"/>
  <c r="C191" i="15"/>
  <c r="D191" i="15"/>
  <c r="C192" i="15"/>
  <c r="D192" i="15"/>
  <c r="C193" i="15"/>
  <c r="D193" i="15"/>
  <c r="C194" i="15"/>
  <c r="D194" i="15"/>
  <c r="C195" i="15"/>
  <c r="D195" i="15"/>
  <c r="C196" i="15"/>
  <c r="D196" i="15"/>
  <c r="C197" i="15"/>
  <c r="D197" i="15"/>
  <c r="C198" i="15"/>
  <c r="D198" i="15"/>
  <c r="C199" i="15"/>
  <c r="D199" i="15"/>
  <c r="C200" i="15"/>
  <c r="D200" i="15"/>
  <c r="C201" i="15"/>
  <c r="D201" i="15"/>
  <c r="C202" i="15"/>
  <c r="D202" i="15"/>
  <c r="C203" i="15"/>
  <c r="D203" i="15"/>
  <c r="C204" i="15"/>
  <c r="D204" i="15"/>
  <c r="C205" i="15"/>
  <c r="D205" i="15"/>
  <c r="D187" i="15"/>
  <c r="C187" i="15"/>
  <c r="D168" i="15"/>
  <c r="C168" i="15"/>
  <c r="D146" i="15"/>
  <c r="C146" i="15"/>
  <c r="D126" i="15"/>
  <c r="C126" i="15"/>
  <c r="D105" i="15"/>
  <c r="C105" i="15"/>
  <c r="D86" i="15"/>
  <c r="C86" i="15"/>
  <c r="D64" i="15"/>
  <c r="C64" i="15"/>
  <c r="D45" i="15"/>
  <c r="C45" i="15"/>
  <c r="C28" i="15"/>
  <c r="D28" i="15"/>
  <c r="C29" i="15"/>
  <c r="D29" i="15"/>
  <c r="C30" i="15"/>
  <c r="D30" i="15"/>
  <c r="C31" i="15"/>
  <c r="D31" i="15"/>
  <c r="C32" i="15"/>
  <c r="D32" i="15"/>
  <c r="C33" i="15"/>
  <c r="D33" i="15"/>
  <c r="C34" i="15"/>
  <c r="D34" i="15"/>
  <c r="C35" i="15"/>
  <c r="D35" i="15"/>
  <c r="C36" i="15"/>
  <c r="D36" i="15"/>
  <c r="C37" i="15"/>
  <c r="D37" i="15"/>
  <c r="C38" i="15"/>
  <c r="D38" i="15"/>
  <c r="C39" i="15"/>
  <c r="D39" i="15"/>
  <c r="C40" i="15"/>
  <c r="D40" i="15"/>
  <c r="C41" i="15"/>
  <c r="D41" i="15"/>
  <c r="C42" i="15"/>
  <c r="D42" i="15"/>
  <c r="D27" i="15"/>
  <c r="C27" i="15"/>
  <c r="P81" i="18"/>
  <c r="P80" i="18"/>
  <c r="P79" i="18"/>
  <c r="P78" i="18"/>
  <c r="P77" i="18"/>
  <c r="P76" i="18"/>
  <c r="P75" i="18"/>
  <c r="P74" i="18"/>
  <c r="P73" i="18"/>
  <c r="Q73" i="18" s="1"/>
  <c r="P72" i="18"/>
  <c r="Q72" i="18" s="1"/>
  <c r="O81" i="18"/>
  <c r="Q81" i="18" s="1"/>
  <c r="O80" i="18"/>
  <c r="Q80" i="18" s="1"/>
  <c r="O79" i="18"/>
  <c r="O78" i="18"/>
  <c r="O77" i="18"/>
  <c r="O76" i="18"/>
  <c r="O75" i="18"/>
  <c r="O74" i="18"/>
  <c r="O73" i="18"/>
  <c r="O72" i="18"/>
  <c r="C72" i="18"/>
  <c r="C195" i="23"/>
  <c r="D195" i="23"/>
  <c r="C196" i="23"/>
  <c r="D196" i="23"/>
  <c r="C197" i="23"/>
  <c r="D197" i="23"/>
  <c r="C198" i="23"/>
  <c r="D198" i="23"/>
  <c r="C199" i="23"/>
  <c r="D199" i="23"/>
  <c r="C200" i="23"/>
  <c r="D200" i="23"/>
  <c r="C201" i="23"/>
  <c r="D201" i="23"/>
  <c r="C202" i="23"/>
  <c r="D202" i="23"/>
  <c r="C203" i="23"/>
  <c r="D203" i="23"/>
  <c r="C204" i="23"/>
  <c r="D204" i="23"/>
  <c r="C205" i="23"/>
  <c r="D205" i="23"/>
  <c r="C206" i="23"/>
  <c r="D206" i="23"/>
  <c r="C207" i="23"/>
  <c r="D207" i="23"/>
  <c r="C208" i="23"/>
  <c r="D208" i="23"/>
  <c r="C209" i="23"/>
  <c r="D209" i="23"/>
  <c r="C210" i="23"/>
  <c r="D210" i="23"/>
  <c r="C211" i="23"/>
  <c r="D211" i="23"/>
  <c r="C212" i="23"/>
  <c r="D212" i="23"/>
  <c r="C213" i="23"/>
  <c r="D213" i="23"/>
  <c r="D194" i="23"/>
  <c r="C194" i="23"/>
  <c r="C174" i="23"/>
  <c r="D174" i="23"/>
  <c r="C175" i="23"/>
  <c r="D175" i="23"/>
  <c r="C176" i="23"/>
  <c r="D176" i="23"/>
  <c r="C177" i="23"/>
  <c r="D177" i="23"/>
  <c r="C178" i="23"/>
  <c r="D178" i="23"/>
  <c r="C179" i="23"/>
  <c r="D179" i="23"/>
  <c r="C180" i="23"/>
  <c r="D180" i="23"/>
  <c r="C181" i="23"/>
  <c r="D181" i="23"/>
  <c r="C182" i="23"/>
  <c r="D182" i="23"/>
  <c r="C183" i="23"/>
  <c r="D183" i="23"/>
  <c r="C184" i="23"/>
  <c r="D184" i="23"/>
  <c r="C185" i="23"/>
  <c r="D185" i="23"/>
  <c r="C186" i="23"/>
  <c r="D186" i="23"/>
  <c r="C187" i="23"/>
  <c r="D187" i="23"/>
  <c r="C188" i="23"/>
  <c r="D188" i="23"/>
  <c r="C189" i="23"/>
  <c r="D189" i="23"/>
  <c r="C190" i="23"/>
  <c r="D190" i="23"/>
  <c r="C191" i="23"/>
  <c r="D191" i="23"/>
  <c r="D173" i="23"/>
  <c r="C173" i="23"/>
  <c r="C153" i="23"/>
  <c r="D153" i="23"/>
  <c r="C154" i="23"/>
  <c r="D154" i="23"/>
  <c r="C155" i="23"/>
  <c r="D155" i="23"/>
  <c r="C156" i="23"/>
  <c r="D156" i="23"/>
  <c r="C157" i="23"/>
  <c r="D157" i="23"/>
  <c r="C158" i="23"/>
  <c r="D158" i="23"/>
  <c r="C159" i="23"/>
  <c r="D159" i="23"/>
  <c r="C160" i="23"/>
  <c r="D160" i="23"/>
  <c r="C161" i="23"/>
  <c r="D161" i="23"/>
  <c r="C162" i="23"/>
  <c r="D162" i="23"/>
  <c r="C163" i="23"/>
  <c r="D163" i="23"/>
  <c r="C164" i="23"/>
  <c r="D164" i="23"/>
  <c r="C165" i="23"/>
  <c r="D165" i="23"/>
  <c r="C166" i="23"/>
  <c r="D166" i="23"/>
  <c r="C167" i="23"/>
  <c r="D167" i="23"/>
  <c r="C168" i="23"/>
  <c r="D168" i="23"/>
  <c r="C169" i="23"/>
  <c r="D169" i="23"/>
  <c r="C170" i="23"/>
  <c r="D170" i="23"/>
  <c r="D152" i="23"/>
  <c r="C152" i="23"/>
  <c r="C132" i="23"/>
  <c r="D132" i="23"/>
  <c r="C133" i="23"/>
  <c r="D133" i="23"/>
  <c r="C134" i="23"/>
  <c r="D134" i="23"/>
  <c r="C135" i="23"/>
  <c r="D135" i="23"/>
  <c r="C136" i="23"/>
  <c r="D136" i="23"/>
  <c r="C137" i="23"/>
  <c r="D137" i="23"/>
  <c r="C138" i="23"/>
  <c r="D138" i="23"/>
  <c r="C139" i="23"/>
  <c r="D139" i="23"/>
  <c r="C140" i="23"/>
  <c r="D140" i="23"/>
  <c r="C141" i="23"/>
  <c r="D141" i="23"/>
  <c r="C142" i="23"/>
  <c r="D142" i="23"/>
  <c r="C143" i="23"/>
  <c r="D143" i="23"/>
  <c r="C144" i="23"/>
  <c r="D144" i="23"/>
  <c r="C145" i="23"/>
  <c r="D145" i="23"/>
  <c r="C146" i="23"/>
  <c r="D146" i="23"/>
  <c r="C147" i="23"/>
  <c r="D147" i="23"/>
  <c r="C148" i="23"/>
  <c r="D148" i="23"/>
  <c r="C149" i="23"/>
  <c r="D149" i="23"/>
  <c r="D131" i="23"/>
  <c r="C131" i="23"/>
  <c r="C110" i="23"/>
  <c r="D110" i="23"/>
  <c r="C111" i="23"/>
  <c r="D111" i="23"/>
  <c r="C112" i="23"/>
  <c r="D112" i="23"/>
  <c r="C113" i="23"/>
  <c r="D113" i="23"/>
  <c r="C114" i="23"/>
  <c r="D114" i="23"/>
  <c r="C115" i="23"/>
  <c r="D115" i="23"/>
  <c r="C116" i="23"/>
  <c r="D116" i="23"/>
  <c r="C117" i="23"/>
  <c r="D117" i="23"/>
  <c r="C118" i="23"/>
  <c r="D118" i="23"/>
  <c r="C119" i="23"/>
  <c r="D119" i="23"/>
  <c r="C120" i="23"/>
  <c r="D120" i="23"/>
  <c r="C121" i="23"/>
  <c r="D121" i="23"/>
  <c r="C122" i="23"/>
  <c r="D122" i="23"/>
  <c r="C123" i="23"/>
  <c r="D123" i="23"/>
  <c r="C124" i="23"/>
  <c r="D124" i="23"/>
  <c r="C125" i="23"/>
  <c r="D125" i="23"/>
  <c r="C126" i="23"/>
  <c r="D126" i="23"/>
  <c r="C127" i="23"/>
  <c r="D127" i="23"/>
  <c r="C128" i="23"/>
  <c r="D128" i="23"/>
  <c r="D109" i="23"/>
  <c r="C109" i="23"/>
  <c r="C88" i="23"/>
  <c r="D88" i="23"/>
  <c r="C89" i="23"/>
  <c r="D89" i="23"/>
  <c r="C90" i="23"/>
  <c r="D90" i="23"/>
  <c r="C91" i="23"/>
  <c r="D91" i="23"/>
  <c r="C92" i="23"/>
  <c r="D92" i="23"/>
  <c r="C93" i="23"/>
  <c r="D93" i="23"/>
  <c r="C94" i="23"/>
  <c r="D94" i="23"/>
  <c r="C95" i="23"/>
  <c r="D95" i="23"/>
  <c r="C96" i="23"/>
  <c r="D96" i="23"/>
  <c r="C97" i="23"/>
  <c r="D97" i="23"/>
  <c r="C98" i="23"/>
  <c r="D98" i="23"/>
  <c r="C99" i="23"/>
  <c r="D99" i="23"/>
  <c r="C100" i="23"/>
  <c r="D100" i="23"/>
  <c r="C101" i="23"/>
  <c r="D101" i="23"/>
  <c r="C102" i="23"/>
  <c r="D102" i="23"/>
  <c r="C103" i="23"/>
  <c r="D103" i="23"/>
  <c r="C104" i="23"/>
  <c r="D104" i="23"/>
  <c r="C105" i="23"/>
  <c r="D105" i="23"/>
  <c r="C106" i="23"/>
  <c r="D106" i="23"/>
  <c r="D87" i="23"/>
  <c r="C87" i="23"/>
  <c r="C67" i="23"/>
  <c r="D67" i="23"/>
  <c r="C68" i="23"/>
  <c r="D68" i="23"/>
  <c r="C69" i="23"/>
  <c r="D69" i="23"/>
  <c r="C70" i="23"/>
  <c r="D70" i="23"/>
  <c r="C71" i="23"/>
  <c r="D71" i="23"/>
  <c r="C72" i="23"/>
  <c r="D72" i="23"/>
  <c r="C73" i="23"/>
  <c r="D73" i="23"/>
  <c r="C74" i="23"/>
  <c r="D74" i="23"/>
  <c r="C75" i="23"/>
  <c r="D75" i="23"/>
  <c r="C76" i="23"/>
  <c r="D76" i="23"/>
  <c r="C77" i="23"/>
  <c r="D77" i="23"/>
  <c r="C78" i="23"/>
  <c r="D78" i="23"/>
  <c r="C79" i="23"/>
  <c r="D79" i="23"/>
  <c r="C80" i="23"/>
  <c r="D80" i="23"/>
  <c r="C81" i="23"/>
  <c r="D81" i="23"/>
  <c r="C82" i="23"/>
  <c r="D82" i="23"/>
  <c r="C83" i="23"/>
  <c r="D83" i="23"/>
  <c r="C84" i="23"/>
  <c r="D84" i="23"/>
  <c r="D66" i="23"/>
  <c r="C66" i="23"/>
  <c r="C46" i="23"/>
  <c r="D46" i="23"/>
  <c r="C47" i="23"/>
  <c r="D47" i="23"/>
  <c r="C48" i="23"/>
  <c r="D48" i="23"/>
  <c r="C49" i="23"/>
  <c r="D49" i="23"/>
  <c r="C50" i="23"/>
  <c r="D50" i="23"/>
  <c r="C51" i="23"/>
  <c r="D51" i="23"/>
  <c r="C52" i="23"/>
  <c r="D52" i="23"/>
  <c r="C53" i="23"/>
  <c r="D53" i="23"/>
  <c r="C54" i="23"/>
  <c r="D54" i="23"/>
  <c r="C55" i="23"/>
  <c r="D55" i="23"/>
  <c r="C56" i="23"/>
  <c r="D56" i="23"/>
  <c r="C57" i="23"/>
  <c r="D57" i="23"/>
  <c r="C58" i="23"/>
  <c r="D58" i="23"/>
  <c r="C59" i="23"/>
  <c r="D59" i="23"/>
  <c r="C60" i="23"/>
  <c r="D60" i="23"/>
  <c r="C61" i="23"/>
  <c r="D61" i="23"/>
  <c r="C62" i="23"/>
  <c r="D62" i="23"/>
  <c r="C63" i="23"/>
  <c r="D63" i="23"/>
  <c r="D45" i="23"/>
  <c r="C45" i="23"/>
  <c r="C24" i="23"/>
  <c r="D24" i="23"/>
  <c r="C25" i="23"/>
  <c r="D25" i="23"/>
  <c r="C26" i="23"/>
  <c r="D26" i="23"/>
  <c r="C27" i="23"/>
  <c r="D27" i="23"/>
  <c r="C28" i="23"/>
  <c r="D28" i="23"/>
  <c r="C29" i="23"/>
  <c r="D29" i="23"/>
  <c r="C30" i="23"/>
  <c r="D30" i="23"/>
  <c r="C31" i="23"/>
  <c r="D31" i="23"/>
  <c r="C32" i="23"/>
  <c r="D32" i="23"/>
  <c r="C33" i="23"/>
  <c r="D33" i="23"/>
  <c r="C34" i="23"/>
  <c r="D34" i="23"/>
  <c r="C35" i="23"/>
  <c r="D35" i="23"/>
  <c r="C36" i="23"/>
  <c r="D36" i="23"/>
  <c r="C37" i="23"/>
  <c r="D37" i="23"/>
  <c r="C38" i="23"/>
  <c r="D38" i="23"/>
  <c r="C39" i="23"/>
  <c r="D39" i="23"/>
  <c r="C40" i="23"/>
  <c r="D40" i="23"/>
  <c r="C41" i="23"/>
  <c r="D41" i="23"/>
  <c r="C42" i="23"/>
  <c r="D42" i="23"/>
  <c r="D23" i="23"/>
  <c r="C23" i="23"/>
  <c r="D3" i="23"/>
  <c r="D4" i="23"/>
  <c r="D5" i="23"/>
  <c r="D6" i="23"/>
  <c r="D7" i="23"/>
  <c r="D8" i="23"/>
  <c r="D9" i="23"/>
  <c r="D10" i="23"/>
  <c r="D11" i="23"/>
  <c r="D12" i="23"/>
  <c r="D13" i="23"/>
  <c r="D14" i="23"/>
  <c r="D15" i="23"/>
  <c r="D16" i="23"/>
  <c r="D17" i="23"/>
  <c r="D18" i="23"/>
  <c r="D19" i="23"/>
  <c r="D20" i="23"/>
  <c r="D2" i="23"/>
  <c r="C3" i="23"/>
  <c r="C4" i="23"/>
  <c r="C5" i="23"/>
  <c r="C6" i="23"/>
  <c r="C7" i="23"/>
  <c r="C8" i="23"/>
  <c r="C9" i="23"/>
  <c r="C10" i="23"/>
  <c r="C11" i="23"/>
  <c r="C12" i="23"/>
  <c r="C13" i="23"/>
  <c r="C14" i="23"/>
  <c r="C15" i="23"/>
  <c r="C16" i="23"/>
  <c r="C17" i="23"/>
  <c r="C18" i="23"/>
  <c r="C19" i="23"/>
  <c r="C20" i="23"/>
  <c r="C2" i="23"/>
  <c r="C81" i="18"/>
  <c r="C80" i="18"/>
  <c r="D80" i="18" s="1"/>
  <c r="C79" i="18"/>
  <c r="C78" i="18"/>
  <c r="C77" i="18"/>
  <c r="C76" i="18"/>
  <c r="C75" i="18"/>
  <c r="C74" i="18"/>
  <c r="C73" i="18"/>
  <c r="B81" i="18"/>
  <c r="B80" i="18"/>
  <c r="B79" i="18"/>
  <c r="B78" i="18"/>
  <c r="D78" i="18" s="1"/>
  <c r="B77" i="18"/>
  <c r="B76" i="18"/>
  <c r="B75" i="18"/>
  <c r="B74" i="18"/>
  <c r="B73" i="18"/>
  <c r="B72" i="18"/>
  <c r="C157" i="4"/>
  <c r="C161" i="4"/>
  <c r="D161" i="4"/>
  <c r="C162" i="4"/>
  <c r="D162" i="4"/>
  <c r="C163" i="4"/>
  <c r="D163" i="4"/>
  <c r="C164" i="4"/>
  <c r="D164" i="4"/>
  <c r="C165" i="4"/>
  <c r="D165" i="4"/>
  <c r="C166" i="4"/>
  <c r="D166" i="4"/>
  <c r="C167" i="4"/>
  <c r="D167" i="4"/>
  <c r="C168" i="4"/>
  <c r="D168" i="4"/>
  <c r="C169" i="4"/>
  <c r="D169" i="4"/>
  <c r="C170" i="4"/>
  <c r="D170" i="4"/>
  <c r="C171" i="4"/>
  <c r="D171" i="4"/>
  <c r="C172" i="4"/>
  <c r="D172" i="4"/>
  <c r="C173" i="4"/>
  <c r="D173" i="4"/>
  <c r="C174" i="4"/>
  <c r="D174" i="4"/>
  <c r="D160" i="4"/>
  <c r="C160" i="4"/>
  <c r="C143" i="4"/>
  <c r="D143" i="4"/>
  <c r="C144" i="4"/>
  <c r="D144" i="4"/>
  <c r="C145" i="4"/>
  <c r="D145" i="4"/>
  <c r="C146" i="4"/>
  <c r="D146" i="4"/>
  <c r="C147" i="4"/>
  <c r="D147" i="4"/>
  <c r="C148" i="4"/>
  <c r="D148" i="4"/>
  <c r="C149" i="4"/>
  <c r="D149" i="4"/>
  <c r="C150" i="4"/>
  <c r="D150" i="4"/>
  <c r="C151" i="4"/>
  <c r="D151" i="4"/>
  <c r="C152" i="4"/>
  <c r="D152" i="4"/>
  <c r="C153" i="4"/>
  <c r="D153" i="4"/>
  <c r="C154" i="4"/>
  <c r="D154" i="4"/>
  <c r="C155" i="4"/>
  <c r="D155" i="4"/>
  <c r="C156" i="4"/>
  <c r="D156" i="4"/>
  <c r="D157" i="4"/>
  <c r="D142" i="4"/>
  <c r="C142" i="4"/>
  <c r="C126" i="4"/>
  <c r="D126" i="4"/>
  <c r="C127" i="4"/>
  <c r="D127" i="4"/>
  <c r="C128" i="4"/>
  <c r="D128" i="4"/>
  <c r="C129" i="4"/>
  <c r="D129" i="4"/>
  <c r="C130" i="4"/>
  <c r="D130" i="4"/>
  <c r="C131" i="4"/>
  <c r="D131" i="4"/>
  <c r="C132" i="4"/>
  <c r="D132" i="4"/>
  <c r="C133" i="4"/>
  <c r="D133" i="4"/>
  <c r="C134" i="4"/>
  <c r="D134" i="4"/>
  <c r="C135" i="4"/>
  <c r="D135" i="4"/>
  <c r="C136" i="4"/>
  <c r="D136" i="4"/>
  <c r="C137" i="4"/>
  <c r="D137" i="4"/>
  <c r="C138" i="4"/>
  <c r="D138" i="4"/>
  <c r="C139" i="4"/>
  <c r="D139" i="4"/>
  <c r="D125" i="4"/>
  <c r="C125" i="4"/>
  <c r="C108" i="4"/>
  <c r="D108" i="4"/>
  <c r="C109" i="4"/>
  <c r="D109" i="4"/>
  <c r="C110" i="4"/>
  <c r="D110" i="4"/>
  <c r="C111" i="4"/>
  <c r="D111" i="4"/>
  <c r="C112" i="4"/>
  <c r="D112" i="4"/>
  <c r="C113" i="4"/>
  <c r="D113" i="4"/>
  <c r="C114" i="4"/>
  <c r="D114" i="4"/>
  <c r="C115" i="4"/>
  <c r="D115" i="4"/>
  <c r="C116" i="4"/>
  <c r="D116" i="4"/>
  <c r="C117" i="4"/>
  <c r="D117" i="4"/>
  <c r="C118" i="4"/>
  <c r="D118" i="4"/>
  <c r="C119" i="4"/>
  <c r="D119" i="4"/>
  <c r="C120" i="4"/>
  <c r="D120" i="4"/>
  <c r="C121" i="4"/>
  <c r="D121" i="4"/>
  <c r="C122" i="4"/>
  <c r="D122" i="4"/>
  <c r="D107" i="4"/>
  <c r="C107" i="4"/>
  <c r="C90" i="4"/>
  <c r="D90" i="4"/>
  <c r="C91" i="4"/>
  <c r="D91" i="4"/>
  <c r="C92" i="4"/>
  <c r="D92" i="4"/>
  <c r="C93" i="4"/>
  <c r="D93" i="4"/>
  <c r="C94" i="4"/>
  <c r="D94" i="4"/>
  <c r="C95" i="4"/>
  <c r="D95" i="4"/>
  <c r="C96" i="4"/>
  <c r="D96" i="4"/>
  <c r="C97" i="4"/>
  <c r="D97" i="4"/>
  <c r="C98" i="4"/>
  <c r="D98" i="4"/>
  <c r="C99" i="4"/>
  <c r="D99" i="4"/>
  <c r="C100" i="4"/>
  <c r="D100" i="4"/>
  <c r="C101" i="4"/>
  <c r="D101" i="4"/>
  <c r="C102" i="4"/>
  <c r="D102" i="4"/>
  <c r="C103" i="4"/>
  <c r="D103" i="4"/>
  <c r="C104" i="4"/>
  <c r="D104" i="4"/>
  <c r="D89" i="4"/>
  <c r="C89" i="4"/>
  <c r="D72" i="4"/>
  <c r="D73" i="4"/>
  <c r="D74" i="4"/>
  <c r="D75" i="4"/>
  <c r="D76" i="4"/>
  <c r="D77" i="4"/>
  <c r="D78" i="4"/>
  <c r="D79" i="4"/>
  <c r="D80" i="4"/>
  <c r="D81" i="4"/>
  <c r="D82" i="4"/>
  <c r="D83" i="4"/>
  <c r="D84" i="4"/>
  <c r="D85" i="4"/>
  <c r="D86" i="4"/>
  <c r="D71" i="4"/>
  <c r="C72" i="4"/>
  <c r="C73" i="4"/>
  <c r="C74" i="4"/>
  <c r="C75" i="4"/>
  <c r="C76" i="4"/>
  <c r="C77" i="4"/>
  <c r="C78" i="4"/>
  <c r="C79" i="4"/>
  <c r="C80" i="4"/>
  <c r="C81" i="4"/>
  <c r="C82" i="4"/>
  <c r="C83" i="4"/>
  <c r="C84" i="4"/>
  <c r="C85" i="4"/>
  <c r="C86" i="4"/>
  <c r="C71" i="4"/>
  <c r="D54" i="4"/>
  <c r="D55" i="4"/>
  <c r="D56" i="4"/>
  <c r="D57" i="4"/>
  <c r="D58" i="4"/>
  <c r="D59" i="4"/>
  <c r="D60" i="4"/>
  <c r="D61" i="4"/>
  <c r="D62" i="4"/>
  <c r="D63" i="4"/>
  <c r="D64" i="4"/>
  <c r="D65" i="4"/>
  <c r="D66" i="4"/>
  <c r="D67" i="4"/>
  <c r="D68" i="4"/>
  <c r="D53" i="4"/>
  <c r="C54" i="4"/>
  <c r="C55" i="4"/>
  <c r="C56" i="4"/>
  <c r="C57" i="4"/>
  <c r="C58" i="4"/>
  <c r="C59" i="4"/>
  <c r="C60" i="4"/>
  <c r="C61" i="4"/>
  <c r="C62" i="4"/>
  <c r="C63" i="4"/>
  <c r="C64" i="4"/>
  <c r="C65" i="4"/>
  <c r="C66" i="4"/>
  <c r="C67" i="4"/>
  <c r="C68" i="4"/>
  <c r="C53" i="4"/>
  <c r="D37" i="4"/>
  <c r="D38" i="4"/>
  <c r="D39" i="4"/>
  <c r="D40" i="4"/>
  <c r="D41" i="4"/>
  <c r="D42" i="4"/>
  <c r="D43" i="4"/>
  <c r="D44" i="4"/>
  <c r="D45" i="4"/>
  <c r="D46" i="4"/>
  <c r="D47" i="4"/>
  <c r="D48" i="4"/>
  <c r="D49" i="4"/>
  <c r="D50" i="4"/>
  <c r="D36" i="4"/>
  <c r="C37" i="4"/>
  <c r="C38" i="4"/>
  <c r="C39" i="4"/>
  <c r="C40" i="4"/>
  <c r="C41" i="4"/>
  <c r="C42" i="4"/>
  <c r="C43" i="4"/>
  <c r="C44" i="4"/>
  <c r="C45" i="4"/>
  <c r="C46" i="4"/>
  <c r="C47" i="4"/>
  <c r="C48" i="4"/>
  <c r="C49" i="4"/>
  <c r="C50" i="4"/>
  <c r="C36" i="4"/>
  <c r="D20" i="4"/>
  <c r="D21" i="4"/>
  <c r="D22" i="4"/>
  <c r="D23" i="4"/>
  <c r="D24" i="4"/>
  <c r="D25" i="4"/>
  <c r="D26" i="4"/>
  <c r="D27" i="4"/>
  <c r="D28" i="4"/>
  <c r="D29" i="4"/>
  <c r="D30" i="4"/>
  <c r="D31" i="4"/>
  <c r="D32" i="4"/>
  <c r="D33" i="4"/>
  <c r="D19" i="4"/>
  <c r="C20" i="4"/>
  <c r="C21" i="4"/>
  <c r="C22" i="4"/>
  <c r="C23" i="4"/>
  <c r="C24" i="4"/>
  <c r="C25" i="4"/>
  <c r="C26" i="4"/>
  <c r="C27" i="4"/>
  <c r="C28" i="4"/>
  <c r="C29" i="4"/>
  <c r="C30" i="4"/>
  <c r="C31" i="4"/>
  <c r="C32" i="4"/>
  <c r="C33" i="4"/>
  <c r="C19" i="4"/>
  <c r="C3" i="4"/>
  <c r="C4" i="4"/>
  <c r="C5" i="4"/>
  <c r="C6" i="4"/>
  <c r="C7" i="4"/>
  <c r="C8" i="4"/>
  <c r="C9" i="4"/>
  <c r="C10" i="4"/>
  <c r="C11" i="4"/>
  <c r="C12" i="4"/>
  <c r="C13" i="4"/>
  <c r="C14" i="4"/>
  <c r="C15" i="4"/>
  <c r="C16" i="4"/>
  <c r="C2" i="4"/>
  <c r="D3" i="4"/>
  <c r="D4" i="4"/>
  <c r="D5" i="4"/>
  <c r="D6" i="4"/>
  <c r="D7" i="4"/>
  <c r="D8" i="4"/>
  <c r="D9" i="4"/>
  <c r="D10" i="4"/>
  <c r="D11" i="4"/>
  <c r="D12" i="4"/>
  <c r="D13" i="4"/>
  <c r="D14" i="4"/>
  <c r="D15" i="4"/>
  <c r="D16" i="4"/>
  <c r="D2" i="4"/>
  <c r="AK33" i="18"/>
  <c r="AJ33" i="18"/>
  <c r="AI33" i="18"/>
  <c r="AH33" i="18"/>
  <c r="AG33" i="18"/>
  <c r="AF33" i="18"/>
  <c r="AE33" i="18"/>
  <c r="AD33" i="18"/>
  <c r="AC33" i="18"/>
  <c r="AK34" i="18"/>
  <c r="AJ34" i="18"/>
  <c r="AI34" i="18"/>
  <c r="AH34" i="18"/>
  <c r="AG34" i="18"/>
  <c r="AF34" i="18"/>
  <c r="AE34" i="18"/>
  <c r="AD34" i="18"/>
  <c r="AK35" i="18"/>
  <c r="AJ35" i="18"/>
  <c r="AI35" i="18"/>
  <c r="AH35" i="18"/>
  <c r="AG35" i="18"/>
  <c r="AF35" i="18"/>
  <c r="AE35" i="18"/>
  <c r="AK36" i="18"/>
  <c r="AJ36" i="18"/>
  <c r="AI36" i="18"/>
  <c r="AH36" i="18"/>
  <c r="AG36" i="18"/>
  <c r="AF36" i="18"/>
  <c r="AK37" i="18"/>
  <c r="AJ37" i="18"/>
  <c r="AI37" i="18"/>
  <c r="AH37" i="18"/>
  <c r="AG37" i="18"/>
  <c r="AK38" i="18"/>
  <c r="AJ38" i="18"/>
  <c r="AI38" i="18"/>
  <c r="AH38" i="18"/>
  <c r="AK39" i="18"/>
  <c r="AJ39" i="18"/>
  <c r="AK40" i="18"/>
  <c r="AJ40" i="18"/>
  <c r="AK32" i="18"/>
  <c r="AJ32" i="18"/>
  <c r="AI32" i="18"/>
  <c r="AH32" i="18"/>
  <c r="AG32" i="18"/>
  <c r="AF32" i="18"/>
  <c r="AE32" i="18"/>
  <c r="AD32" i="18"/>
  <c r="AC32" i="18"/>
  <c r="AB32" i="18"/>
  <c r="AK41" i="18"/>
  <c r="AI39" i="18"/>
  <c r="AK53" i="18"/>
  <c r="AJ52" i="18"/>
  <c r="AI51" i="18"/>
  <c r="AH50" i="18"/>
  <c r="AG49" i="18"/>
  <c r="AF48" i="18"/>
  <c r="AE47" i="18"/>
  <c r="AD46" i="18"/>
  <c r="AC45" i="18"/>
  <c r="AB44" i="18"/>
  <c r="C1" i="22"/>
  <c r="D1" i="22"/>
  <c r="E1" i="22"/>
  <c r="F1" i="22"/>
  <c r="G1" i="22"/>
  <c r="H1" i="22"/>
  <c r="I1" i="22"/>
  <c r="J1" i="22"/>
  <c r="K1" i="22"/>
  <c r="B1" i="22"/>
  <c r="C2" i="22"/>
  <c r="D2" i="22"/>
  <c r="E2" i="22"/>
  <c r="F2" i="22"/>
  <c r="G2" i="22"/>
  <c r="H2" i="22"/>
  <c r="I2" i="22"/>
  <c r="J2" i="22"/>
  <c r="K2" i="22"/>
  <c r="B2" i="22"/>
  <c r="C4" i="22"/>
  <c r="C3" i="22" s="1"/>
  <c r="D4" i="22"/>
  <c r="E4" i="22"/>
  <c r="F4" i="22"/>
  <c r="F3" i="22" s="1"/>
  <c r="G4" i="22"/>
  <c r="H4" i="22"/>
  <c r="H3" i="22" s="1"/>
  <c r="I4" i="22"/>
  <c r="I3" i="22" s="1"/>
  <c r="J4" i="22"/>
  <c r="J3" i="22" s="1"/>
  <c r="K4" i="22"/>
  <c r="K3" i="22" s="1"/>
  <c r="B4" i="22"/>
  <c r="B3" i="22" s="1"/>
  <c r="L117" i="22"/>
  <c r="M117" i="22" s="1"/>
  <c r="L116" i="22"/>
  <c r="M116" i="22" s="1"/>
  <c r="L115" i="22"/>
  <c r="M115" i="22" s="1"/>
  <c r="L114" i="22"/>
  <c r="M114" i="22" s="1"/>
  <c r="L113" i="22"/>
  <c r="M113" i="22" s="1"/>
  <c r="L112" i="22"/>
  <c r="M112" i="22" s="1"/>
  <c r="L111" i="22"/>
  <c r="M111" i="22" s="1"/>
  <c r="L110" i="22"/>
  <c r="M110" i="22" s="1"/>
  <c r="L109" i="22"/>
  <c r="M109" i="22" s="1"/>
  <c r="L108" i="22"/>
  <c r="M108" i="22" s="1"/>
  <c r="L107" i="22"/>
  <c r="M107" i="22" s="1"/>
  <c r="L106" i="22"/>
  <c r="M106" i="22" s="1"/>
  <c r="L105" i="22"/>
  <c r="M105" i="22" s="1"/>
  <c r="L104" i="22"/>
  <c r="M104" i="22" s="1"/>
  <c r="L103" i="22"/>
  <c r="M103" i="22" s="1"/>
  <c r="L102" i="22"/>
  <c r="M102" i="22" s="1"/>
  <c r="L101" i="22"/>
  <c r="M101" i="22" s="1"/>
  <c r="L100" i="22"/>
  <c r="M100" i="22" s="1"/>
  <c r="L99" i="22"/>
  <c r="M99" i="22" s="1"/>
  <c r="L98" i="22"/>
  <c r="M98" i="22" s="1"/>
  <c r="L97" i="22"/>
  <c r="M97" i="22" s="1"/>
  <c r="L96" i="22"/>
  <c r="M96" i="22" s="1"/>
  <c r="L95" i="22"/>
  <c r="M95" i="22" s="1"/>
  <c r="L94" i="22"/>
  <c r="M94" i="22" s="1"/>
  <c r="L93" i="22"/>
  <c r="M93" i="22" s="1"/>
  <c r="L92" i="22"/>
  <c r="M92" i="22" s="1"/>
  <c r="L91" i="22"/>
  <c r="M91" i="22" s="1"/>
  <c r="L90" i="22"/>
  <c r="M90" i="22" s="1"/>
  <c r="L89" i="22"/>
  <c r="M89" i="22" s="1"/>
  <c r="L88" i="22"/>
  <c r="M88" i="22" s="1"/>
  <c r="L87" i="22"/>
  <c r="M87" i="22" s="1"/>
  <c r="L86" i="22"/>
  <c r="M86" i="22" s="1"/>
  <c r="L85" i="22"/>
  <c r="M85" i="22" s="1"/>
  <c r="L84" i="22"/>
  <c r="M84" i="22" s="1"/>
  <c r="L83" i="22"/>
  <c r="M83" i="22" s="1"/>
  <c r="L82" i="22"/>
  <c r="M82" i="22" s="1"/>
  <c r="L81" i="22"/>
  <c r="M81" i="22" s="1"/>
  <c r="L80" i="22"/>
  <c r="M80" i="22" s="1"/>
  <c r="L79" i="22"/>
  <c r="M79" i="22" s="1"/>
  <c r="L78" i="22"/>
  <c r="M78" i="22" s="1"/>
  <c r="L77" i="22"/>
  <c r="M77" i="22" s="1"/>
  <c r="L76" i="22"/>
  <c r="M76" i="22" s="1"/>
  <c r="L75" i="22"/>
  <c r="M75" i="22" s="1"/>
  <c r="L74" i="22"/>
  <c r="M74" i="22" s="1"/>
  <c r="L73" i="22"/>
  <c r="M73" i="22" s="1"/>
  <c r="L72" i="22"/>
  <c r="M72" i="22" s="1"/>
  <c r="L71" i="22"/>
  <c r="M71" i="22" s="1"/>
  <c r="L70" i="22"/>
  <c r="M70" i="22" s="1"/>
  <c r="L69" i="22"/>
  <c r="M69" i="22" s="1"/>
  <c r="L68" i="22"/>
  <c r="M68" i="22" s="1"/>
  <c r="L67" i="22"/>
  <c r="M67" i="22" s="1"/>
  <c r="L66" i="22"/>
  <c r="M66" i="22" s="1"/>
  <c r="L65" i="22"/>
  <c r="M65" i="22" s="1"/>
  <c r="L64" i="22"/>
  <c r="M64" i="22" s="1"/>
  <c r="L63" i="22"/>
  <c r="M63" i="22" s="1"/>
  <c r="L62" i="22"/>
  <c r="M62" i="22" s="1"/>
  <c r="L61" i="22"/>
  <c r="M61" i="22" s="1"/>
  <c r="L60" i="22"/>
  <c r="M60" i="22" s="1"/>
  <c r="L59" i="22"/>
  <c r="M59" i="22" s="1"/>
  <c r="L58" i="22"/>
  <c r="M58" i="22" s="1"/>
  <c r="L57" i="22"/>
  <c r="M57" i="22" s="1"/>
  <c r="L56" i="22"/>
  <c r="M56" i="22" s="1"/>
  <c r="L55" i="22"/>
  <c r="M55" i="22" s="1"/>
  <c r="L54" i="22"/>
  <c r="M54" i="22" s="1"/>
  <c r="L53" i="22"/>
  <c r="M53" i="22" s="1"/>
  <c r="L52" i="22"/>
  <c r="M52" i="22" s="1"/>
  <c r="L51" i="22"/>
  <c r="M51" i="22" s="1"/>
  <c r="L50" i="22"/>
  <c r="M50" i="22" s="1"/>
  <c r="L49" i="22"/>
  <c r="M49" i="22" s="1"/>
  <c r="L48" i="22"/>
  <c r="M48" i="22" s="1"/>
  <c r="L47" i="22"/>
  <c r="M47" i="22" s="1"/>
  <c r="L46" i="22"/>
  <c r="M46" i="22" s="1"/>
  <c r="L45" i="22"/>
  <c r="M45" i="22" s="1"/>
  <c r="L44" i="22"/>
  <c r="M44" i="22" s="1"/>
  <c r="L43" i="22"/>
  <c r="M43" i="22" s="1"/>
  <c r="L42" i="22"/>
  <c r="M42" i="22" s="1"/>
  <c r="L41" i="22"/>
  <c r="M41" i="22" s="1"/>
  <c r="L40" i="22"/>
  <c r="M40" i="22" s="1"/>
  <c r="L39" i="22"/>
  <c r="M39" i="22" s="1"/>
  <c r="L38" i="22"/>
  <c r="M38" i="22" s="1"/>
  <c r="L37" i="22"/>
  <c r="M37" i="22" s="1"/>
  <c r="L36" i="22"/>
  <c r="M36" i="22" s="1"/>
  <c r="L35" i="22"/>
  <c r="M35" i="22" s="1"/>
  <c r="L34" i="22"/>
  <c r="M34" i="22" s="1"/>
  <c r="L33" i="22"/>
  <c r="M33" i="22" s="1"/>
  <c r="L32" i="22"/>
  <c r="M32" i="22" s="1"/>
  <c r="L31" i="22"/>
  <c r="M31" i="22" s="1"/>
  <c r="L30" i="22"/>
  <c r="M30" i="22" s="1"/>
  <c r="L29" i="22"/>
  <c r="M29" i="22" s="1"/>
  <c r="L28" i="22"/>
  <c r="M28" i="22" s="1"/>
  <c r="L27" i="22"/>
  <c r="M27" i="22" s="1"/>
  <c r="L26" i="22"/>
  <c r="M26" i="22" s="1"/>
  <c r="L25" i="22"/>
  <c r="M25" i="22" s="1"/>
  <c r="L24" i="22"/>
  <c r="M24" i="22" s="1"/>
  <c r="L23" i="22"/>
  <c r="M23" i="22" s="1"/>
  <c r="L22" i="22"/>
  <c r="M22" i="22" s="1"/>
  <c r="L21" i="22"/>
  <c r="M21" i="22" s="1"/>
  <c r="L20" i="22"/>
  <c r="M20" i="22" s="1"/>
  <c r="L19" i="22"/>
  <c r="M19" i="22" s="1"/>
  <c r="L18" i="22"/>
  <c r="M18" i="22" s="1"/>
  <c r="L17" i="22"/>
  <c r="M17" i="22" s="1"/>
  <c r="L16" i="22"/>
  <c r="M16" i="22" s="1"/>
  <c r="L15" i="22"/>
  <c r="M15" i="22" s="1"/>
  <c r="L14" i="22"/>
  <c r="M14" i="22" s="1"/>
  <c r="L13" i="22"/>
  <c r="M13" i="22" s="1"/>
  <c r="L12" i="22"/>
  <c r="M12" i="22" s="1"/>
  <c r="L11" i="22"/>
  <c r="M11" i="22" s="1"/>
  <c r="L10" i="22"/>
  <c r="M10" i="22" s="1"/>
  <c r="L9" i="22"/>
  <c r="M9" i="22" s="1"/>
  <c r="L8" i="22"/>
  <c r="M8" i="22" s="1"/>
  <c r="G3" i="22"/>
  <c r="E3" i="22"/>
  <c r="D3" i="22"/>
  <c r="X33" i="18"/>
  <c r="W33" i="18"/>
  <c r="V33" i="18"/>
  <c r="U33" i="18"/>
  <c r="T33" i="18"/>
  <c r="S33" i="18"/>
  <c r="R33" i="18"/>
  <c r="Q33" i="18"/>
  <c r="P33" i="18"/>
  <c r="X34" i="18"/>
  <c r="W34" i="18"/>
  <c r="V34" i="18"/>
  <c r="U34" i="18"/>
  <c r="T34" i="18"/>
  <c r="S34" i="18"/>
  <c r="R34" i="18"/>
  <c r="Q34" i="18"/>
  <c r="X35" i="18"/>
  <c r="W35" i="18"/>
  <c r="V35" i="18"/>
  <c r="U35" i="18"/>
  <c r="T35" i="18"/>
  <c r="S35" i="18"/>
  <c r="R35" i="18"/>
  <c r="S36" i="18"/>
  <c r="X36" i="18"/>
  <c r="W36" i="18"/>
  <c r="V36" i="18"/>
  <c r="U36" i="18"/>
  <c r="T36" i="18"/>
  <c r="X37" i="18"/>
  <c r="W37" i="18"/>
  <c r="V37" i="18"/>
  <c r="U37" i="18"/>
  <c r="T37" i="18"/>
  <c r="X38" i="18"/>
  <c r="W38" i="18"/>
  <c r="V38" i="18"/>
  <c r="U38" i="18"/>
  <c r="X39" i="18"/>
  <c r="W39" i="18"/>
  <c r="V39" i="18"/>
  <c r="X40" i="18"/>
  <c r="W40" i="18"/>
  <c r="X53" i="18"/>
  <c r="W52" i="18"/>
  <c r="V51" i="18"/>
  <c r="U50" i="18"/>
  <c r="T49" i="18"/>
  <c r="S48" i="18"/>
  <c r="R47" i="18"/>
  <c r="Q46" i="18"/>
  <c r="P45" i="18"/>
  <c r="X41" i="18"/>
  <c r="X32" i="18"/>
  <c r="W32" i="18"/>
  <c r="V32" i="18"/>
  <c r="U32" i="18"/>
  <c r="T32" i="18"/>
  <c r="S32" i="18"/>
  <c r="R32" i="18"/>
  <c r="Q32" i="18"/>
  <c r="P32" i="18"/>
  <c r="O44" i="18"/>
  <c r="O32" i="18"/>
  <c r="O56" i="18" s="1"/>
  <c r="B3" i="21"/>
  <c r="B2" i="21"/>
  <c r="C1" i="21"/>
  <c r="D1" i="21"/>
  <c r="E1" i="21"/>
  <c r="F1" i="21"/>
  <c r="G1" i="21"/>
  <c r="H1" i="21"/>
  <c r="I1" i="21"/>
  <c r="J1" i="21"/>
  <c r="K1" i="21"/>
  <c r="B1" i="21"/>
  <c r="K3" i="21"/>
  <c r="K2" i="21" s="1"/>
  <c r="J3" i="21"/>
  <c r="J2" i="21" s="1"/>
  <c r="I3" i="21"/>
  <c r="I2" i="21" s="1"/>
  <c r="H3" i="21"/>
  <c r="H2" i="21" s="1"/>
  <c r="G3" i="21"/>
  <c r="G2" i="21" s="1"/>
  <c r="F3" i="21"/>
  <c r="F2" i="21" s="1"/>
  <c r="E3" i="21"/>
  <c r="E2" i="21" s="1"/>
  <c r="D3" i="21"/>
  <c r="D2" i="21" s="1"/>
  <c r="C3" i="21"/>
  <c r="C2" i="21" s="1"/>
  <c r="AD19" i="18"/>
  <c r="AD20" i="18"/>
  <c r="AD21" i="18"/>
  <c r="AD22" i="18"/>
  <c r="AD23" i="18"/>
  <c r="AD24" i="18"/>
  <c r="AD25" i="18"/>
  <c r="AD26" i="18"/>
  <c r="AD27" i="18"/>
  <c r="AD18" i="18"/>
  <c r="Q19" i="18"/>
  <c r="Q20" i="18"/>
  <c r="Q21" i="18"/>
  <c r="Q22" i="18"/>
  <c r="Q23" i="18"/>
  <c r="Q24" i="18"/>
  <c r="Q25" i="18"/>
  <c r="Q26" i="18"/>
  <c r="Q27" i="18"/>
  <c r="Q18" i="18"/>
  <c r="AC5" i="18"/>
  <c r="AE5" i="18" s="1"/>
  <c r="AC6" i="18"/>
  <c r="AE6" i="18" s="1"/>
  <c r="AC7" i="18"/>
  <c r="AE7" i="18" s="1"/>
  <c r="AC8" i="18"/>
  <c r="AE8" i="18" s="1"/>
  <c r="AC9" i="18"/>
  <c r="AE9" i="18" s="1"/>
  <c r="AC10" i="18"/>
  <c r="AE10" i="18" s="1"/>
  <c r="AC11" i="18"/>
  <c r="AE11" i="18" s="1"/>
  <c r="AC12" i="18"/>
  <c r="AE12" i="18" s="1"/>
  <c r="AC13" i="18"/>
  <c r="AE13" i="18" s="1"/>
  <c r="AC4" i="18"/>
  <c r="AE4" i="18" s="1"/>
  <c r="P6" i="18"/>
  <c r="R6" i="18" s="1"/>
  <c r="D7" i="9"/>
  <c r="P5" i="18"/>
  <c r="R5" i="18" s="1"/>
  <c r="P7" i="18"/>
  <c r="R7" i="18" s="1"/>
  <c r="P8" i="18"/>
  <c r="R8" i="18" s="1"/>
  <c r="P9" i="18"/>
  <c r="R9" i="18" s="1"/>
  <c r="P10" i="18"/>
  <c r="R10" i="18" s="1"/>
  <c r="P11" i="18"/>
  <c r="R11" i="18" s="1"/>
  <c r="P12" i="18"/>
  <c r="R12" i="18" s="1"/>
  <c r="P13" i="18"/>
  <c r="R13" i="18" s="1"/>
  <c r="P4" i="18"/>
  <c r="R4" i="18" s="1"/>
  <c r="K41" i="18"/>
  <c r="J40" i="18"/>
  <c r="I39" i="18"/>
  <c r="H38" i="18"/>
  <c r="I38" i="18"/>
  <c r="G37" i="18"/>
  <c r="F36" i="18"/>
  <c r="E35" i="18"/>
  <c r="D34" i="18"/>
  <c r="C33" i="18"/>
  <c r="B32" i="18"/>
  <c r="B44" i="18"/>
  <c r="C45" i="18"/>
  <c r="D46" i="18"/>
  <c r="E47" i="18"/>
  <c r="F48" i="18"/>
  <c r="G49" i="18"/>
  <c r="H50" i="18"/>
  <c r="I51" i="18"/>
  <c r="J52" i="18"/>
  <c r="K53" i="18"/>
  <c r="K40" i="18"/>
  <c r="K39" i="18"/>
  <c r="J39" i="18"/>
  <c r="J38" i="18"/>
  <c r="K38" i="18"/>
  <c r="I37" i="18"/>
  <c r="J37" i="18"/>
  <c r="K37" i="18"/>
  <c r="H37" i="18"/>
  <c r="H36" i="18"/>
  <c r="I36" i="18"/>
  <c r="J36" i="18"/>
  <c r="K36" i="18"/>
  <c r="G36" i="18"/>
  <c r="G35" i="18"/>
  <c r="H35" i="18"/>
  <c r="I35" i="18"/>
  <c r="J35" i="18"/>
  <c r="K35" i="18"/>
  <c r="F35" i="18"/>
  <c r="F34" i="18"/>
  <c r="G34" i="18"/>
  <c r="H34" i="18"/>
  <c r="I34" i="18"/>
  <c r="J34" i="18"/>
  <c r="K34" i="18"/>
  <c r="E34" i="18"/>
  <c r="E33" i="18"/>
  <c r="F33" i="18"/>
  <c r="G33" i="18"/>
  <c r="H33" i="18"/>
  <c r="I33" i="18"/>
  <c r="J33" i="18"/>
  <c r="K33" i="18"/>
  <c r="D33" i="18"/>
  <c r="K32" i="18"/>
  <c r="J32" i="18"/>
  <c r="I32" i="18"/>
  <c r="H32" i="18"/>
  <c r="G32" i="18"/>
  <c r="F32" i="18"/>
  <c r="E32" i="18"/>
  <c r="D32" i="18"/>
  <c r="C32" i="18"/>
  <c r="D19" i="18"/>
  <c r="D20" i="18"/>
  <c r="D21" i="18"/>
  <c r="D22" i="18"/>
  <c r="D23" i="18"/>
  <c r="D24" i="18"/>
  <c r="D25" i="18"/>
  <c r="D26" i="18"/>
  <c r="D27" i="18"/>
  <c r="D18" i="18"/>
  <c r="C1" i="19"/>
  <c r="D1" i="19"/>
  <c r="E1" i="19"/>
  <c r="F1" i="19"/>
  <c r="G1" i="19"/>
  <c r="H1" i="19"/>
  <c r="I1" i="19"/>
  <c r="J1" i="19"/>
  <c r="K1" i="19"/>
  <c r="B1" i="19"/>
  <c r="K3" i="19"/>
  <c r="J3" i="19"/>
  <c r="I3" i="19"/>
  <c r="H3" i="19"/>
  <c r="H2" i="19" s="1"/>
  <c r="G3" i="19"/>
  <c r="G2" i="19" s="1"/>
  <c r="F3" i="19"/>
  <c r="F2" i="19" s="1"/>
  <c r="E3" i="19"/>
  <c r="E2" i="19" s="1"/>
  <c r="D3" i="19"/>
  <c r="D2" i="19" s="1"/>
  <c r="C3" i="19"/>
  <c r="C2" i="19" s="1"/>
  <c r="B3" i="19"/>
  <c r="B2" i="19" s="1"/>
  <c r="L78" i="19"/>
  <c r="M78" i="19" s="1"/>
  <c r="L77" i="19"/>
  <c r="M77" i="19" s="1"/>
  <c r="L76" i="19"/>
  <c r="M76" i="19" s="1"/>
  <c r="L75" i="19"/>
  <c r="M75" i="19" s="1"/>
  <c r="L74" i="19"/>
  <c r="M74" i="19" s="1"/>
  <c r="L73" i="19"/>
  <c r="M73" i="19" s="1"/>
  <c r="L72" i="19"/>
  <c r="M72" i="19" s="1"/>
  <c r="L71" i="19"/>
  <c r="M71" i="19" s="1"/>
  <c r="L70" i="19"/>
  <c r="M70" i="19" s="1"/>
  <c r="L69" i="19"/>
  <c r="M69" i="19" s="1"/>
  <c r="L68" i="19"/>
  <c r="M68" i="19" s="1"/>
  <c r="L67" i="19"/>
  <c r="M67" i="19" s="1"/>
  <c r="L66" i="19"/>
  <c r="M66" i="19" s="1"/>
  <c r="L65" i="19"/>
  <c r="M65" i="19" s="1"/>
  <c r="L64" i="19"/>
  <c r="M64" i="19" s="1"/>
  <c r="L63" i="19"/>
  <c r="M63" i="19" s="1"/>
  <c r="L62" i="19"/>
  <c r="M62" i="19" s="1"/>
  <c r="L61" i="19"/>
  <c r="M61" i="19" s="1"/>
  <c r="L60" i="19"/>
  <c r="M60" i="19" s="1"/>
  <c r="L59" i="19"/>
  <c r="M59" i="19" s="1"/>
  <c r="L58" i="19"/>
  <c r="M58" i="19" s="1"/>
  <c r="L57" i="19"/>
  <c r="M57" i="19" s="1"/>
  <c r="L56" i="19"/>
  <c r="M56" i="19" s="1"/>
  <c r="L55" i="19"/>
  <c r="M55" i="19" s="1"/>
  <c r="L54" i="19"/>
  <c r="M54" i="19" s="1"/>
  <c r="L53" i="19"/>
  <c r="M53" i="19" s="1"/>
  <c r="L52" i="19"/>
  <c r="M52" i="19" s="1"/>
  <c r="L51" i="19"/>
  <c r="M51" i="19" s="1"/>
  <c r="L50" i="19"/>
  <c r="M50" i="19" s="1"/>
  <c r="L49" i="19"/>
  <c r="M49" i="19" s="1"/>
  <c r="L48" i="19"/>
  <c r="M48" i="19" s="1"/>
  <c r="L47" i="19"/>
  <c r="M47" i="19" s="1"/>
  <c r="L46" i="19"/>
  <c r="M46" i="19" s="1"/>
  <c r="L45" i="19"/>
  <c r="M45" i="19" s="1"/>
  <c r="L44" i="19"/>
  <c r="M44" i="19" s="1"/>
  <c r="L43" i="19"/>
  <c r="M43" i="19" s="1"/>
  <c r="L42" i="19"/>
  <c r="M42" i="19" s="1"/>
  <c r="L41" i="19"/>
  <c r="M41" i="19" s="1"/>
  <c r="L40" i="19"/>
  <c r="M40" i="19" s="1"/>
  <c r="L39" i="19"/>
  <c r="M39" i="19" s="1"/>
  <c r="L38" i="19"/>
  <c r="M38" i="19" s="1"/>
  <c r="L37" i="19"/>
  <c r="M37" i="19" s="1"/>
  <c r="L36" i="19"/>
  <c r="M36" i="19" s="1"/>
  <c r="L35" i="19"/>
  <c r="M35" i="19" s="1"/>
  <c r="L34" i="19"/>
  <c r="M34" i="19" s="1"/>
  <c r="L33" i="19"/>
  <c r="M33" i="19" s="1"/>
  <c r="L32" i="19"/>
  <c r="M32" i="19" s="1"/>
  <c r="L31" i="19"/>
  <c r="M31" i="19" s="1"/>
  <c r="L30" i="19"/>
  <c r="M30" i="19" s="1"/>
  <c r="L29" i="19"/>
  <c r="M29" i="19" s="1"/>
  <c r="L28" i="19"/>
  <c r="M28" i="19" s="1"/>
  <c r="L27" i="19"/>
  <c r="M27" i="19" s="1"/>
  <c r="L26" i="19"/>
  <c r="M26" i="19" s="1"/>
  <c r="L25" i="19"/>
  <c r="M25" i="19" s="1"/>
  <c r="L24" i="19"/>
  <c r="M24" i="19" s="1"/>
  <c r="L23" i="19"/>
  <c r="M23" i="19" s="1"/>
  <c r="L22" i="19"/>
  <c r="M22" i="19" s="1"/>
  <c r="L21" i="19"/>
  <c r="M21" i="19" s="1"/>
  <c r="L20" i="19"/>
  <c r="M20" i="19" s="1"/>
  <c r="L19" i="19"/>
  <c r="M19" i="19" s="1"/>
  <c r="L18" i="19"/>
  <c r="M18" i="19" s="1"/>
  <c r="L17" i="19"/>
  <c r="M17" i="19" s="1"/>
  <c r="L16" i="19"/>
  <c r="M16" i="19" s="1"/>
  <c r="L15" i="19"/>
  <c r="M15" i="19" s="1"/>
  <c r="L14" i="19"/>
  <c r="M14" i="19" s="1"/>
  <c r="L13" i="19"/>
  <c r="M13" i="19" s="1"/>
  <c r="L12" i="19"/>
  <c r="M12" i="19" s="1"/>
  <c r="L11" i="19"/>
  <c r="M11" i="19" s="1"/>
  <c r="L10" i="19"/>
  <c r="M10" i="19" s="1"/>
  <c r="L9" i="19"/>
  <c r="M9" i="19" s="1"/>
  <c r="L8" i="19"/>
  <c r="M8" i="19" s="1"/>
  <c r="L7" i="19"/>
  <c r="M7" i="19" s="1"/>
  <c r="K2" i="19"/>
  <c r="J2" i="19"/>
  <c r="I2" i="19"/>
  <c r="C1" i="3"/>
  <c r="D1" i="3"/>
  <c r="E1" i="3"/>
  <c r="F1" i="3"/>
  <c r="G1" i="3"/>
  <c r="H1" i="3"/>
  <c r="I1" i="3"/>
  <c r="J1" i="3"/>
  <c r="K1" i="3"/>
  <c r="C5" i="18"/>
  <c r="E5" i="18" s="1"/>
  <c r="C6" i="18"/>
  <c r="E6" i="18" s="1"/>
  <c r="C7" i="18"/>
  <c r="E7" i="18" s="1"/>
  <c r="C8" i="18"/>
  <c r="E8" i="18" s="1"/>
  <c r="C9" i="18"/>
  <c r="E9" i="18" s="1"/>
  <c r="C10" i="18"/>
  <c r="E10" i="18" s="1"/>
  <c r="C11" i="18"/>
  <c r="E11" i="18" s="1"/>
  <c r="C12" i="18"/>
  <c r="E12" i="18" s="1"/>
  <c r="C13" i="18"/>
  <c r="E13" i="18" s="1"/>
  <c r="C4" i="18"/>
  <c r="E4" i="18" s="1"/>
  <c r="D14" i="1"/>
  <c r="D13" i="1"/>
  <c r="D12" i="1"/>
  <c r="D11" i="1"/>
  <c r="D10" i="1"/>
  <c r="D9" i="1"/>
  <c r="D8" i="1"/>
  <c r="D7" i="1"/>
  <c r="D6" i="1"/>
  <c r="D5" i="1"/>
  <c r="AD72" i="18" l="1"/>
  <c r="Q79" i="18"/>
  <c r="AD75" i="18"/>
  <c r="Q74" i="18"/>
  <c r="D76" i="18"/>
  <c r="Q75" i="18"/>
  <c r="D73" i="18"/>
  <c r="Q78" i="18"/>
  <c r="Q77" i="18"/>
  <c r="Q76" i="18"/>
  <c r="D72" i="18"/>
  <c r="D79" i="18"/>
  <c r="D81" i="18"/>
  <c r="D77" i="18"/>
  <c r="D75" i="18"/>
  <c r="D74" i="18"/>
  <c r="P56" i="18"/>
  <c r="AJ60" i="18"/>
  <c r="AD58" i="18"/>
  <c r="AK65" i="18"/>
  <c r="AJ64" i="18"/>
  <c r="AK64" i="18"/>
  <c r="AI63" i="18"/>
  <c r="AK63" i="18"/>
  <c r="AJ63" i="18"/>
  <c r="AJ62" i="18"/>
  <c r="AH57" i="18"/>
  <c r="AH62" i="18"/>
  <c r="AK62" i="18"/>
  <c r="AI62" i="18"/>
  <c r="AK60" i="18"/>
  <c r="AI60" i="18"/>
  <c r="AH61" i="18"/>
  <c r="AG61" i="18"/>
  <c r="AI61" i="18"/>
  <c r="AK61" i="18"/>
  <c r="AJ61" i="18"/>
  <c r="AF60" i="18"/>
  <c r="AG60" i="18"/>
  <c r="AH60" i="18"/>
  <c r="AE59" i="18"/>
  <c r="AG59" i="18"/>
  <c r="AI59" i="18"/>
  <c r="AF59" i="18"/>
  <c r="AJ59" i="18"/>
  <c r="AH59" i="18"/>
  <c r="AK59" i="18"/>
  <c r="AG58" i="18"/>
  <c r="AE58" i="18"/>
  <c r="AF58" i="18"/>
  <c r="AH58" i="18"/>
  <c r="AI58" i="18"/>
  <c r="AK58" i="18"/>
  <c r="AJ58" i="18"/>
  <c r="AK57" i="18"/>
  <c r="AI57" i="18"/>
  <c r="AJ57" i="18"/>
  <c r="AC57" i="18"/>
  <c r="AE57" i="18"/>
  <c r="AG57" i="18"/>
  <c r="AD57" i="18"/>
  <c r="AF57" i="18"/>
  <c r="AB56" i="18"/>
  <c r="AC56" i="18"/>
  <c r="AD56" i="18"/>
  <c r="AE56" i="18"/>
  <c r="AF56" i="18"/>
  <c r="AG56" i="18"/>
  <c r="AH56" i="18"/>
  <c r="AI56" i="18"/>
  <c r="AJ56" i="18"/>
  <c r="AK56" i="18"/>
  <c r="U57" i="18"/>
  <c r="Q57" i="18"/>
  <c r="X63" i="18"/>
  <c r="X56" i="18"/>
  <c r="X57" i="18"/>
  <c r="X65" i="18"/>
  <c r="W56" i="18"/>
  <c r="X64" i="18"/>
  <c r="W64" i="18"/>
  <c r="V56" i="18"/>
  <c r="U56" i="18"/>
  <c r="V62" i="18"/>
  <c r="U62" i="18"/>
  <c r="W61" i="18"/>
  <c r="X61" i="18"/>
  <c r="T57" i="18"/>
  <c r="V61" i="18"/>
  <c r="T56" i="18"/>
  <c r="T61" i="18"/>
  <c r="U61" i="18"/>
  <c r="S56" i="18"/>
  <c r="V60" i="18"/>
  <c r="S59" i="18"/>
  <c r="S60" i="18"/>
  <c r="S57" i="18"/>
  <c r="U59" i="18"/>
  <c r="X59" i="18"/>
  <c r="R59" i="18"/>
  <c r="R56" i="18"/>
  <c r="T59" i="18"/>
  <c r="W59" i="18"/>
  <c r="R57" i="18"/>
  <c r="S58" i="18"/>
  <c r="U58" i="18"/>
  <c r="W58" i="18"/>
  <c r="X58" i="18"/>
  <c r="Q58" i="18"/>
  <c r="T58" i="18"/>
  <c r="V58" i="18"/>
  <c r="Q56" i="18"/>
  <c r="R58" i="18"/>
  <c r="P57" i="18"/>
  <c r="W57" i="18"/>
  <c r="V57" i="18"/>
  <c r="W60" i="18"/>
  <c r="X60" i="18"/>
  <c r="T60" i="18"/>
  <c r="U60" i="18"/>
  <c r="W62" i="18"/>
  <c r="X62" i="18"/>
  <c r="V63" i="18"/>
  <c r="W63" i="18"/>
  <c r="V59" i="18"/>
  <c r="I57" i="18"/>
  <c r="C57" i="18"/>
  <c r="J63" i="18"/>
  <c r="K63" i="18"/>
  <c r="K64" i="18"/>
  <c r="J67" i="18" s="1"/>
  <c r="J64" i="18"/>
  <c r="J57" i="18"/>
  <c r="I63" i="18"/>
  <c r="J60" i="18"/>
  <c r="J56" i="18"/>
  <c r="H60" i="18"/>
  <c r="F60" i="18"/>
  <c r="I62" i="18"/>
  <c r="K60" i="18"/>
  <c r="H61" i="18"/>
  <c r="J62" i="18"/>
  <c r="H62" i="18"/>
  <c r="D58" i="18"/>
  <c r="C56" i="18"/>
  <c r="F59" i="18"/>
  <c r="I58" i="18"/>
  <c r="D56" i="18"/>
  <c r="F56" i="18"/>
  <c r="H58" i="18"/>
  <c r="H57" i="18"/>
  <c r="I60" i="18"/>
  <c r="G57" i="18"/>
  <c r="B56" i="18"/>
  <c r="E57" i="18"/>
  <c r="E58" i="18"/>
  <c r="K58" i="18"/>
  <c r="I61" i="18"/>
  <c r="K62" i="18"/>
  <c r="G61" i="18"/>
  <c r="G58" i="18"/>
  <c r="G56" i="18"/>
  <c r="K65" i="18"/>
  <c r="I56" i="18"/>
  <c r="J58" i="18"/>
  <c r="H59" i="18"/>
  <c r="D57" i="18"/>
  <c r="G59" i="18"/>
  <c r="F57" i="18"/>
  <c r="I67" i="18"/>
  <c r="F58" i="18"/>
  <c r="H56" i="18"/>
  <c r="J59" i="18"/>
  <c r="I59" i="18"/>
  <c r="K56" i="18"/>
  <c r="J61" i="18"/>
  <c r="K57" i="18"/>
  <c r="G60" i="18"/>
  <c r="K59" i="18"/>
  <c r="E59" i="18"/>
  <c r="K61" i="18"/>
  <c r="E56" i="18"/>
  <c r="K2" i="10"/>
  <c r="K1" i="10" s="1"/>
  <c r="J2" i="10"/>
  <c r="J1" i="10" s="1"/>
  <c r="I2" i="10"/>
  <c r="I1" i="10" s="1"/>
  <c r="H2" i="10"/>
  <c r="H1" i="10" s="1"/>
  <c r="G2" i="10"/>
  <c r="G1" i="10" s="1"/>
  <c r="F2" i="10"/>
  <c r="F1" i="10" s="1"/>
  <c r="E2" i="10"/>
  <c r="E1" i="10" s="1"/>
  <c r="D2" i="10"/>
  <c r="D1" i="10" s="1"/>
  <c r="C2" i="10"/>
  <c r="C1" i="10" s="1"/>
  <c r="B2" i="10"/>
  <c r="B1" i="10" s="1"/>
  <c r="K1" i="9"/>
  <c r="L1" i="9"/>
  <c r="M1" i="9"/>
  <c r="N1" i="9"/>
  <c r="O1" i="9"/>
  <c r="P1" i="9"/>
  <c r="Q1" i="9"/>
  <c r="R1" i="9"/>
  <c r="S1" i="9"/>
  <c r="J1" i="9"/>
  <c r="D14" i="9"/>
  <c r="D13" i="9"/>
  <c r="D12" i="9"/>
  <c r="D11" i="9"/>
  <c r="D10" i="9"/>
  <c r="D9" i="9"/>
  <c r="D8" i="9"/>
  <c r="D6" i="9"/>
  <c r="D5" i="9"/>
  <c r="N3" i="7"/>
  <c r="O3" i="7"/>
  <c r="N4" i="7"/>
  <c r="O4" i="7"/>
  <c r="N5" i="7"/>
  <c r="O5" i="7"/>
  <c r="N6" i="7"/>
  <c r="O6" i="7"/>
  <c r="N7" i="7"/>
  <c r="O7" i="7"/>
  <c r="N8" i="7"/>
  <c r="O8" i="7"/>
  <c r="N9" i="7"/>
  <c r="O9" i="7"/>
  <c r="N10" i="7"/>
  <c r="O10" i="7"/>
  <c r="N11" i="7"/>
  <c r="O11" i="7"/>
  <c r="N12" i="7"/>
  <c r="O12" i="7"/>
  <c r="N13" i="7"/>
  <c r="O13" i="7"/>
  <c r="N14" i="7"/>
  <c r="O14" i="7"/>
  <c r="N15" i="7"/>
  <c r="O15" i="7"/>
  <c r="N16" i="7"/>
  <c r="O16" i="7"/>
  <c r="N17" i="7"/>
  <c r="O17" i="7"/>
  <c r="N18" i="7"/>
  <c r="O18" i="7"/>
  <c r="N19" i="7"/>
  <c r="O19" i="7"/>
  <c r="N20" i="7"/>
  <c r="O20" i="7"/>
  <c r="N21" i="7"/>
  <c r="O21" i="7"/>
  <c r="O2" i="7"/>
  <c r="N2" i="7"/>
  <c r="J1" i="1"/>
  <c r="K1" i="1"/>
  <c r="M1" i="1"/>
  <c r="N1" i="1"/>
  <c r="O1" i="1"/>
  <c r="P1" i="1"/>
  <c r="Q1" i="1"/>
  <c r="R1" i="1"/>
  <c r="S1" i="1"/>
  <c r="J3" i="1"/>
  <c r="K3" i="1"/>
  <c r="L3" i="1"/>
  <c r="M3" i="1"/>
  <c r="N3" i="1"/>
  <c r="O3" i="1"/>
  <c r="P3" i="1"/>
  <c r="Q3" i="1"/>
  <c r="R3" i="1"/>
  <c r="S3"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C4" i="15"/>
  <c r="D4" i="15"/>
  <c r="C5" i="15"/>
  <c r="D5" i="15"/>
  <c r="C6" i="15"/>
  <c r="D6" i="15"/>
  <c r="C7" i="15"/>
  <c r="D7" i="15"/>
  <c r="C8" i="15"/>
  <c r="D8" i="15"/>
  <c r="C9" i="15"/>
  <c r="D9" i="15"/>
  <c r="C10" i="15"/>
  <c r="D10" i="15"/>
  <c r="C11" i="15"/>
  <c r="D11" i="15"/>
  <c r="C12" i="15"/>
  <c r="D12" i="15"/>
  <c r="C13" i="15"/>
  <c r="D13" i="15"/>
  <c r="C14" i="15"/>
  <c r="D14" i="15"/>
  <c r="C15" i="15"/>
  <c r="D15" i="15"/>
  <c r="C16" i="15"/>
  <c r="D16" i="15"/>
  <c r="C17" i="15"/>
  <c r="D17" i="15"/>
  <c r="D3" i="15"/>
  <c r="C3" i="15"/>
  <c r="AA8" i="15"/>
  <c r="X4" i="15"/>
  <c r="Y4" i="15"/>
  <c r="Y5" i="15"/>
  <c r="Y6" i="15"/>
  <c r="Y7" i="15"/>
  <c r="Y8" i="15"/>
  <c r="Y9" i="15"/>
  <c r="Y10" i="15"/>
  <c r="Y11" i="15"/>
  <c r="Y12" i="15"/>
  <c r="Y13" i="15"/>
  <c r="Y14" i="15"/>
  <c r="Y15" i="15"/>
  <c r="Y16" i="15"/>
  <c r="Y17" i="15"/>
  <c r="Y3" i="15"/>
  <c r="X5" i="15"/>
  <c r="X6" i="15"/>
  <c r="X7" i="15"/>
  <c r="X8" i="15"/>
  <c r="X9" i="15"/>
  <c r="X10" i="15"/>
  <c r="X11" i="15"/>
  <c r="X12" i="15"/>
  <c r="X13" i="15"/>
  <c r="X14" i="15"/>
  <c r="X15" i="15"/>
  <c r="X16" i="15"/>
  <c r="X17" i="15"/>
  <c r="X3" i="15"/>
  <c r="W4" i="15"/>
  <c r="W5" i="15"/>
  <c r="W6" i="15"/>
  <c r="W7" i="15"/>
  <c r="W8" i="15"/>
  <c r="W9" i="15"/>
  <c r="W10" i="15"/>
  <c r="W11" i="15"/>
  <c r="W12" i="15"/>
  <c r="W13" i="15"/>
  <c r="W14" i="15"/>
  <c r="W15" i="15"/>
  <c r="W16" i="15"/>
  <c r="W17" i="15"/>
  <c r="W3" i="15"/>
  <c r="V4" i="15"/>
  <c r="V5" i="15"/>
  <c r="V6" i="15"/>
  <c r="V7" i="15"/>
  <c r="V8" i="15"/>
  <c r="V9" i="15"/>
  <c r="V10" i="15"/>
  <c r="V11" i="15"/>
  <c r="V12" i="15"/>
  <c r="V13" i="15"/>
  <c r="V14" i="15"/>
  <c r="V15" i="15"/>
  <c r="V16" i="15"/>
  <c r="V17" i="15"/>
  <c r="V3" i="15"/>
  <c r="U4" i="15"/>
  <c r="U5" i="15"/>
  <c r="U6" i="15"/>
  <c r="U7" i="15"/>
  <c r="U8" i="15"/>
  <c r="U9" i="15"/>
  <c r="U10" i="15"/>
  <c r="U11" i="15"/>
  <c r="U12" i="15"/>
  <c r="U13" i="15"/>
  <c r="U14" i="15"/>
  <c r="U15" i="15"/>
  <c r="U16" i="15"/>
  <c r="U17" i="15"/>
  <c r="U3" i="15"/>
  <c r="B3" i="16"/>
  <c r="AA13" i="15" s="1"/>
  <c r="B4" i="16"/>
  <c r="AA10" i="15" s="1"/>
  <c r="B5" i="16"/>
  <c r="B6" i="16"/>
  <c r="B7" i="16"/>
  <c r="AA12" i="15" s="1"/>
  <c r="B8" i="16"/>
  <c r="B9" i="16"/>
  <c r="AA14" i="15" s="1"/>
  <c r="B10" i="16"/>
  <c r="AA3" i="15" s="1"/>
  <c r="B2" i="16"/>
  <c r="L7" i="14"/>
  <c r="M7" i="14" s="1"/>
  <c r="L8" i="14"/>
  <c r="M8" i="14" s="1"/>
  <c r="L9" i="14"/>
  <c r="M9" i="14" s="1"/>
  <c r="L10" i="14"/>
  <c r="M10" i="14" s="1"/>
  <c r="L11" i="14"/>
  <c r="M11" i="14" s="1"/>
  <c r="L12" i="14"/>
  <c r="M12" i="14" s="1"/>
  <c r="L13" i="14"/>
  <c r="M13" i="14" s="1"/>
  <c r="L14" i="14"/>
  <c r="M14" i="14" s="1"/>
  <c r="L15" i="14"/>
  <c r="M15" i="14" s="1"/>
  <c r="L16" i="14"/>
  <c r="M16" i="14" s="1"/>
  <c r="L17" i="14"/>
  <c r="M17" i="14" s="1"/>
  <c r="L18" i="14"/>
  <c r="M18" i="14" s="1"/>
  <c r="L19" i="14"/>
  <c r="M19" i="14" s="1"/>
  <c r="L20" i="14"/>
  <c r="M20" i="14" s="1"/>
  <c r="L21" i="14"/>
  <c r="M21" i="14" s="1"/>
  <c r="L22" i="14"/>
  <c r="M22" i="14" s="1"/>
  <c r="L23" i="14"/>
  <c r="M23" i="14" s="1"/>
  <c r="L24" i="14"/>
  <c r="M24" i="14" s="1"/>
  <c r="L25" i="14"/>
  <c r="M25" i="14" s="1"/>
  <c r="L26" i="14"/>
  <c r="M26" i="14" s="1"/>
  <c r="L27" i="14"/>
  <c r="M27" i="14" s="1"/>
  <c r="L28" i="14"/>
  <c r="M28" i="14" s="1"/>
  <c r="L29" i="14"/>
  <c r="M29" i="14" s="1"/>
  <c r="L30" i="14"/>
  <c r="M30" i="14" s="1"/>
  <c r="L31" i="14"/>
  <c r="M31" i="14" s="1"/>
  <c r="L32" i="14"/>
  <c r="M32" i="14" s="1"/>
  <c r="L33" i="14"/>
  <c r="M33" i="14" s="1"/>
  <c r="L34" i="14"/>
  <c r="M34" i="14" s="1"/>
  <c r="L35" i="14"/>
  <c r="M35" i="14" s="1"/>
  <c r="L36" i="14"/>
  <c r="M36" i="14" s="1"/>
  <c r="L37" i="14"/>
  <c r="M37" i="14" s="1"/>
  <c r="L38" i="14"/>
  <c r="M38" i="14" s="1"/>
  <c r="L39" i="14"/>
  <c r="M39" i="14" s="1"/>
  <c r="L40" i="14"/>
  <c r="M40" i="14" s="1"/>
  <c r="L41" i="14"/>
  <c r="M41" i="14" s="1"/>
  <c r="L42" i="14"/>
  <c r="M42" i="14" s="1"/>
  <c r="L43" i="14"/>
  <c r="M43" i="14" s="1"/>
  <c r="L44" i="14"/>
  <c r="M44" i="14" s="1"/>
  <c r="L45" i="14"/>
  <c r="M45" i="14" s="1"/>
  <c r="L46" i="14"/>
  <c r="M46" i="14" s="1"/>
  <c r="L47" i="14"/>
  <c r="M47" i="14" s="1"/>
  <c r="L48" i="14"/>
  <c r="M48" i="14" s="1"/>
  <c r="L49" i="14"/>
  <c r="M49" i="14" s="1"/>
  <c r="L50" i="14"/>
  <c r="M50" i="14" s="1"/>
  <c r="L51" i="14"/>
  <c r="M51" i="14" s="1"/>
  <c r="L52" i="14"/>
  <c r="M52" i="14" s="1"/>
  <c r="L53" i="14"/>
  <c r="M53" i="14" s="1"/>
  <c r="L54" i="14"/>
  <c r="M54" i="14" s="1"/>
  <c r="L55" i="14"/>
  <c r="M55" i="14" s="1"/>
  <c r="L56" i="14"/>
  <c r="M56" i="14" s="1"/>
  <c r="L57" i="14"/>
  <c r="M57" i="14" s="1"/>
  <c r="L58" i="14"/>
  <c r="M58" i="14" s="1"/>
  <c r="L59" i="14"/>
  <c r="M59" i="14" s="1"/>
  <c r="L60" i="14"/>
  <c r="M60" i="14" s="1"/>
  <c r="L61" i="14"/>
  <c r="M61" i="14" s="1"/>
  <c r="L62" i="14"/>
  <c r="M62" i="14" s="1"/>
  <c r="L63" i="14"/>
  <c r="M63" i="14" s="1"/>
  <c r="L64" i="14"/>
  <c r="M64" i="14" s="1"/>
  <c r="L65" i="14"/>
  <c r="M65" i="14" s="1"/>
  <c r="L66" i="14"/>
  <c r="M66" i="14" s="1"/>
  <c r="L67" i="14"/>
  <c r="M67" i="14" s="1"/>
  <c r="L68" i="14"/>
  <c r="M68" i="14" s="1"/>
  <c r="L69" i="14"/>
  <c r="M69" i="14" s="1"/>
  <c r="L70" i="14"/>
  <c r="M70" i="14" s="1"/>
  <c r="L71" i="14"/>
  <c r="M71" i="14" s="1"/>
  <c r="L72" i="14"/>
  <c r="M72" i="14" s="1"/>
  <c r="L73" i="14"/>
  <c r="M73" i="14" s="1"/>
  <c r="L74" i="14"/>
  <c r="M74" i="14" s="1"/>
  <c r="L75" i="14"/>
  <c r="M75" i="14" s="1"/>
  <c r="L76" i="14"/>
  <c r="M76" i="14" s="1"/>
  <c r="L77" i="14"/>
  <c r="M77" i="14" s="1"/>
  <c r="L78" i="14"/>
  <c r="M78" i="14" s="1"/>
  <c r="L79" i="14"/>
  <c r="M79" i="14" s="1"/>
  <c r="L80" i="14"/>
  <c r="M80" i="14" s="1"/>
  <c r="L81" i="14"/>
  <c r="M81" i="14" s="1"/>
  <c r="L82" i="14"/>
  <c r="M82" i="14" s="1"/>
  <c r="L83" i="14"/>
  <c r="M83" i="14" s="1"/>
  <c r="L84" i="14"/>
  <c r="M84" i="14" s="1"/>
  <c r="L85" i="14"/>
  <c r="M85" i="14" s="1"/>
  <c r="L86" i="14"/>
  <c r="M86" i="14" s="1"/>
  <c r="L87" i="14"/>
  <c r="M87" i="14" s="1"/>
  <c r="L88" i="14"/>
  <c r="M88" i="14" s="1"/>
  <c r="L89" i="14"/>
  <c r="M89" i="14" s="1"/>
  <c r="L90" i="14"/>
  <c r="M90" i="14" s="1"/>
  <c r="L91" i="14"/>
  <c r="M91" i="14" s="1"/>
  <c r="L92" i="14"/>
  <c r="M92" i="14" s="1"/>
  <c r="L93" i="14"/>
  <c r="M93" i="14" s="1"/>
  <c r="L94" i="14"/>
  <c r="M94" i="14" s="1"/>
  <c r="L95" i="14"/>
  <c r="M95" i="14" s="1"/>
  <c r="L96" i="14"/>
  <c r="M96" i="14" s="1"/>
  <c r="L97" i="14"/>
  <c r="M97" i="14" s="1"/>
  <c r="L98" i="14"/>
  <c r="M98" i="14" s="1"/>
  <c r="L99" i="14"/>
  <c r="M99" i="14" s="1"/>
  <c r="L100" i="14"/>
  <c r="M100" i="14" s="1"/>
  <c r="L101" i="14"/>
  <c r="M101" i="14" s="1"/>
  <c r="L102" i="14"/>
  <c r="M102" i="14" s="1"/>
  <c r="L103" i="14"/>
  <c r="M103" i="14" s="1"/>
  <c r="L104" i="14"/>
  <c r="M104" i="14" s="1"/>
  <c r="L105" i="14"/>
  <c r="M105" i="14" s="1"/>
  <c r="L106" i="14"/>
  <c r="M106" i="14" s="1"/>
  <c r="L107" i="14"/>
  <c r="M107" i="14" s="1"/>
  <c r="L108" i="14"/>
  <c r="M108" i="14" s="1"/>
  <c r="L109" i="14"/>
  <c r="M109" i="14" s="1"/>
  <c r="L110" i="14"/>
  <c r="M110" i="14" s="1"/>
  <c r="L111" i="14"/>
  <c r="M111" i="14" s="1"/>
  <c r="L112" i="14"/>
  <c r="M112" i="14" s="1"/>
  <c r="L113" i="14"/>
  <c r="M113" i="14" s="1"/>
  <c r="L114" i="14"/>
  <c r="M114" i="14" s="1"/>
  <c r="L115" i="14"/>
  <c r="M115" i="14" s="1"/>
  <c r="L6" i="14"/>
  <c r="M6" i="14" s="1"/>
  <c r="K2" i="14"/>
  <c r="K1" i="14" s="1"/>
  <c r="J2" i="14"/>
  <c r="J1" i="14" s="1"/>
  <c r="I2" i="14"/>
  <c r="I1" i="14" s="1"/>
  <c r="H2" i="14"/>
  <c r="H1" i="14" s="1"/>
  <c r="G2" i="14"/>
  <c r="G1" i="14" s="1"/>
  <c r="F2" i="14"/>
  <c r="F1" i="14" s="1"/>
  <c r="E2" i="14"/>
  <c r="E1" i="14" s="1"/>
  <c r="D2" i="14"/>
  <c r="D1" i="14" s="1"/>
  <c r="C2" i="14"/>
  <c r="C1" i="14" s="1"/>
  <c r="B2" i="14"/>
  <c r="B1" i="14" s="1"/>
  <c r="K1" i="13"/>
  <c r="L1" i="13"/>
  <c r="M1" i="13"/>
  <c r="N1" i="13"/>
  <c r="O1" i="13"/>
  <c r="P1" i="13"/>
  <c r="Q1" i="13"/>
  <c r="R1" i="13"/>
  <c r="S1" i="13"/>
  <c r="J1" i="13"/>
  <c r="D14" i="13"/>
  <c r="D13" i="13"/>
  <c r="D12" i="13"/>
  <c r="D11" i="13"/>
  <c r="D10" i="13"/>
  <c r="D9" i="13"/>
  <c r="D8" i="13"/>
  <c r="D7" i="13"/>
  <c r="D6" i="13"/>
  <c r="D5" i="13"/>
  <c r="O19" i="12"/>
  <c r="P19" i="12"/>
  <c r="O20" i="12"/>
  <c r="P20" i="12"/>
  <c r="O21" i="12"/>
  <c r="P21" i="12"/>
  <c r="P18" i="12"/>
  <c r="O3" i="12"/>
  <c r="O4" i="12"/>
  <c r="O5" i="12"/>
  <c r="O6" i="12"/>
  <c r="O7" i="12"/>
  <c r="O8" i="12"/>
  <c r="O9" i="12"/>
  <c r="O10" i="12"/>
  <c r="O11" i="12"/>
  <c r="O12" i="12"/>
  <c r="O13" i="12"/>
  <c r="O14" i="12"/>
  <c r="O15" i="12"/>
  <c r="O16" i="12"/>
  <c r="O17" i="12"/>
  <c r="O18" i="12"/>
  <c r="O2" i="12"/>
  <c r="P16" i="12"/>
  <c r="P17" i="12"/>
  <c r="P3" i="12"/>
  <c r="P4" i="12"/>
  <c r="P5" i="12"/>
  <c r="P6" i="12"/>
  <c r="P7" i="12"/>
  <c r="P8" i="12"/>
  <c r="P9" i="12"/>
  <c r="P10" i="12"/>
  <c r="P11" i="12"/>
  <c r="P12" i="12"/>
  <c r="P13" i="12"/>
  <c r="P14" i="12"/>
  <c r="P15" i="12"/>
  <c r="P2" i="12"/>
  <c r="U3" i="12"/>
  <c r="U4" i="12"/>
  <c r="U5" i="12"/>
  <c r="U6" i="12"/>
  <c r="U7" i="12"/>
  <c r="U8" i="12"/>
  <c r="U9" i="12"/>
  <c r="U10" i="12"/>
  <c r="U11" i="12"/>
  <c r="U12" i="12"/>
  <c r="U13" i="12"/>
  <c r="U14" i="12"/>
  <c r="U15" i="12"/>
  <c r="U16" i="12"/>
  <c r="U2" i="12"/>
  <c r="M12" i="3"/>
  <c r="M15" i="3"/>
  <c r="M53" i="3"/>
  <c r="L23" i="3"/>
  <c r="M23" i="3" s="1"/>
  <c r="L77" i="3"/>
  <c r="M77" i="3" s="1"/>
  <c r="L76" i="3"/>
  <c r="M76" i="3" s="1"/>
  <c r="L75" i="3"/>
  <c r="M75" i="3" s="1"/>
  <c r="L74" i="3"/>
  <c r="M74" i="3" s="1"/>
  <c r="L73" i="3"/>
  <c r="M73" i="3" s="1"/>
  <c r="L60" i="3"/>
  <c r="M60" i="3" s="1"/>
  <c r="L72" i="3"/>
  <c r="M72" i="3" s="1"/>
  <c r="L71" i="3"/>
  <c r="M71" i="3" s="1"/>
  <c r="L69" i="3"/>
  <c r="M69" i="3" s="1"/>
  <c r="L68" i="3"/>
  <c r="M68" i="3" s="1"/>
  <c r="L67" i="3"/>
  <c r="M67" i="3" s="1"/>
  <c r="L66" i="3"/>
  <c r="M66" i="3" s="1"/>
  <c r="L48" i="3"/>
  <c r="M48" i="3" s="1"/>
  <c r="L64" i="3"/>
  <c r="M64" i="3" s="1"/>
  <c r="L63" i="3"/>
  <c r="M63" i="3" s="1"/>
  <c r="L62" i="3"/>
  <c r="M62" i="3" s="1"/>
  <c r="L61" i="3"/>
  <c r="M61" i="3" s="1"/>
  <c r="L65" i="3"/>
  <c r="M65" i="3" s="1"/>
  <c r="L59" i="3"/>
  <c r="M59" i="3" s="1"/>
  <c r="L58" i="3"/>
  <c r="M58" i="3" s="1"/>
  <c r="L57" i="3"/>
  <c r="M57" i="3" s="1"/>
  <c r="L56" i="3"/>
  <c r="M56" i="3" s="1"/>
  <c r="L55" i="3"/>
  <c r="M55" i="3" s="1"/>
  <c r="L54" i="3"/>
  <c r="M54" i="3" s="1"/>
  <c r="L53" i="3"/>
  <c r="L52" i="3"/>
  <c r="M52" i="3" s="1"/>
  <c r="L51" i="3"/>
  <c r="M51" i="3" s="1"/>
  <c r="L50" i="3"/>
  <c r="M50" i="3" s="1"/>
  <c r="L49" i="3"/>
  <c r="M49" i="3" s="1"/>
  <c r="L70" i="3"/>
  <c r="M70" i="3" s="1"/>
  <c r="L47" i="3"/>
  <c r="M47" i="3" s="1"/>
  <c r="L46" i="3"/>
  <c r="M46" i="3" s="1"/>
  <c r="L45" i="3"/>
  <c r="M45" i="3" s="1"/>
  <c r="L44" i="3"/>
  <c r="M44" i="3" s="1"/>
  <c r="L43" i="3"/>
  <c r="M43" i="3" s="1"/>
  <c r="L42" i="3"/>
  <c r="M42" i="3" s="1"/>
  <c r="L41" i="3"/>
  <c r="M41" i="3" s="1"/>
  <c r="L40" i="3"/>
  <c r="M40" i="3" s="1"/>
  <c r="L39" i="3"/>
  <c r="M39" i="3" s="1"/>
  <c r="L38" i="3"/>
  <c r="M38" i="3" s="1"/>
  <c r="L37" i="3"/>
  <c r="M37" i="3" s="1"/>
  <c r="L36" i="3"/>
  <c r="M36" i="3" s="1"/>
  <c r="L35" i="3"/>
  <c r="M35" i="3" s="1"/>
  <c r="L34" i="3"/>
  <c r="M34" i="3" s="1"/>
  <c r="L33" i="3"/>
  <c r="M33" i="3" s="1"/>
  <c r="L32" i="3"/>
  <c r="M32" i="3" s="1"/>
  <c r="L31" i="3"/>
  <c r="M31" i="3" s="1"/>
  <c r="L30" i="3"/>
  <c r="M30" i="3" s="1"/>
  <c r="L29" i="3"/>
  <c r="M29" i="3" s="1"/>
  <c r="L28" i="3"/>
  <c r="M28" i="3" s="1"/>
  <c r="L27" i="3"/>
  <c r="M27" i="3" s="1"/>
  <c r="L26" i="3"/>
  <c r="M26" i="3" s="1"/>
  <c r="L25" i="3"/>
  <c r="M25" i="3" s="1"/>
  <c r="L24" i="3"/>
  <c r="M24" i="3" s="1"/>
  <c r="L22" i="3"/>
  <c r="M22" i="3" s="1"/>
  <c r="L21" i="3"/>
  <c r="M21" i="3" s="1"/>
  <c r="L20" i="3"/>
  <c r="M20" i="3" s="1"/>
  <c r="L19" i="3"/>
  <c r="M19" i="3" s="1"/>
  <c r="L18" i="3"/>
  <c r="M18" i="3" s="1"/>
  <c r="L17" i="3"/>
  <c r="M17" i="3" s="1"/>
  <c r="L16" i="3"/>
  <c r="M16" i="3" s="1"/>
  <c r="L15" i="3"/>
  <c r="L14" i="3"/>
  <c r="M14" i="3" s="1"/>
  <c r="L13" i="3"/>
  <c r="M13" i="3" s="1"/>
  <c r="L12" i="3"/>
  <c r="L11" i="3"/>
  <c r="M11" i="3" s="1"/>
  <c r="L10" i="3"/>
  <c r="M10" i="3" s="1"/>
  <c r="L9" i="3"/>
  <c r="M9" i="3" s="1"/>
  <c r="L8" i="3"/>
  <c r="M8" i="3" s="1"/>
  <c r="L7" i="3"/>
  <c r="M7" i="3" s="1"/>
  <c r="L6" i="3"/>
  <c r="M6" i="3" s="1"/>
  <c r="K2" i="3"/>
  <c r="J2" i="3"/>
  <c r="I2" i="3"/>
  <c r="H2" i="3"/>
  <c r="G2" i="3"/>
  <c r="F2" i="3"/>
  <c r="E2" i="3"/>
  <c r="D2" i="3"/>
  <c r="C2" i="3"/>
  <c r="B2" i="3"/>
  <c r="B1" i="3" s="1"/>
  <c r="H67" i="18" l="1"/>
  <c r="G67" i="18"/>
  <c r="F67" i="18"/>
  <c r="B67" i="18"/>
  <c r="E67" i="18"/>
  <c r="C67" i="18"/>
  <c r="D67" i="18"/>
  <c r="L1" i="1"/>
  <c r="AA4" i="15"/>
  <c r="Z13" i="15"/>
  <c r="AB13" i="15" s="1"/>
  <c r="Z3" i="15"/>
  <c r="AB3" i="15" s="1"/>
  <c r="Z17" i="15"/>
  <c r="Z11" i="15"/>
  <c r="Z16" i="15"/>
  <c r="Z8" i="15"/>
  <c r="AB8" i="15" s="1"/>
  <c r="Z7" i="15"/>
  <c r="Z4" i="15"/>
  <c r="Z15" i="15"/>
  <c r="Z12" i="15"/>
  <c r="AB12" i="15" s="1"/>
  <c r="Z10" i="15"/>
  <c r="AB10" i="15" s="1"/>
  <c r="Z6" i="15"/>
  <c r="Z5" i="15"/>
  <c r="Z14" i="15"/>
  <c r="AB14" i="15" s="1"/>
  <c r="Z9" i="15"/>
  <c r="AA16" i="15"/>
  <c r="AA7" i="15"/>
  <c r="AA17" i="15"/>
  <c r="AB17" i="15" s="1"/>
  <c r="AA15" i="15"/>
  <c r="AA9" i="15"/>
  <c r="AA11" i="15"/>
  <c r="AA6" i="15"/>
  <c r="AA5" i="15"/>
  <c r="B68" i="18" l="1"/>
  <c r="K67" i="18"/>
  <c r="AB15" i="15"/>
  <c r="AB4" i="15"/>
  <c r="AB9" i="15"/>
  <c r="AB7" i="15"/>
  <c r="AB16" i="15"/>
  <c r="AB11" i="15"/>
  <c r="AB5" i="15"/>
  <c r="AB6" i="15"/>
</calcChain>
</file>

<file path=xl/sharedStrings.xml><?xml version="1.0" encoding="utf-8"?>
<sst xmlns="http://schemas.openxmlformats.org/spreadsheetml/2006/main" count="6158" uniqueCount="1527">
  <si>
    <t>Job Profile</t>
  </si>
  <si>
    <t>Chosen schedules</t>
  </si>
  <si>
    <t>Software Engineer</t>
  </si>
  <si>
    <t>0, 8, 9, 28, 50, 57, 63, 65, 71, 95</t>
  </si>
  <si>
    <t>Schedule 0</t>
  </si>
  <si>
    <t>Start work, review and respond to emails</t>
  </si>
  <si>
    <t>Code refactoring: Improve code readability and maintainability for Project A</t>
  </si>
  <si>
    <t>Performance optimization: Profile and enhance the performance of the new feature</t>
  </si>
  <si>
    <t>Non-work: Take a short break, check social media</t>
  </si>
  <si>
    <t>Infrastructure management: Update and monitor the cloud infrastructure</t>
  </si>
  <si>
    <t>Lunch break, take a walk outside</t>
  </si>
  <si>
    <t>Debugging: Fix critical issues in the user authentication module</t>
  </si>
  <si>
    <t>Team meeting: Hold a Zoom call with the operations team</t>
  </si>
  <si>
    <t>Non-work: Send a Telegram message to a friend to catch up</t>
  </si>
  <si>
    <t>Code deployment automation: Streamline deployment scripts for continuous delivery</t>
  </si>
  <si>
    <t>Research: Investigate the latest trends in container orchestration</t>
  </si>
  <si>
    <t>Non-work: Watch a YouTube video on mindfulness techniques</t>
  </si>
  <si>
    <t>Documentation: Update API documentation with recent changes</t>
  </si>
  <si>
    <t>Prepare and send a summary of the day’s activities to the team lead</t>
  </si>
  <si>
    <t>End work, log off</t>
  </si>
  <si>
    <t>Schedule</t>
  </si>
  <si>
    <t>Schedule 8</t>
  </si>
  <si>
    <t>Schedule 9</t>
  </si>
  <si>
    <t>Schedule 28</t>
  </si>
  <si>
    <t>Schedule 50</t>
  </si>
  <si>
    <t>Schedule 57</t>
  </si>
  <si>
    <t>Schedule 63</t>
  </si>
  <si>
    <t>Schedule 65</t>
  </si>
  <si>
    <t>Schedule 95</t>
  </si>
  <si>
    <t>Morning stand-up meeting with the team</t>
  </si>
  <si>
    <t>Backend Development: Implement new endpoints for order management</t>
  </si>
  <si>
    <t>Non-work: Take a short break, stretch and hydrate</t>
  </si>
  <si>
    <t>Performance Optimization: Analyze and enhance query performance</t>
  </si>
  <si>
    <t>Feature Development: Enhance UI for the new dashboard</t>
  </si>
  <si>
    <t>Debugging: Resolve critical issues in the payment integration</t>
  </si>
  <si>
    <t>Collaboration: Brainstorming session with design team</t>
  </si>
  <si>
    <t>Continuous Integration Setup: Improve build automation process</t>
  </si>
  <si>
    <t>Non-work: Take a coffee break, relax</t>
  </si>
  <si>
    <t>Documentation: Update user guides with new features</t>
  </si>
  <si>
    <t>Code Review: Review and provide feedback on team's pull requests</t>
  </si>
  <si>
    <t>Start work, check and respond to emails</t>
  </si>
  <si>
    <t>Technical Debt Cleanup: Refactor old code in Project A</t>
  </si>
  <si>
    <t>Unit Testing: Write and execute tests for newly added features</t>
  </si>
  <si>
    <t>Performance Optimization: Improve database query performance</t>
  </si>
  <si>
    <t>Feature Development: Implement new user authentication methods</t>
  </si>
  <si>
    <t>Collaboration: Whiteboard session with the UX team on new designs</t>
  </si>
  <si>
    <t>Learning and Research: Read about new developments in cloud computing</t>
  </si>
  <si>
    <t>Continuous Integration Setup: Automate new testing workflows</t>
  </si>
  <si>
    <t>Documentation: Write detailed documentation for the new API endpoints</t>
  </si>
  <si>
    <t>Non-work: Stretch, hydrate, and relax</t>
  </si>
  <si>
    <t>Compliance Checks: Ensure new code adheres to security standards</t>
  </si>
  <si>
    <t>CI/CD Pipeline Maintenance: Address build failures and optimize the process</t>
  </si>
  <si>
    <t>Non-work: Take a short break, scroll through social media</t>
  </si>
  <si>
    <t>API Integration: Integrate third-party payment gateway into the system</t>
  </si>
  <si>
    <t>User Interface Design: Create mockups for the new user dashboard</t>
  </si>
  <si>
    <t>Version Control Management: Merge and resolve conflicts in repositories</t>
  </si>
  <si>
    <t>Debugging: Fix critical issues in the login module</t>
  </si>
  <si>
    <t>Non-work: Send a Telegram message to a friend to plan a weekend outing</t>
  </si>
  <si>
    <t>Code Refactoring: Improve code readability and maintainability for Project X</t>
  </si>
  <si>
    <t>Documentation: Update project documentation with recent changes</t>
  </si>
  <si>
    <t>Data Analysis: Analyze system performance metrics</t>
  </si>
  <si>
    <t>Backend Development: Integrate new features into the user authentication service</t>
  </si>
  <si>
    <t>Bug Triage: Identify and prioritize bugs reported by users</t>
  </si>
  <si>
    <t>Unit Testing: Write and execute test cases for the new features</t>
  </si>
  <si>
    <t>Feature Design: Plan and outline the architecture for the new analytics module</t>
  </si>
  <si>
    <t>Debugging: Fix critical issues in the payment processing system</t>
  </si>
  <si>
    <t>Technical Training: Conduct a session on best practices for API development</t>
  </si>
  <si>
    <t>Code Review: Evaluate and provide feedback on pull requests</t>
  </si>
  <si>
    <t>Performance Optimization: Enhance server response times for API calls</t>
  </si>
  <si>
    <t>Non-work: Scroll through social media, wind down</t>
  </si>
  <si>
    <t>Schedule 71</t>
  </si>
  <si>
    <t>Infrastructure Management: Update server configurations and monitor performance</t>
  </si>
  <si>
    <t>Data Analysis: Analyze user engagement metrics</t>
  </si>
  <si>
    <t>Technical Support: Assist customers with technical issues</t>
  </si>
  <si>
    <t>Security Review: Conduct a security audit on recent code changes</t>
  </si>
  <si>
    <t>Debugging: Fix critical issues in the payment processing module</t>
  </si>
  <si>
    <t>Non-work: Send a Telegram message to a friend to plan the weekend</t>
  </si>
  <si>
    <t>Feature Planning: Outline new features for the upcoming sprint</t>
  </si>
  <si>
    <t>Non-work: Stretch, hydrate, and wind down</t>
  </si>
  <si>
    <t>Technical Training: Conduct a session on cloud architecture best practices</t>
  </si>
  <si>
    <t>API Development: Implement new endpoints for user analytics</t>
  </si>
  <si>
    <t>Troubleshooting: Diagnose and resolve issues in the CI pipeline</t>
  </si>
  <si>
    <t>Documentation: Update technical documentation with recent changes</t>
  </si>
  <si>
    <t>Infrastructure Management: Monitor and update server configurations</t>
  </si>
  <si>
    <t>Continuous Integration Setup: Optimize build automation processes</t>
  </si>
  <si>
    <t>Performance Optimization: Enhance database query performance</t>
  </si>
  <si>
    <t>Non-work: Scroll through social media, stretch and unwind</t>
  </si>
  <si>
    <t>Environment Setup: Configure testing environment for a new project</t>
  </si>
  <si>
    <t>Backend Development: Implement new data synchronization APIs</t>
  </si>
  <si>
    <t>Non-work: Take a short break, stretch, and hydrate</t>
  </si>
  <si>
    <t>Code Deployment Automation: Update scripts for continuous delivery</t>
  </si>
  <si>
    <t>Technical Support: Assist the support team with urgent customer issues</t>
  </si>
  <si>
    <t>Collaboration: Hold a brainstorming session with the design team</t>
  </si>
  <si>
    <t>Learning and Research: Read a technical article on container orchestration</t>
  </si>
  <si>
    <t>Feature Development: Implement new user dashboard</t>
  </si>
  <si>
    <t>Bug Triage: Identify and prioritize new bugs</t>
  </si>
  <si>
    <t>API Integration: Integrate third-party weather API for project</t>
  </si>
  <si>
    <t>Continuous Integration Setup: Optimize and configure build automation</t>
  </si>
  <si>
    <t>Security Review: Conduct security audit on the new feature</t>
  </si>
  <si>
    <t>Start cell</t>
  </si>
  <si>
    <t>End cell</t>
  </si>
  <si>
    <t>B2</t>
  </si>
  <si>
    <t>B16</t>
  </si>
  <si>
    <t>E2</t>
  </si>
  <si>
    <t>E16</t>
  </si>
  <si>
    <t>H2</t>
  </si>
  <si>
    <t>H16</t>
  </si>
  <si>
    <t>B19</t>
  </si>
  <si>
    <t>B34</t>
  </si>
  <si>
    <t>Total no. of actions</t>
  </si>
  <si>
    <t>E19</t>
  </si>
  <si>
    <t>H19</t>
  </si>
  <si>
    <t>H34</t>
  </si>
  <si>
    <t>E34</t>
  </si>
  <si>
    <t>B37</t>
  </si>
  <si>
    <t>B52</t>
  </si>
  <si>
    <t>E37</t>
  </si>
  <si>
    <t>E51</t>
  </si>
  <si>
    <t>H37</t>
  </si>
  <si>
    <t>H52</t>
  </si>
  <si>
    <t>B55</t>
  </si>
  <si>
    <t>B69</t>
  </si>
  <si>
    <t>Total no. of distinct actions</t>
  </si>
  <si>
    <t>Action</t>
  </si>
  <si>
    <t>Total</t>
  </si>
  <si>
    <t>Risk Assessment: Identify and evaluate potential risks in the upcoming deployment</t>
  </si>
  <si>
    <t>Unit Testing: Develop and run test cases for the recent code updates</t>
  </si>
  <si>
    <t>Troubleshooting: Diagnose and fix issues in the CI pipeline</t>
  </si>
  <si>
    <t>Learning and Research: Read a technical article on the latest JavaScript frameworks</t>
  </si>
  <si>
    <t>Patch Management: Apply security patches to the production environment</t>
  </si>
  <si>
    <t>Customer Support: Assist with resolving user-reported issues</t>
  </si>
  <si>
    <t>Feature Development: Implement new module for user notifications</t>
  </si>
  <si>
    <t>Code deployment automation: Streamline deployment scripts for continuous delivery,
Code Deployment Automation: Update scripts for continuous delivery (71)</t>
  </si>
  <si>
    <t>Code refactoring: Improve code readability and maintainability for Project A,
Code Refactoring: Improve code readability and maintainability for Project X (28)</t>
  </si>
  <si>
    <t>Code Review: Evaluate and provide feedback on pull requests,
Code Review: Review and provide feedback on team's pull requests (8)</t>
  </si>
  <si>
    <t>Collaboration: Brainstorming session with design team,
Collaboration: Hold a brainstorming session with the design team (71)</t>
  </si>
  <si>
    <t xml:space="preserve">Continuous Integration Setup: Improve build automation process,
Continuous Integration Setup: Optimize build automation processes (65),
Continuous Integration Setup: Optimize and configure build automation (95)
</t>
  </si>
  <si>
    <t>Debugging: Fix critical issues in the payment processing system,
Debugging: Fix critical issues in the payment processing module (63)</t>
  </si>
  <si>
    <t>Documentation: Update project documentation with recent changes,
Documentation: Update technical documentation with recent changes (65)</t>
  </si>
  <si>
    <t>Infrastructure Management: Update server configurations and monitor performance,
Infrastructure Management: Monitor and update server configurations (65)</t>
  </si>
  <si>
    <t>Non-work: Scroll through social media, wind down,
Non-work: Scroll through social media, stretch and unwind (65)</t>
  </si>
  <si>
    <t>Non-work: Send a Telegram message to a friend to plan the weekend,
Non-work: Send a Telegram message to a friend to plan a weekend outing (28, 71)</t>
  </si>
  <si>
    <t>Non-work: Take a short break, stretch and hydrate,
Non-work: Stretch, hydrate, and wind down (63),
Non-work: Take a short break, stretch, and hydrate (50, 71, 95),
Non-work: Stretch, hydrate, and relax (9, 28)</t>
  </si>
  <si>
    <t>Non-work: Take a short break, check social media,
Non-work: Take a short break, scroll through social media (28, 63)</t>
  </si>
  <si>
    <t>Performance Optimization: Enhance database query performance,
Performance Optimization: Improve database query performance (9)</t>
  </si>
  <si>
    <t>Start work, review and respond to emails,
Start work, check and respond to emails (9)</t>
  </si>
  <si>
    <t>Troubleshooting: Diagnose and fix issues in the CI pipeline,
Troubleshooting: Diagnose and resolve issues in the CI pipeline (65)</t>
  </si>
  <si>
    <t>Unit Testing: Write and execute tests for newly added features,
Unit Testing: Write and execute test cases for the new features (57)</t>
  </si>
  <si>
    <t>Percentage</t>
  </si>
  <si>
    <t>Time</t>
  </si>
  <si>
    <t>Parameter1</t>
  </si>
  <si>
    <t>Value1</t>
  </si>
  <si>
    <t>Parameter2</t>
  </si>
  <si>
    <t>Value2</t>
  </si>
  <si>
    <t>Parameter3</t>
  </si>
  <si>
    <t>Value3</t>
  </si>
  <si>
    <t>Parameter4</t>
  </si>
  <si>
    <t>Value4</t>
  </si>
  <si>
    <t>Parameter5</t>
  </si>
  <si>
    <t>Value5</t>
  </si>
  <si>
    <t>Send email</t>
  </si>
  <si>
    <t>username</t>
  </si>
  <si>
    <t>appPassword</t>
  </si>
  <si>
    <t>recipients</t>
  </si>
  <si>
    <t>[placeholder]</t>
  </si>
  <si>
    <t>Open Word document</t>
  </si>
  <si>
    <t>filePath</t>
  </si>
  <si>
    <t>openInterval</t>
  </si>
  <si>
    <t>Use browser to open URL</t>
  </si>
  <si>
    <t>url</t>
  </si>
  <si>
    <t>watchInterval</t>
  </si>
  <si>
    <t>Run one command</t>
  </si>
  <si>
    <t>cmdID</t>
  </si>
  <si>
    <t>console</t>
  </si>
  <si>
    <t>cmdStr</t>
  </si>
  <si>
    <t>repeat</t>
  </si>
  <si>
    <t>interval</t>
  </si>
  <si>
    <t>[task dropped]</t>
  </si>
  <si>
    <t>Hold Zoom meeting</t>
  </si>
  <si>
    <t>meetingURL</t>
  </si>
  <si>
    <t>Send Telegram</t>
  </si>
  <si>
    <t>token</t>
  </si>
  <si>
    <t>chatID</t>
  </si>
  <si>
    <t>message</t>
  </si>
  <si>
    <t>https://www.youtube.com/watch?v=NQ1cvwEvh44</t>
  </si>
  <si>
    <t>subject</t>
  </si>
  <si>
    <t>Daily Summary</t>
  </si>
  <si>
    <t>Review and respond to emails</t>
  </si>
  <si>
    <t>johndoe@company.com</t>
  </si>
  <si>
    <t>Take a short break</t>
  </si>
  <si>
    <t>check social media</t>
  </si>
  <si>
    <t>Monitor cloud infrastructure</t>
  </si>
  <si>
    <t>https://docs.microsoft.com/en-us/azure/architecture/</t>
  </si>
  <si>
    <t>Lunch break</t>
  </si>
  <si>
    <t>take a walk outside</t>
  </si>
  <si>
    <t>Team meeting with operations</t>
  </si>
  <si>
    <t>johndoe</t>
  </si>
  <si>
    <t>Message friend</t>
  </si>
  <si>
    <t>https://stackoverflow.com/</t>
  </si>
  <si>
    <t>Update API documentation</t>
  </si>
  <si>
    <t>sarahjohnson@company.com</t>
  </si>
  <si>
    <t>End work</t>
  </si>
  <si>
    <t>Clone repo</t>
  </si>
  <si>
    <t>dirPath</t>
  </si>
  <si>
    <t>C:\\Users\\johndoe\\Documents\\Git_Repositories</t>
  </si>
  <si>
    <t>repoName</t>
  </si>
  <si>
    <t>repoURL</t>
  </si>
  <si>
    <t xml:space="preserve"> stretch and hydrate</t>
  </si>
  <si>
    <t>https://confluence.company.com</t>
  </si>
  <si>
    <t xml:space="preserve"> take a walk outside</t>
  </si>
  <si>
    <t>https://github.com/johndoe_dev/microservice_repo.git</t>
  </si>
  <si>
    <t>Brainstorming session with design team</t>
  </si>
  <si>
    <t>Send a Telegram message to a friend to catch up</t>
  </si>
  <si>
    <t>Take a coffee break</t>
  </si>
  <si>
    <t xml:space="preserve"> relax</t>
  </si>
  <si>
    <t>Update user guides with new features</t>
  </si>
  <si>
    <t>C:\\Users\\johndoe\\Documents\\Report.docx</t>
  </si>
  <si>
    <t>C:\\Users\\johndoe\\OneDrive\\Desktop\\Code_Review_Guidelines.pdf</t>
  </si>
  <si>
    <t xml:space="preserve"> log off</t>
  </si>
  <si>
    <t>Check and respond to emails</t>
  </si>
  <si>
    <t>runUnitTests</t>
  </si>
  <si>
    <t>Optimize database queries</t>
  </si>
  <si>
    <t>optimizeDB</t>
  </si>
  <si>
    <t>setupCI</t>
  </si>
  <si>
    <t>Stretch</t>
  </si>
  <si>
    <t xml:space="preserve"> hydrate</t>
  </si>
  <si>
    <t xml:space="preserve"> and relax</t>
  </si>
  <si>
    <t>Ping target</t>
  </si>
  <si>
    <t>ipAddress</t>
  </si>
  <si>
    <t>pingInterval</t>
  </si>
  <si>
    <t>pingEchoNum</t>
  </si>
  <si>
    <t>pingTimeout</t>
  </si>
  <si>
    <t>Update project documentation</t>
  </si>
  <si>
    <t>placeholder</t>
  </si>
  <si>
    <t>Daily Emails</t>
  </si>
  <si>
    <t>npm test</t>
  </si>
  <si>
    <t>https://www.jira.com/login</t>
  </si>
  <si>
    <t>Scroll through social media</t>
  </si>
  <si>
    <t>[telegram_token]</t>
  </si>
  <si>
    <t>Update project documentation with recent changes</t>
  </si>
  <si>
    <t>Analyze user engagement metrics</t>
  </si>
  <si>
    <t>Assist customers with technical issues</t>
  </si>
  <si>
    <t>Outline new features for the upcoming sprint</t>
  </si>
  <si>
    <t xml:space="preserve"> and wind down</t>
  </si>
  <si>
    <t>End work and log off</t>
  </si>
  <si>
    <t>Conduct a session on cloud architecture best practices</t>
  </si>
  <si>
    <t>https://zoom.us/j/1234567890</t>
  </si>
  <si>
    <t>Update technical documentation</t>
  </si>
  <si>
    <t>C:\Users\johndoe\Documents\Report.docx</t>
  </si>
  <si>
    <t>Monitor and update server configurations</t>
  </si>
  <si>
    <t>Send a message to a friend</t>
  </si>
  <si>
    <t>Optimize build automation processes</t>
  </si>
  <si>
    <t>Enhance database query performance</t>
  </si>
  <si>
    <t>Identify and prioritize bugs</t>
  </si>
  <si>
    <t>C:\\Users\\johndoe\\Projects</t>
  </si>
  <si>
    <t>reporURL</t>
  </si>
  <si>
    <t>support@company.com</t>
  </si>
  <si>
    <t>Read technical article on container orchestration</t>
  </si>
  <si>
    <t>Review pull requests on GitHub</t>
  </si>
  <si>
    <t>Layer 1</t>
  </si>
  <si>
    <t>Review and respond to overnight emails</t>
  </si>
  <si>
    <t>Schedule 7</t>
  </si>
  <si>
    <t>Schedule 11</t>
  </si>
  <si>
    <t>Schedule 22</t>
  </si>
  <si>
    <t>Schedule 26</t>
  </si>
  <si>
    <t>Schedule 32</t>
  </si>
  <si>
    <t>Schedule 39</t>
  </si>
  <si>
    <t>Schedule 44</t>
  </si>
  <si>
    <t>Schedule 64</t>
  </si>
  <si>
    <t>Schedule 86</t>
  </si>
  <si>
    <t>IT HR Administrator</t>
  </si>
  <si>
    <t>7, 11, 22, 26, 32, 39, 44, 64, 71, 86</t>
  </si>
  <si>
    <t>IT Project Manager</t>
  </si>
  <si>
    <t>Chosen Schedules</t>
  </si>
  <si>
    <t>Coffee break</t>
  </si>
  <si>
    <t>Schedule 48</t>
  </si>
  <si>
    <t>Schedule 51</t>
  </si>
  <si>
    <t>63, 67, 82, 87</t>
  </si>
  <si>
    <t>Stakeholder Communication and Updates</t>
  </si>
  <si>
    <t>Sending a Telegram Chat to a Friend</t>
  </si>
  <si>
    <t>Lunch Break</t>
  </si>
  <si>
    <t>22, 32, 45, 48, 51, 72, 78, 91, 98, 99</t>
  </si>
  <si>
    <t>Schedule 45</t>
  </si>
  <si>
    <t>Schedule 72</t>
  </si>
  <si>
    <t>Schedule 78</t>
  </si>
  <si>
    <t>Schedule 91</t>
  </si>
  <si>
    <t>Schedule 98</t>
  </si>
  <si>
    <t>Schedule 99</t>
  </si>
  <si>
    <t>Review Emails and Reply to Urgent Messages</t>
  </si>
  <si>
    <t>Morning Standup Meeting with Team</t>
  </si>
  <si>
    <t>Project Planning for Upcoming Sprint</t>
  </si>
  <si>
    <t>Coffee Break and Short Walk</t>
  </si>
  <si>
    <t>Update Project Documentation</t>
  </si>
  <si>
    <t>Performance Monitoring and Data Analysis</t>
  </si>
  <si>
    <t>Conduct Project Risk Assessment</t>
  </si>
  <si>
    <t>Scrolling Social Media</t>
  </si>
  <si>
    <t>Meeting with Stakeholders to Discuss Project Goals</t>
  </si>
  <si>
    <t>Issue Tracking and Bug Prioritization</t>
  </si>
  <si>
    <t>Project Resource Procurement</t>
  </si>
  <si>
    <t>Prepare Weekly Project Status Report</t>
  </si>
  <si>
    <t>Review and Plan for Tomorrow’s Tasks</t>
  </si>
  <si>
    <t>Review and update the project timeline for upcoming deliverables</t>
  </si>
  <si>
    <t>Morning coffee break and informal chat with the team</t>
  </si>
  <si>
    <t>Stakeholder communication: draft and send a project status email</t>
  </si>
  <si>
    <t>Resource allocation: check team workload and redistribute tasks as needed</t>
  </si>
  <si>
    <t>Participate in a video call with the development team</t>
  </si>
  <si>
    <t>Quick scroll through social media for a mental break</t>
  </si>
  <si>
    <t>Review risk management strategies and update the risk register</t>
  </si>
  <si>
    <t>Conduct a code review session for the latest project update</t>
  </si>
  <si>
    <t>Project documentation: compile meeting notes and action items</t>
  </si>
  <si>
    <t>Send a telegram message to a friend to catch up briefly</t>
  </si>
  <si>
    <t>Walk outside to recharge</t>
  </si>
  <si>
    <t>Meet with the design team to discuss UI/UX improvements</t>
  </si>
  <si>
    <t>Prepare agenda for tomorrow’s team retrospective meeting</t>
  </si>
  <si>
    <t>Review overnight emails and prioritize tasks for the day</t>
  </si>
  <si>
    <t>Check project management software for updates and pending tasks</t>
  </si>
  <si>
    <t>Coffee break and informal chat with colleagues</t>
  </si>
  <si>
    <t>Scope Definition meeting with the development team</t>
  </si>
  <si>
    <t>Draft Project Risk Documentation</t>
  </si>
  <si>
    <t>Update project timeline and adjust milestones</t>
  </si>
  <si>
    <t>Scroll through social media for a mental break</t>
  </si>
  <si>
    <t>Lunch break and walk outside for fresh air</t>
  </si>
  <si>
    <t>Stakeholder Communication via email</t>
  </si>
  <si>
    <t>Review recent conflict resolution cases and feedback</t>
  </si>
  <si>
    <t>Project Documentation: Update user stories and requirements</t>
  </si>
  <si>
    <t>Join a webinar on new project management tools</t>
  </si>
  <si>
    <t>Send a Telegram chat to a friend for a quick check</t>
  </si>
  <si>
    <t>Resolve any remaining team queries</t>
  </si>
  <si>
    <t>Reflect on the day's progress and plan for tomorrow</t>
  </si>
  <si>
    <t>Quick review of emails and wrap up</t>
  </si>
  <si>
    <t>Check emails and prioritize tasks for the day</t>
  </si>
  <si>
    <t>Review project timeline and adjust deadlines as necessary</t>
  </si>
  <si>
    <t>Conduct risk assessment for upcoming project phase</t>
  </si>
  <si>
    <t>Draft resource allocation plan for next sprint</t>
  </si>
  <si>
    <t>Coffee break and informal chat with a colleague</t>
  </si>
  <si>
    <t>Respond to stakeholder queries</t>
  </si>
  <si>
    <t>Review and approve team timesheets</t>
  </si>
  <si>
    <t>Scroll through social media for a quick mental refresh</t>
  </si>
  <si>
    <t>Prepare for project audit, gather relevant documentation</t>
  </si>
  <si>
    <t>Check in with IT support on outstanding issues</t>
  </si>
  <si>
    <t>Write up project status report</t>
  </si>
  <si>
    <t>Send a quick telegram message to a friend</t>
  </si>
  <si>
    <t>Conduct a lessons learned session for the last completed project</t>
  </si>
  <si>
    <t>Take a brisk walk outside</t>
  </si>
  <si>
    <t>Collaborate with marketing on project launch plans</t>
  </si>
  <si>
    <t>Review feedback from recent project demo and draft an action plan</t>
  </si>
  <si>
    <t>Update project management software with latest changes</t>
  </si>
  <si>
    <t>Plan for tomorrow's schedule and wrap up for the day</t>
  </si>
  <si>
    <t>Check and respond to overnight emails</t>
  </si>
  <si>
    <t>Review project timeline and milestones</t>
  </si>
  <si>
    <t>Task Scheduling for next project phase</t>
  </si>
  <si>
    <t>Coffee break and casual chat with a colleague</t>
  </si>
  <si>
    <t>Project Audit Preparation: gather necessary documentation</t>
  </si>
  <si>
    <t>Lunch break and brief scroll on social media</t>
  </si>
  <si>
    <t>Send a quick telegram chat to a friend</t>
  </si>
  <si>
    <t>Project Scope Adjustment meeting with stakeholders</t>
  </si>
  <si>
    <t>Update project management software with recent changes</t>
  </si>
  <si>
    <t>Lessons Learned Documentation for recently completed project</t>
  </si>
  <si>
    <t>Take a quick walk around the office building</t>
  </si>
  <si>
    <t>Call with a vendor to discuss service changes</t>
  </si>
  <si>
    <t>Prepare presentation slides for tomorrow's client meeting</t>
  </si>
  <si>
    <t>Feedback session with team members about ongoing tasks</t>
  </si>
  <si>
    <t>Review and sign off on deliverables submitted by the team</t>
  </si>
  <si>
    <t>Plan tasks and priorities for the next day</t>
  </si>
  <si>
    <t>Review overnight emails and prioritize responses</t>
  </si>
  <si>
    <t>Update project timelines and add notes for task dependencies</t>
  </si>
  <si>
    <t>Client expectation management call</t>
  </si>
  <si>
    <t>Scroll through social media for a quick mental break</t>
  </si>
  <si>
    <t>Prepare and send resource forecasting report</t>
  </si>
  <si>
    <t>Coffee break and chat with a colleague</t>
  </si>
  <si>
    <t>Conduct a project risk documentation review</t>
  </si>
  <si>
    <t>Task prioritization for the upcoming sprint</t>
  </si>
  <si>
    <t>Send a Telegram chat to a friend</t>
  </si>
  <si>
    <t>Workshop with the development team on major project milestones</t>
  </si>
  <si>
    <t>Analyze budget and expenses for current projects</t>
  </si>
  <si>
    <t>Take a walk to clear your mind</t>
  </si>
  <si>
    <t>Respond to client feedback and adjust project plans</t>
  </si>
  <si>
    <t>Review team performance metrics</t>
  </si>
  <si>
    <t>Update the project management software with latest changes</t>
  </si>
  <si>
    <t>Risk management assessment and strategy planning</t>
  </si>
  <si>
    <t>Quick debrief with the project sponsors via email</t>
  </si>
  <si>
    <t>Review Emails and Prioritize Tasks for the Day</t>
  </si>
  <si>
    <t>Update Project Management Software with New Timelines</t>
  </si>
  <si>
    <t>Quality Assurance Coordination for New Features</t>
  </si>
  <si>
    <t>Send Telegram Chat to a Friend</t>
  </si>
  <si>
    <t>Conduct Team Performance Reviews via Video Call</t>
  </si>
  <si>
    <t>Coffee Break and Chat with Colleagues</t>
  </si>
  <si>
    <t>Issue Tracking and Resolution Discussion with Development Team</t>
  </si>
  <si>
    <t>Project Timeline Adjustment Meeting</t>
  </si>
  <si>
    <t>Review and Approve Pending Project Requests</t>
  </si>
  <si>
    <t>Take a Walk to Refresh the Mind</t>
  </si>
  <si>
    <t>Research and Plan for Upcoming IT Trends</t>
  </si>
  <si>
    <t>Conduct Team Training Session on New Software Tools</t>
  </si>
  <si>
    <t>Scroll Through Social Media</t>
  </si>
  <si>
    <t>Final Review of Today’s Tasks and Prep for Next Day</t>
  </si>
  <si>
    <t>Wrap-up Meeting and Notes Sharing with Team</t>
  </si>
  <si>
    <t>Outline agenda for upcoming project kickoff meeting</t>
  </si>
  <si>
    <t>Conduct Project Risk Documentation session</t>
  </si>
  <si>
    <t>Coffee break in the kitchen</t>
  </si>
  <si>
    <t>Update project timeline with new deliverable dates</t>
  </si>
  <si>
    <t>Budget Adjustment for Q4 projects</t>
  </si>
  <si>
    <t>Scroll social media</t>
  </si>
  <si>
    <t>Team meeting to discuss Agile Methodology Implementation</t>
  </si>
  <si>
    <t>Lunch break, take a short walk outside</t>
  </si>
  <si>
    <t>Draft email about recent Continuous Improvement initiatives</t>
  </si>
  <si>
    <t>Review technical specifications for upcoming software release</t>
  </si>
  <si>
    <t>Join webinar on emerging IT project management tools</t>
  </si>
  <si>
    <t>Analyze project metrics and performance reports</t>
  </si>
  <si>
    <t>Take a few moments for a mindfulness exercise</t>
  </si>
  <si>
    <t>Project Audit Preparation for internal review</t>
  </si>
  <si>
    <t>Meet with product owner to discuss backlog prioritization</t>
  </si>
  <si>
    <t>Review and approve timesheets for team members</t>
  </si>
  <si>
    <t>Plan and schedule tasks for next day</t>
  </si>
  <si>
    <t xml:space="preserve"> Lunch break</t>
  </si>
  <si>
    <t xml:space="preserve"> Check and respond to critical emails</t>
  </si>
  <si>
    <t xml:space="preserve"> Review and adjust project timelines</t>
  </si>
  <si>
    <t xml:space="preserve"> Daily stand</t>
  </si>
  <si>
    <t>up meeting with the development team</t>
  </si>
  <si>
    <t xml:space="preserve"> Scrolling social media and catching up on industry news</t>
  </si>
  <si>
    <t xml:space="preserve"> Conduct resource allocation analysis for upcoming tasks</t>
  </si>
  <si>
    <t xml:space="preserve"> Coffee break and casual chat with colleagues</t>
  </si>
  <si>
    <t xml:space="preserve"> Update project risk documentation based on team feedback</t>
  </si>
  <si>
    <t xml:space="preserve"> Plan project scope adjustment for next phase</t>
  </si>
  <si>
    <t xml:space="preserve"> Monitor team performance and provide feedback</t>
  </si>
  <si>
    <t xml:space="preserve"> Draft and send project update to stakeholders</t>
  </si>
  <si>
    <t xml:space="preserve"> Take a short walk to clear the mind</t>
  </si>
  <si>
    <t xml:space="preserve"> Coordinate with vendor for software procurement</t>
  </si>
  <si>
    <t xml:space="preserve"> Brainstorming session for upcoming project challenges</t>
  </si>
  <si>
    <t xml:space="preserve"> Participate in a webinar on project management trends</t>
  </si>
  <si>
    <t xml:space="preserve"> Send a Telegram chat to a friend</t>
  </si>
  <si>
    <t xml:space="preserve"> Track project milestones and update dashboard</t>
  </si>
  <si>
    <t xml:space="preserve"> Prepare summary report for tomorrow's project review meeting</t>
  </si>
  <si>
    <t xml:space="preserve"> Log off and prepare for the next day's tasks</t>
  </si>
  <si>
    <t>Check and respond to critical emails</t>
  </si>
  <si>
    <t>Review and adjust project timelines</t>
  </si>
  <si>
    <t>Scrolling social media and catching up on industry news</t>
  </si>
  <si>
    <t>Conduct resource allocation analysis for upcoming tasks</t>
  </si>
  <si>
    <t>Coffee break and casual chat with colleagues</t>
  </si>
  <si>
    <t>Update project risk documentation based on team feedback</t>
  </si>
  <si>
    <t>Plan project scope adjustment for next phase</t>
  </si>
  <si>
    <t>Monitor team performance and provide feedback</t>
  </si>
  <si>
    <t>Draft and send project update to stakeholders</t>
  </si>
  <si>
    <t>Take a short walk to clear the mind</t>
  </si>
  <si>
    <t>Coordinate with vendor for software procurement</t>
  </si>
  <si>
    <t>Brainstorming session for upcoming project challenges</t>
  </si>
  <si>
    <t>Participate in a webinar on project management trends</t>
  </si>
  <si>
    <t>Track project milestones and update dashboard</t>
  </si>
  <si>
    <t>Prepare summary report for tomorrow's project review meeting</t>
  </si>
  <si>
    <t>Log off and prepare for the next day's tasks</t>
  </si>
  <si>
    <t>Team stand-up meeting via video call</t>
  </si>
  <si>
    <t>Team stand-up meeting via Zoom</t>
  </si>
  <si>
    <t>Morning Stand-up Meeting with Team</t>
  </si>
  <si>
    <t>Attend daily stand-up meeting via Zoom</t>
  </si>
  <si>
    <t>Review emails and prioritize tasks for the day</t>
  </si>
  <si>
    <t>Team meeting to discuss current project statuses</t>
  </si>
  <si>
    <t>Update project management software with task progress</t>
  </si>
  <si>
    <t>Begin drafting the scope definition document for a new project</t>
  </si>
  <si>
    <t>Send a quick message to a friend on Telegram</t>
  </si>
  <si>
    <t>Client communication: Answer emails and set up a call</t>
  </si>
  <si>
    <t>Prepare a presentation for next week's client meeting</t>
  </si>
  <si>
    <t>Scroll through social media for a short mental break</t>
  </si>
  <si>
    <t>Conduct a code review with the development team</t>
  </si>
  <si>
    <t>Client call: Discuss project updates and manage expectations</t>
  </si>
  <si>
    <t>Take a short walk to clear your mind</t>
  </si>
  <si>
    <t>Review and negotiate contract terms with a new vendor</t>
  </si>
  <si>
    <t>Finalize agenda for tomorrow's project planning session</t>
  </si>
  <si>
    <t>Follow up on action items from the morning team meeting</t>
  </si>
  <si>
    <t>Wrap up the day, ensuring all tasks are documented</t>
  </si>
  <si>
    <t>Cross-check project milestones with budget estimations</t>
  </si>
  <si>
    <t>Morning team stand-up meeting</t>
  </si>
  <si>
    <t>Actions</t>
  </si>
  <si>
    <t>Schedule No.</t>
  </si>
  <si>
    <t>Tally</t>
  </si>
  <si>
    <t xml:space="preserve">Team stand-up meeting </t>
  </si>
  <si>
    <t>Team stand-up meeting</t>
  </si>
  <si>
    <t>Review Emails and Reply to Urgent Messages,
Check and respond to critical emails (99)</t>
  </si>
  <si>
    <t>Check and respond to overnight emails,
Review and respond to overnight emails (91)</t>
  </si>
  <si>
    <t>Review overnight emails and prioritize tasks for the day,
Review Emails and Prioritize Tasks for the Day (78, 98),
Check emails and prioritize tasks for the day (48)</t>
  </si>
  <si>
    <t>Morning Standup Meeting with Team,
Morning team stand-up meeting (45),
Morning Stand-up Meeting with Team (78)</t>
  </si>
  <si>
    <t>Lunch break and walk outside for fresh air,
Lunch break, take a short walk outside (91)</t>
  </si>
  <si>
    <t>Coffee break and informal chat with colleagues,
Coffee break and informal chat with a colleague (48)</t>
  </si>
  <si>
    <t>Coffee break in the kitchen,
Coffee break (98)</t>
  </si>
  <si>
    <t>Coffee break and casual chat with a colleague,
Coffee break and chat with a colleague (72),
Coffee Break and Chat with Colleagues (78),
Coffee break and casual chat with colleagues (99)</t>
  </si>
  <si>
    <t>Conduct a project risk documentation review,
Conduct Project Risk Documentation session (91)</t>
  </si>
  <si>
    <t>Scrolling Social Media,
Quick scroll through social media for a mental break (32),
Scroll through social media for a mental break (45),
Scroll through social media for a quick mental refresh (48),
Scroll through social media for a quick mental break (72),
Scroll Through Social Media (78),
Scroll social media (91),
Scroll through social media for a short mental break (98)</t>
  </si>
  <si>
    <t>Sending a Telegram Chat to a Friend,
Send a telegram message to a friend to catch up briefly (32),
Send a Telegram chat to a friend for a quick check (45),
Send a quick telegram message to a friend (48),
Send a quick telegram chat to a friend (51),
Send a Telegram chat to a friend (72, 91, 99),
Send Telegram Chat to a Friend (78),
Send a quick message to a friend on Telegram (98)</t>
  </si>
  <si>
    <t>Stakeholder communication: draft and send a project status email,
Stakeholder Communication via email (45),
Draft and send project update to stakeholders (99)</t>
  </si>
  <si>
    <t xml:space="preserve">Task prioritization session: organize today’s to-do list </t>
  </si>
  <si>
    <t xml:space="preserve">Task prioritization session: organize today’s to-do list  </t>
  </si>
  <si>
    <t>Walk outside to recharge,
Take a brisk walk outside (48),
Take a quick walk around the office building (51),
Take a walk to clear your mind (72),
Take a Walk to Refresh the Mind (78),
Take a short walk to clear your mind (98),
Take a short walk to clear the mind (99)</t>
  </si>
  <si>
    <t>Update project management software with latest changes,
Update project management software with recent changes (51),
Update the project management software with latest changes (72)</t>
  </si>
  <si>
    <t>Join a webinar on new project management tools,
Join webinar on emerging IT project management tools (91),
Participate in a webinar on project management trends (99)</t>
  </si>
  <si>
    <t>Team stand-up meeting via video call,
Team stand-up meeting via Zoom (72),
Attend daily stand-up meeting via Zoom (91)</t>
  </si>
  <si>
    <t>Review and approve team timesheets,
Review and approve timesheets for team members (91)</t>
  </si>
  <si>
    <t>Prepare for project audit, gather relevant documentation,
Project Audit Preparation: gather necessary documentation (51),
Project Audit Preparation for internal review (91)</t>
  </si>
  <si>
    <t>Conduct a lessons learned session for the last completed project,
Lessons Learned Documentation for recently completed project (51)</t>
  </si>
  <si>
    <t>Feedback session with team members about ongoing tasks,
Monitor team performance and provide feedback (99)</t>
  </si>
  <si>
    <t>Review and update the project timeline for upcoming deliverables,
Update project timeline and adjust milestones (45),
Review project timeline and adjust deadlines as necessary (48),
Update project timeline with new deliverable dates (91),
Review and adjust project timelines (99),
Review project timeline and milestones (51)</t>
  </si>
  <si>
    <t>Review and Plan for Tomorrow’s Tasks,
Reflect on the day's progress and plan for tomorrow (45),
Plan for tomorrow's schedule and wrap up for the day (48),
Plan and schedule tasks for next day (91),
Plan tasks and priorities for the next day (51),
Final Review of Today’s Tasks and Prep for Next Day (78),
Log off and prepare for the next day's tasks (99)</t>
  </si>
  <si>
    <t>Client expectation management call,
Client call: Discuss project updates and manage expectations (98)</t>
  </si>
  <si>
    <t>Project Planning for Upcoming Sprint,
Task prioritization for the upcoming sprint (72)</t>
  </si>
  <si>
    <t>Daily stand-up meeting with the development team</t>
  </si>
  <si>
    <t>Emails, meeting, lunch break, coffee, documentation, performance, assessment, social media, telegram, tracking, weekly, tomorrow, timeline, stakeholder, prioritization, allocation, video call, risk management, walk, design, scope budget, webinar, software, conflict, resolve, risk assessment, timesheets, audit, IT support, project status, lessons, collaborate, feedback, milestones, vendor, presentation, sign, depend, client, forecast, sprint, workshop, budget, strategy, debrief, sponsors, assurance, tracking, pending, training, agile, improvement, summary</t>
  </si>
  <si>
    <t>emilycarter@company.com</t>
  </si>
  <si>
    <t>Urgent Messages</t>
  </si>
  <si>
    <t>Please find the urgent messages attached.</t>
  </si>
  <si>
    <t>emilycarter</t>
  </si>
  <si>
    <t>Access JIRA for Project Planning</t>
  </si>
  <si>
    <t>task dropped</t>
  </si>
  <si>
    <t>C:\Users\emilycarter\Documents\Project_Proposal.docx</t>
  </si>
  <si>
    <t>Performance Monitoring</t>
  </si>
  <si>
    <t>performanceCheck</t>
  </si>
  <si>
    <t>top -b -n1</t>
  </si>
  <si>
    <t>C:\Users\emilycarter\OneDrive\Desktop\Risk_Assessment.pdf</t>
  </si>
  <si>
    <t>Access JIRA for Issue Tracking</t>
  </si>
  <si>
    <t>Send a Telegram Chat to a Friend</t>
  </si>
  <si>
    <t>Hey, how are you?</t>
  </si>
  <si>
    <t>Access Procurement System</t>
  </si>
  <si>
    <t>Edit Weekly Project Status Report</t>
  </si>
  <si>
    <t>C:\Users\emilycarter\Documents\Reports\Status_Report.docx</t>
  </si>
  <si>
    <t>No. of parameters</t>
  </si>
  <si>
    <t>Take screenshot of website</t>
  </si>
  <si>
    <t>Check Param 1</t>
  </si>
  <si>
    <t>Check Param 2</t>
  </si>
  <si>
    <t>Check Param 3</t>
  </si>
  <si>
    <t>Check Param 4</t>
  </si>
  <si>
    <t>Check Param 5</t>
  </si>
  <si>
    <t>outputFolder</t>
  </si>
  <si>
    <t>driverMode</t>
  </si>
  <si>
    <t>Check Param No.</t>
  </si>
  <si>
    <t>Task schedule</t>
  </si>
  <si>
    <t>Tally time</t>
  </si>
  <si>
    <t>Tally task</t>
  </si>
  <si>
    <t>9:03 AM</t>
  </si>
  <si>
    <t>10:11 AM</t>
  </si>
  <si>
    <t>11:56 AM</t>
  </si>
  <si>
    <t>12:17 PM</t>
  </si>
  <si>
    <t>1:52 PM</t>
  </si>
  <si>
    <t>3:01 PM</t>
  </si>
  <si>
    <t>4:09 PM</t>
  </si>
  <si>
    <t>4:48 PM</t>
  </si>
  <si>
    <t>5:03 PM</t>
  </si>
  <si>
    <t>11:48 AM</t>
  </si>
  <si>
    <t>12:58 PM</t>
  </si>
  <si>
    <t>1:35 PM</t>
  </si>
  <si>
    <t>2:14 PM</t>
  </si>
  <si>
    <t>3:07 PM</t>
  </si>
  <si>
    <t>4:05 PM</t>
  </si>
  <si>
    <t>4:22 PM</t>
  </si>
  <si>
    <t>4:49 PM</t>
  </si>
  <si>
    <t>10:29 AM</t>
  </si>
  <si>
    <t>11:18 AM</t>
  </si>
  <si>
    <t>12:04 PM</t>
  </si>
  <si>
    <t>12:51 PM</t>
  </si>
  <si>
    <t>4:43 PM</t>
  </si>
  <si>
    <t>9:08 AM</t>
  </si>
  <si>
    <t>Log into the HR management system and check for any urgent updates or alerts</t>
  </si>
  <si>
    <t>9:33 AM</t>
  </si>
  <si>
    <t>Review and update employee attendance records for the previous month</t>
  </si>
  <si>
    <t>10:00 AM</t>
  </si>
  <si>
    <t>Conduct an online session on compensation benchmarking for HR staff</t>
  </si>
  <si>
    <t>10:40 AM</t>
  </si>
  <si>
    <t>Take a coffee break and chat with a colleague about recent industry news</t>
  </si>
  <si>
    <t>11:06 AM</t>
  </si>
  <si>
    <t>Update the organizational chart with recent departmental changes</t>
  </si>
  <si>
    <t>11:29 AM</t>
  </si>
  <si>
    <t>Plan future diversity and inclusion workshops with team leaders</t>
  </si>
  <si>
    <t>12:00 PM</t>
  </si>
  <si>
    <t>Take a few minutes to browse through social media for relaxation</t>
  </si>
  <si>
    <t>12:16 PM</t>
  </si>
  <si>
    <t>Attend a virtual seminar on cutting-edge HR technologies</t>
  </si>
  <si>
    <t>1:25 PM</t>
  </si>
  <si>
    <t>Draft a new performance review schedule for the upcoming quarter</t>
  </si>
  <si>
    <t>1:57 PM</t>
  </si>
  <si>
    <t>Respond to employee queries about health and wellness benefits</t>
  </si>
  <si>
    <t>2:21 PM</t>
  </si>
  <si>
    <t>Collaborate with legal to ensure compliance with new employment laws</t>
  </si>
  <si>
    <t>2:49 PM</t>
  </si>
  <si>
    <t>Take a short walk outside to refresh and gather your thoughts</t>
  </si>
  <si>
    <t>3:15 PM</t>
  </si>
  <si>
    <t>Assist an employee with payroll issues via video call</t>
  </si>
  <si>
    <t>3:39 PM</t>
  </si>
  <si>
    <t>Draft and send out an internal memo regarding HR policy updates</t>
  </si>
  <si>
    <t>Spend a few moments scrolling social media to unwind</t>
  </si>
  <si>
    <t>Review end-of-day HR reports and prepare them for submission</t>
  </si>
  <si>
    <t>Send a quick message via Telegram to check in with a friend</t>
  </si>
  <si>
    <t>Log off, organize your desk, and list tasks for the next day</t>
  </si>
  <si>
    <t>Log into the HR management system and check for any overnight updates or urgent alerts</t>
  </si>
  <si>
    <t>9:26 AM</t>
  </si>
  <si>
    <t>Review and process recent employee leave applications</t>
  </si>
  <si>
    <t>9:51 AM</t>
  </si>
  <si>
    <t>Coordinate with the finance department to address payroll discrepancies</t>
  </si>
  <si>
    <t>10:15 AM</t>
  </si>
  <si>
    <t>Conduct a virtual session on effective use of HR tools for efficiency</t>
  </si>
  <si>
    <t>10:49 AM</t>
  </si>
  <si>
    <t>Take a coffee break and chat with a colleague about the latest tech releases</t>
  </si>
  <si>
    <t>11:13 AM</t>
  </si>
  <si>
    <t>Plan and update employee development programs with department leads</t>
  </si>
  <si>
    <t>11:36 AM</t>
  </si>
  <si>
    <t>Review pending performance improvement plans and discuss with managers</t>
  </si>
  <si>
    <t>Briefly browse social media for a mental pause</t>
  </si>
  <si>
    <t>12:54 PM</t>
  </si>
  <si>
    <t>Attend a webinar on emerging HR technologies and data analytics</t>
  </si>
  <si>
    <t>1:32 PM</t>
  </si>
  <si>
    <t>Manage employee relations by addressing current concerns and feedback</t>
  </si>
  <si>
    <t>2:05 PM</t>
  </si>
  <si>
    <t>Assist in preparing materials for upcoming employee recognition events</t>
  </si>
  <si>
    <t>2:39 PM</t>
  </si>
  <si>
    <t>Take a walk outside to clear your mind and stretch your legs</t>
  </si>
  <si>
    <t>Respond to employee inquiries about updated benefits packages</t>
  </si>
  <si>
    <t>3:27 PM</t>
  </si>
  <si>
    <t>Draft and distribute an internal memo on newly implemented HR policies</t>
  </si>
  <si>
    <t>3:48 PM</t>
  </si>
  <si>
    <t>Analyze recent employee engagement survey results with the HR team</t>
  </si>
  <si>
    <t>4:14 PM</t>
  </si>
  <si>
    <t>Spend a few minutes on social media to relax and unwind</t>
  </si>
  <si>
    <t>4:29 PM</t>
  </si>
  <si>
    <t>Submit the finalized HR budget plan for the upcoming quarter</t>
  </si>
  <si>
    <t>4:53 PM</t>
  </si>
  <si>
    <t>Send a quick Telegram message to reconnect with a friend</t>
  </si>
  <si>
    <t>5:06 PM</t>
  </si>
  <si>
    <t>Log off, tidy up the workspace, and prepare the task list for tomorrow</t>
  </si>
  <si>
    <t>9:12 AM</t>
  </si>
  <si>
    <t>Log into the HR management system and review overnight alerts and updates</t>
  </si>
  <si>
    <t>9:44 AM</t>
  </si>
  <si>
    <t>Conduct background checks for potential candidates and update records</t>
  </si>
  <si>
    <t>10:19 AM</t>
  </si>
  <si>
    <t>Participate in a video call to discuss the upcoming implementation of new HR policies</t>
  </si>
  <si>
    <t>10:53 AM</t>
  </si>
  <si>
    <t>Take a coffee break and chat with a colleague about weekend plans</t>
  </si>
  <si>
    <t>11:15 AM</t>
  </si>
  <si>
    <t>Organize the employee recognition program details for the next quarter</t>
  </si>
  <si>
    <t>11:42 AM</t>
  </si>
  <si>
    <t>Update the organizational chart with recent changes in staff roles</t>
  </si>
  <si>
    <t>12:07 PM</t>
  </si>
  <si>
    <t>Browse social media for a short mental break</t>
  </si>
  <si>
    <t>12:22 PM</t>
  </si>
  <si>
    <t>1:01 PM</t>
  </si>
  <si>
    <t>Attend a webinar on innovative HR software solutions</t>
  </si>
  <si>
    <t>1:33 PM</t>
  </si>
  <si>
    <t>Draft a policy implementation document for management review</t>
  </si>
  <si>
    <t>2:08 PM</t>
  </si>
  <si>
    <t>Respond to employee inquiries about the new health care benefits</t>
  </si>
  <si>
    <t>2:36 PM</t>
  </si>
  <si>
    <t>Take a short walk outside to refresh and clear your mind</t>
  </si>
  <si>
    <t>3:02 PM</t>
  </si>
  <si>
    <t>Prepare and fill out documentation for upcoming exit interviews</t>
  </si>
  <si>
    <t>3:29 PM</t>
  </si>
  <si>
    <t>Collaborate with the finance team on the HR budget management for next year</t>
  </si>
  <si>
    <t>3:51 PM</t>
  </si>
  <si>
    <t>Spend a few minutes on social media to unwind</t>
  </si>
  <si>
    <t>4:06 PM</t>
  </si>
  <si>
    <t>Review and approve leave requests submitted to the HR portal</t>
  </si>
  <si>
    <t>4:34 PM</t>
  </si>
  <si>
    <t>Send a quick Telegram message to catch up with a friend</t>
  </si>
  <si>
    <t>4:57 PM</t>
  </si>
  <si>
    <t>Compile and submit end-of-day HR activity reports and prepare tomorrow's task list</t>
  </si>
  <si>
    <t>5:10 PM</t>
  </si>
  <si>
    <t>Log off, tidy the desk, and prepare to wrap up for the day</t>
  </si>
  <si>
    <t>9:13 AM</t>
  </si>
  <si>
    <t>Log into the HR management portal and skim through the day's priorities and alerts.</t>
  </si>
  <si>
    <t>9:41 AM</t>
  </si>
  <si>
    <t>Review and update employee vacation requests in the attendance system.</t>
  </si>
  <si>
    <t>Hold a virtual seminar on best practices for inclusivity and diversity.</t>
  </si>
  <si>
    <t>10:54 AM</t>
  </si>
  <si>
    <t>Enjoy a quick coffee break and discuss travel plans with a colleague.</t>
  </si>
  <si>
    <t>11:19 AM</t>
  </si>
  <si>
    <t>Coordinate with the finance team to address any payroll discrepancies.</t>
  </si>
  <si>
    <t>Analyze last quarter’s employee performance data and prepare an update for managers.</t>
  </si>
  <si>
    <t>12:06 PM</t>
  </si>
  <si>
    <t>Browse through social media for a brief mental break.</t>
  </si>
  <si>
    <t>Lunch break.</t>
  </si>
  <si>
    <t>Join an online workshop focused on emerging trends in HR technology.</t>
  </si>
  <si>
    <t>Review and amend company policies in the light of recent feedback from legal advisors.</t>
  </si>
  <si>
    <t>2:07 PM</t>
  </si>
  <si>
    <t>Respond to queries on the employee helpdesk regarding health insurance benefits.</t>
  </si>
  <si>
    <t>Take a brisk walk outside to clear your mind before the next meeting.</t>
  </si>
  <si>
    <t>2:57 PM</t>
  </si>
  <si>
    <t>Collaborate with department heads to update job descriptions for current open roles.</t>
  </si>
  <si>
    <t>3:28 PM</t>
  </si>
  <si>
    <t>Develop a proposal for the upcoming employee mentorship initiative.</t>
  </si>
  <si>
    <t>3:52 PM</t>
  </si>
  <si>
    <t>Send a quick Telegram message to a friend to stay in touch.</t>
  </si>
  <si>
    <t>4:16 PM</t>
  </si>
  <si>
    <t>Review employee satisfaction surveys and prepare recommendations for improvements.</t>
  </si>
  <si>
    <t>Spend a few moments on social media to unwind.</t>
  </si>
  <si>
    <t>4:56 PM</t>
  </si>
  <si>
    <t>Finalize and submit end-of-day HR summary reports to the management team.</t>
  </si>
  <si>
    <t>5:11 PM</t>
  </si>
  <si>
    <t>Log off, organize the workspace, and prepare a prioritized task list for the following day.</t>
  </si>
  <si>
    <t>Log into the HR management system and review any urgent overnight tasks or alerts</t>
  </si>
  <si>
    <t>9:28 AM</t>
  </si>
  <si>
    <t>Process and update recent employee leave requests in the attendance system</t>
  </si>
  <si>
    <t>9:49 AM</t>
  </si>
  <si>
    <t>Conduct an online training session on preventing workplace harassment</t>
  </si>
  <si>
    <t>10:27 AM</t>
  </si>
  <si>
    <t>Take a coffee break and chat with a colleague about the latest travel destinations</t>
  </si>
  <si>
    <t>10:51 AM</t>
  </si>
  <si>
    <t>Coordinate with IT to check and resolve outstanding system access issues for new hires</t>
  </si>
  <si>
    <t>Review and update the digital employee files to ensure compliance with company policies</t>
  </si>
  <si>
    <t>Develop a draft for the upcoming employee recognition event</t>
  </si>
  <si>
    <t>Spend a few moments scrolling through social media for relaxation</t>
  </si>
  <si>
    <t>12:21 PM</t>
  </si>
  <si>
    <t>1:00 PM</t>
  </si>
  <si>
    <t>Participate in a virtual seminar on enhancing remote work strategies</t>
  </si>
  <si>
    <t>1:34 PM</t>
  </si>
  <si>
    <t>Respond to employee inquiries regarding benefit adjustments and insurance claims</t>
  </si>
  <si>
    <t>2:12 PM</t>
  </si>
  <si>
    <t>Analyze feedback from employee exit interviews and prepare a summary report</t>
  </si>
  <si>
    <t>Take a short walk outside to refresh and clear your thoughts</t>
  </si>
  <si>
    <t>3:05 PM</t>
  </si>
  <si>
    <t>Plan future employee engagement activities with the HR team</t>
  </si>
  <si>
    <t>3:31 PM</t>
  </si>
  <si>
    <t>Draft internal communication for changes in HR policies related to work-from-home arrangements</t>
  </si>
  <si>
    <t>3:53 PM</t>
  </si>
  <si>
    <t>Send a quick message via Telegram to catch up with a friend</t>
  </si>
  <si>
    <t>Check and respond to support tickets awaiting in the HR helpdesk queue</t>
  </si>
  <si>
    <t>Spend a few moments on social media to unwind</t>
  </si>
  <si>
    <t>4:58 PM</t>
  </si>
  <si>
    <t>Finalize end-of-day reports and prepare the task list for tomorrow</t>
  </si>
  <si>
    <t>Log off, tidy up the workspace, and plan for the following day</t>
  </si>
  <si>
    <t>9:11 AM</t>
  </si>
  <si>
    <t>Log into the HR management system and check for overnight updates and alerts</t>
  </si>
  <si>
    <t>9:32 AM</t>
  </si>
  <si>
    <t>Review and process employee leave requests in the attendance system</t>
  </si>
  <si>
    <t>9:58 AM</t>
  </si>
  <si>
    <t>Conduct a virtual training session on workplace conflict resolution strategies</t>
  </si>
  <si>
    <t>Take a brief coffee break and catch up with a colleague about recent tech news</t>
  </si>
  <si>
    <t>Update employee records with recent promotions and department changes</t>
  </si>
  <si>
    <t>Prepare materials for the upcoming employee health and wellness fair</t>
  </si>
  <si>
    <t>11:38 AM</t>
  </si>
  <si>
    <t>11:55 AM</t>
  </si>
  <si>
    <t>12:41 PM</t>
  </si>
  <si>
    <t>Attend an online session on innovative employee recognition programs</t>
  </si>
  <si>
    <t>1:17 PM</t>
  </si>
  <si>
    <t>Collaborate with department heads to discuss compensation package revisions</t>
  </si>
  <si>
    <t>1:47 PM</t>
  </si>
  <si>
    <t>Respond to employee inquiries regarding health benefits and claims</t>
  </si>
  <si>
    <t>Review feedback from recent exit interviews and draft a summary for management</t>
  </si>
  <si>
    <t>Draft an internal memo about upcoming changes in HR policies</t>
  </si>
  <si>
    <t>Check and respond to support tickets in the HR helpdesk queue</t>
  </si>
  <si>
    <t>Send a quick Telegram message to a friend to catch up</t>
  </si>
  <si>
    <t>Analyze data from the latest employee satisfaction surveys and prepare a report</t>
  </si>
  <si>
    <t>4:35 PM</t>
  </si>
  <si>
    <t>Compile and submit end-of-day HR reports and prepare next day's task list</t>
  </si>
  <si>
    <t>Log off, tidy the workspace, and prepare to wrap up for the day</t>
  </si>
  <si>
    <t>Log into the HR management system and review urgent messages and tasks</t>
  </si>
  <si>
    <t>9:35 AM</t>
  </si>
  <si>
    <t>Examine and update recent employee leave requests and adjustments</t>
  </si>
  <si>
    <t>10:01 AM</t>
  </si>
  <si>
    <t>Conduct a virtual workshop on conflict resolution techniques</t>
  </si>
  <si>
    <t>10:42 AM</t>
  </si>
  <si>
    <t>11:05 AM</t>
  </si>
  <si>
    <t>Analyze and report on recent performance review data for managers</t>
  </si>
  <si>
    <t>11:34 AM</t>
  </si>
  <si>
    <t>Update the employee database with new hires and role changes</t>
  </si>
  <si>
    <t>11:57 AM</t>
  </si>
  <si>
    <t>12:14 PM</t>
  </si>
  <si>
    <t>12:49 PM</t>
  </si>
  <si>
    <t>Attend an online seminar on advanced compensation benchmarking strategies</t>
  </si>
  <si>
    <t>1:23 PM</t>
  </si>
  <si>
    <t>Collaborate with IT for system updates and testing for HR tools</t>
  </si>
  <si>
    <t>Respond to employee inquiries about the updated health benefits package</t>
  </si>
  <si>
    <t>2:16 PM</t>
  </si>
  <si>
    <t>Plan the agenda for next month’s HR team strategic meeting</t>
  </si>
  <si>
    <t>2:43 PM</t>
  </si>
  <si>
    <t>Take a walk outside to clear your mind and get some fresh air</t>
  </si>
  <si>
    <t>Draft internal communication regarding upcoming HR policy changes</t>
  </si>
  <si>
    <t>Send a Telegram message to a friend to catch up on recent events</t>
  </si>
  <si>
    <t>Review and revise job descriptions in collaboration with department heads</t>
  </si>
  <si>
    <t>4:13 PM</t>
  </si>
  <si>
    <t>4:30 PM</t>
  </si>
  <si>
    <t>Compile and finalize end-of-day HR reports for management review</t>
  </si>
  <si>
    <t>Log off, tidy the workspace, and prepare tomorrow’s task list</t>
  </si>
  <si>
    <t>9:04 AM</t>
  </si>
  <si>
    <t>Log into the HR management system and review any urgent tasks or alerts from overnight</t>
  </si>
  <si>
    <t>9:27 AM</t>
  </si>
  <si>
    <t>Analyze employee leave requests and update the attendance management system</t>
  </si>
  <si>
    <t>9:52 AM</t>
  </si>
  <si>
    <t>Coordinate a virtual training session on new compliance policies for the HR team</t>
  </si>
  <si>
    <t>Enjoy a quick coffee break and discuss the latest HR podcast with a colleague</t>
  </si>
  <si>
    <t>10:47 AM</t>
  </si>
  <si>
    <t>Collaborate with managers to finalize candidate interviews and schedules</t>
  </si>
  <si>
    <t>Develop a proposal for the upcoming employee recognition program</t>
  </si>
  <si>
    <t>11:44 AM</t>
  </si>
  <si>
    <t>Spend a few moments scrolling through social media to unwind</t>
  </si>
  <si>
    <t>12:02 PM</t>
  </si>
  <si>
    <t>12:39 PM</t>
  </si>
  <si>
    <t>Attend a webinar on optimizing employee engagement strategies</t>
  </si>
  <si>
    <t>1:09 PM</t>
  </si>
  <si>
    <t>Review recent exit interview feedback and draft a summary report for management</t>
  </si>
  <si>
    <t>1:42 PM</t>
  </si>
  <si>
    <t>Respond to employee queries regarding the new health and wellness benefits</t>
  </si>
  <si>
    <t>2:11 PM</t>
  </si>
  <si>
    <t>2:34 PM</t>
  </si>
  <si>
    <t>Review the latest legal compliance requirements and update HR policies as needed</t>
  </si>
  <si>
    <t>3:03 PM</t>
  </si>
  <si>
    <t>Draft communication materials for an internal newsletter about HR initiatives</t>
  </si>
  <si>
    <t>3:25 PM</t>
  </si>
  <si>
    <t>Send a Telegram message to a friend to catch up on personal matters</t>
  </si>
  <si>
    <t>3:49 PM</t>
  </si>
  <si>
    <t>Analyze employee satisfaction survey results and prepare a presentation for senior leadership</t>
  </si>
  <si>
    <t>Spend a few moments on social media to relax</t>
  </si>
  <si>
    <t>4:31 PM</t>
  </si>
  <si>
    <t>Log off, tidy your workspace, and prepare the task list for tomorrow</t>
  </si>
  <si>
    <t>9:14 AM</t>
  </si>
  <si>
    <t>Log into the HR management system and review any urgent notifications and assign priority tasks for the day</t>
  </si>
  <si>
    <t>9:40 AM</t>
  </si>
  <si>
    <t>Process employee leave requests and update the attendance tracking system</t>
  </si>
  <si>
    <t>10:05 AM</t>
  </si>
  <si>
    <t>Conduct a virtual seminar on stress management techniques for the HR department</t>
  </si>
  <si>
    <t>10:36 AM</t>
  </si>
  <si>
    <t>Take a coffee break and discuss the latest HR podcast with a colleague</t>
  </si>
  <si>
    <t>10:56 AM</t>
  </si>
  <si>
    <t>Collaborate with the finance team to finalize updates to the employee compensation plan</t>
  </si>
  <si>
    <t>11:23 AM</t>
  </si>
  <si>
    <t>Draft organizational chart updates to incorporate recent promotions and new hires</t>
  </si>
  <si>
    <t>Spend a few minutes scrolling through social media to unwind</t>
  </si>
  <si>
    <t>12:08 PM</t>
  </si>
  <si>
    <t>12:50 PM</t>
  </si>
  <si>
    <t>Participate in an online workshop on leveraging HR technology for employee engagement</t>
  </si>
  <si>
    <t>1:27 PM</t>
  </si>
  <si>
    <t>Analyze feedback from recent employee satisfaction surveys and prepare a presentation for management</t>
  </si>
  <si>
    <t>1:54 PM</t>
  </si>
  <si>
    <t>Respond to employee inquiries regarding health benefits and insurance claims</t>
  </si>
  <si>
    <t>2:19 PM</t>
  </si>
  <si>
    <t>Take a short walk outside to refresh and recharge your mind</t>
  </si>
  <si>
    <t>2:42 PM</t>
  </si>
  <si>
    <t>Review and revise job descriptions with input from department managers</t>
  </si>
  <si>
    <t>3:08 PM</t>
  </si>
  <si>
    <t>3:30 PM</t>
  </si>
  <si>
    <t>Draft internal communication for an upcoming diversity and inclusion initiative</t>
  </si>
  <si>
    <t>3:55 PM</t>
  </si>
  <si>
    <t>Evaluate current performance review methods and suggest improvements to HR leadership</t>
  </si>
  <si>
    <t>Spend a few moments on social media for a mental break</t>
  </si>
  <si>
    <t>4:38 PM</t>
  </si>
  <si>
    <t>Compile and finalize end-of-day HR reports to submit to management</t>
  </si>
  <si>
    <t>Log off, tidy the workspace, and prepare a to-do list for the next day</t>
  </si>
  <si>
    <t>9:14 AM - Log into the HR management system and review overnight alerts and tasks.</t>
  </si>
  <si>
    <t>9:37 AM - Process employee leave requests and update the attendance records accordingly.</t>
  </si>
  <si>
    <t>9:55 AM - Conduct a virtual session on effective communication skills for new hires.</t>
  </si>
  <si>
    <t>10:26 AM - Take a coffee break and share weekend plans with a colleague.</t>
  </si>
  <si>
    <t>10:47 AM - Collaborate with IT to resolve employee access issues reported this week.</t>
  </si>
  <si>
    <t>11:13 AM - Update job descriptions with input from the latest role assessments.</t>
  </si>
  <si>
    <t>11:41 AM - Scroll through social media for a mental break.</t>
  </si>
  <si>
    <t>11:56 AM - Lunch break.</t>
  </si>
  <si>
    <t>12:32 PM - Attend a webinar on innovative HR strategies for team engagement.</t>
  </si>
  <si>
    <t>1:07 PM - Analyze recent employee satisfaction surveys to prepare a report for management.</t>
  </si>
  <si>
    <t>1:31 PM - Respond to queries about the new health benefits package and insurance plans.</t>
  </si>
  <si>
    <t>1:54 PM - Plan a diversity and inclusion workshop with the HR team.</t>
  </si>
  <si>
    <t>2:19 PM - Take a short walk outside to refresh and clear your mind.</t>
  </si>
  <si>
    <t>2:43 PM - Draft communication materials for the upcoming HR policy updates.</t>
  </si>
  <si>
    <t>3:05 PM - Send a Telegram message to a friend to catch up.</t>
  </si>
  <si>
    <t>3:28 PM - Review and update digital employee files for compliance with HR policies.</t>
  </si>
  <si>
    <t>3:51 PM - Manage support tickets in the employee helpdesk.</t>
  </si>
  <si>
    <t>4:14 PM - Spend a few moments browsing social media to relax.</t>
  </si>
  <si>
    <t>4:32 PM - Compile and finalize end-of-day HR activity reports for submission to management.</t>
  </si>
  <si>
    <t>4:57 PM - Log off, tidy up the workspace, and prepare the task list for tomorrow.</t>
  </si>
  <si>
    <t>Log into the HR management system and review overnight alerts and tasks.</t>
  </si>
  <si>
    <t>9:37 AM</t>
  </si>
  <si>
    <t>Process employee leave requests and update the attendance records accordingly.</t>
  </si>
  <si>
    <t>9:55 AM</t>
  </si>
  <si>
    <t>Conduct a virtual session on effective communication skills for new hires.</t>
  </si>
  <si>
    <t>10:26 AM</t>
  </si>
  <si>
    <t>Take a coffee break and share weekend plans with a colleague.</t>
  </si>
  <si>
    <t>Collaborate with IT to resolve employee access issues reported this week.</t>
  </si>
  <si>
    <t>Update job descriptions with input from the latest role assessments.</t>
  </si>
  <si>
    <t>11:41 AM</t>
  </si>
  <si>
    <t>Scroll through social media for a mental break.</t>
  </si>
  <si>
    <t>12:32 PM</t>
  </si>
  <si>
    <t>Attend a webinar on innovative HR strategies for team engagement.</t>
  </si>
  <si>
    <t>1:07 PM</t>
  </si>
  <si>
    <t>Analyze recent employee satisfaction surveys to prepare a report for management.</t>
  </si>
  <si>
    <t>1:31 PM</t>
  </si>
  <si>
    <t>Respond to queries about the new health benefits package and insurance plans.</t>
  </si>
  <si>
    <t>Plan a diversity and inclusion workshop with the HR team.</t>
  </si>
  <si>
    <t>Take a short walk outside to refresh and clear your mind.</t>
  </si>
  <si>
    <t>Draft communication materials for the upcoming HR policy updates.</t>
  </si>
  <si>
    <t>Send a Telegram message to a friend to catch up.</t>
  </si>
  <si>
    <t>Review and update digital employee files for compliance with HR policies.</t>
  </si>
  <si>
    <t>Manage support tickets in the employee helpdesk.</t>
  </si>
  <si>
    <t>Spend a few moments browsing social media to relax.</t>
  </si>
  <si>
    <t>4:32 PM</t>
  </si>
  <si>
    <t>Compile and finalize end-of-day HR activity reports for submission to management.</t>
  </si>
  <si>
    <t>Log off, tidy up the workspace, and prepare the task list for tomorrow.</t>
  </si>
  <si>
    <t>Log into the HR management system and check for any overnight updates or urgent alerts (11),
Log into the HR management system and review overnight alerts and updates (22).
Log into the HR management system and review any urgent overnight tasks or alerts (32),
Log into the HR management system and check for overnight updates and alerts (39)
Log into the HR management system and review any urgent tasks or alerts from overnight (64)
Log into the HR management system and review overnight alerts and tasks. (86)</t>
  </si>
  <si>
    <t>Log into the HR management system and check for any urgent updates or alerts (7),
Log into the HR management portal and skim through the day's priorities and alerts (26),
Log into the HR management system and review any urgent notifications and assign priority tasks for the day (71),
Log into the HR management system and review urgent messages and tasks (44)</t>
  </si>
  <si>
    <t>Check</t>
  </si>
  <si>
    <t>Take a coffee break and chat with a colleague about recent industry news,
Take a coffee break and chat with a colleague about the latest tech releases (11),
Take a brief coffee break and catch up with a colleague about recent tech news (39)</t>
  </si>
  <si>
    <t>Enjoy a quick coffee break and discuss the latest HR podcast with a colleague,
Take a coffee break and discuss the latest HR podcast with a colleague (71)</t>
  </si>
  <si>
    <t>Take a coffee break and chat with a colleague about weekend plans,
Take a coffee break and share weekend plans with a colleague. (86)</t>
  </si>
  <si>
    <t>Update the organizational chart with recent departmental changes,
Update the organizational chart with recent changes in staff roles (22),
Draft organizational chart updates to incorporate recent promotions and new hires (71)</t>
  </si>
  <si>
    <t>Take a few minutes to browse through social media for relaxation (7),
Spend a few moments scrolling social media to unwind (7),
Briefly browse social media for a mental pause (11),
Spend a few minutes on social media to relax and unwind (11),
Browse social media for a short mental break (22),
Spend a few minutes on social media to unwind (22),
Browse through social media for a brief mental break. (26),
Spend a few moments on social media to unwind. (26),
Spend a few moments scrolling through social media for relaxation (32, 39, 44),
Spend a few moments on social media to unwind (32, 39, 44),
Spend a few moments scrolling through social media to unwind (64),
Spend a few moments on social media to relax (64),
Spend a few minutes scrolling through social media to unwind (71),
Spend a few moments on social media for a mental break (71),
Scroll through social media for a mental break. (86),
Spend a few moments browsing social media to relax. (86)</t>
  </si>
  <si>
    <t>Respond to employee queries about health and wellness benefits,
Respond to employee inquiries about updated benefits packages (11),
Respond to employee inquiries about the new health care benefits (22),
Respond to employee inquiries regarding health benefits and claims (39),
Respond to employee inquiries about the updated health benefits package (44),
Respond to employee queries regarding the new health and wellness benefits (64)</t>
  </si>
  <si>
    <t>Collaborate with legal to ensure compliance with new employment laws,
Review the latest legal compliance requirements and update HR policies as needed (64)</t>
  </si>
  <si>
    <t>Review and update the digital employee files to ensure compliance with company policies,
Review and update digital employee files for compliance with HR policies. (86)</t>
  </si>
  <si>
    <t>Take a short walk outside to refresh and gather your thoughts,
Take a walk outside to clear your mind and stretch your legs (11),
Take a short walk outside to refresh and clear your mind (22, 39, 64),
Take a brisk walk outside to clear your mind before the next meeting. (26),
Take a short walk outside to refresh and clear your thoughts (32),
Take a walk outside to clear your mind and get some fresh air (44),
Take a short walk outside to refresh and recharge your mind (71),
Take a short walk outside to refresh and clear your mind. (86)</t>
  </si>
  <si>
    <t>Coordinate with the finance department to address payroll discrepancies,
Coordinate with the finance team to address any payroll discrepancies. (26)</t>
  </si>
  <si>
    <t>Draft and send out an internal memo regarding HR policy updates,
Draft and distribute an internal memo on newly implemented HR policies (11),
Draft an internal memo about upcoming changes in HR policies (39)</t>
  </si>
  <si>
    <t>Compile and submit end-of-day HR activity reports and prepare tomorrow's task list,
Finalize end-of-day reports and prepare the task list for tomorrow (32),
Compile and submit end-of-day HR reports and prepare next day's task list (39)</t>
  </si>
  <si>
    <t>Send a quick message via Telegram to check in with a friend,
Send a quick Telegram message to reconnect with a friend (11),
Send a quick Telegram message to catch up with a friend (22),
Send a quick Telegram message to a friend to stay in touch. (26),
Send a quick message via Telegram to catch up with a friend (32),
Send a quick Telegram message to a friend to catch up (39),
Send a Telegram message to a friend to catch up on recent events (44)
Send a Telegram message to a friend to catch up on personal matters (64),
Send a Telegram message to a friend to catch up. (86)</t>
  </si>
  <si>
    <t>Log off, tidy the desk, and prepare to wrap up for the day,
Log off, tidy the workspace, and prepare to wrap up for the day (39)</t>
  </si>
  <si>
    <t>Review and update employee vacation requests in the attendance system.,
Process and update recent employee leave requests in the attendance system (32),
Review and process employee leave requests in the attendance system (39),
Analyze employee leave requests and update the attendance management system (64),
Process employee leave requests and update the attendance tracking system (71),
Process employee leave requests and update the attendance records accordingly. (86),
Examine and update recent employee leave requests and adjustments (44),
Review and process recent employee leave applications (11),
Review and approve leave requests submitted to the HR portal (22)</t>
  </si>
  <si>
    <t>Attend a webinar on optimizing employee engagement strategies,
Attend a webinar on innovative HR strategies for team engagement. (86)</t>
  </si>
  <si>
    <t>Analyze feedback from employee exit interviews and prepare a summary report,
Review feedback from recent exit interviews and draft a summary for management (39),
Review recent exit interview feedback and draft a summary report for management (64)</t>
  </si>
  <si>
    <t>Develop a draft for the upcoming employee recognition event,
Develop a proposal for the upcoming employee recognition program (64)</t>
  </si>
  <si>
    <t>Analyze employee satisfaction survey results and prepare a presentation for senior leadership,
Analyze feedback from recent employee satisfaction surveys and prepare a presentation for management (71)</t>
  </si>
  <si>
    <t>Analyze data from the latest employee satisfaction surveys and prepare a report,
Analyze recent employee satisfaction surveys to prepare a report for management. (86)</t>
  </si>
  <si>
    <t>Review end-of-day HR reports and prepare them for submission,
Compile and finalize end-of-day HR reports for management review (44, 64),
Compile and finalize end-of-day HR reports to submit to management (71),
Compile and finalize end-of-day HR activity reports for submission to management. (86),
Finalize and submit end-of-day HR summary reports to the management team. (26)</t>
  </si>
  <si>
    <t>Check and respond to support tickets awaiting in the HR helpdesk queue,
Check and respond to support tickets in the HR helpdesk queue (39),
Manage support tickets in the employee helpdesk. (86)</t>
  </si>
  <si>
    <t>Conduct a virtual training session on workplace conflict resolution strategies,
Conduct a virtual workshop on conflict resolution techniques (44)</t>
  </si>
  <si>
    <t>Review and revise job descriptions in collaboration with department heads,
Review and revise job descriptions with input from department managers (71)</t>
  </si>
  <si>
    <t>Diversity of tasks - Frequency that task appears out of 10 schedules.</t>
  </si>
  <si>
    <t>Diversity within schedule</t>
  </si>
  <si>
    <t>Diversity across schedules</t>
  </si>
  <si>
    <t>Layer 2</t>
  </si>
  <si>
    <t>Purpose of project: Layer 1, Layer 2,
Evaluation metrics (purpose, consistency in each schedule goal-task, consistency between task-action, goal-action
diversity within schedule and diversity across schedule.).
- Need to highlight that i included diversity in prompt.
For each schedule, count the number of times each task in the master list appears in it.
- Check for cosine similarity.</t>
  </si>
  <si>
    <t>Consistency</t>
  </si>
  <si>
    <t>Action Name</t>
  </si>
  <si>
    <t>Switch columns for Action name and Action - Description</t>
  </si>
  <si>
    <t>Layer 2: Action Description, Action Name, Action Values</t>
  </si>
  <si>
    <t>Diversity: Compare Action-Name + Action-Description, do cosine-similarity for each schedule.</t>
  </si>
  <si>
    <t>Action Name + Action Description</t>
  </si>
  <si>
    <t>Action Description</t>
  </si>
  <si>
    <t>How many descriptions are merged.</t>
  </si>
  <si>
    <t>Job profile</t>
  </si>
  <si>
    <t>Layer 1 - Consistency</t>
  </si>
  <si>
    <t>No. of tasks</t>
  </si>
  <si>
    <t>Layer 1 - Diversity (Within schedule)</t>
  </si>
  <si>
    <t>Layer 1 - Diversity (Across schedules)</t>
  </si>
  <si>
    <t>Cosine similarity</t>
  </si>
  <si>
    <t>Schedule no.</t>
  </si>
  <si>
    <t>Total no. of actions = 72, No. of 0s</t>
  </si>
  <si>
    <t>Job/all*100</t>
  </si>
  <si>
    <t>Job-related tasks</t>
  </si>
  <si>
    <t>Non-job related tasks</t>
  </si>
  <si>
    <t>Distinct tasks/ All * 100</t>
  </si>
  <si>
    <t>Distinct tasks</t>
  </si>
  <si>
    <t>Dot Product</t>
  </si>
  <si>
    <t>Magnitude</t>
  </si>
  <si>
    <r>
      <t xml:space="preserve">S1 </t>
    </r>
    <r>
      <rPr>
        <sz val="11"/>
        <color theme="1"/>
        <rFont val="Aptos Narrow"/>
        <family val="2"/>
        <scheme val="minor"/>
      </rPr>
      <t>(0)</t>
    </r>
  </si>
  <si>
    <r>
      <t>S2</t>
    </r>
    <r>
      <rPr>
        <sz val="11"/>
        <color theme="1"/>
        <rFont val="Aptos Narrow"/>
        <family val="2"/>
        <scheme val="minor"/>
      </rPr>
      <t xml:space="preserve"> (8)</t>
    </r>
  </si>
  <si>
    <r>
      <t xml:space="preserve">S10 </t>
    </r>
    <r>
      <rPr>
        <sz val="11"/>
        <color theme="1"/>
        <rFont val="Aptos Narrow"/>
        <family val="2"/>
        <scheme val="minor"/>
      </rPr>
      <t>(95)</t>
    </r>
  </si>
  <si>
    <r>
      <t xml:space="preserve">S9 </t>
    </r>
    <r>
      <rPr>
        <sz val="11"/>
        <color theme="1"/>
        <rFont val="Aptos Narrow"/>
        <family val="2"/>
        <scheme val="minor"/>
      </rPr>
      <t>(71)</t>
    </r>
  </si>
  <si>
    <r>
      <t xml:space="preserve">S8 </t>
    </r>
    <r>
      <rPr>
        <sz val="11"/>
        <color theme="1"/>
        <rFont val="Aptos Narrow"/>
        <family val="2"/>
        <scheme val="minor"/>
      </rPr>
      <t>(65)</t>
    </r>
  </si>
  <si>
    <r>
      <t xml:space="preserve">S7 </t>
    </r>
    <r>
      <rPr>
        <sz val="11"/>
        <color theme="1"/>
        <rFont val="Aptos Narrow"/>
        <family val="2"/>
        <scheme val="minor"/>
      </rPr>
      <t>(63)</t>
    </r>
  </si>
  <si>
    <r>
      <t xml:space="preserve">S3 </t>
    </r>
    <r>
      <rPr>
        <sz val="11"/>
        <color theme="1"/>
        <rFont val="Aptos Narrow"/>
        <family val="2"/>
        <scheme val="minor"/>
      </rPr>
      <t>(9)</t>
    </r>
  </si>
  <si>
    <r>
      <t xml:space="preserve">S4 </t>
    </r>
    <r>
      <rPr>
        <sz val="11"/>
        <color theme="1"/>
        <rFont val="Aptos Narrow"/>
        <family val="2"/>
        <scheme val="minor"/>
      </rPr>
      <t>(28)</t>
    </r>
  </si>
  <si>
    <r>
      <t xml:space="preserve">S5 </t>
    </r>
    <r>
      <rPr>
        <sz val="11"/>
        <color theme="1"/>
        <rFont val="Aptos Narrow"/>
        <family val="2"/>
        <scheme val="minor"/>
      </rPr>
      <t>(50)</t>
    </r>
  </si>
  <si>
    <r>
      <t xml:space="preserve">S6 </t>
    </r>
    <r>
      <rPr>
        <sz val="11"/>
        <color theme="1"/>
        <rFont val="Aptos Narrow"/>
        <family val="2"/>
        <scheme val="minor"/>
      </rPr>
      <t>(57)</t>
    </r>
  </si>
  <si>
    <t>Log off, organize your desk, and list tasks for the next day,
Log off, tidy up the workspace, and prepare the task list for tomorrow (11),
Log off, organize the workspace, and prepare a prioritized task list for the following day. (26),
Log off, tidy up the workspace, and plan for the following day (32),
Log off, tidy the workspace, and prepare tomorrow’s task list (44),
Log off, tidy your workspace, and prepare the task list for tomorrow (64),
Log off, tidy the workspace, and prepare a to-do list for the next day (71),
Log off, tidy up the workspace, and prepare the task list for tomorrow. (86)</t>
  </si>
  <si>
    <t>Total no. of actions = 90, No. of 0s</t>
  </si>
  <si>
    <r>
      <t xml:space="preserve">S1 </t>
    </r>
    <r>
      <rPr>
        <sz val="11"/>
        <color theme="1"/>
        <rFont val="Aptos Narrow"/>
        <family val="2"/>
        <scheme val="minor"/>
      </rPr>
      <t>(7)</t>
    </r>
  </si>
  <si>
    <r>
      <t>S2</t>
    </r>
    <r>
      <rPr>
        <sz val="11"/>
        <color theme="1"/>
        <rFont val="Aptos Narrow"/>
        <family val="2"/>
        <scheme val="minor"/>
      </rPr>
      <t xml:space="preserve"> (11)</t>
    </r>
  </si>
  <si>
    <r>
      <t xml:space="preserve">S3 </t>
    </r>
    <r>
      <rPr>
        <sz val="11"/>
        <color theme="1"/>
        <rFont val="Aptos Narrow"/>
        <family val="2"/>
        <scheme val="minor"/>
      </rPr>
      <t>(22)</t>
    </r>
  </si>
  <si>
    <r>
      <t xml:space="preserve">S4 </t>
    </r>
    <r>
      <rPr>
        <sz val="11"/>
        <color theme="1"/>
        <rFont val="Aptos Narrow"/>
        <family val="2"/>
        <scheme val="minor"/>
      </rPr>
      <t>(26)</t>
    </r>
  </si>
  <si>
    <r>
      <t xml:space="preserve">S5 </t>
    </r>
    <r>
      <rPr>
        <sz val="11"/>
        <color theme="1"/>
        <rFont val="Aptos Narrow"/>
        <family val="2"/>
        <scheme val="minor"/>
      </rPr>
      <t>(32)</t>
    </r>
  </si>
  <si>
    <r>
      <t xml:space="preserve">S6 </t>
    </r>
    <r>
      <rPr>
        <sz val="11"/>
        <color theme="1"/>
        <rFont val="Aptos Narrow"/>
        <family val="2"/>
        <scheme val="minor"/>
      </rPr>
      <t>(39)</t>
    </r>
  </si>
  <si>
    <r>
      <t xml:space="preserve">S7 </t>
    </r>
    <r>
      <rPr>
        <sz val="11"/>
        <color theme="1"/>
        <rFont val="Aptos Narrow"/>
        <family val="2"/>
        <scheme val="minor"/>
      </rPr>
      <t>(44)</t>
    </r>
  </si>
  <si>
    <r>
      <t xml:space="preserve">S8 </t>
    </r>
    <r>
      <rPr>
        <sz val="11"/>
        <color theme="1"/>
        <rFont val="Aptos Narrow"/>
        <family val="2"/>
        <scheme val="minor"/>
      </rPr>
      <t>(64)</t>
    </r>
  </si>
  <si>
    <r>
      <t xml:space="preserve">S10 </t>
    </r>
    <r>
      <rPr>
        <sz val="11"/>
        <color theme="1"/>
        <rFont val="Aptos Narrow"/>
        <family val="2"/>
        <scheme val="minor"/>
      </rPr>
      <t>(86)</t>
    </r>
  </si>
  <si>
    <t>Total no. of actions = 110, No. of 0s</t>
  </si>
  <si>
    <r>
      <t xml:space="preserve">S1 </t>
    </r>
    <r>
      <rPr>
        <sz val="11"/>
        <color theme="1"/>
        <rFont val="Aptos Narrow"/>
        <family val="2"/>
        <scheme val="minor"/>
      </rPr>
      <t>(22)</t>
    </r>
  </si>
  <si>
    <r>
      <t>S2</t>
    </r>
    <r>
      <rPr>
        <sz val="11"/>
        <color theme="1"/>
        <rFont val="Aptos Narrow"/>
        <family val="2"/>
        <scheme val="minor"/>
      </rPr>
      <t xml:space="preserve"> (32)</t>
    </r>
  </si>
  <si>
    <r>
      <t xml:space="preserve">S3 </t>
    </r>
    <r>
      <rPr>
        <sz val="11"/>
        <color theme="1"/>
        <rFont val="Aptos Narrow"/>
        <family val="2"/>
        <scheme val="minor"/>
      </rPr>
      <t>(45)</t>
    </r>
  </si>
  <si>
    <r>
      <t xml:space="preserve">S4 </t>
    </r>
    <r>
      <rPr>
        <sz val="11"/>
        <color theme="1"/>
        <rFont val="Aptos Narrow"/>
        <family val="2"/>
        <scheme val="minor"/>
      </rPr>
      <t>(48)</t>
    </r>
  </si>
  <si>
    <r>
      <t xml:space="preserve">S5 </t>
    </r>
    <r>
      <rPr>
        <sz val="11"/>
        <color theme="1"/>
        <rFont val="Aptos Narrow"/>
        <family val="2"/>
        <scheme val="minor"/>
      </rPr>
      <t>(51)</t>
    </r>
  </si>
  <si>
    <r>
      <t xml:space="preserve">S6 </t>
    </r>
    <r>
      <rPr>
        <sz val="11"/>
        <color theme="1"/>
        <rFont val="Aptos Narrow"/>
        <family val="2"/>
        <scheme val="minor"/>
      </rPr>
      <t>(72)</t>
    </r>
  </si>
  <si>
    <r>
      <t xml:space="preserve">S7 </t>
    </r>
    <r>
      <rPr>
        <sz val="11"/>
        <color theme="1"/>
        <rFont val="Aptos Narrow"/>
        <family val="2"/>
        <scheme val="minor"/>
      </rPr>
      <t>(78)</t>
    </r>
  </si>
  <si>
    <r>
      <t xml:space="preserve">S8 </t>
    </r>
    <r>
      <rPr>
        <sz val="11"/>
        <color theme="1"/>
        <rFont val="Aptos Narrow"/>
        <family val="2"/>
        <scheme val="minor"/>
      </rPr>
      <t>(91)</t>
    </r>
  </si>
  <si>
    <r>
      <t xml:space="preserve">S9 </t>
    </r>
    <r>
      <rPr>
        <sz val="11"/>
        <color theme="1"/>
        <rFont val="Aptos Narrow"/>
        <family val="2"/>
        <scheme val="minor"/>
      </rPr>
      <t>(98)</t>
    </r>
  </si>
  <si>
    <r>
      <t xml:space="preserve">S10 </t>
    </r>
    <r>
      <rPr>
        <sz val="11"/>
        <color theme="1"/>
        <rFont val="Aptos Narrow"/>
        <family val="2"/>
        <scheme val="minor"/>
      </rPr>
      <t>(99)</t>
    </r>
  </si>
  <si>
    <t>Sum all cosine</t>
  </si>
  <si>
    <t>Av Cosine</t>
  </si>
  <si>
    <t>Layer 2 - Consistency</t>
  </si>
  <si>
    <t>Actions tt tally</t>
  </si>
  <si>
    <t>Tally/All * 100</t>
  </si>
  <si>
    <t>C:\Users\johndoe\Documents\Git_Repositories</t>
  </si>
  <si>
    <t>microservice_repo</t>
  </si>
  <si>
    <t>Manual Check task</t>
  </si>
  <si>
    <t>sarahjohnson@company.com;janesmith@company.com;matthewlee@company.com</t>
  </si>
  <si>
    <t>Daily Emails Review</t>
  </si>
  <si>
    <t>Reviewing and responding to today's emails.</t>
  </si>
  <si>
    <t>Non-work: Take a short break</t>
  </si>
  <si>
    <t xml:space="preserve"> check social media</t>
  </si>
  <si>
    <t>https://zoom.us/j/1234567890?pwd=zoom_Password123</t>
  </si>
  <si>
    <t>Message friend on Telegram</t>
  </si>
  <si>
    <t>Hey, let's catch up soon!</t>
  </si>
  <si>
    <t>Research container orchestration trends</t>
  </si>
  <si>
    <t>Watch YouTube video on mindfulness</t>
  </si>
  <si>
    <t>Send summary of day's activities</t>
  </si>
  <si>
    <t>Here is the summary of today's work activities.</t>
  </si>
  <si>
    <t>Manual check action and description</t>
  </si>
  <si>
    <t>Manual check task</t>
  </si>
  <si>
    <t>[appPassword]</t>
  </si>
  <si>
    <t>Review and respond to morning emails</t>
  </si>
  <si>
    <t>Morning stand-up meeting</t>
  </si>
  <si>
    <t>zoom.us/j/placeholder_meeting</t>
  </si>
  <si>
    <t>No direct action for Backend Development: Implement new endpoints for order management</t>
  </si>
  <si>
    <t>No direct action for Non-work: Take a short break</t>
  </si>
  <si>
    <t>No direct action for Performance Optimization: Analyze and enhance query performance</t>
  </si>
  <si>
    <t>No direct action for Feature Development: Enhance UI for the new dashboard</t>
  </si>
  <si>
    <t>No direct action for Lunch break</t>
  </si>
  <si>
    <t>No direct action for Debugging: Resolve critical issues in the payment integration</t>
  </si>
  <si>
    <t>Send a Telegram message to a friend</t>
  </si>
  <si>
    <t>Catch up soon?</t>
  </si>
  <si>
    <t>No direct action for Continuous Integration Setup: Improve build automation process</t>
  </si>
  <si>
    <t>No direct action for Non-work: Take a coffee break</t>
  </si>
  <si>
    <t>C:\\Users\\johndoe\\Documents\\UserGuide.docx</t>
  </si>
  <si>
    <t>No direct action for Code Review: Review and provide feedback on team's pull requests</t>
  </si>
  <si>
    <t>No direct action for End work</t>
  </si>
  <si>
    <t>Checking and responding to daily emails</t>
  </si>
  <si>
    <t>Refactor old code notes</t>
  </si>
  <si>
    <t>C:\Users\johndoe\Documents\RefactorNotes.docx</t>
  </si>
  <si>
    <t xml:space="preserve"> </t>
  </si>
  <si>
    <t>Execute unit tests</t>
  </si>
  <si>
    <t>python optimize_queries.py</t>
  </si>
  <si>
    <t>Implement new auth methods</t>
  </si>
  <si>
    <t>C:\Users\johndoe\Projects\AuthMethods</t>
  </si>
  <si>
    <t>auth_methods</t>
  </si>
  <si>
    <t>https://github.com/johndoe_dev/auth_methods.git</t>
  </si>
  <si>
    <t>Whiteboard session UX</t>
  </si>
  <si>
    <t>new designs</t>
  </si>
  <si>
    <t>https://www.confluence.company.com</t>
  </si>
  <si>
    <t>Hey! Let's catch up soon!</t>
  </si>
  <si>
    <t>Research cloud computing</t>
  </si>
  <si>
    <t>Setup CI workflows</t>
  </si>
  <si>
    <t>bash setup_ci.sh</t>
  </si>
  <si>
    <t>relax</t>
  </si>
  <si>
    <t>Write API documentation</t>
  </si>
  <si>
    <t>C:\Users\johndoe\Documents\APIDocumentation.docx</t>
  </si>
  <si>
    <t>hydrate</t>
  </si>
  <si>
    <t>End of day log off</t>
  </si>
  <si>
    <t>End of Day Report</t>
  </si>
  <si>
    <t>Logging off for the day</t>
  </si>
  <si>
    <t>[email_recipients_placeholder]</t>
  </si>
  <si>
    <t>Daily Email Review</t>
  </si>
  <si>
    <t>Compliance Checks</t>
  </si>
  <si>
    <t>C:\Users\johndoe\OneDrive\Desktop\Code_Review_Guidelines.pdf</t>
  </si>
  <si>
    <t>CI/CD Pipeline Maintenance</t>
  </si>
  <si>
    <t>API Integration documentation</t>
  </si>
  <si>
    <t>Create UI mockups</t>
  </si>
  <si>
    <t>C:\Users\johndoe\OneDrive\Desktop\Project_Roadmap.xlsx</t>
  </si>
  <si>
    <t>Merge repositories and resolve conflicts</t>
  </si>
  <si>
    <t>[repoName_placeholder]</t>
  </si>
  <si>
    <t>Debug managment in JIRA</t>
  </si>
  <si>
    <t>Send message to friend</t>
  </si>
  <si>
    <t>[placeholder_token]</t>
  </si>
  <si>
    <t>Let's plan a weekend outing!</t>
  </si>
  <si>
    <t>Refactor code documentation</t>
  </si>
  <si>
    <t>C:\Users\johndoe\Documents\Git_Repositories\readme.md</t>
  </si>
  <si>
    <t>Analyze system performance</t>
  </si>
  <si>
    <t>Start work and review emails</t>
  </si>
  <si>
    <t>[team_emails]</t>
  </si>
  <si>
    <t>Daily Standup</t>
  </si>
  <si>
    <t>Please find attached today's agenda.</t>
  </si>
  <si>
    <t>Risk Assessment</t>
  </si>
  <si>
    <t>risk_assess</t>
  </si>
  <si>
    <t>run_risk_assessment_tool</t>
  </si>
  <si>
    <t>Document unit testing results</t>
  </si>
  <si>
    <t>C:\\Users\\johndoe\\Documents</t>
  </si>
  <si>
    <t>fullpage</t>
  </si>
  <si>
    <t>Fix CI pipeline issues</t>
  </si>
  <si>
    <t>CI_Pipeline</t>
  </si>
  <si>
    <t>https://github.com/johndoe_dev/CI_Pipeline.git</t>
  </si>
  <si>
    <t>Read technical article</t>
  </si>
  <si>
    <t>Take a lunch break</t>
  </si>
  <si>
    <t>Patch Management</t>
  </si>
  <si>
    <t>Production_Fixes</t>
  </si>
  <si>
    <t>https://github.com/johndoe_dev/Production_Fixes.git</t>
  </si>
  <si>
    <t>Customer support</t>
  </si>
  <si>
    <t>User Issue Resolution</t>
  </si>
  <si>
    <t>Please find the solution attached.</t>
  </si>
  <si>
    <t>Send weekend plans to friend</t>
  </si>
  <si>
    <t>Let's plan for the weekend!</t>
  </si>
  <si>
    <t>Feature Development</t>
  </si>
  <si>
    <t>User_Notifications_Module</t>
  </si>
  <si>
    <t>https://github.com/johndoe_dev/User_Notifications_Module.git</t>
  </si>
  <si>
    <t>Optimize database performance</t>
  </si>
  <si>
    <t>optimize_db</t>
  </si>
  <si>
    <t>optimize_db_queries</t>
  </si>
  <si>
    <t>End of Day Summary</t>
  </si>
  <si>
    <t>Please review today's progress.</t>
  </si>
  <si>
    <t>Respond to start work emails</t>
  </si>
  <si>
    <t>Starting Work</t>
  </si>
  <si>
    <t>I am starting work and will review the emails.</t>
  </si>
  <si>
    <t>Open GitHub to check integration issues</t>
  </si>
  <si>
    <t>checkIntegration</t>
  </si>
  <si>
    <t>git status</t>
  </si>
  <si>
    <t>Open JIRA for bug triage</t>
  </si>
  <si>
    <t>Read hydration articles</t>
  </si>
  <si>
    <t>https://www.google.com/search?q=importance+of+hydration</t>
  </si>
  <si>
    <t>C:\Users\johndoe\Documents</t>
  </si>
  <si>
    <t>Open existing test cases for reference</t>
  </si>
  <si>
    <t>Research analytics module design</t>
  </si>
  <si>
    <t>Clone project repo for debugging</t>
  </si>
  <si>
    <t>Technical training session</t>
  </si>
  <si>
    <t>https://zoom.us/j/123456789 [placeholder]</t>
  </si>
  <si>
    <t>Message to friend about catching up</t>
  </si>
  <si>
    <t>https://github.com/johndoe_dev</t>
  </si>
  <si>
    <t>Update documentation</t>
  </si>
  <si>
    <t>Report on performance optimization to manager</t>
  </si>
  <si>
    <t>Performance Optimization Results</t>
  </si>
  <si>
    <t>The API server response times have been improved.</t>
  </si>
  <si>
    <t>End work notification</t>
  </si>
  <si>
    <t>End of Work Day</t>
  </si>
  <si>
    <t>Logging off for the day.</t>
  </si>
  <si>
    <t>Daily Updates</t>
  </si>
  <si>
    <t>Please find the updates and respond where necessary.</t>
  </si>
  <si>
    <t>Merge and resolve conflicts</t>
  </si>
  <si>
    <t>project_repo</t>
  </si>
  <si>
    <t>Update server configurations and monitor performance</t>
  </si>
  <si>
    <t>updateServer</t>
  </si>
  <si>
    <t>ansible-playbook update_server.yml</t>
  </si>
  <si>
    <t xml:space="preserve"> scroll through social media</t>
  </si>
  <si>
    <t>https://docs.google.com/spreadsheets/d/[spreadsheet_id]</t>
  </si>
  <si>
    <t>https://support.company.com/tickets</t>
  </si>
  <si>
    <t>Conduct a security audit on recent code changes</t>
  </si>
  <si>
    <t>Fix critical issues in the payment processing module</t>
  </si>
  <si>
    <t>https://github.com/johndoe_dev/microservice_repo/issues</t>
  </si>
  <si>
    <t>Plan the weekend with a friend</t>
  </si>
  <si>
    <t>Hey, are we still on for the weekend plans?</t>
  </si>
  <si>
    <t>Evaluate and provide feedback on pull requests</t>
  </si>
  <si>
    <t>https://github.com/johndoe_dev/pulls</t>
  </si>
  <si>
    <t>[emailList]</t>
  </si>
  <si>
    <t>Starting work with email review</t>
  </si>
  <si>
    <t>Implement new endpoints for user analytics</t>
  </si>
  <si>
    <t>user-analytics</t>
  </si>
  <si>
    <t>https://github.com/johndoe_dev/user-analytics.git</t>
  </si>
  <si>
    <t>Diagnose and resolve issues in the CI pipeline</t>
  </si>
  <si>
    <t>filepath</t>
  </si>
  <si>
    <t>[telegram-token]</t>
  </si>
  <si>
    <t>Hey, let's plan for the weekend!</t>
  </si>
  <si>
    <t>optimizeBuild</t>
  </si>
  <si>
    <t>./optimize_build.sh</t>
  </si>
  <si>
    <t>Non-work: Take a coffee break</t>
  </si>
  <si>
    <t>Non-work: Scroll through social media</t>
  </si>
  <si>
    <t xml:space="preserve"> stretch and unwind</t>
  </si>
  <si>
    <t>End work logoff email to boss</t>
  </si>
  <si>
    <t>End of Day Log</t>
  </si>
  <si>
    <t>Logging off for the day. See you tomorrow!</t>
  </si>
  <si>
    <t>[app_password]</t>
  </si>
  <si>
    <t>Please provide feedback on today's schedule.</t>
  </si>
  <si>
    <t>Access Azure Documentation for Environment Setup</t>
  </si>
  <si>
    <t>Access GitHub for Backend Development</t>
  </si>
  <si>
    <t>Send break notification to friend</t>
  </si>
  <si>
    <t>Taking a stretch and hydration break.</t>
  </si>
  <si>
    <t>Automate Code Deployment</t>
  </si>
  <si>
    <t>deployScript</t>
  </si>
  <si>
    <t>./deploy.sh</t>
  </si>
  <si>
    <t>Influence Technical Support Request</t>
  </si>
  <si>
    <t>Support Needed on Issue</t>
  </si>
  <si>
    <t>Please assist the customer with high priority.</t>
  </si>
  <si>
    <t>Schedule lunch outing with friend</t>
  </si>
  <si>
    <t>Lunch break! Want to walk outside at 12:30?</t>
  </si>
  <si>
    <t>Baseline brainstorming session</t>
  </si>
  <si>
    <t xml:space="preserve">https://zoom.us/j/123456789 </t>
  </si>
  <si>
    <t>Weekend outing planning</t>
  </si>
  <si>
    <t>Planning weekend outing. Are you free?</t>
  </si>
  <si>
    <t>Optimize performance through Stack Overflow tips</t>
  </si>
  <si>
    <t>Announce coffee break relaxation to friend</t>
  </si>
  <si>
    <t>Quick coffee break!</t>
  </si>
  <si>
    <t>Conduct code review based on guidelines</t>
  </si>
  <si>
    <t>[No relevant action available]</t>
  </si>
  <si>
    <t>Log off work</t>
  </si>
  <si>
    <t>Reviewing and responding to morning emails</t>
  </si>
  <si>
    <t>Feature Development Notes</t>
  </si>
  <si>
    <t>Bug Triage on JIRA</t>
  </si>
  <si>
    <t>Check third-party API docs</t>
  </si>
  <si>
    <t>Code Review on GitHub</t>
  </si>
  <si>
    <t>Configure Continuous Integration</t>
  </si>
  <si>
    <t>Catch up with friend</t>
  </si>
  <si>
    <t>Hey, let's catch up!</t>
  </si>
  <si>
    <t>Security Audit on Feature</t>
  </si>
  <si>
    <t>Optimize Database Performance</t>
  </si>
  <si>
    <t>optimize_db_command</t>
  </si>
  <si>
    <t>Update Documentation</t>
  </si>
  <si>
    <t>Wind down on social media</t>
  </si>
  <si>
    <t>Log off</t>
  </si>
  <si>
    <t>Log into the HR management system and check for updates</t>
  </si>
  <si>
    <t>https://www.bamboohr.com/login</t>
  </si>
  <si>
    <t>jessicalee</t>
  </si>
  <si>
    <t>https://zoom.us/signin</t>
  </si>
  <si>
    <t>C:\Users\jessicalee\Documents\Compliance\Compliance_Audit_Report.pdf</t>
  </si>
  <si>
    <t>Browse social media for relaxation</t>
  </si>
  <si>
    <t>https://www.linkedin.com</t>
  </si>
  <si>
    <t>Attend a virtual seminar on HR technologies</t>
  </si>
  <si>
    <t>Draft a new performance review schedule</t>
  </si>
  <si>
    <t>C:\Users\jessicalee\Documents\Reports\Performance_Review_Summary.docx</t>
  </si>
  <si>
    <t>Send out an internal memo regarding HR policy updates</t>
  </si>
  <si>
    <t>jessicalee@company.com</t>
  </si>
  <si>
    <t>app_pw_123</t>
  </si>
  <si>
    <t>hr_team@company.com</t>
  </si>
  <si>
    <t>HR Policy Updates</t>
  </si>
  <si>
    <t>Scroll social media to unwind</t>
  </si>
  <si>
    <t>Send a message to check in with a friend</t>
  </si>
  <si>
    <t>Checking in</t>
  </si>
  <si>
    <t>Log into the HR management system</t>
  </si>
  <si>
    <t>https://workday.com</t>
  </si>
  <si>
    <t>Open Employee Records to review leave applications</t>
  </si>
  <si>
    <t>C:\\Users\\jessicalee\\Documents\\Employee_Records\\LeaveApplications.docx</t>
  </si>
  <si>
    <t>Coordinate with the finance department</t>
  </si>
  <si>
    <t>finance@company.com</t>
  </si>
  <si>
    <t>Payroll Discrepancies</t>
  </si>
  <si>
    <t>Let's discuss the payroll discrepancies at your earliest convenience.</t>
  </si>
  <si>
    <t>Conduct a virtual HR tools session</t>
  </si>
  <si>
    <t>[Zoom meeting URL]</t>
  </si>
  <si>
    <t>Take a coffee break and chat with a colleague</t>
  </si>
  <si>
    <t>Plan employee development programs</t>
  </si>
  <si>
    <t>C:\\Users\\jessicalee\\Documents\\HR\\Employee_Development.docx</t>
  </si>
  <si>
    <t>Review performance improvement plans</t>
  </si>
  <si>
    <t>C:\\Users\\jessicalee\\Documents\\HR\\Performance_Improvement_Plans.docx</t>
  </si>
  <si>
    <t>Browse social media</t>
  </si>
  <si>
    <t>Attend webinar on HR technologies</t>
  </si>
  <si>
    <t>[webinar URL]</t>
  </si>
  <si>
    <t>Address employee relations concerns</t>
  </si>
  <si>
    <t>hr@company.com</t>
  </si>
  <si>
    <t>Employee Relations Concerns</t>
  </si>
  <si>
    <t>Addressing current concerns and feedback.</t>
  </si>
  <si>
    <t>Prepare materials for employee recognition events</t>
  </si>
  <si>
    <t>C:\\Users\\jessicalee\\Documents\\HR\\Recognition_Event_Materials.docx</t>
  </si>
  <si>
    <t>Take a walk outside</t>
  </si>
  <si>
    <t>Respond to inquiries about benefits</t>
  </si>
  <si>
    <t>employee@company.com</t>
  </si>
  <si>
    <t>Updated Benefits Packages</t>
  </si>
  <si>
    <t>Here are the details of the updated benefits packages.</t>
  </si>
  <si>
    <t>Draft internal memo</t>
  </si>
  <si>
    <t>C:\\Users\\jessicalee\\Documents\\HR\\Internal_Memo.docx</t>
  </si>
  <si>
    <t>Analyze survey results</t>
  </si>
  <si>
    <t>C:\\Users\\jessicalee\\Documents\\HR\\Survey_Results.xlsx</t>
  </si>
  <si>
    <t>Relax on social media</t>
  </si>
  <si>
    <t>Submit HR budget plan</t>
  </si>
  <si>
    <t>boss@company.com</t>
  </si>
  <si>
    <t>Finalized HR Budget Plan</t>
  </si>
  <si>
    <t>The HR budget plan for the upcoming quarter is finalized and attached.</t>
  </si>
  <si>
    <t>Reconnect with a friend</t>
  </si>
  <si>
    <t>[friend_chat_id]</t>
  </si>
  <si>
    <t>Hi, hope you're doing well!</t>
  </si>
  <si>
    <t>Log off and tidy up workspace</t>
  </si>
  <si>
    <t>Log into Workday to review alerts</t>
  </si>
  <si>
    <t>Update records with background check results</t>
  </si>
  <si>
    <t>C:\Users\jessicalee\Documents\Recruitment\Candidate_Background_Check.docx</t>
  </si>
  <si>
    <t>Participate in HR policies call</t>
  </si>
  <si>
    <t>Organize employee recognition program details</t>
  </si>
  <si>
    <t>C:\Users\jessicalee\Documents\HR\Employee_Recognition_Program.docx</t>
  </si>
  <si>
    <t>Update organizational chart</t>
  </si>
  <si>
    <t>C:\Users\jessicalee\Documents\HR\Organizational_Chart.docx</t>
  </si>
  <si>
    <t>Browse social media for a break</t>
  </si>
  <si>
    <t>Attend HR software solutions webinar</t>
  </si>
  <si>
    <t>Draft policy implementation document</t>
  </si>
  <si>
    <t>C:\Users\jessicalee\Documents\HR\Policy_Implementation_Document.docx</t>
  </si>
  <si>
    <t>Respond to inquiries about healthcare benefits</t>
  </si>
  <si>
    <t>New Health Care Benefits</t>
  </si>
  <si>
    <t>[Response Template]</t>
  </si>
  <si>
    <t>Take a short walk outside</t>
  </si>
  <si>
    <t>Prepare exit interview documentation</t>
  </si>
  <si>
    <t>C:\Users\jessicalee\Documents\HR\Exit_Interview_Documentation.docx</t>
  </si>
  <si>
    <t>Collaborate on HR budget management</t>
  </si>
  <si>
    <t>https://workspace.google.com</t>
  </si>
  <si>
    <t>Spend time on social media to unwind</t>
  </si>
  <si>
    <t>Review leave requests in the HR portal</t>
  </si>
  <si>
    <t>Message friend to catch up</t>
  </si>
  <si>
    <t xml:space="preserve">Hey! How are you? </t>
  </si>
  <si>
    <t>Compile and submit end-of-day reports</t>
  </si>
  <si>
    <t>C:\Users\jessicalee\Documents\HR\EndOfDay_Report.docx</t>
  </si>
  <si>
    <t>Log off and tidy desk</t>
  </si>
  <si>
    <t>Log into HR management portal</t>
  </si>
  <si>
    <t>Review employee vacation requests</t>
  </si>
  <si>
    <t>Host a virtual seminar on diversity</t>
  </si>
  <si>
    <t>jessica_zoom_user</t>
  </si>
  <si>
    <t>Enjoy a quick coffee break</t>
  </si>
  <si>
    <t>Coordinate with finance team regarding payroll</t>
  </si>
  <si>
    <t>Analyze employee performance data</t>
  </si>
  <si>
    <t>C:\\Users\\jessicalee\\Documents\\Reports\\Performance_Review_Summary.docx</t>
  </si>
  <si>
    <t>Join an HR technology workshop</t>
  </si>
  <si>
    <t>Review and amend company policies</t>
  </si>
  <si>
    <t>C:\\Users\\jessicalee\\Documents\\Compliance\\Compliance_Audit_Report.pdf</t>
  </si>
  <si>
    <t>Respond to health insurance queries</t>
  </si>
  <si>
    <t>Update job descriptions</t>
  </si>
  <si>
    <t>Develop employee mentorship proposal</t>
  </si>
  <si>
    <t>Hello, how are you?</t>
  </si>
  <si>
    <t>Review employee satisfaction surveys</t>
  </si>
  <si>
    <t>Submit HR summary reports</t>
  </si>
  <si>
    <t>michaeljohnson@company.com</t>
  </si>
  <si>
    <t>End-of-day HR Summary</t>
  </si>
  <si>
    <t>Report sent at 16:56</t>
  </si>
  <si>
    <t>Log off and organize workspace</t>
  </si>
  <si>
    <t>https://www.workday.com</t>
  </si>
  <si>
    <t>Process leave requests</t>
  </si>
  <si>
    <t>C:\Users\jessicalee\Documents\Employee_Records\Leave_Requests.docx</t>
  </si>
  <si>
    <t>Conduct online training</t>
  </si>
  <si>
    <t>Coordinate with IT</t>
  </si>
  <si>
    <t>[app_password_placeholder]</t>
  </si>
  <si>
    <t>it_support@company.com</t>
  </si>
  <si>
    <t>System Access Issues</t>
  </si>
  <si>
    <t>Please check the system access issues for new hires.</t>
  </si>
  <si>
    <t>Review employee files</t>
  </si>
  <si>
    <t>C:\Users\jessicalee\Documents\Employee_Records\Digital_Files.docx</t>
  </si>
  <si>
    <t>Develop a draft for recognition event</t>
  </si>
  <si>
    <t>C:\Users\jessicalee\Documents\Employee_Records\Recognition_Event_Draft.docx</t>
  </si>
  <si>
    <t>Participate in virtual seminar</t>
  </si>
  <si>
    <t>Respond to inquiries</t>
  </si>
  <si>
    <t>employees@company.com</t>
  </si>
  <si>
    <t>Benefit Adjustments</t>
  </si>
  <si>
    <t>Please find the updated information on benefit adjustments and insurance claims.</t>
  </si>
  <si>
    <t>Analyze feedback</t>
  </si>
  <si>
    <t>C:\Users\jessicalee\Documents\Employee_Records\Exit_Interview_Feedback.docx</t>
  </si>
  <si>
    <t>Take a short walk</t>
  </si>
  <si>
    <t>Plan engagement activities with HR team</t>
  </si>
  <si>
    <t>C:\Users\jessicalee\Documents\Employee_Engagement_Plan.docx</t>
  </si>
  <si>
    <t>Draft internal communication</t>
  </si>
  <si>
    <t>C:\Users\jessicalee\Documents\HR\Internal_Communication.docx</t>
  </si>
  <si>
    <t>Send a quick message</t>
  </si>
  <si>
    <t>[telegram_token_placeholder]</t>
  </si>
  <si>
    <t>[friend_chat_id_placeholder]</t>
  </si>
  <si>
    <t>Hi! Just catching up.</t>
  </si>
  <si>
    <t>Check support tickets</t>
  </si>
  <si>
    <t>Spend time on social media</t>
  </si>
  <si>
    <t>Finalize end-of-day reports</t>
  </si>
  <si>
    <t>C:\Users\jessicalee\Documents\Reports\End_of_Day_Reports.docx</t>
  </si>
  <si>
    <t>Log off and plan for the following day</t>
  </si>
  <si>
    <t>C:\Users\jessicalee\Documents\Employee_Records\Employee_Updates.docx</t>
  </si>
  <si>
    <t>C:\Users\jessicalee\Documents\Training\Health_Wellness_Fair_Materials.docx</t>
  </si>
  <si>
    <t>C:\Users\jessicalee\Documents\Reports\Exit_Interview_Summary.docx</t>
  </si>
  <si>
    <t>C:\Users\jessicalee\Documents\Memos\HR_Policies_Changes.docx</t>
  </si>
  <si>
    <t>C:\Users\jessicalee\Documents\Reports\Employee_Satisfaction_Survey_Report.docx</t>
  </si>
  <si>
    <t>C:\Users\jessicalee\Documents\Reports\End_of_Day_Report.docx</t>
  </si>
  <si>
    <t xml:space="preserve"> tidy the workspace</t>
  </si>
  <si>
    <t xml:space="preserve"> and prepare to wrap up for the day</t>
  </si>
  <si>
    <t>zoom_pw_123abc</t>
  </si>
  <si>
    <t>C:\Users\jessicalee\Documents\Employee_Records\New_Hires.docx</t>
  </si>
  <si>
    <t>Collaborate with IT for system updates</t>
  </si>
  <si>
    <t>updateHRSystem</t>
  </si>
  <si>
    <t>sh update_hr_system.sh</t>
  </si>
  <si>
    <t>employee1@company.com,employee2@company.com</t>
  </si>
  <si>
    <t>Health Benefits Update</t>
  </si>
  <si>
    <t>Please find the updated health benefits package attached.</t>
  </si>
  <si>
    <t>C:\Users\jessicalee\Documents\Meeting_Agendas\HR_Strategy_Meeting.docx</t>
  </si>
  <si>
    <t>C:\Users\jessicalee\Documents\Communications\Policy_Changes.docx</t>
  </si>
  <si>
    <t>Hey! Let's catch up soon. How have things been?</t>
  </si>
  <si>
    <t>C:\Users\jessicalee\Documents\Job_Descriptions\Current_Job_Descriptions.docx</t>
  </si>
  <si>
    <t>C:\Users\jessicalee\Documents\HR\End_of_Day_Report.docx</t>
  </si>
  <si>
    <t xml:space="preserve"> and prepare tomorrow’s task list</t>
  </si>
  <si>
    <t>endOfDayCleanup</t>
  </si>
  <si>
    <t>sh end_of_day_cleanup.sh</t>
  </si>
  <si>
    <t>Log into Workday and review tasks</t>
  </si>
  <si>
    <t>Update attendance system for leave requests</t>
  </si>
  <si>
    <t>C:\Users\jessicalee\Documents\Recruitment\Attendance_System.docx</t>
  </si>
  <si>
    <t>Coordinate virtual training on compliance</t>
  </si>
  <si>
    <t>Finalize candidate interviews</t>
  </si>
  <si>
    <t>C:\Users\jessicalee\Documents\Recruitment\Interview_Schedule.docx</t>
  </si>
  <si>
    <t>Develop employee recognition proposal</t>
  </si>
  <si>
    <t>C:\Users\jessicalee\Documents\Proposals\Recognition_Program_Proposal.docx</t>
  </si>
  <si>
    <t>Attend webinar</t>
  </si>
  <si>
    <t>https://example-webinar.com/register</t>
  </si>
  <si>
    <t>Review exit feedback report</t>
  </si>
  <si>
    <t>C:\Users\jessicalee\Documents\Reports\Exit_Feedback_Summary.docx</t>
  </si>
  <si>
    <t>Respond to employee queries</t>
  </si>
  <si>
    <t>Update HR compliance policies</t>
  </si>
  <si>
    <t>C:\Users\jessicalee\Documents\Compliance\Compliance_Update.docx</t>
  </si>
  <si>
    <t>Draft HR newsletter</t>
  </si>
  <si>
    <t>C:\Users\jessicalee\Documents\Newsletter\HR_Initiatives.docx</t>
  </si>
  <si>
    <t>Hello! Let's catch up.</t>
  </si>
  <si>
    <t>C:\Users\jessicalee\Documents\Reports\Satisfaction_Survey_Analysis.docx</t>
  </si>
  <si>
    <t>Compile end-of-day HR reports</t>
  </si>
  <si>
    <t>C:\Users\jessicalee\Documents\Reports\End_of_Day_HR_Report.docx</t>
  </si>
  <si>
    <t>Process employee leave requests</t>
  </si>
  <si>
    <t>C:\\Users\\jessicalee\\Documents\\Onboarding_Checklist.docx</t>
  </si>
  <si>
    <t>Conduct a virtual seminar on stress management techniques</t>
  </si>
  <si>
    <t>Collaborate on updates to employee compensation plan</t>
  </si>
  <si>
    <t>C:\\Users\\jessicalee\\Documents\\Payroll\\Monthly_Payroll_Report.xlsx</t>
  </si>
  <si>
    <t>Draft organizational chart updates</t>
  </si>
  <si>
    <t>Participate in an online workshop on leveraging HR technology</t>
  </si>
  <si>
    <t>Analyze feedback from employee satisfaction surveys</t>
  </si>
  <si>
    <t>Respond to employee inquiries</t>
  </si>
  <si>
    <t>Health Benefits Inquiry</t>
  </si>
  <si>
    <t>Response to your inquiry regarding health benefits</t>
  </si>
  <si>
    <t>Review and revise job descriptions</t>
  </si>
  <si>
    <t>Send quick message to friend</t>
  </si>
  <si>
    <t>Hey, just catching up!</t>
  </si>
  <si>
    <t>Draft internal communication for diversity and inclusion initiative</t>
  </si>
  <si>
    <t>Evaluate performance review methods</t>
  </si>
  <si>
    <t>Compile and finalize end-of-day HR reports</t>
  </si>
  <si>
    <t>C:\\Users\\jessicalee\\Documents\\HR\\Archived\\End_of_Day_Report.docx</t>
  </si>
  <si>
    <t>Log off and tidy the workspace</t>
  </si>
  <si>
    <t>Process employee leave requests and update the attendance records</t>
  </si>
  <si>
    <t>Conduct a virtual session on effective communication skills for new hires</t>
  </si>
  <si>
    <t>Take a coffee break and share weekend plans with a colleague</t>
  </si>
  <si>
    <t>Collaborate with IT to resolve employee access issues</t>
  </si>
  <si>
    <t>Update job descriptions with input from the latest role assessments</t>
  </si>
  <si>
    <t>C:\Users\jessicalee\Documents\Onboarding_Checklist.docx</t>
  </si>
  <si>
    <t>Attend a webinar on innovative HR strategies</t>
  </si>
  <si>
    <t>Analyze recent employee satisfaction surveys to prepare a report for management</t>
  </si>
  <si>
    <t>Respond to queries about the new health benefits package and insurance plans</t>
  </si>
  <si>
    <t>Health Benefits Query</t>
  </si>
  <si>
    <t>Plan a diversity and inclusion workshop with the HR team</t>
  </si>
  <si>
    <t>Draft communication materials for the upcoming HR policy updates</t>
  </si>
  <si>
    <t>Review and update digital employee files for compliance</t>
  </si>
  <si>
    <t>Use a browser to open URL</t>
  </si>
  <si>
    <t>Manage support tickets in the employee helpdesk</t>
  </si>
  <si>
    <t>https://bamboohr.com</t>
  </si>
  <si>
    <t>Spend a few moments browsing social media to relax</t>
  </si>
  <si>
    <t>Compile and finalize end-of-day HR activity reports</t>
  </si>
  <si>
    <t xml:space="preserve"> tidy up the workspace</t>
  </si>
  <si>
    <t xml:space="preserve"> and prepare the task list for tomorrow</t>
  </si>
  <si>
    <t>Review and update the project timeline</t>
  </si>
  <si>
    <t>C:\Users\emilycarter\Documents\Project_Plans\Project_Timeline.mpp</t>
  </si>
  <si>
    <t>Send project status email</t>
  </si>
  <si>
    <t>[stakeholders@example.com]</t>
  </si>
  <si>
    <t>Project Status Update</t>
  </si>
  <si>
    <t>Please find the current project status attached.</t>
  </si>
  <si>
    <t>Task prioritization session: organize today’s to-do list</t>
  </si>
  <si>
    <t>[meetingURL]</t>
  </si>
  <si>
    <t>Quick scroll through social media</t>
  </si>
  <si>
    <t>https://www.facebook.com</t>
  </si>
  <si>
    <t>C:\Users\emilycarter\Documents\Screenshots</t>
  </si>
  <si>
    <t>headless</t>
  </si>
  <si>
    <t>Review risk management strategies</t>
  </si>
  <si>
    <t>Conduct a code review session</t>
  </si>
  <si>
    <t>[code_review_document]</t>
  </si>
  <si>
    <t>Compile meeting notes</t>
  </si>
  <si>
    <t>C:\Users\emilycarter\Documents\Meeting_Minutes\Project_Meeting_Minutes.txt</t>
  </si>
  <si>
    <t>Send a telegram message to a friend</t>
  </si>
  <si>
    <t>[telegramBotToken]</t>
  </si>
  <si>
    <t>[friendChatID]</t>
  </si>
  <si>
    <t>Hey, just checking in!</t>
  </si>
  <si>
    <t>Meet with the design team</t>
  </si>
  <si>
    <t>Cross-check project milestones</t>
  </si>
  <si>
    <t>C:\Users\emilycarter\OneDrive\Desktop\Budget_Plan.xlsx</t>
  </si>
  <si>
    <t>Prepare agenda for tomorrow’s meeting</t>
  </si>
  <si>
    <t>Overnight Discussions</t>
  </si>
  <si>
    <t>Review and prioritize tasks</t>
  </si>
  <si>
    <t>Stakeholder Updates</t>
  </si>
  <si>
    <t>Here are the updates</t>
  </si>
  <si>
    <t>Update user stories and requirements</t>
  </si>
  <si>
    <t>Send a Telegram chat to a friend for a quick check-in</t>
  </si>
  <si>
    <t>Quick check-in!</t>
  </si>
  <si>
    <t>End of Day Wrap-Up</t>
  </si>
  <si>
    <t>Quick review of emails</t>
  </si>
  <si>
    <t>https://mail.company.com</t>
  </si>
  <si>
    <t>[placeholder for a specific document]</t>
  </si>
  <si>
    <t>Prepare for project audit</t>
  </si>
  <si>
    <t xml:space="preserve"> gather relevant documentation</t>
  </si>
  <si>
    <t>[placeholder for relevant documents]</t>
  </si>
  <si>
    <t>checkITSupport</t>
  </si>
  <si>
    <t>ping -n 3 support.company.com</t>
  </si>
  <si>
    <t>Hey! How's it going?</t>
  </si>
  <si>
    <t>[placeholder for feedback document]</t>
  </si>
  <si>
    <t>https://project.microsoft.com</t>
  </si>
  <si>
    <t>Check emails</t>
  </si>
  <si>
    <t>Team stand-up video call</t>
  </si>
  <si>
    <t>https://zoom.us/meeting-id[placeholder]</t>
  </si>
  <si>
    <t>Review project timeline</t>
  </si>
  <si>
    <t>C:\\Users\\emilycarter\\Documents\\Project_Plans\\Project_Timeline.mpp</t>
  </si>
  <si>
    <t>Project Audit Preparation</t>
  </si>
  <si>
    <t>C:\\Users\\emilycarter\\Documents\\Project_Proposal.docx</t>
  </si>
  <si>
    <t>Quick chat with a friend</t>
  </si>
  <si>
    <t>12345678:ABCdefGhIJKlmnoPQrSt</t>
  </si>
  <si>
    <t>Hey! Quick hello from work.</t>
  </si>
  <si>
    <t>Update project management software</t>
  </si>
  <si>
    <t>Document lessons learned</t>
  </si>
  <si>
    <t>C:\\Users\\emilycarter\\Documents\\Reports\\Status_Report.docx</t>
  </si>
  <si>
    <t>Discuss service changes with vendor</t>
  </si>
  <si>
    <t>vendor@example.com</t>
  </si>
  <si>
    <t>Discussion on Service Changes</t>
  </si>
  <si>
    <t>Following up on our recent discussion about service changes, let's schedule a call.</t>
  </si>
  <si>
    <t>Prepare presentation slides</t>
  </si>
  <si>
    <t>C:\\Users\\emilycarter\\Documents\\Client_Presentation.pptx</t>
  </si>
  <si>
    <t>Feedback session with team members</t>
  </si>
  <si>
    <t>group_chat_id</t>
  </si>
  <si>
    <t>Let's start the feedback session regarding ongoing tasks.</t>
  </si>
  <si>
    <t>Review deliverables</t>
  </si>
  <si>
    <t>Hey, hope you're doing well!</t>
  </si>
  <si>
    <t>markthompson@company.com</t>
  </si>
  <si>
    <t>Project Debrief</t>
  </si>
  <si>
    <t>Please find attached the debrief for today.</t>
  </si>
  <si>
    <t>Review Emails and Prioritize Tasks</t>
  </si>
  <si>
    <t>https://outlook.office.com</t>
  </si>
  <si>
    <t>https://zoom.us/j/meetingid123</t>
  </si>
  <si>
    <t>https://zoom.us/j/meetingid456</t>
  </si>
  <si>
    <t>https://zoom.us/j/meetingid789</t>
  </si>
  <si>
    <t>stakeholders@company.com</t>
  </si>
  <si>
    <t>Project Updates</t>
  </si>
  <si>
    <t>Please find the latest updates attached.</t>
  </si>
  <si>
    <t>https://www.techrepublic.com</t>
  </si>
  <si>
    <t>https://zoom.us/j/meetingid012</t>
  </si>
  <si>
    <t>https://zoom.us/j/meetingid345</t>
  </si>
  <si>
    <t>markthompson@company.com,oliviabrown@company.com</t>
  </si>
  <si>
    <t>Overnight Emails Response</t>
  </si>
  <si>
    <t>Attend daily stand-up meeting</t>
  </si>
  <si>
    <t>C:\\Users\\emilycarter\\OneDrive\\Desktop\\Risk_Assessment.pdf</t>
  </si>
  <si>
    <t>C:\\Users\\emilycarter\\OneDrive\\Desktop\\Budget_Plan.xlsx</t>
  </si>
  <si>
    <t xml:space="preserve"> take a short walk outside</t>
  </si>
  <si>
    <t>oliviabrown@company.com</t>
  </si>
  <si>
    <t>Continuous Improvement Initiatives</t>
  </si>
  <si>
    <t>Review technical specifications</t>
  </si>
  <si>
    <t>Hello! How are you?</t>
  </si>
  <si>
    <t>C:\\Users\\emilycarter\\Documents\\Meeting_Minutes\\Project_Meeting_Minutes.txt</t>
  </si>
  <si>
    <t>Review and approve timesheets</t>
  </si>
  <si>
    <t>Review emails</t>
  </si>
  <si>
    <t>Team meeting with project team</t>
  </si>
  <si>
    <t>https://zoom.us/meeting?id=123456789</t>
  </si>
  <si>
    <t>Update task progress in project management software</t>
  </si>
  <si>
    <t>Draft scope definition document</t>
  </si>
  <si>
    <t>Hey! How are you?</t>
  </si>
  <si>
    <t>Answer emails</t>
  </si>
  <si>
    <t>Prepare client presentation</t>
  </si>
  <si>
    <t>Scroll through social media for mental break</t>
  </si>
  <si>
    <t>Conduct code review with development team</t>
  </si>
  <si>
    <t>https://www.jira.com</t>
  </si>
  <si>
    <t>Client call for project updates</t>
  </si>
  <si>
    <t>https://zoom.us/meeting?id=987654321</t>
  </si>
  <si>
    <t>Review and negotiate contract terms</t>
  </si>
  <si>
    <t>C:\\Users\\emilycarter\\Documents\\Contracts\\Vendor_Contract.docx</t>
  </si>
  <si>
    <t>Finalize agenda for project planning session</t>
  </si>
  <si>
    <t>C:\\Users\\emilycarter\\Documents\\Meeting_Minutes\\Agenda.docx</t>
  </si>
  <si>
    <t>Follow up on action items from team meeting</t>
  </si>
  <si>
    <t>oliviabrown@company.com; robertdavis@company.com</t>
  </si>
  <si>
    <t>Follow-up on action items</t>
  </si>
  <si>
    <t>Please find the follow-up actions listed from our meeting this morning.</t>
  </si>
  <si>
    <t>Document tasks at the end of the day</t>
  </si>
  <si>
    <t>C:\\Users\\emilycarter\\Documents\\Reports\\Daily_Tasks.docx</t>
  </si>
  <si>
    <t>Critical Emails</t>
  </si>
  <si>
    <t>Project Update</t>
  </si>
  <si>
    <t>Software Procurement</t>
  </si>
  <si>
    <t>Hello!</t>
  </si>
  <si>
    <t>No. of dropped tasks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</si>
</sst>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F400]h:mm:ss\ AM/PM"/>
    <numFmt numFmtId="166" formatCode="[$-10409]h:mm\ AM/PM;@"/>
  </numFmts>
  <fonts count="4" x14ac:knownFonts="1">
    <font>
      <sz val="11"/>
      <color theme="1"/>
      <name val="Aptos Narrow"/>
      <family val="2"/>
      <scheme val="minor"/>
    </font>
    <font>
      <b/>
      <sz val="11"/>
      <color theme="1"/>
      <name val="Aptos Narrow"/>
      <family val="2"/>
      <scheme val="minor"/>
    </font>
    <font>
      <sz val="8"/>
      <name val="Aptos Narrow"/>
      <family val="2"/>
      <scheme val="minor"/>
    </font>
    <font>
      <u/>
      <sz val="11"/>
      <color theme="10"/>
      <name val="Aptos Narrow"/>
      <family val="2"/>
      <scheme val="minor"/>
    </font>
  </fonts>
  <fills count="8">
    <fill>
      <patternFill patternType="none"/>
    </fill>
    <fill>
      <patternFill patternType="gray125"/>
    </fill>
    <fill>
      <patternFill patternType="solid">
        <fgColor theme="3" tint="0.89999084444715716"/>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2"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54">
    <xf numFmtId="0" fontId="0" fillId="0" borderId="0" xfId="0"/>
    <xf numFmtId="0" fontId="1" fillId="0" borderId="0" xfId="0" applyFont="1"/>
    <xf numFmtId="18" fontId="0" fillId="0" borderId="0" xfId="0" applyNumberFormat="1"/>
    <xf numFmtId="0" fontId="0" fillId="0" borderId="0" xfId="0" applyAlignment="1">
      <alignment wrapText="1"/>
    </xf>
    <xf numFmtId="18" fontId="0" fillId="0" borderId="1" xfId="0" applyNumberFormat="1" applyBorder="1"/>
    <xf numFmtId="0" fontId="0" fillId="0" borderId="1" xfId="0" applyBorder="1"/>
    <xf numFmtId="0" fontId="1" fillId="2" borderId="2" xfId="0" applyFont="1" applyFill="1" applyBorder="1" applyAlignment="1">
      <alignment horizontal="centerContinuous"/>
    </xf>
    <xf numFmtId="0" fontId="0" fillId="2" borderId="3" xfId="0" applyFill="1" applyBorder="1" applyAlignment="1">
      <alignment horizontal="centerContinuous"/>
    </xf>
    <xf numFmtId="18" fontId="0" fillId="0" borderId="4" xfId="0" applyNumberFormat="1" applyBorder="1"/>
    <xf numFmtId="0" fontId="0" fillId="0" borderId="5" xfId="0" applyBorder="1"/>
    <xf numFmtId="18" fontId="0" fillId="0" borderId="6" xfId="0" applyNumberFormat="1" applyBorder="1"/>
    <xf numFmtId="0" fontId="0" fillId="0" borderId="7" xfId="0" applyBorder="1"/>
    <xf numFmtId="0" fontId="1" fillId="2" borderId="0" xfId="0" applyFont="1" applyFill="1"/>
    <xf numFmtId="0" fontId="0" fillId="2" borderId="0" xfId="0" applyFill="1"/>
    <xf numFmtId="0" fontId="0" fillId="0" borderId="9" xfId="0" applyBorder="1"/>
    <xf numFmtId="0" fontId="1" fillId="0" borderId="0" xfId="0" applyFont="1" applyAlignment="1">
      <alignment horizontal="centerContinuous"/>
    </xf>
    <xf numFmtId="0" fontId="0" fillId="0" borderId="0" xfId="0" applyAlignment="1">
      <alignment horizontal="centerContinuous"/>
    </xf>
    <xf numFmtId="0" fontId="1" fillId="0" borderId="1" xfId="0" applyFont="1" applyBorder="1"/>
    <xf numFmtId="20" fontId="0" fillId="0" borderId="0" xfId="0" applyNumberFormat="1"/>
    <xf numFmtId="0" fontId="1" fillId="3" borderId="1" xfId="0" applyFont="1" applyFill="1" applyBorder="1"/>
    <xf numFmtId="0" fontId="0" fillId="4" borderId="1" xfId="0" applyFill="1" applyBorder="1"/>
    <xf numFmtId="0" fontId="1" fillId="2" borderId="3" xfId="0" applyFont="1" applyFill="1" applyBorder="1" applyAlignment="1">
      <alignment horizontal="centerContinuous"/>
    </xf>
    <xf numFmtId="0" fontId="1" fillId="0" borderId="2" xfId="0" applyFont="1" applyBorder="1"/>
    <xf numFmtId="0" fontId="1" fillId="0" borderId="8" xfId="0" applyFont="1" applyBorder="1"/>
    <xf numFmtId="0" fontId="1" fillId="0" borderId="3" xfId="0" applyFont="1" applyBorder="1"/>
    <xf numFmtId="0" fontId="0" fillId="0" borderId="4" xfId="0" applyBorder="1"/>
    <xf numFmtId="0" fontId="0" fillId="0" borderId="6" xfId="0" applyBorder="1"/>
    <xf numFmtId="0" fontId="0" fillId="0" borderId="10" xfId="0" applyBorder="1"/>
    <xf numFmtId="0" fontId="1" fillId="2" borderId="1" xfId="0" applyFont="1" applyFill="1" applyBorder="1"/>
    <xf numFmtId="0" fontId="0" fillId="2" borderId="1" xfId="0" applyFill="1" applyBorder="1"/>
    <xf numFmtId="0" fontId="0" fillId="3" borderId="1" xfId="0" applyFill="1" applyBorder="1"/>
    <xf numFmtId="0" fontId="0" fillId="3" borderId="0" xfId="0" applyFill="1"/>
    <xf numFmtId="0" fontId="1" fillId="3" borderId="0" xfId="0" applyFont="1" applyFill="1"/>
    <xf numFmtId="0" fontId="0" fillId="5" borderId="0" xfId="0" applyFill="1"/>
    <xf numFmtId="0" fontId="3" fillId="0" borderId="0" xfId="1"/>
    <xf numFmtId="0" fontId="1" fillId="2" borderId="0" xfId="0" applyFont="1" applyFill="1" applyAlignment="1">
      <alignment horizontal="centerContinuous"/>
    </xf>
    <xf numFmtId="0" fontId="1" fillId="2" borderId="1" xfId="0" applyFont="1" applyFill="1" applyBorder="1" applyAlignment="1">
      <alignment horizontal="centerContinuous"/>
    </xf>
    <xf numFmtId="0" fontId="1" fillId="2" borderId="11" xfId="0" applyFont="1" applyFill="1" applyBorder="1" applyAlignment="1">
      <alignment horizontal="centerContinuous"/>
    </xf>
    <xf numFmtId="0" fontId="1" fillId="2" borderId="12" xfId="0" applyFont="1" applyFill="1" applyBorder="1" applyAlignment="1">
      <alignment horizontal="centerContinuous"/>
    </xf>
    <xf numFmtId="18" fontId="0" fillId="0" borderId="2" xfId="0" applyNumberFormat="1" applyBorder="1"/>
    <xf numFmtId="0" fontId="0" fillId="0" borderId="3" xfId="0" applyBorder="1"/>
    <xf numFmtId="0" fontId="0" fillId="0" borderId="0" xfId="0" applyAlignment="1">
      <alignment vertical="top" wrapText="1"/>
    </xf>
    <xf numFmtId="0" fontId="0" fillId="6" borderId="5" xfId="0" applyFill="1" applyBorder="1"/>
    <xf numFmtId="0" fontId="0" fillId="7" borderId="1" xfId="0" applyFill="1" applyBorder="1"/>
    <xf numFmtId="164" fontId="0" fillId="0" borderId="1" xfId="0" applyNumberFormat="1" applyBorder="1"/>
    <xf numFmtId="0" fontId="0" fillId="4" borderId="5" xfId="0" applyFill="1" applyBorder="1"/>
    <xf numFmtId="0" fontId="1" fillId="0" borderId="13" xfId="0" applyFont="1" applyBorder="1"/>
    <xf numFmtId="0" fontId="1" fillId="0" borderId="14" xfId="0" applyFont="1" applyBorder="1"/>
    <xf numFmtId="0" fontId="0" fillId="0" borderId="14" xfId="0" applyBorder="1"/>
    <xf numFmtId="164" fontId="0" fillId="0" borderId="13" xfId="0" applyNumberFormat="1" applyBorder="1"/>
    <xf numFmtId="164" fontId="0" fillId="0" borderId="0" xfId="0" applyNumberFormat="1"/>
    <xf numFmtId="165" fontId="0" fillId="0" borderId="0" xfId="0" applyNumberFormat="1"/>
    <xf numFmtId="166" fontId="0" fillId="0" borderId="0" xfId="0" applyNumberFormat="1"/>
    <xf numFmtId="166" fontId="0" fillId="0" borderId="1" xfId="0" applyNumberFormat="1" applyBorder="1"/>
  </cellXfs>
  <cellStyles count="2">
    <cellStyle name="Hyperlink" xfId="1" builtinId="8"/>
    <cellStyle name="Normal" xfId="0" builtinId="0"/>
  </cellStyles>
  <dxfs count="16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9.xml.rels><?xml version="1.0" encoding="UTF-8" standalone="yes"?>
<Relationships xmlns="http://schemas.openxmlformats.org/package/2006/relationships"><Relationship Id="rId1" Type="http://schemas.openxmlformats.org/officeDocument/2006/relationships/hyperlink" Target="https://www.jira.com/log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E3F46-D1AA-4051-8003-3D916FCFA9D7}">
  <dimension ref="A1:AK93"/>
  <sheetViews>
    <sheetView tabSelected="1" topLeftCell="E70" zoomScale="115" zoomScaleNormal="115" workbookViewId="0">
      <selection activeCell="P94" sqref="P94"/>
    </sheetView>
    <sheetView tabSelected="1" topLeftCell="A64" zoomScale="130" zoomScaleNormal="130" workbookViewId="1">
      <selection activeCell="A83" sqref="A83"/>
    </sheetView>
    <sheetView workbookViewId="2"/>
    <sheetView topLeftCell="H55" workbookViewId="3">
      <selection activeCell="S73" sqref="S73"/>
    </sheetView>
  </sheetViews>
  <sheetFormatPr defaultRowHeight="15" x14ac:dyDescent="0.25"/>
  <cols>
    <col min="1" max="2" width="14.85546875" bestFit="1" customWidth="1"/>
    <col min="3" max="3" width="14.28515625" bestFit="1" customWidth="1"/>
    <col min="4" max="4" width="19.28515625" bestFit="1" customWidth="1"/>
    <col min="5" max="5" width="13.7109375" bestFit="1" customWidth="1"/>
    <col min="6" max="12" width="9" customWidth="1"/>
    <col min="13" max="13" width="9" style="13"/>
    <col min="15" max="15" width="15.85546875" bestFit="1" customWidth="1"/>
    <col min="16" max="16" width="18" bestFit="1" customWidth="1"/>
    <col min="17" max="25" width="18" customWidth="1"/>
    <col min="26" max="26" width="9" style="13"/>
    <col min="28" max="28" width="15" bestFit="1" customWidth="1"/>
    <col min="29" max="29" width="18" bestFit="1" customWidth="1"/>
    <col min="30" max="30" width="22.7109375" bestFit="1" customWidth="1"/>
  </cols>
  <sheetData>
    <row r="1" spans="1:31" x14ac:dyDescent="0.25">
      <c r="A1" s="1" t="s">
        <v>926</v>
      </c>
      <c r="N1" s="1" t="s">
        <v>926</v>
      </c>
      <c r="AA1" s="1" t="s">
        <v>926</v>
      </c>
    </row>
    <row r="2" spans="1:31" x14ac:dyDescent="0.25">
      <c r="A2" s="1" t="s">
        <v>925</v>
      </c>
      <c r="B2" t="s">
        <v>2</v>
      </c>
      <c r="N2" s="1" t="s">
        <v>925</v>
      </c>
      <c r="O2" t="s">
        <v>270</v>
      </c>
      <c r="AA2" s="1" t="s">
        <v>925</v>
      </c>
      <c r="AB2" t="s">
        <v>272</v>
      </c>
    </row>
    <row r="3" spans="1:31" x14ac:dyDescent="0.25">
      <c r="A3" s="17" t="s">
        <v>20</v>
      </c>
      <c r="B3" s="17" t="s">
        <v>927</v>
      </c>
      <c r="C3" s="17" t="s">
        <v>934</v>
      </c>
      <c r="D3" s="17" t="s">
        <v>935</v>
      </c>
      <c r="E3" s="17" t="s">
        <v>933</v>
      </c>
      <c r="F3" s="1"/>
      <c r="G3" s="1"/>
      <c r="H3" s="1"/>
      <c r="I3" s="1"/>
      <c r="J3" s="1"/>
      <c r="K3" s="1"/>
      <c r="L3" s="1"/>
      <c r="N3" s="17" t="s">
        <v>20</v>
      </c>
      <c r="O3" s="17" t="s">
        <v>927</v>
      </c>
      <c r="P3" s="17" t="s">
        <v>934</v>
      </c>
      <c r="Q3" s="17" t="s">
        <v>935</v>
      </c>
      <c r="R3" s="17" t="s">
        <v>933</v>
      </c>
      <c r="S3" s="1"/>
      <c r="T3" s="1"/>
      <c r="U3" s="1"/>
      <c r="V3" s="1"/>
      <c r="W3" s="1"/>
      <c r="X3" s="1"/>
      <c r="Y3" s="1"/>
      <c r="AA3" s="17" t="s">
        <v>20</v>
      </c>
      <c r="AB3" s="17" t="s">
        <v>927</v>
      </c>
      <c r="AC3" s="17" t="s">
        <v>934</v>
      </c>
      <c r="AD3" s="17" t="s">
        <v>935</v>
      </c>
      <c r="AE3" s="17" t="s">
        <v>933</v>
      </c>
    </row>
    <row r="4" spans="1:31" x14ac:dyDescent="0.25">
      <c r="A4" s="5">
        <v>0</v>
      </c>
      <c r="B4" s="5">
        <v>15</v>
      </c>
      <c r="C4" s="5">
        <f>15-D4</f>
        <v>11</v>
      </c>
      <c r="D4" s="5">
        <v>4</v>
      </c>
      <c r="E4" s="44">
        <f>(C4/B4)*100</f>
        <v>73.333333333333329</v>
      </c>
      <c r="N4" s="5">
        <v>7</v>
      </c>
      <c r="O4" s="5">
        <v>19</v>
      </c>
      <c r="P4" s="5">
        <f>O4-Q4</f>
        <v>13</v>
      </c>
      <c r="Q4" s="5">
        <v>6</v>
      </c>
      <c r="R4" s="44">
        <f t="shared" ref="R4:R13" si="0">P4/O4*100</f>
        <v>68.421052631578945</v>
      </c>
      <c r="S4" s="50"/>
      <c r="T4" s="50"/>
      <c r="U4" s="50"/>
      <c r="V4" s="50"/>
      <c r="W4" s="50"/>
      <c r="X4" s="50"/>
      <c r="Y4" s="50"/>
      <c r="AA4" s="5">
        <v>22</v>
      </c>
      <c r="AB4" s="5">
        <v>15</v>
      </c>
      <c r="AC4" s="5">
        <f>AB4-AD4</f>
        <v>11</v>
      </c>
      <c r="AD4" s="5">
        <v>4</v>
      </c>
      <c r="AE4" s="44">
        <f>AC4/AB4*100</f>
        <v>73.333333333333329</v>
      </c>
    </row>
    <row r="5" spans="1:31" x14ac:dyDescent="0.25">
      <c r="A5" s="5">
        <v>8</v>
      </c>
      <c r="B5" s="5">
        <v>15</v>
      </c>
      <c r="C5" s="5">
        <f t="shared" ref="C5:C13" si="1">15-D5</f>
        <v>11</v>
      </c>
      <c r="D5" s="5">
        <v>4</v>
      </c>
      <c r="E5" s="44">
        <f t="shared" ref="E5:E13" si="2">(C5/B5)*100</f>
        <v>73.333333333333329</v>
      </c>
      <c r="N5" s="5">
        <v>11</v>
      </c>
      <c r="O5" s="5">
        <v>20</v>
      </c>
      <c r="P5" s="5">
        <f t="shared" ref="P5:P13" si="3">O5-Q5</f>
        <v>14</v>
      </c>
      <c r="Q5" s="5">
        <v>6</v>
      </c>
      <c r="R5" s="44">
        <f t="shared" si="0"/>
        <v>70</v>
      </c>
      <c r="S5" s="50"/>
      <c r="T5" s="50"/>
      <c r="U5" s="50"/>
      <c r="V5" s="50"/>
      <c r="W5" s="50"/>
      <c r="X5" s="50"/>
      <c r="Y5" s="50"/>
      <c r="AA5" s="5">
        <v>32</v>
      </c>
      <c r="AB5" s="5">
        <v>16</v>
      </c>
      <c r="AC5" s="5">
        <f t="shared" ref="AC5:AC13" si="4">AB5-AD5</f>
        <v>11</v>
      </c>
      <c r="AD5" s="5">
        <v>5</v>
      </c>
      <c r="AE5" s="44">
        <f t="shared" ref="AE5:AE13" si="5">AC5/AB5*100</f>
        <v>68.75</v>
      </c>
    </row>
    <row r="6" spans="1:31" x14ac:dyDescent="0.25">
      <c r="A6" s="5">
        <v>9</v>
      </c>
      <c r="B6" s="5">
        <v>15</v>
      </c>
      <c r="C6" s="5">
        <f t="shared" si="1"/>
        <v>10</v>
      </c>
      <c r="D6" s="5">
        <v>5</v>
      </c>
      <c r="E6" s="44">
        <f t="shared" si="2"/>
        <v>66.666666666666657</v>
      </c>
      <c r="N6" s="20">
        <v>22</v>
      </c>
      <c r="O6" s="5">
        <v>19</v>
      </c>
      <c r="P6" s="5">
        <f t="shared" si="3"/>
        <v>13</v>
      </c>
      <c r="Q6" s="5">
        <v>6</v>
      </c>
      <c r="R6" s="44">
        <f t="shared" si="0"/>
        <v>68.421052631578945</v>
      </c>
      <c r="S6" s="50"/>
      <c r="T6" s="50"/>
      <c r="U6" s="50"/>
      <c r="V6" s="50"/>
      <c r="W6" s="50"/>
      <c r="X6" s="50"/>
      <c r="Y6" s="50"/>
      <c r="AA6" s="5">
        <v>45</v>
      </c>
      <c r="AB6" s="5">
        <v>17</v>
      </c>
      <c r="AC6" s="5">
        <f t="shared" si="4"/>
        <v>13</v>
      </c>
      <c r="AD6" s="5">
        <v>4</v>
      </c>
      <c r="AE6" s="44">
        <f t="shared" si="5"/>
        <v>76.470588235294116</v>
      </c>
    </row>
    <row r="7" spans="1:31" x14ac:dyDescent="0.25">
      <c r="A7" s="5">
        <v>28</v>
      </c>
      <c r="B7" s="5">
        <v>16</v>
      </c>
      <c r="C7" s="5">
        <f t="shared" si="1"/>
        <v>10</v>
      </c>
      <c r="D7" s="5">
        <v>5</v>
      </c>
      <c r="E7" s="44">
        <f t="shared" si="2"/>
        <v>62.5</v>
      </c>
      <c r="N7" s="5">
        <v>26</v>
      </c>
      <c r="O7" s="5">
        <v>19</v>
      </c>
      <c r="P7" s="5">
        <f t="shared" si="3"/>
        <v>13</v>
      </c>
      <c r="Q7" s="5">
        <v>6</v>
      </c>
      <c r="R7" s="44">
        <f t="shared" si="0"/>
        <v>68.421052631578945</v>
      </c>
      <c r="S7" s="50"/>
      <c r="T7" s="50"/>
      <c r="U7" s="50"/>
      <c r="V7" s="50"/>
      <c r="W7" s="50"/>
      <c r="X7" s="50"/>
      <c r="Y7" s="50"/>
      <c r="AA7" s="5">
        <v>48</v>
      </c>
      <c r="AB7" s="5">
        <v>20</v>
      </c>
      <c r="AC7" s="5">
        <f t="shared" si="4"/>
        <v>15</v>
      </c>
      <c r="AD7" s="5">
        <v>5</v>
      </c>
      <c r="AE7" s="44">
        <f t="shared" si="5"/>
        <v>75</v>
      </c>
    </row>
    <row r="8" spans="1:31" x14ac:dyDescent="0.25">
      <c r="A8" s="5">
        <v>50</v>
      </c>
      <c r="B8" s="5">
        <v>16</v>
      </c>
      <c r="C8" s="5">
        <f t="shared" si="1"/>
        <v>10</v>
      </c>
      <c r="D8" s="5">
        <v>5</v>
      </c>
      <c r="E8" s="44">
        <f t="shared" si="2"/>
        <v>62.5</v>
      </c>
      <c r="N8" s="5">
        <v>32</v>
      </c>
      <c r="O8" s="5">
        <v>20</v>
      </c>
      <c r="P8" s="5">
        <f t="shared" si="3"/>
        <v>14</v>
      </c>
      <c r="Q8" s="5">
        <v>6</v>
      </c>
      <c r="R8" s="44">
        <f t="shared" si="0"/>
        <v>70</v>
      </c>
      <c r="S8" s="50"/>
      <c r="T8" s="50"/>
      <c r="U8" s="50"/>
      <c r="V8" s="50"/>
      <c r="W8" s="50"/>
      <c r="X8" s="50"/>
      <c r="Y8" s="50"/>
      <c r="AA8" s="5">
        <v>51</v>
      </c>
      <c r="AB8" s="5">
        <v>17</v>
      </c>
      <c r="AC8" s="5">
        <f t="shared" si="4"/>
        <v>13</v>
      </c>
      <c r="AD8" s="5">
        <v>4</v>
      </c>
      <c r="AE8" s="44">
        <f t="shared" si="5"/>
        <v>76.470588235294116</v>
      </c>
    </row>
    <row r="9" spans="1:31" x14ac:dyDescent="0.25">
      <c r="A9" s="5">
        <v>57</v>
      </c>
      <c r="B9" s="5">
        <v>16</v>
      </c>
      <c r="C9" s="5">
        <f t="shared" si="1"/>
        <v>10</v>
      </c>
      <c r="D9" s="5">
        <v>5</v>
      </c>
      <c r="E9" s="44">
        <f t="shared" si="2"/>
        <v>62.5</v>
      </c>
      <c r="N9" s="5">
        <v>39</v>
      </c>
      <c r="O9" s="5">
        <v>20</v>
      </c>
      <c r="P9" s="5">
        <f t="shared" si="3"/>
        <v>14</v>
      </c>
      <c r="Q9" s="5">
        <v>6</v>
      </c>
      <c r="R9" s="44">
        <f t="shared" si="0"/>
        <v>70</v>
      </c>
      <c r="S9" s="50"/>
      <c r="T9" s="50"/>
      <c r="U9" s="50"/>
      <c r="V9" s="50"/>
      <c r="W9" s="50"/>
      <c r="X9" s="50"/>
      <c r="Y9" s="50"/>
      <c r="AA9" s="5">
        <v>72</v>
      </c>
      <c r="AB9" s="5">
        <v>19</v>
      </c>
      <c r="AC9" s="5">
        <f t="shared" si="4"/>
        <v>14</v>
      </c>
      <c r="AD9" s="5">
        <v>5</v>
      </c>
      <c r="AE9" s="44">
        <f t="shared" si="5"/>
        <v>73.68421052631578</v>
      </c>
    </row>
    <row r="10" spans="1:31" x14ac:dyDescent="0.25">
      <c r="A10" s="5">
        <v>63</v>
      </c>
      <c r="B10" s="5">
        <v>16</v>
      </c>
      <c r="C10" s="5">
        <f t="shared" si="1"/>
        <v>10</v>
      </c>
      <c r="D10" s="5">
        <v>5</v>
      </c>
      <c r="E10" s="44">
        <f t="shared" si="2"/>
        <v>62.5</v>
      </c>
      <c r="N10" s="5">
        <v>44</v>
      </c>
      <c r="O10" s="5">
        <v>19</v>
      </c>
      <c r="P10" s="5">
        <f t="shared" si="3"/>
        <v>13</v>
      </c>
      <c r="Q10" s="5">
        <v>6</v>
      </c>
      <c r="R10" s="44">
        <f t="shared" si="0"/>
        <v>68.421052631578945</v>
      </c>
      <c r="S10" s="50"/>
      <c r="T10" s="50"/>
      <c r="U10" s="50"/>
      <c r="V10" s="50"/>
      <c r="W10" s="50"/>
      <c r="X10" s="50"/>
      <c r="Y10" s="50"/>
      <c r="AA10" s="5">
        <v>78</v>
      </c>
      <c r="AB10" s="5">
        <v>18</v>
      </c>
      <c r="AC10" s="5">
        <f t="shared" si="4"/>
        <v>13</v>
      </c>
      <c r="AD10" s="5">
        <v>5</v>
      </c>
      <c r="AE10" s="44">
        <f t="shared" si="5"/>
        <v>72.222222222222214</v>
      </c>
    </row>
    <row r="11" spans="1:31" x14ac:dyDescent="0.25">
      <c r="A11" s="5">
        <v>65</v>
      </c>
      <c r="B11" s="5">
        <v>15</v>
      </c>
      <c r="C11" s="5">
        <f t="shared" si="1"/>
        <v>10</v>
      </c>
      <c r="D11" s="5">
        <v>5</v>
      </c>
      <c r="E11" s="44">
        <f t="shared" si="2"/>
        <v>66.666666666666657</v>
      </c>
      <c r="N11" s="5">
        <v>64</v>
      </c>
      <c r="O11" s="5">
        <v>19</v>
      </c>
      <c r="P11" s="5">
        <f t="shared" si="3"/>
        <v>13</v>
      </c>
      <c r="Q11" s="5">
        <v>6</v>
      </c>
      <c r="R11" s="44">
        <f t="shared" si="0"/>
        <v>68.421052631578945</v>
      </c>
      <c r="S11" s="50"/>
      <c r="T11" s="50"/>
      <c r="U11" s="50"/>
      <c r="V11" s="50"/>
      <c r="W11" s="50"/>
      <c r="X11" s="50"/>
      <c r="Y11" s="50"/>
      <c r="AA11" s="5">
        <v>91</v>
      </c>
      <c r="AB11" s="5">
        <v>20</v>
      </c>
      <c r="AC11" s="5">
        <f t="shared" si="4"/>
        <v>15</v>
      </c>
      <c r="AD11" s="5">
        <v>5</v>
      </c>
      <c r="AE11" s="44">
        <f t="shared" si="5"/>
        <v>75</v>
      </c>
    </row>
    <row r="12" spans="1:31" x14ac:dyDescent="0.25">
      <c r="A12" s="5">
        <v>71</v>
      </c>
      <c r="B12" s="5">
        <v>16</v>
      </c>
      <c r="C12" s="5">
        <f t="shared" si="1"/>
        <v>11</v>
      </c>
      <c r="D12" s="5">
        <v>4</v>
      </c>
      <c r="E12" s="44">
        <f t="shared" si="2"/>
        <v>68.75</v>
      </c>
      <c r="N12" s="5">
        <v>71</v>
      </c>
      <c r="O12" s="5">
        <v>19</v>
      </c>
      <c r="P12" s="5">
        <f t="shared" si="3"/>
        <v>13</v>
      </c>
      <c r="Q12" s="5">
        <v>6</v>
      </c>
      <c r="R12" s="44">
        <f t="shared" si="0"/>
        <v>68.421052631578945</v>
      </c>
      <c r="S12" s="50"/>
      <c r="T12" s="50"/>
      <c r="U12" s="50"/>
      <c r="V12" s="50"/>
      <c r="W12" s="50"/>
      <c r="X12" s="50"/>
      <c r="Y12" s="50"/>
      <c r="AA12" s="5">
        <v>98</v>
      </c>
      <c r="AB12" s="5">
        <v>17</v>
      </c>
      <c r="AC12" s="5">
        <f t="shared" si="4"/>
        <v>13</v>
      </c>
      <c r="AD12" s="5">
        <v>4</v>
      </c>
      <c r="AE12" s="44">
        <f t="shared" si="5"/>
        <v>76.470588235294116</v>
      </c>
    </row>
    <row r="13" spans="1:31" x14ac:dyDescent="0.25">
      <c r="A13" s="5">
        <v>95</v>
      </c>
      <c r="B13" s="5">
        <v>15</v>
      </c>
      <c r="C13" s="5">
        <f t="shared" si="1"/>
        <v>11</v>
      </c>
      <c r="D13" s="5">
        <v>4</v>
      </c>
      <c r="E13" s="44">
        <f t="shared" si="2"/>
        <v>73.333333333333329</v>
      </c>
      <c r="N13" s="5">
        <v>86</v>
      </c>
      <c r="O13" s="5">
        <v>20</v>
      </c>
      <c r="P13" s="5">
        <f t="shared" si="3"/>
        <v>14</v>
      </c>
      <c r="Q13" s="5">
        <v>6</v>
      </c>
      <c r="R13" s="44">
        <f t="shared" si="0"/>
        <v>70</v>
      </c>
      <c r="S13" s="50"/>
      <c r="T13" s="50"/>
      <c r="U13" s="50"/>
      <c r="V13" s="50"/>
      <c r="W13" s="50"/>
      <c r="X13" s="50"/>
      <c r="Y13" s="50"/>
      <c r="AA13" s="5">
        <v>99</v>
      </c>
      <c r="AB13" s="5">
        <v>19</v>
      </c>
      <c r="AC13" s="5">
        <f t="shared" si="4"/>
        <v>14</v>
      </c>
      <c r="AD13" s="5">
        <v>5</v>
      </c>
      <c r="AE13" s="44">
        <f t="shared" si="5"/>
        <v>73.68421052631578</v>
      </c>
    </row>
    <row r="15" spans="1:31" x14ac:dyDescent="0.25">
      <c r="A15" s="1" t="s">
        <v>928</v>
      </c>
      <c r="N15" s="1" t="s">
        <v>928</v>
      </c>
      <c r="AA15" s="1" t="s">
        <v>928</v>
      </c>
    </row>
    <row r="16" spans="1:31" x14ac:dyDescent="0.25">
      <c r="A16" s="1" t="s">
        <v>925</v>
      </c>
      <c r="B16" t="s">
        <v>2</v>
      </c>
      <c r="N16" s="1" t="s">
        <v>925</v>
      </c>
      <c r="O16" t="s">
        <v>270</v>
      </c>
      <c r="AA16" s="1" t="s">
        <v>925</v>
      </c>
      <c r="AB16" t="s">
        <v>272</v>
      </c>
    </row>
    <row r="17" spans="1:37" x14ac:dyDescent="0.25">
      <c r="A17" s="17" t="s">
        <v>20</v>
      </c>
      <c r="B17" s="17" t="s">
        <v>927</v>
      </c>
      <c r="C17" s="17" t="s">
        <v>937</v>
      </c>
      <c r="D17" s="17" t="s">
        <v>936</v>
      </c>
      <c r="E17" s="1"/>
      <c r="F17" s="1"/>
      <c r="G17" s="1"/>
      <c r="H17" s="1"/>
      <c r="I17" s="1"/>
      <c r="J17" s="1"/>
      <c r="K17" s="1"/>
      <c r="L17" s="1"/>
      <c r="N17" s="17" t="s">
        <v>20</v>
      </c>
      <c r="O17" s="17" t="s">
        <v>927</v>
      </c>
      <c r="P17" s="17" t="s">
        <v>937</v>
      </c>
      <c r="Q17" s="46" t="s">
        <v>936</v>
      </c>
      <c r="R17" s="47"/>
      <c r="S17" s="1"/>
      <c r="T17" s="1"/>
      <c r="U17" s="1"/>
      <c r="V17" s="1"/>
      <c r="W17" s="1"/>
      <c r="X17" s="1"/>
      <c r="Y17" s="1"/>
      <c r="AA17" s="17" t="s">
        <v>20</v>
      </c>
      <c r="AB17" s="17" t="s">
        <v>927</v>
      </c>
      <c r="AC17" s="17" t="s">
        <v>937</v>
      </c>
      <c r="AD17" s="17" t="s">
        <v>936</v>
      </c>
    </row>
    <row r="18" spans="1:37" x14ac:dyDescent="0.25">
      <c r="A18" s="5">
        <v>0</v>
      </c>
      <c r="B18" s="5">
        <v>15</v>
      </c>
      <c r="C18" s="5">
        <v>15</v>
      </c>
      <c r="D18" s="5">
        <f>(B18/C18)*100</f>
        <v>100</v>
      </c>
      <c r="N18" s="5">
        <v>7</v>
      </c>
      <c r="O18" s="5">
        <v>19</v>
      </c>
      <c r="P18" s="5">
        <v>18</v>
      </c>
      <c r="Q18" s="49">
        <f>P18/O18*100</f>
        <v>94.73684210526315</v>
      </c>
      <c r="R18" s="48"/>
      <c r="AA18" s="5">
        <v>22</v>
      </c>
      <c r="AB18" s="5">
        <v>15</v>
      </c>
      <c r="AC18" s="5">
        <v>15</v>
      </c>
      <c r="AD18" s="5">
        <f>AC18/AB18*100</f>
        <v>100</v>
      </c>
    </row>
    <row r="19" spans="1:37" x14ac:dyDescent="0.25">
      <c r="A19" s="5">
        <v>8</v>
      </c>
      <c r="B19" s="5">
        <v>15</v>
      </c>
      <c r="C19" s="5">
        <v>15</v>
      </c>
      <c r="D19" s="5">
        <f t="shared" ref="D19:D27" si="6">(B19/C19)*100</f>
        <v>100</v>
      </c>
      <c r="N19" s="5">
        <v>11</v>
      </c>
      <c r="O19" s="5">
        <v>20</v>
      </c>
      <c r="P19" s="5">
        <v>19</v>
      </c>
      <c r="Q19" s="49">
        <f t="shared" ref="Q19:Q27" si="7">P19/O19*100</f>
        <v>95</v>
      </c>
      <c r="R19" s="48"/>
      <c r="AA19" s="5">
        <v>32</v>
      </c>
      <c r="AB19" s="5">
        <v>16</v>
      </c>
      <c r="AC19" s="5">
        <v>16</v>
      </c>
      <c r="AD19" s="5">
        <f t="shared" ref="AD19:AD27" si="8">AC19/AB19*100</f>
        <v>100</v>
      </c>
    </row>
    <row r="20" spans="1:37" x14ac:dyDescent="0.25">
      <c r="A20" s="5">
        <v>9</v>
      </c>
      <c r="B20" s="5">
        <v>15</v>
      </c>
      <c r="C20" s="5">
        <v>15</v>
      </c>
      <c r="D20" s="5">
        <f t="shared" si="6"/>
        <v>100</v>
      </c>
      <c r="N20" s="5">
        <v>22</v>
      </c>
      <c r="O20" s="5">
        <v>20</v>
      </c>
      <c r="P20" s="5">
        <v>19</v>
      </c>
      <c r="Q20" s="49">
        <f t="shared" si="7"/>
        <v>95</v>
      </c>
      <c r="R20" s="48"/>
      <c r="AA20" s="5">
        <v>45</v>
      </c>
      <c r="AB20" s="5">
        <v>17</v>
      </c>
      <c r="AC20" s="5">
        <v>17</v>
      </c>
      <c r="AD20" s="5">
        <f t="shared" si="8"/>
        <v>100</v>
      </c>
    </row>
    <row r="21" spans="1:37" x14ac:dyDescent="0.25">
      <c r="A21" s="5">
        <v>28</v>
      </c>
      <c r="B21" s="5">
        <v>16</v>
      </c>
      <c r="C21" s="5">
        <v>16</v>
      </c>
      <c r="D21" s="5">
        <f t="shared" si="6"/>
        <v>100</v>
      </c>
      <c r="N21" s="5">
        <v>26</v>
      </c>
      <c r="O21" s="5">
        <v>19</v>
      </c>
      <c r="P21" s="5">
        <v>18</v>
      </c>
      <c r="Q21" s="49">
        <f t="shared" si="7"/>
        <v>94.73684210526315</v>
      </c>
      <c r="R21" s="48"/>
      <c r="AA21" s="5">
        <v>48</v>
      </c>
      <c r="AB21" s="5">
        <v>20</v>
      </c>
      <c r="AC21" s="5">
        <v>20</v>
      </c>
      <c r="AD21" s="5">
        <f t="shared" si="8"/>
        <v>100</v>
      </c>
    </row>
    <row r="22" spans="1:37" x14ac:dyDescent="0.25">
      <c r="A22" s="5">
        <v>50</v>
      </c>
      <c r="B22" s="5">
        <v>16</v>
      </c>
      <c r="C22" s="5">
        <v>16</v>
      </c>
      <c r="D22" s="5">
        <f t="shared" si="6"/>
        <v>100</v>
      </c>
      <c r="N22" s="5">
        <v>32</v>
      </c>
      <c r="O22" s="5">
        <v>20</v>
      </c>
      <c r="P22" s="5">
        <v>19</v>
      </c>
      <c r="Q22" s="49">
        <f t="shared" si="7"/>
        <v>95</v>
      </c>
      <c r="R22" s="48"/>
      <c r="AA22" s="5">
        <v>51</v>
      </c>
      <c r="AB22" s="5">
        <v>17</v>
      </c>
      <c r="AC22" s="5">
        <v>17</v>
      </c>
      <c r="AD22" s="5">
        <f t="shared" si="8"/>
        <v>100</v>
      </c>
    </row>
    <row r="23" spans="1:37" x14ac:dyDescent="0.25">
      <c r="A23" s="5">
        <v>57</v>
      </c>
      <c r="B23" s="5">
        <v>16</v>
      </c>
      <c r="C23" s="5">
        <v>16</v>
      </c>
      <c r="D23" s="5">
        <f t="shared" si="6"/>
        <v>100</v>
      </c>
      <c r="N23" s="5">
        <v>39</v>
      </c>
      <c r="O23" s="5">
        <v>20</v>
      </c>
      <c r="P23" s="5">
        <v>19</v>
      </c>
      <c r="Q23" s="49">
        <f t="shared" si="7"/>
        <v>95</v>
      </c>
      <c r="R23" s="48"/>
      <c r="AA23" s="5">
        <v>72</v>
      </c>
      <c r="AB23" s="5">
        <v>19</v>
      </c>
      <c r="AC23" s="5">
        <v>19</v>
      </c>
      <c r="AD23" s="5">
        <f t="shared" si="8"/>
        <v>100</v>
      </c>
    </row>
    <row r="24" spans="1:37" x14ac:dyDescent="0.25">
      <c r="A24" s="5">
        <v>63</v>
      </c>
      <c r="B24" s="5">
        <v>16</v>
      </c>
      <c r="C24" s="5">
        <v>16</v>
      </c>
      <c r="D24" s="5">
        <f t="shared" si="6"/>
        <v>100</v>
      </c>
      <c r="N24" s="5">
        <v>44</v>
      </c>
      <c r="O24" s="5">
        <v>19</v>
      </c>
      <c r="P24" s="5">
        <v>18</v>
      </c>
      <c r="Q24" s="49">
        <f t="shared" si="7"/>
        <v>94.73684210526315</v>
      </c>
      <c r="R24" s="48"/>
      <c r="AA24" s="5">
        <v>78</v>
      </c>
      <c r="AB24" s="5">
        <v>18</v>
      </c>
      <c r="AC24" s="5">
        <v>18</v>
      </c>
      <c r="AD24" s="5">
        <f t="shared" si="8"/>
        <v>100</v>
      </c>
    </row>
    <row r="25" spans="1:37" x14ac:dyDescent="0.25">
      <c r="A25" s="5">
        <v>65</v>
      </c>
      <c r="B25" s="5">
        <v>15</v>
      </c>
      <c r="C25" s="5">
        <v>15</v>
      </c>
      <c r="D25" s="5">
        <f t="shared" si="6"/>
        <v>100</v>
      </c>
      <c r="N25" s="5">
        <v>64</v>
      </c>
      <c r="O25" s="5">
        <v>19</v>
      </c>
      <c r="P25" s="5">
        <v>18</v>
      </c>
      <c r="Q25" s="49">
        <f t="shared" si="7"/>
        <v>94.73684210526315</v>
      </c>
      <c r="R25" s="48"/>
      <c r="AA25" s="5">
        <v>91</v>
      </c>
      <c r="AB25" s="5">
        <v>20</v>
      </c>
      <c r="AC25" s="5">
        <v>20</v>
      </c>
      <c r="AD25" s="5">
        <f t="shared" si="8"/>
        <v>100</v>
      </c>
    </row>
    <row r="26" spans="1:37" x14ac:dyDescent="0.25">
      <c r="A26" s="5">
        <v>71</v>
      </c>
      <c r="B26" s="5">
        <v>16</v>
      </c>
      <c r="C26" s="5">
        <v>16</v>
      </c>
      <c r="D26" s="5">
        <f t="shared" si="6"/>
        <v>100</v>
      </c>
      <c r="N26" s="5">
        <v>71</v>
      </c>
      <c r="O26" s="5">
        <v>19</v>
      </c>
      <c r="P26" s="5">
        <v>18</v>
      </c>
      <c r="Q26" s="49">
        <f t="shared" si="7"/>
        <v>94.73684210526315</v>
      </c>
      <c r="R26" s="48"/>
      <c r="AA26" s="5">
        <v>98</v>
      </c>
      <c r="AB26" s="5">
        <v>17</v>
      </c>
      <c r="AC26" s="5">
        <v>17</v>
      </c>
      <c r="AD26" s="5">
        <f t="shared" si="8"/>
        <v>100</v>
      </c>
    </row>
    <row r="27" spans="1:37" x14ac:dyDescent="0.25">
      <c r="A27" s="5">
        <v>95</v>
      </c>
      <c r="B27" s="5">
        <v>15</v>
      </c>
      <c r="C27" s="5">
        <v>15</v>
      </c>
      <c r="D27" s="5">
        <f t="shared" si="6"/>
        <v>100</v>
      </c>
      <c r="N27" s="5">
        <v>86</v>
      </c>
      <c r="O27" s="5">
        <v>20</v>
      </c>
      <c r="P27" s="5">
        <v>19</v>
      </c>
      <c r="Q27" s="49">
        <f t="shared" si="7"/>
        <v>95</v>
      </c>
      <c r="R27" s="48"/>
      <c r="AA27" s="5">
        <v>99</v>
      </c>
      <c r="AB27" s="5">
        <v>19</v>
      </c>
      <c r="AC27" s="5">
        <v>19</v>
      </c>
      <c r="AD27" s="5">
        <f t="shared" si="8"/>
        <v>100</v>
      </c>
    </row>
    <row r="29" spans="1:37" x14ac:dyDescent="0.25">
      <c r="A29" s="1" t="s">
        <v>929</v>
      </c>
      <c r="N29" s="1" t="s">
        <v>929</v>
      </c>
      <c r="AA29" s="1" t="s">
        <v>929</v>
      </c>
    </row>
    <row r="31" spans="1:37" x14ac:dyDescent="0.25">
      <c r="A31" s="17" t="s">
        <v>938</v>
      </c>
      <c r="B31" s="17" t="s">
        <v>940</v>
      </c>
      <c r="C31" s="17" t="s">
        <v>941</v>
      </c>
      <c r="D31" s="17" t="s">
        <v>946</v>
      </c>
      <c r="E31" s="17" t="s">
        <v>947</v>
      </c>
      <c r="F31" s="17" t="s">
        <v>948</v>
      </c>
      <c r="G31" s="17" t="s">
        <v>949</v>
      </c>
      <c r="H31" s="17" t="s">
        <v>945</v>
      </c>
      <c r="I31" s="17" t="s">
        <v>944</v>
      </c>
      <c r="J31" s="17" t="s">
        <v>943</v>
      </c>
      <c r="K31" s="17" t="s">
        <v>942</v>
      </c>
      <c r="N31" s="17" t="s">
        <v>938</v>
      </c>
      <c r="O31" s="17" t="s">
        <v>952</v>
      </c>
      <c r="P31" s="17" t="s">
        <v>953</v>
      </c>
      <c r="Q31" s="17" t="s">
        <v>954</v>
      </c>
      <c r="R31" s="17" t="s">
        <v>955</v>
      </c>
      <c r="S31" s="17" t="s">
        <v>956</v>
      </c>
      <c r="T31" s="17" t="s">
        <v>957</v>
      </c>
      <c r="U31" s="17" t="s">
        <v>958</v>
      </c>
      <c r="V31" s="17" t="s">
        <v>959</v>
      </c>
      <c r="W31" s="17" t="s">
        <v>943</v>
      </c>
      <c r="X31" s="17" t="s">
        <v>960</v>
      </c>
      <c r="AA31" s="17" t="s">
        <v>938</v>
      </c>
      <c r="AB31" s="17" t="s">
        <v>962</v>
      </c>
      <c r="AC31" s="17" t="s">
        <v>963</v>
      </c>
      <c r="AD31" s="17" t="s">
        <v>964</v>
      </c>
      <c r="AE31" s="17" t="s">
        <v>965</v>
      </c>
      <c r="AF31" s="17" t="s">
        <v>966</v>
      </c>
      <c r="AG31" s="17" t="s">
        <v>967</v>
      </c>
      <c r="AH31" s="17" t="s">
        <v>968</v>
      </c>
      <c r="AI31" s="17" t="s">
        <v>969</v>
      </c>
      <c r="AJ31" s="17" t="s">
        <v>970</v>
      </c>
      <c r="AK31" s="17" t="s">
        <v>971</v>
      </c>
    </row>
    <row r="32" spans="1:37" x14ac:dyDescent="0.25">
      <c r="A32" s="17" t="s">
        <v>940</v>
      </c>
      <c r="B32" s="43">
        <f>SUMPRODUCT('Cosine similarity'!B7:B78,'Cosine similarity'!B7:B78)</f>
        <v>15</v>
      </c>
      <c r="C32" s="5">
        <f>SUMPRODUCT('Cosine similarity'!B7:B78,'Cosine similarity'!C7:C78)</f>
        <v>4</v>
      </c>
      <c r="D32" s="5">
        <f>SUMPRODUCT('Cosine similarity'!B7:B78,'Cosine similarity'!D7:D78)</f>
        <v>5</v>
      </c>
      <c r="E32" s="5">
        <f>SUMPRODUCT('Cosine similarity'!B7:B78,'Cosine similarity'!E7:E78)</f>
        <v>5</v>
      </c>
      <c r="F32" s="5">
        <f>SUMPRODUCT('Cosine similarity'!B7:B78,'Cosine similarity'!F7:F78)</f>
        <v>3</v>
      </c>
      <c r="G32" s="5">
        <f>SUMPRODUCT('Cosine similarity'!B7:B78,'Cosine similarity'!G7:G78)</f>
        <v>4</v>
      </c>
      <c r="H32" s="5">
        <f>SUMPRODUCT('Cosine similarity'!B7:B78,'Cosine similarity'!H7:H78)</f>
        <v>4</v>
      </c>
      <c r="I32" s="5">
        <f>SUMPRODUCT('Cosine similarity'!B7:B78,'Cosine similarity'!I7:I78)</f>
        <v>3</v>
      </c>
      <c r="J32" s="5">
        <f>SUMPRODUCT('Cosine similarity'!B7:B78,'Cosine similarity'!J7:J78)</f>
        <v>4</v>
      </c>
      <c r="K32" s="5">
        <f>SUMPRODUCT('Cosine similarity'!B7:B78,'Cosine similarity'!K7:K78)</f>
        <v>4</v>
      </c>
      <c r="N32" s="17" t="s">
        <v>952</v>
      </c>
      <c r="O32" s="43">
        <f>SUMPRODUCT('Cosine - IT HR'!B7:B96,'Cosine - IT HR'!B7:B96)</f>
        <v>21</v>
      </c>
      <c r="P32" s="5">
        <f>SUMPRODUCT('Cosine - IT HR'!B7:B96,'Cosine - IT HR'!C7:C96)</f>
        <v>11</v>
      </c>
      <c r="Q32" s="5">
        <f>SUMPRODUCT('Cosine - IT HR'!B7:B96,'Cosine - IT HR'!D7:D96)</f>
        <v>9</v>
      </c>
      <c r="R32" s="5">
        <f>SUMPRODUCT('Cosine - IT HR'!B7:B96,'Cosine - IT HR'!E7:E96)</f>
        <v>10</v>
      </c>
      <c r="S32" s="5">
        <f>SUMPRODUCT('Cosine - IT HR'!B7:B96,'Cosine - IT HR'!F7:F96)</f>
        <v>8</v>
      </c>
      <c r="T32" s="5">
        <f>SUMPRODUCT('Cosine - IT HR'!B7:B96,'Cosine - IT HR'!G7:G96)</f>
        <v>10</v>
      </c>
      <c r="U32" s="5">
        <f>SUMPRODUCT('Cosine - IT HR'!B7:B96,'Cosine - IT HR'!H7:H96)</f>
        <v>11</v>
      </c>
      <c r="V32" s="5">
        <f>SUMPRODUCT('Cosine - IT HR'!B7:B96,'Cosine - IT HR'!I7:I96)</f>
        <v>11</v>
      </c>
      <c r="W32" s="5">
        <f>SUMPRODUCT('Cosine - IT HR'!B7:B96,'Cosine - IT HR'!J7:J96)</f>
        <v>11</v>
      </c>
      <c r="X32" s="5">
        <f>SUMPRODUCT('Cosine - IT HR'!B7:B96,'Cosine - IT HR'!K7:K96)</f>
        <v>9</v>
      </c>
      <c r="AA32" s="17" t="s">
        <v>962</v>
      </c>
      <c r="AB32" s="43">
        <f>SUMPRODUCT('Cosine - IT Project'!B8:B117,'Cosine - IT Project'!B8:B117)</f>
        <v>15</v>
      </c>
      <c r="AC32" s="5">
        <f>SUMPRODUCT('Cosine - IT Project'!B8:B117,'Cosine - IT Project'!C8:C117)</f>
        <v>3</v>
      </c>
      <c r="AD32" s="5">
        <f>SUMPRODUCT('Cosine - IT Project'!B8:B117,'Cosine - IT Project'!D8:D117)</f>
        <v>4</v>
      </c>
      <c r="AE32" s="5">
        <f>SUMPRODUCT('Cosine - IT Project'!B8:B117,'Cosine - IT Project'!E8:E117)</f>
        <v>4</v>
      </c>
      <c r="AF32" s="5">
        <f>SUMPRODUCT('Cosine - IT Project'!B8:B117,'Cosine - IT Project'!F8:F117)</f>
        <v>2</v>
      </c>
      <c r="AG32" s="5">
        <f>SUMPRODUCT('Cosine - IT Project'!B8:B117,'Cosine - IT Project'!G8:G117)</f>
        <v>4</v>
      </c>
      <c r="AH32" s="5">
        <f>SUMPRODUCT('Cosine - IT Project'!B8:B117,'Cosine - IT Project'!H8:H117)</f>
        <v>5</v>
      </c>
      <c r="AI32" s="5">
        <f>SUMPRODUCT('Cosine - IT Project'!B8:B117,'Cosine - IT Project'!I8:I117)</f>
        <v>3</v>
      </c>
      <c r="AJ32" s="5">
        <f>SUMPRODUCT('Cosine - IT Project'!B8:B117,'Cosine - IT Project'!J8:J117)</f>
        <v>3</v>
      </c>
      <c r="AK32" s="5">
        <f>SUMPRODUCT('Cosine - IT Project'!B8:B117,'Cosine - IT Project'!K8:K117)</f>
        <v>4</v>
      </c>
    </row>
    <row r="33" spans="1:37" x14ac:dyDescent="0.25">
      <c r="A33" s="17" t="s">
        <v>941</v>
      </c>
      <c r="B33" s="5"/>
      <c r="C33" s="43">
        <f>SUMPRODUCT('Cosine similarity'!$C$7:$C$78,'Cosine similarity'!C7:C78)</f>
        <v>15</v>
      </c>
      <c r="D33" s="5">
        <f>SUMPRODUCT('Cosine similarity'!$C$7:$C$78,'Cosine similarity'!D7:D78)</f>
        <v>6</v>
      </c>
      <c r="E33" s="5">
        <f>SUMPRODUCT('Cosine similarity'!$C$7:$C$78,'Cosine similarity'!E7:E78)</f>
        <v>5</v>
      </c>
      <c r="F33" s="5">
        <f>SUMPRODUCT('Cosine similarity'!$C$7:$C$78,'Cosine similarity'!F7:F78)</f>
        <v>5</v>
      </c>
      <c r="G33" s="5">
        <f>SUMPRODUCT('Cosine similarity'!$C$7:$C$78,'Cosine similarity'!G7:G78)</f>
        <v>7</v>
      </c>
      <c r="H33" s="5">
        <f>SUMPRODUCT('Cosine similarity'!$C$7:$C$78,'Cosine similarity'!H7:H78)</f>
        <v>6</v>
      </c>
      <c r="I33" s="5">
        <f>SUMPRODUCT('Cosine similarity'!$C$7:$C$78,'Cosine similarity'!I7:I78)</f>
        <v>6</v>
      </c>
      <c r="J33" s="5">
        <f>SUMPRODUCT('Cosine similarity'!$C$7:$C$78,'Cosine similarity'!J7:J78)</f>
        <v>7</v>
      </c>
      <c r="K33" s="5">
        <f>SUMPRODUCT('Cosine similarity'!$C$7:$C$78,'Cosine similarity'!K7:K78)</f>
        <v>8</v>
      </c>
      <c r="N33" s="17" t="s">
        <v>953</v>
      </c>
      <c r="O33" s="5"/>
      <c r="P33" s="43">
        <f>SUMPRODUCT('Cosine - IT HR'!C7:C96,'Cosine - IT HR'!C7:C96)</f>
        <v>22</v>
      </c>
      <c r="Q33" s="5">
        <f>SUMPRODUCT('Cosine - IT HR'!C7:C96,'Cosine - IT HR'!D7:D96)</f>
        <v>10</v>
      </c>
      <c r="R33" s="5">
        <f>SUMPRODUCT('Cosine - IT HR'!C7:C96,'Cosine - IT HR'!E7:E96)</f>
        <v>10</v>
      </c>
      <c r="S33" s="5">
        <f>SUMPRODUCT('Cosine - IT HR'!C7:C96,'Cosine - IT HR'!F7:F96)</f>
        <v>10</v>
      </c>
      <c r="T33" s="5">
        <f>SUMPRODUCT('Cosine - IT HR'!C7:C96,'Cosine - IT HR'!G7:G96)</f>
        <v>12</v>
      </c>
      <c r="U33" s="5">
        <f>SUMPRODUCT('Cosine - IT HR'!C7:C96,'Cosine - IT HR'!H7:H96)</f>
        <v>10</v>
      </c>
      <c r="V33" s="5">
        <f>SUMPRODUCT('Cosine - IT HR'!C7:C96,'Cosine - IT HR'!I7:I96)</f>
        <v>11</v>
      </c>
      <c r="W33" s="5">
        <f>SUMPRODUCT('Cosine - IT HR'!C7:C96,'Cosine - IT HR'!J7:J96)</f>
        <v>9</v>
      </c>
      <c r="X33" s="5">
        <f>SUMPRODUCT('Cosine - IT HR'!C7:C96,'Cosine - IT HR'!K7:K96)</f>
        <v>10</v>
      </c>
      <c r="AA33" s="17" t="s">
        <v>963</v>
      </c>
      <c r="AB33" s="5"/>
      <c r="AC33" s="43">
        <f>SUMPRODUCT('Cosine - IT Project'!C8:C117,'Cosine - IT Project'!C8:C117)</f>
        <v>16</v>
      </c>
      <c r="AD33" s="5">
        <f>SUMPRODUCT('Cosine - IT Project'!C8:C117,'Cosine - IT Project'!D8:D117)</f>
        <v>4</v>
      </c>
      <c r="AE33" s="5">
        <f>SUMPRODUCT('Cosine - IT Project'!C8:C117,'Cosine - IT Project'!E8:E117)</f>
        <v>5</v>
      </c>
      <c r="AF33" s="5">
        <f>SUMPRODUCT('Cosine - IT Project'!C8:C117,'Cosine - IT Project'!F8:F117)</f>
        <v>3</v>
      </c>
      <c r="AG33" s="5">
        <f>SUMPRODUCT('Cosine - IT Project'!C8:C117,'Cosine - IT Project'!G8:G117)</f>
        <v>4</v>
      </c>
      <c r="AH33" s="5">
        <f>SUMPRODUCT('Cosine - IT Project'!C8:C117,'Cosine - IT Project'!H8:H117)</f>
        <v>4</v>
      </c>
      <c r="AI33" s="5">
        <f>SUMPRODUCT('Cosine - IT Project'!C8:C117,'Cosine - IT Project'!I8:I117)</f>
        <v>3</v>
      </c>
      <c r="AJ33" s="5">
        <f>SUMPRODUCT('Cosine - IT Project'!C8:C117,'Cosine - IT Project'!J8:J117)</f>
        <v>4</v>
      </c>
      <c r="AK33" s="5">
        <f>SUMPRODUCT('Cosine - IT Project'!C8:C117,'Cosine - IT Project'!K8:K117)</f>
        <v>5</v>
      </c>
    </row>
    <row r="34" spans="1:37" x14ac:dyDescent="0.25">
      <c r="A34" s="17" t="s">
        <v>946</v>
      </c>
      <c r="B34" s="5"/>
      <c r="C34" s="5"/>
      <c r="D34" s="43">
        <f>SUMPRODUCT('Cosine similarity'!$D$7:$D$78,'Cosine similarity'!D7:D78)</f>
        <v>15</v>
      </c>
      <c r="E34" s="5">
        <f>SUMPRODUCT('Cosine similarity'!$D$7:$D$78,'Cosine similarity'!E7:E78)</f>
        <v>6</v>
      </c>
      <c r="F34" s="5">
        <f>SUMPRODUCT('Cosine similarity'!$D$7:$D$78,'Cosine similarity'!F7:F78)</f>
        <v>6</v>
      </c>
      <c r="G34" s="5">
        <f>SUMPRODUCT('Cosine similarity'!$D$7:$D$78,'Cosine similarity'!G7:G78)</f>
        <v>7</v>
      </c>
      <c r="H34" s="5">
        <f>SUMPRODUCT('Cosine similarity'!$D$7:$D$78,'Cosine similarity'!H7:H78)</f>
        <v>6</v>
      </c>
      <c r="I34" s="5">
        <f>SUMPRODUCT('Cosine similarity'!$D$7:$D$78,'Cosine similarity'!I7:I78)</f>
        <v>6</v>
      </c>
      <c r="J34" s="5">
        <f>SUMPRODUCT('Cosine similarity'!$D$7:$D$78,'Cosine similarity'!J7:J78)</f>
        <v>6</v>
      </c>
      <c r="K34" s="5">
        <f>SUMPRODUCT('Cosine similarity'!$D$7:$D$78,'Cosine similarity'!K7:K78)</f>
        <v>7</v>
      </c>
      <c r="N34" s="17" t="s">
        <v>954</v>
      </c>
      <c r="O34" s="5"/>
      <c r="P34" s="5"/>
      <c r="Q34" s="43">
        <f>SUMPRODUCT('Cosine - IT HR'!D7:D96,'Cosine - IT HR'!D7:D96)</f>
        <v>21</v>
      </c>
      <c r="R34" s="5">
        <f>SUMPRODUCT('Cosine - IT HR'!D7:D96,'Cosine - IT HR'!E7:E96)</f>
        <v>8</v>
      </c>
      <c r="S34" s="5">
        <f>SUMPRODUCT('Cosine - IT HR'!D7:D96,'Cosine - IT HR'!F7:F96)</f>
        <v>10</v>
      </c>
      <c r="T34" s="5">
        <f>SUMPRODUCT('Cosine - IT HR'!D7:D96,'Cosine - IT HR'!G7:G96)</f>
        <v>12</v>
      </c>
      <c r="U34" s="5">
        <f>SUMPRODUCT('Cosine - IT HR'!D7:D96,'Cosine - IT HR'!H7:H96)</f>
        <v>10</v>
      </c>
      <c r="V34" s="5">
        <f>SUMPRODUCT('Cosine - IT HR'!D7:D96,'Cosine - IT HR'!I7:I96)</f>
        <v>11</v>
      </c>
      <c r="W34" s="5">
        <f>SUMPRODUCT('Cosine - IT HR'!D7:D96,'Cosine - IT HR'!J7:J96)</f>
        <v>9</v>
      </c>
      <c r="X34" s="5">
        <f>SUMPRODUCT('Cosine - IT HR'!D7:D96,'Cosine - IT HR'!K7:K96)</f>
        <v>10</v>
      </c>
      <c r="AA34" s="17" t="s">
        <v>964</v>
      </c>
      <c r="AB34" s="5"/>
      <c r="AC34" s="5"/>
      <c r="AD34" s="43">
        <f>SUMPRODUCT('Cosine - IT Project'!D8:D117,'Cosine - IT Project'!D8:D117)</f>
        <v>17</v>
      </c>
      <c r="AE34" s="5">
        <f>SUMPRODUCT('Cosine - IT Project'!D8:D117,'Cosine - IT Project'!E8:E117)</f>
        <v>6</v>
      </c>
      <c r="AF34" s="5">
        <f>SUMPRODUCT('Cosine - IT Project'!D8:D117,'Cosine - IT Project'!F8:F117)</f>
        <v>3</v>
      </c>
      <c r="AG34" s="5">
        <f>SUMPRODUCT('Cosine - IT Project'!D8:D117,'Cosine - IT Project'!G8:G117)</f>
        <v>2</v>
      </c>
      <c r="AH34" s="5">
        <f>SUMPRODUCT('Cosine - IT Project'!D8:D117,'Cosine - IT Project'!H8:H117)</f>
        <v>5</v>
      </c>
      <c r="AI34" s="5">
        <f>SUMPRODUCT('Cosine - IT Project'!D8:D117,'Cosine - IT Project'!I8:I117)</f>
        <v>6</v>
      </c>
      <c r="AJ34" s="5">
        <f>SUMPRODUCT('Cosine - IT Project'!D8:D117,'Cosine - IT Project'!J8:J117)</f>
        <v>3</v>
      </c>
      <c r="AK34" s="5">
        <f>SUMPRODUCT('Cosine - IT Project'!D8:D117,'Cosine - IT Project'!K8:K117)</f>
        <v>5</v>
      </c>
    </row>
    <row r="35" spans="1:37" x14ac:dyDescent="0.25">
      <c r="A35" s="17" t="s">
        <v>947</v>
      </c>
      <c r="B35" s="5"/>
      <c r="C35" s="5"/>
      <c r="D35" s="5"/>
      <c r="E35" s="43">
        <f>SUMPRODUCT('Cosine similarity'!$E$7:$E$78,'Cosine similarity'!E7:E78)</f>
        <v>16</v>
      </c>
      <c r="F35" s="5">
        <f>SUMPRODUCT('Cosine similarity'!$E$7:$E$78,'Cosine similarity'!F7:F78)</f>
        <v>7</v>
      </c>
      <c r="G35" s="5">
        <f>SUMPRODUCT('Cosine similarity'!$E$7:$E$78,'Cosine similarity'!G7:G78)</f>
        <v>6</v>
      </c>
      <c r="H35" s="5">
        <f>SUMPRODUCT('Cosine similarity'!$E$7:$E$78,'Cosine similarity'!H7:H78)</f>
        <v>9</v>
      </c>
      <c r="I35" s="5">
        <f>SUMPRODUCT('Cosine similarity'!$E$7:$E$78,'Cosine similarity'!I7:I78)</f>
        <v>7</v>
      </c>
      <c r="J35" s="5">
        <f>SUMPRODUCT('Cosine similarity'!$E$7:$E$78,'Cosine similarity'!J7:J78)</f>
        <v>7</v>
      </c>
      <c r="K35" s="5">
        <f>SUMPRODUCT('Cosine similarity'!$E$7:$E$78,'Cosine similarity'!K7:K78)</f>
        <v>6</v>
      </c>
      <c r="N35" s="17" t="s">
        <v>955</v>
      </c>
      <c r="O35" s="5"/>
      <c r="P35" s="5"/>
      <c r="Q35" s="5"/>
      <c r="R35" s="43">
        <f>SUMPRODUCT('Cosine - IT HR'!E7:E96,'Cosine - IT HR'!E7:E96)</f>
        <v>21</v>
      </c>
      <c r="S35" s="5">
        <f>SUMPRODUCT('Cosine - IT HR'!E7:E96,'Cosine - IT HR'!F7:F96)</f>
        <v>9</v>
      </c>
      <c r="T35" s="5">
        <f>SUMPRODUCT('Cosine - IT HR'!E7:E96,'Cosine - IT HR'!G7:G96)</f>
        <v>8</v>
      </c>
      <c r="U35" s="5">
        <f>SUMPRODUCT('Cosine - IT HR'!E7:E96,'Cosine - IT HR'!H7:H96)</f>
        <v>11</v>
      </c>
      <c r="V35" s="5">
        <f>SUMPRODUCT('Cosine - IT HR'!E7:E96,'Cosine - IT HR'!I7:I96)</f>
        <v>10</v>
      </c>
      <c r="W35" s="5">
        <f>SUMPRODUCT('Cosine - IT HR'!E7:E96,'Cosine - IT HR'!J7:J96)</f>
        <v>11</v>
      </c>
      <c r="X35" s="5">
        <f>SUMPRODUCT('Cosine - IT HR'!E7:E96,'Cosine - IT HR'!K7:K96)</f>
        <v>10</v>
      </c>
      <c r="AA35" s="17" t="s">
        <v>965</v>
      </c>
      <c r="AB35" s="5"/>
      <c r="AC35" s="5"/>
      <c r="AD35" s="5"/>
      <c r="AE35" s="43">
        <f>SUMPRODUCT('Cosine - IT Project'!E8:E117,'Cosine - IT Project'!E8:E117)</f>
        <v>20</v>
      </c>
      <c r="AF35" s="5">
        <f>SUMPRODUCT('Cosine - IT Project'!E8:E117,'Cosine - IT Project'!F8:F117)</f>
        <v>7</v>
      </c>
      <c r="AG35" s="5">
        <f>SUMPRODUCT('Cosine - IT Project'!E8:E117,'Cosine - IT Project'!G8:G117)</f>
        <v>5</v>
      </c>
      <c r="AH35" s="5">
        <f>SUMPRODUCT('Cosine - IT Project'!E8:E117,'Cosine - IT Project'!H8:H117)</f>
        <v>6</v>
      </c>
      <c r="AI35" s="5">
        <f>SUMPRODUCT('Cosine - IT Project'!E8:E117,'Cosine - IT Project'!I8:I117)</f>
        <v>6</v>
      </c>
      <c r="AJ35" s="5">
        <f>SUMPRODUCT('Cosine - IT Project'!E8:E117,'Cosine - IT Project'!J8:J117)</f>
        <v>5</v>
      </c>
      <c r="AK35" s="5">
        <f>SUMPRODUCT('Cosine - IT Project'!E8:E117,'Cosine - IT Project'!K8:K117)</f>
        <v>5</v>
      </c>
    </row>
    <row r="36" spans="1:37" x14ac:dyDescent="0.25">
      <c r="A36" s="17" t="s">
        <v>948</v>
      </c>
      <c r="B36" s="5"/>
      <c r="C36" s="5"/>
      <c r="D36" s="5"/>
      <c r="E36" s="5"/>
      <c r="F36" s="43">
        <f>SUMPRODUCT('Cosine similarity'!$F$7:$F$78,'Cosine similarity'!F7:F78)</f>
        <v>16</v>
      </c>
      <c r="G36" s="5">
        <f>SUMPRODUCT('Cosine similarity'!$F$7:$F$78,'Cosine similarity'!G7:G78)</f>
        <v>7</v>
      </c>
      <c r="H36" s="5">
        <f>SUMPRODUCT('Cosine similarity'!$F$7:$F$78,'Cosine similarity'!H7:H78)</f>
        <v>7</v>
      </c>
      <c r="I36" s="5">
        <f>SUMPRODUCT('Cosine similarity'!$F$7:$F$78,'Cosine similarity'!I7:I78)</f>
        <v>10</v>
      </c>
      <c r="J36" s="5">
        <f>SUMPRODUCT('Cosine similarity'!$F$7:$F$78,'Cosine similarity'!J7:J78)</f>
        <v>9</v>
      </c>
      <c r="K36" s="5">
        <f>SUMPRODUCT('Cosine similarity'!$F$7:$F$78,'Cosine similarity'!K7:K78)</f>
        <v>8</v>
      </c>
      <c r="N36" s="17" t="s">
        <v>956</v>
      </c>
      <c r="O36" s="5"/>
      <c r="P36" s="5"/>
      <c r="Q36" s="5"/>
      <c r="R36" s="5"/>
      <c r="S36" s="43">
        <f>SUMPRODUCT('Cosine - IT HR'!F7:F96,'Cosine - IT HR'!F7:F96)</f>
        <v>22</v>
      </c>
      <c r="T36" s="5">
        <f>SUMPRODUCT('Cosine - IT HR'!F7:F96,'Cosine - IT HR'!G7:G96)</f>
        <v>12</v>
      </c>
      <c r="U36" s="5">
        <f>SUMPRODUCT('Cosine - IT HR'!F7:F96,'Cosine - IT HR'!H7:H96)</f>
        <v>9</v>
      </c>
      <c r="V36" s="5">
        <f>SUMPRODUCT('Cosine - IT HR'!F7:F96,'Cosine - IT HR'!I7:I96)</f>
        <v>11</v>
      </c>
      <c r="W36" s="5">
        <f>SUMPRODUCT('Cosine - IT HR'!F7:F96,'Cosine - IT HR'!J7:J96)</f>
        <v>9</v>
      </c>
      <c r="X36" s="5">
        <f>SUMPRODUCT('Cosine - IT HR'!F7:F96,'Cosine - IT HR'!K7:K96)</f>
        <v>12</v>
      </c>
      <c r="AA36" s="17" t="s">
        <v>966</v>
      </c>
      <c r="AB36" s="5"/>
      <c r="AC36" s="5"/>
      <c r="AD36" s="5"/>
      <c r="AE36" s="5"/>
      <c r="AF36" s="43">
        <f>SUMPRODUCT('Cosine - IT Project'!F8:F117,'Cosine - IT Project'!F8:F117)</f>
        <v>17</v>
      </c>
      <c r="AG36" s="5">
        <f>SUMPRODUCT('Cosine - IT Project'!F8:F117,'Cosine - IT Project'!G8:G117)</f>
        <v>5</v>
      </c>
      <c r="AH36" s="5">
        <f>SUMPRODUCT('Cosine - IT Project'!F8:F117,'Cosine - IT Project'!H8:H117)</f>
        <v>4</v>
      </c>
      <c r="AI36" s="5">
        <f>SUMPRODUCT('Cosine - IT Project'!F8:F117,'Cosine - IT Project'!I8:I117)</f>
        <v>6</v>
      </c>
      <c r="AJ36" s="5">
        <f>SUMPRODUCT('Cosine - IT Project'!F8:F117,'Cosine - IT Project'!J8:J117)</f>
        <v>2</v>
      </c>
      <c r="AK36" s="5">
        <f>SUMPRODUCT('Cosine - IT Project'!F8:F117,'Cosine - IT Project'!K8:K117)</f>
        <v>6</v>
      </c>
    </row>
    <row r="37" spans="1:37" x14ac:dyDescent="0.25">
      <c r="A37" s="17" t="s">
        <v>949</v>
      </c>
      <c r="B37" s="5"/>
      <c r="C37" s="5"/>
      <c r="D37" s="5"/>
      <c r="E37" s="5"/>
      <c r="F37" s="5"/>
      <c r="G37" s="43">
        <f>SUMPRODUCT('Cosine similarity'!$G$7:$G$78,'Cosine similarity'!G7:G78)</f>
        <v>16</v>
      </c>
      <c r="H37" s="5">
        <f>SUMPRODUCT('Cosine similarity'!$G$7:$G$78,'Cosine similarity'!H7:H78)</f>
        <v>8</v>
      </c>
      <c r="I37" s="5">
        <f>SUMPRODUCT('Cosine similarity'!$G$7:$G$78,'Cosine similarity'!I7:I78)</f>
        <v>8</v>
      </c>
      <c r="J37" s="5">
        <f>SUMPRODUCT('Cosine similarity'!$G$7:$G$78,'Cosine similarity'!J7:J78)</f>
        <v>8</v>
      </c>
      <c r="K37" s="5">
        <f>SUMPRODUCT('Cosine similarity'!$G$7:$G$78,'Cosine similarity'!K7:K78)</f>
        <v>9</v>
      </c>
      <c r="N37" s="17" t="s">
        <v>957</v>
      </c>
      <c r="O37" s="5"/>
      <c r="P37" s="5"/>
      <c r="Q37" s="5"/>
      <c r="R37" s="5"/>
      <c r="S37" s="5"/>
      <c r="T37" s="43">
        <f>SUMPRODUCT('Cosine - IT HR'!G7:G96,'Cosine - IT HR'!G7:G96)</f>
        <v>22</v>
      </c>
      <c r="U37" s="5">
        <f>SUMPRODUCT('Cosine - IT HR'!G7:G96,'Cosine - IT HR'!H7:H96)</f>
        <v>10</v>
      </c>
      <c r="V37" s="5">
        <f>SUMPRODUCT('Cosine - IT HR'!G7:G96,'Cosine - IT HR'!I7:I96)</f>
        <v>11</v>
      </c>
      <c r="W37" s="5">
        <f>SUMPRODUCT('Cosine - IT HR'!G7:G96,'Cosine - IT HR'!J7:J96)</f>
        <v>8</v>
      </c>
      <c r="X37" s="5">
        <f>SUMPRODUCT('Cosine - IT HR'!G7:G96,'Cosine - IT HR'!K7:K96)</f>
        <v>11</v>
      </c>
      <c r="AA37" s="17" t="s">
        <v>967</v>
      </c>
      <c r="AB37" s="5"/>
      <c r="AC37" s="5"/>
      <c r="AD37" s="5"/>
      <c r="AE37" s="5"/>
      <c r="AF37" s="5"/>
      <c r="AG37" s="43">
        <f>SUMPRODUCT('Cosine - IT Project'!G8:G117,'Cosine - IT Project'!G8:G117)</f>
        <v>19</v>
      </c>
      <c r="AH37" s="5">
        <f>SUMPRODUCT('Cosine - IT Project'!G8:G117,'Cosine - IT Project'!H8:H117)</f>
        <v>5</v>
      </c>
      <c r="AI37" s="5">
        <f>SUMPRODUCT('Cosine - IT Project'!G8:G117,'Cosine - IT Project'!I8:I117)</f>
        <v>4</v>
      </c>
      <c r="AJ37" s="5">
        <f>SUMPRODUCT('Cosine - IT Project'!G8:G117,'Cosine - IT Project'!J8:J117)</f>
        <v>5</v>
      </c>
      <c r="AK37" s="5">
        <f>SUMPRODUCT('Cosine - IT Project'!G8:G117,'Cosine - IT Project'!K8:K117)</f>
        <v>4</v>
      </c>
    </row>
    <row r="38" spans="1:37" x14ac:dyDescent="0.25">
      <c r="A38" s="17" t="s">
        <v>945</v>
      </c>
      <c r="B38" s="5"/>
      <c r="C38" s="5"/>
      <c r="D38" s="5"/>
      <c r="E38" s="5"/>
      <c r="F38" s="5"/>
      <c r="G38" s="5"/>
      <c r="H38" s="43">
        <f>SUMPRODUCT('Cosine similarity'!$H$7:$H$78,'Cosine similarity'!H7:H78)</f>
        <v>16</v>
      </c>
      <c r="I38" s="5">
        <f>SUMPRODUCT('Cosine similarity'!$H$7:$H$78,'Cosine similarity'!I7:I78)</f>
        <v>8</v>
      </c>
      <c r="J38" s="5">
        <f>SUMPRODUCT('Cosine similarity'!$H$7:$H$78,'Cosine similarity'!J7:J78)</f>
        <v>8</v>
      </c>
      <c r="K38" s="5">
        <f>SUMPRODUCT('Cosine similarity'!$H$7:$H$78,'Cosine similarity'!K7:K78)</f>
        <v>7</v>
      </c>
      <c r="N38" s="17" t="s">
        <v>958</v>
      </c>
      <c r="O38" s="5"/>
      <c r="P38" s="5"/>
      <c r="Q38" s="5"/>
      <c r="R38" s="5"/>
      <c r="S38" s="5"/>
      <c r="T38" s="5"/>
      <c r="U38" s="43">
        <f>SUMPRODUCT('Cosine - IT HR'!H7:H96,'Cosine - IT HR'!H7:H96)</f>
        <v>21</v>
      </c>
      <c r="V38" s="5">
        <f>SUMPRODUCT('Cosine - IT HR'!H7:H96,'Cosine - IT HR'!I7:I96)</f>
        <v>11</v>
      </c>
      <c r="W38" s="5">
        <f>SUMPRODUCT('Cosine - IT HR'!H7:H96,'Cosine - IT HR'!J7:J96)</f>
        <v>12</v>
      </c>
      <c r="X38" s="5">
        <f>SUMPRODUCT('Cosine - IT HR'!H7:H96,'Cosine - IT HR'!K7:K96)</f>
        <v>11</v>
      </c>
      <c r="AA38" s="17" t="s">
        <v>968</v>
      </c>
      <c r="AB38" s="5"/>
      <c r="AC38" s="5"/>
      <c r="AD38" s="5"/>
      <c r="AE38" s="5"/>
      <c r="AF38" s="5"/>
      <c r="AG38" s="5"/>
      <c r="AH38" s="43">
        <f>SUMPRODUCT('Cosine - IT Project'!H8:H117,'Cosine - IT Project'!H8:H117)</f>
        <v>18</v>
      </c>
      <c r="AI38" s="5">
        <f>SUMPRODUCT('Cosine - IT Project'!H8:H117,'Cosine - IT Project'!I8:I117)</f>
        <v>3</v>
      </c>
      <c r="AJ38" s="5">
        <f>SUMPRODUCT('Cosine - IT Project'!H8:H117,'Cosine - IT Project'!J8:J117)</f>
        <v>5</v>
      </c>
      <c r="AK38" s="5">
        <f>SUMPRODUCT('Cosine - IT Project'!H8:H117,'Cosine - IT Project'!K8:K117)</f>
        <v>5</v>
      </c>
    </row>
    <row r="39" spans="1:37" x14ac:dyDescent="0.25">
      <c r="A39" s="17" t="s">
        <v>944</v>
      </c>
      <c r="B39" s="5"/>
      <c r="C39" s="5"/>
      <c r="D39" s="5"/>
      <c r="E39" s="5"/>
      <c r="F39" s="5"/>
      <c r="G39" s="5"/>
      <c r="H39" s="5"/>
      <c r="I39" s="43">
        <f>SUMPRODUCT('Cosine similarity'!$I$7:$I$78,'Cosine similarity'!I7:I78)</f>
        <v>15</v>
      </c>
      <c r="J39" s="5">
        <f>SUMPRODUCT('Cosine similarity'!$I$7:$I$78,'Cosine similarity'!J7:J78)</f>
        <v>9</v>
      </c>
      <c r="K39" s="5">
        <f>SUMPRODUCT('Cosine similarity'!$I$7:$I$78,'Cosine similarity'!K7:K78)</f>
        <v>9</v>
      </c>
      <c r="N39" s="17" t="s">
        <v>959</v>
      </c>
      <c r="O39" s="5"/>
      <c r="P39" s="5"/>
      <c r="Q39" s="5"/>
      <c r="R39" s="5"/>
      <c r="S39" s="5"/>
      <c r="T39" s="5"/>
      <c r="U39" s="5"/>
      <c r="V39" s="43">
        <f>SUMPRODUCT('Cosine - IT HR'!I7:I96,'Cosine - IT HR'!I7:I96)</f>
        <v>21</v>
      </c>
      <c r="W39" s="5">
        <f>SUMPRODUCT('Cosine - IT HR'!I7:I96,'Cosine - IT HR'!J7:J96)</f>
        <v>12</v>
      </c>
      <c r="X39" s="5">
        <f>SUMPRODUCT('Cosine - IT HR'!I7:I96,'Cosine - IT HR'!K7:K96)</f>
        <v>12</v>
      </c>
      <c r="AA39" s="17" t="s">
        <v>969</v>
      </c>
      <c r="AB39" s="5"/>
      <c r="AC39" s="5"/>
      <c r="AD39" s="5"/>
      <c r="AE39" s="5"/>
      <c r="AF39" s="5"/>
      <c r="AG39" s="5"/>
      <c r="AH39" s="5"/>
      <c r="AI39" s="43">
        <f>SUMPRODUCT('Cosine - IT Project'!I8:I117,'Cosine - IT Project'!I8:I117)</f>
        <v>20</v>
      </c>
      <c r="AJ39" s="5">
        <f>SUMPRODUCT('Cosine - IT Project'!I8:I117,'Cosine - IT Project'!J8:J117)</f>
        <v>3</v>
      </c>
      <c r="AK39" s="5">
        <f>SUMPRODUCT('Cosine - IT Project'!I8:I117,'Cosine - IT Project'!K8:K117)</f>
        <v>4</v>
      </c>
    </row>
    <row r="40" spans="1:37" x14ac:dyDescent="0.25">
      <c r="A40" s="17" t="s">
        <v>943</v>
      </c>
      <c r="B40" s="5"/>
      <c r="C40" s="5"/>
      <c r="D40" s="5"/>
      <c r="E40" s="5"/>
      <c r="F40" s="5"/>
      <c r="G40" s="5"/>
      <c r="H40" s="5"/>
      <c r="I40" s="5"/>
      <c r="J40" s="43">
        <f>SUMPRODUCT('Cosine similarity'!$J$7:$J$78,'Cosine similarity'!J7:J78)</f>
        <v>16</v>
      </c>
      <c r="K40" s="5">
        <f>SUMPRODUCT('Cosine similarity'!$J$7:$J$78,'Cosine similarity'!K7:K78)</f>
        <v>9</v>
      </c>
      <c r="N40" s="17" t="s">
        <v>943</v>
      </c>
      <c r="O40" s="5"/>
      <c r="P40" s="5"/>
      <c r="Q40" s="5"/>
      <c r="R40" s="5"/>
      <c r="S40" s="5"/>
      <c r="T40" s="5"/>
      <c r="U40" s="5"/>
      <c r="V40" s="5"/>
      <c r="W40" s="43">
        <f>SUMPRODUCT('Cosine - IT HR'!J7:J96,'Cosine - IT HR'!J7:J96)</f>
        <v>21</v>
      </c>
      <c r="X40" s="5">
        <f>SUMPRODUCT('Cosine - IT HR'!J7:J96,'Cosine - IT HR'!K7:K96)</f>
        <v>10</v>
      </c>
      <c r="AA40" s="17" t="s">
        <v>970</v>
      </c>
      <c r="AB40" s="5"/>
      <c r="AC40" s="5"/>
      <c r="AD40" s="5"/>
      <c r="AE40" s="5"/>
      <c r="AF40" s="5"/>
      <c r="AG40" s="5"/>
      <c r="AH40" s="5"/>
      <c r="AI40" s="5"/>
      <c r="AJ40" s="43">
        <f>SUMPRODUCT('Cosine - IT Project'!J8:J117,'Cosine - IT Project'!J8:J117)</f>
        <v>17</v>
      </c>
      <c r="AK40" s="5">
        <f>SUMPRODUCT('Cosine - IT Project'!J8:J117,'Cosine - IT Project'!K8:K117)</f>
        <v>3</v>
      </c>
    </row>
    <row r="41" spans="1:37" x14ac:dyDescent="0.25">
      <c r="A41" s="17" t="s">
        <v>942</v>
      </c>
      <c r="B41" s="5"/>
      <c r="C41" s="5"/>
      <c r="D41" s="5"/>
      <c r="E41" s="5"/>
      <c r="F41" s="5"/>
      <c r="G41" s="5"/>
      <c r="H41" s="5"/>
      <c r="I41" s="5"/>
      <c r="J41" s="5"/>
      <c r="K41" s="43">
        <f>SUMPRODUCT('Cosine similarity'!$K$7:$K$78,'Cosine similarity'!K7:K78)</f>
        <v>15</v>
      </c>
      <c r="N41" s="17" t="s">
        <v>960</v>
      </c>
      <c r="O41" s="5"/>
      <c r="P41" s="5"/>
      <c r="Q41" s="5"/>
      <c r="R41" s="5"/>
      <c r="S41" s="5"/>
      <c r="T41" s="5"/>
      <c r="U41" s="5"/>
      <c r="V41" s="5"/>
      <c r="W41" s="5"/>
      <c r="X41" s="43">
        <f>SUMPRODUCT('Cosine - IT HR'!K7:K96,'Cosine - IT HR'!K7:K96)</f>
        <v>22</v>
      </c>
      <c r="AA41" s="17" t="s">
        <v>971</v>
      </c>
      <c r="AB41" s="5"/>
      <c r="AC41" s="5"/>
      <c r="AD41" s="5"/>
      <c r="AE41" s="5"/>
      <c r="AF41" s="5"/>
      <c r="AG41" s="5"/>
      <c r="AH41" s="5"/>
      <c r="AI41" s="5"/>
      <c r="AJ41" s="5"/>
      <c r="AK41" s="43">
        <f>SUMPRODUCT('Cosine - IT Project'!K8:K117,'Cosine - IT Project'!K8:K117)</f>
        <v>19</v>
      </c>
    </row>
    <row r="43" spans="1:37" x14ac:dyDescent="0.25">
      <c r="A43" s="17" t="s">
        <v>939</v>
      </c>
      <c r="B43" s="17" t="s">
        <v>940</v>
      </c>
      <c r="C43" s="17" t="s">
        <v>941</v>
      </c>
      <c r="D43" s="17" t="s">
        <v>946</v>
      </c>
      <c r="E43" s="17" t="s">
        <v>947</v>
      </c>
      <c r="F43" s="17" t="s">
        <v>948</v>
      </c>
      <c r="G43" s="17" t="s">
        <v>949</v>
      </c>
      <c r="H43" s="17" t="s">
        <v>945</v>
      </c>
      <c r="I43" s="17" t="s">
        <v>944</v>
      </c>
      <c r="J43" s="17" t="s">
        <v>943</v>
      </c>
      <c r="K43" s="17" t="s">
        <v>942</v>
      </c>
      <c r="N43" s="17" t="s">
        <v>939</v>
      </c>
      <c r="O43" s="17" t="s">
        <v>952</v>
      </c>
      <c r="P43" s="17" t="s">
        <v>953</v>
      </c>
      <c r="Q43" s="17" t="s">
        <v>954</v>
      </c>
      <c r="R43" s="17" t="s">
        <v>955</v>
      </c>
      <c r="S43" s="17" t="s">
        <v>956</v>
      </c>
      <c r="T43" s="17" t="s">
        <v>957</v>
      </c>
      <c r="U43" s="17" t="s">
        <v>958</v>
      </c>
      <c r="V43" s="17" t="s">
        <v>959</v>
      </c>
      <c r="W43" s="17" t="s">
        <v>943</v>
      </c>
      <c r="X43" s="17" t="s">
        <v>960</v>
      </c>
      <c r="AA43" s="17" t="s">
        <v>939</v>
      </c>
      <c r="AB43" s="17" t="s">
        <v>962</v>
      </c>
      <c r="AC43" s="17" t="s">
        <v>963</v>
      </c>
      <c r="AD43" s="17" t="s">
        <v>964</v>
      </c>
      <c r="AE43" s="17" t="s">
        <v>965</v>
      </c>
      <c r="AF43" s="17" t="s">
        <v>966</v>
      </c>
      <c r="AG43" s="17" t="s">
        <v>967</v>
      </c>
      <c r="AH43" s="17" t="s">
        <v>968</v>
      </c>
      <c r="AI43" s="17" t="s">
        <v>969</v>
      </c>
      <c r="AJ43" s="17" t="s">
        <v>970</v>
      </c>
      <c r="AK43" s="17" t="s">
        <v>971</v>
      </c>
    </row>
    <row r="44" spans="1:37" x14ac:dyDescent="0.25">
      <c r="A44" s="17" t="s">
        <v>940</v>
      </c>
      <c r="B44" s="5">
        <f>SQRT(SUMPRODUCT('Cosine similarity'!B7:B78,'Cosine similarity'!B7:B78))</f>
        <v>3.872983346207417</v>
      </c>
      <c r="C44" s="43"/>
      <c r="D44" s="43"/>
      <c r="E44" s="43"/>
      <c r="F44" s="43"/>
      <c r="G44" s="43"/>
      <c r="H44" s="43"/>
      <c r="I44" s="43"/>
      <c r="J44" s="43"/>
      <c r="K44" s="43"/>
      <c r="N44" s="17" t="s">
        <v>952</v>
      </c>
      <c r="O44" s="5">
        <f>SQRT(SUMPRODUCT('Cosine - IT HR'!B7:B96,'Cosine - IT HR'!B7:B96))</f>
        <v>4.5825756949558398</v>
      </c>
      <c r="P44" s="43"/>
      <c r="Q44" s="43"/>
      <c r="R44" s="43"/>
      <c r="S44" s="43"/>
      <c r="T44" s="43"/>
      <c r="U44" s="43"/>
      <c r="V44" s="43"/>
      <c r="W44" s="43"/>
      <c r="X44" s="43"/>
      <c r="AA44" s="17" t="s">
        <v>962</v>
      </c>
      <c r="AB44" s="5">
        <f>SQRT(SUMPRODUCT('Cosine - IT Project'!B8:B117,'Cosine - IT Project'!B8:B117))</f>
        <v>3.872983346207417</v>
      </c>
      <c r="AC44" s="43"/>
      <c r="AD44" s="43"/>
      <c r="AE44" s="43"/>
      <c r="AF44" s="43"/>
      <c r="AG44" s="43"/>
      <c r="AH44" s="43"/>
      <c r="AI44" s="43"/>
      <c r="AJ44" s="43"/>
      <c r="AK44" s="43"/>
    </row>
    <row r="45" spans="1:37" x14ac:dyDescent="0.25">
      <c r="A45" s="17" t="s">
        <v>941</v>
      </c>
      <c r="B45" s="43"/>
      <c r="C45" s="5">
        <f>SQRT(SUMPRODUCT('Cosine similarity'!C7:C78,'Cosine similarity'!C7:C78))</f>
        <v>3.872983346207417</v>
      </c>
      <c r="D45" s="43"/>
      <c r="E45" s="43"/>
      <c r="F45" s="43"/>
      <c r="G45" s="43"/>
      <c r="H45" s="43"/>
      <c r="I45" s="43"/>
      <c r="J45" s="43"/>
      <c r="K45" s="43"/>
      <c r="N45" s="17" t="s">
        <v>953</v>
      </c>
      <c r="O45" s="43"/>
      <c r="P45" s="5">
        <f>SQRT(SUMPRODUCT('Cosine - IT HR'!C7:C96,'Cosine - IT HR'!C7:C96))</f>
        <v>4.6904157598234297</v>
      </c>
      <c r="Q45" s="43"/>
      <c r="R45" s="43"/>
      <c r="S45" s="43"/>
      <c r="T45" s="43"/>
      <c r="U45" s="43"/>
      <c r="V45" s="43"/>
      <c r="W45" s="43"/>
      <c r="X45" s="43"/>
      <c r="AA45" s="17" t="s">
        <v>963</v>
      </c>
      <c r="AB45" s="43"/>
      <c r="AC45" s="5">
        <f>SQRT(SUMPRODUCT('Cosine - IT Project'!C8:C117,'Cosine - IT Project'!C8:C117))</f>
        <v>4</v>
      </c>
      <c r="AD45" s="43"/>
      <c r="AE45" s="43"/>
      <c r="AF45" s="43"/>
      <c r="AG45" s="43"/>
      <c r="AH45" s="43"/>
      <c r="AI45" s="43"/>
      <c r="AJ45" s="43"/>
      <c r="AK45" s="43"/>
    </row>
    <row r="46" spans="1:37" x14ac:dyDescent="0.25">
      <c r="A46" s="17" t="s">
        <v>946</v>
      </c>
      <c r="B46" s="43"/>
      <c r="C46" s="43"/>
      <c r="D46" s="5">
        <f>SQRT(SUMPRODUCT('Cosine similarity'!D7:D78,'Cosine similarity'!D7:D78))</f>
        <v>3.872983346207417</v>
      </c>
      <c r="E46" s="43"/>
      <c r="F46" s="43"/>
      <c r="G46" s="43"/>
      <c r="H46" s="43"/>
      <c r="I46" s="43"/>
      <c r="J46" s="43"/>
      <c r="K46" s="43"/>
      <c r="N46" s="17" t="s">
        <v>954</v>
      </c>
      <c r="O46" s="43"/>
      <c r="P46" s="43"/>
      <c r="Q46" s="5">
        <f>SQRT(SUMPRODUCT('Cosine - IT HR'!D7:D96,'Cosine - IT HR'!D7:D96))</f>
        <v>4.5825756949558398</v>
      </c>
      <c r="R46" s="43"/>
      <c r="S46" s="43"/>
      <c r="T46" s="43"/>
      <c r="U46" s="43"/>
      <c r="V46" s="43"/>
      <c r="W46" s="43"/>
      <c r="X46" s="43"/>
      <c r="AA46" s="17" t="s">
        <v>964</v>
      </c>
      <c r="AB46" s="43"/>
      <c r="AC46" s="43"/>
      <c r="AD46" s="5">
        <f>SQRT(SUMPRODUCT('Cosine - IT Project'!D8:D117,'Cosine - IT Project'!D8:D117))</f>
        <v>4.1231056256176606</v>
      </c>
      <c r="AE46" s="43"/>
      <c r="AF46" s="43"/>
      <c r="AG46" s="43"/>
      <c r="AH46" s="43"/>
      <c r="AI46" s="43"/>
      <c r="AJ46" s="43"/>
      <c r="AK46" s="43"/>
    </row>
    <row r="47" spans="1:37" x14ac:dyDescent="0.25">
      <c r="A47" s="17" t="s">
        <v>947</v>
      </c>
      <c r="B47" s="43"/>
      <c r="C47" s="43"/>
      <c r="D47" s="43"/>
      <c r="E47" s="5">
        <f>SQRT(SUMPRODUCT('Cosine similarity'!E7:E78,'Cosine similarity'!E7:E78))</f>
        <v>4</v>
      </c>
      <c r="F47" s="43"/>
      <c r="G47" s="43"/>
      <c r="H47" s="43"/>
      <c r="I47" s="43"/>
      <c r="J47" s="43"/>
      <c r="K47" s="43"/>
      <c r="N47" s="17" t="s">
        <v>955</v>
      </c>
      <c r="O47" s="43"/>
      <c r="P47" s="43"/>
      <c r="Q47" s="43"/>
      <c r="R47" s="5">
        <f>SQRT(SUMPRODUCT('Cosine - IT HR'!E7:E96,'Cosine - IT HR'!E7:E96))</f>
        <v>4.5825756949558398</v>
      </c>
      <c r="S47" s="43"/>
      <c r="T47" s="43"/>
      <c r="U47" s="43"/>
      <c r="V47" s="43"/>
      <c r="W47" s="43"/>
      <c r="X47" s="43"/>
      <c r="AA47" s="17" t="s">
        <v>965</v>
      </c>
      <c r="AB47" s="43"/>
      <c r="AC47" s="43"/>
      <c r="AD47" s="43"/>
      <c r="AE47" s="5">
        <f>SQRT(SUMPRODUCT('Cosine - IT Project'!E8:E117,'Cosine - IT Project'!E8:E117))</f>
        <v>4.4721359549995796</v>
      </c>
      <c r="AF47" s="43"/>
      <c r="AG47" s="43"/>
      <c r="AH47" s="43"/>
      <c r="AI47" s="43"/>
      <c r="AJ47" s="43"/>
      <c r="AK47" s="43"/>
    </row>
    <row r="48" spans="1:37" x14ac:dyDescent="0.25">
      <c r="A48" s="17" t="s">
        <v>948</v>
      </c>
      <c r="B48" s="43"/>
      <c r="C48" s="43"/>
      <c r="D48" s="43"/>
      <c r="E48" s="43"/>
      <c r="F48" s="5">
        <f>SQRT(SUMPRODUCT('Cosine similarity'!F7:F78,'Cosine similarity'!F7:F78))</f>
        <v>4</v>
      </c>
      <c r="G48" s="43"/>
      <c r="H48" s="43"/>
      <c r="I48" s="43"/>
      <c r="J48" s="43"/>
      <c r="K48" s="43"/>
      <c r="N48" s="17" t="s">
        <v>956</v>
      </c>
      <c r="O48" s="43"/>
      <c r="P48" s="43"/>
      <c r="Q48" s="43"/>
      <c r="R48" s="43"/>
      <c r="S48" s="5">
        <f>SQRT(SUMPRODUCT('Cosine - IT HR'!F7:F96,'Cosine - IT HR'!F7:F96))</f>
        <v>4.6904157598234297</v>
      </c>
      <c r="T48" s="43"/>
      <c r="U48" s="43"/>
      <c r="V48" s="43"/>
      <c r="W48" s="43"/>
      <c r="X48" s="43"/>
      <c r="AA48" s="17" t="s">
        <v>966</v>
      </c>
      <c r="AB48" s="43"/>
      <c r="AC48" s="43"/>
      <c r="AD48" s="43"/>
      <c r="AE48" s="43"/>
      <c r="AF48" s="5">
        <f>SQRT(SUMPRODUCT('Cosine - IT Project'!F8:F117,'Cosine - IT Project'!F8:F117))</f>
        <v>4.1231056256176606</v>
      </c>
      <c r="AG48" s="43"/>
      <c r="AH48" s="43"/>
      <c r="AI48" s="43"/>
      <c r="AJ48" s="43"/>
      <c r="AK48" s="43"/>
    </row>
    <row r="49" spans="1:37" x14ac:dyDescent="0.25">
      <c r="A49" s="17" t="s">
        <v>949</v>
      </c>
      <c r="B49" s="43"/>
      <c r="C49" s="43"/>
      <c r="D49" s="43"/>
      <c r="E49" s="43"/>
      <c r="F49" s="43"/>
      <c r="G49" s="5">
        <f>SQRT(SUMPRODUCT('Cosine similarity'!G7:G78,'Cosine similarity'!G7:G78))</f>
        <v>4</v>
      </c>
      <c r="H49" s="43"/>
      <c r="I49" s="43"/>
      <c r="J49" s="43"/>
      <c r="K49" s="43"/>
      <c r="N49" s="17" t="s">
        <v>957</v>
      </c>
      <c r="O49" s="43"/>
      <c r="P49" s="43"/>
      <c r="Q49" s="43"/>
      <c r="R49" s="43"/>
      <c r="S49" s="43"/>
      <c r="T49" s="5">
        <f>SQRT(SUMPRODUCT('Cosine - IT HR'!G7:G96,'Cosine - IT HR'!G7:G96))</f>
        <v>4.6904157598234297</v>
      </c>
      <c r="U49" s="43"/>
      <c r="V49" s="43"/>
      <c r="W49" s="43"/>
      <c r="X49" s="43"/>
      <c r="AA49" s="17" t="s">
        <v>967</v>
      </c>
      <c r="AB49" s="43"/>
      <c r="AC49" s="43"/>
      <c r="AD49" s="43"/>
      <c r="AE49" s="43"/>
      <c r="AF49" s="43"/>
      <c r="AG49" s="5">
        <f>SQRT(SUMPRODUCT('Cosine - IT Project'!G8:G117,'Cosine - IT Project'!G8:G117))</f>
        <v>4.358898943540674</v>
      </c>
      <c r="AH49" s="43"/>
      <c r="AI49" s="43"/>
      <c r="AJ49" s="43"/>
      <c r="AK49" s="43"/>
    </row>
    <row r="50" spans="1:37" x14ac:dyDescent="0.25">
      <c r="A50" s="17" t="s">
        <v>945</v>
      </c>
      <c r="B50" s="43"/>
      <c r="C50" s="43"/>
      <c r="D50" s="43"/>
      <c r="E50" s="43"/>
      <c r="F50" s="43"/>
      <c r="G50" s="43"/>
      <c r="H50" s="5">
        <f>SQRT(SUMPRODUCT('Cosine similarity'!H7:H78,'Cosine similarity'!H7:H78))</f>
        <v>4</v>
      </c>
      <c r="I50" s="43"/>
      <c r="J50" s="43"/>
      <c r="K50" s="43"/>
      <c r="N50" s="17" t="s">
        <v>958</v>
      </c>
      <c r="O50" s="43"/>
      <c r="P50" s="43"/>
      <c r="Q50" s="43"/>
      <c r="R50" s="43"/>
      <c r="S50" s="43"/>
      <c r="T50" s="43"/>
      <c r="U50" s="5">
        <f>SQRT(SUMPRODUCT('Cosine - IT HR'!H7:H96,'Cosine - IT HR'!H7:H96))</f>
        <v>4.5825756949558398</v>
      </c>
      <c r="V50" s="43"/>
      <c r="W50" s="43"/>
      <c r="X50" s="43"/>
      <c r="AA50" s="17" t="s">
        <v>968</v>
      </c>
      <c r="AB50" s="43"/>
      <c r="AC50" s="43"/>
      <c r="AD50" s="43"/>
      <c r="AE50" s="43"/>
      <c r="AF50" s="43"/>
      <c r="AG50" s="43"/>
      <c r="AH50" s="5">
        <f>SQRT(SUMPRODUCT('Cosine - IT Project'!H8:H117,'Cosine - IT Project'!H8:H117))</f>
        <v>4.2426406871192848</v>
      </c>
      <c r="AI50" s="43"/>
      <c r="AJ50" s="43"/>
      <c r="AK50" s="43"/>
    </row>
    <row r="51" spans="1:37" x14ac:dyDescent="0.25">
      <c r="A51" s="17" t="s">
        <v>944</v>
      </c>
      <c r="B51" s="43"/>
      <c r="C51" s="43"/>
      <c r="D51" s="43"/>
      <c r="E51" s="43"/>
      <c r="F51" s="43"/>
      <c r="G51" s="43"/>
      <c r="H51" s="43"/>
      <c r="I51" s="5">
        <f>SQRT(SUMPRODUCT('Cosine similarity'!I7:I78,'Cosine similarity'!I7:I78))</f>
        <v>3.872983346207417</v>
      </c>
      <c r="J51" s="43"/>
      <c r="K51" s="43"/>
      <c r="N51" s="17" t="s">
        <v>959</v>
      </c>
      <c r="O51" s="43"/>
      <c r="P51" s="43"/>
      <c r="Q51" s="43"/>
      <c r="R51" s="43"/>
      <c r="S51" s="43"/>
      <c r="T51" s="43"/>
      <c r="U51" s="43"/>
      <c r="V51" s="5">
        <f>SQRT(SUMPRODUCT('Cosine - IT HR'!I7:I96,'Cosine - IT HR'!I7:I96))</f>
        <v>4.5825756949558398</v>
      </c>
      <c r="W51" s="43"/>
      <c r="X51" s="43"/>
      <c r="AA51" s="17" t="s">
        <v>969</v>
      </c>
      <c r="AB51" s="43"/>
      <c r="AC51" s="43"/>
      <c r="AD51" s="43"/>
      <c r="AE51" s="43"/>
      <c r="AF51" s="43"/>
      <c r="AG51" s="43"/>
      <c r="AH51" s="43"/>
      <c r="AI51" s="5">
        <f>SQRT(SUMPRODUCT('Cosine - IT Project'!I8:I117,'Cosine - IT Project'!I8:I117))</f>
        <v>4.4721359549995796</v>
      </c>
      <c r="AJ51" s="43"/>
      <c r="AK51" s="43"/>
    </row>
    <row r="52" spans="1:37" x14ac:dyDescent="0.25">
      <c r="A52" s="17" t="s">
        <v>943</v>
      </c>
      <c r="B52" s="43"/>
      <c r="C52" s="43"/>
      <c r="D52" s="43"/>
      <c r="E52" s="43"/>
      <c r="F52" s="43"/>
      <c r="G52" s="43"/>
      <c r="H52" s="43"/>
      <c r="I52" s="43"/>
      <c r="J52" s="5">
        <f>SQRT(SUMPRODUCT('Cosine similarity'!J7:J78,'Cosine similarity'!J7:J78))</f>
        <v>4</v>
      </c>
      <c r="K52" s="43"/>
      <c r="N52" s="17" t="s">
        <v>943</v>
      </c>
      <c r="O52" s="43"/>
      <c r="P52" s="43"/>
      <c r="Q52" s="43"/>
      <c r="R52" s="43"/>
      <c r="S52" s="43"/>
      <c r="T52" s="43"/>
      <c r="U52" s="43"/>
      <c r="V52" s="43"/>
      <c r="W52" s="5">
        <f>SQRT(SUMPRODUCT('Cosine - IT HR'!J7:J96,'Cosine - IT HR'!J7:J96))</f>
        <v>4.5825756949558398</v>
      </c>
      <c r="X52" s="43"/>
      <c r="AA52" s="17" t="s">
        <v>970</v>
      </c>
      <c r="AB52" s="43"/>
      <c r="AC52" s="43"/>
      <c r="AD52" s="43"/>
      <c r="AE52" s="43"/>
      <c r="AF52" s="43"/>
      <c r="AG52" s="43"/>
      <c r="AH52" s="43"/>
      <c r="AI52" s="43"/>
      <c r="AJ52" s="5">
        <f>SQRT(SUMPRODUCT('Cosine - IT Project'!J8:J117,'Cosine - IT Project'!J8:J117))</f>
        <v>4.1231056256176606</v>
      </c>
      <c r="AK52" s="43"/>
    </row>
    <row r="53" spans="1:37" x14ac:dyDescent="0.25">
      <c r="A53" s="17" t="s">
        <v>942</v>
      </c>
      <c r="B53" s="43"/>
      <c r="C53" s="43"/>
      <c r="D53" s="43"/>
      <c r="E53" s="43"/>
      <c r="F53" s="43"/>
      <c r="G53" s="43"/>
      <c r="H53" s="43"/>
      <c r="I53" s="43"/>
      <c r="J53" s="43"/>
      <c r="K53" s="5">
        <f>SQRT(SUMPRODUCT('Cosine similarity'!K7:K78,'Cosine similarity'!K7:K78))</f>
        <v>3.872983346207417</v>
      </c>
      <c r="N53" s="17" t="s">
        <v>960</v>
      </c>
      <c r="O53" s="43"/>
      <c r="P53" s="43"/>
      <c r="Q53" s="43"/>
      <c r="R53" s="43"/>
      <c r="S53" s="43"/>
      <c r="T53" s="43"/>
      <c r="U53" s="43"/>
      <c r="V53" s="43"/>
      <c r="W53" s="43"/>
      <c r="X53" s="5">
        <f>SQRT(SUMPRODUCT('Cosine - IT HR'!K7:K96,'Cosine - IT HR'!K7:K96))</f>
        <v>4.6904157598234297</v>
      </c>
      <c r="AA53" s="17" t="s">
        <v>971</v>
      </c>
      <c r="AB53" s="43"/>
      <c r="AC53" s="43"/>
      <c r="AD53" s="43"/>
      <c r="AE53" s="43"/>
      <c r="AF53" s="43"/>
      <c r="AG53" s="43"/>
      <c r="AH53" s="43"/>
      <c r="AI53" s="43"/>
      <c r="AJ53" s="43"/>
      <c r="AK53" s="5">
        <f>SQRT(SUMPRODUCT('Cosine - IT Project'!K8:K117,'Cosine - IT Project'!K8:K117))</f>
        <v>4.358898943540674</v>
      </c>
    </row>
    <row r="55" spans="1:37" x14ac:dyDescent="0.25">
      <c r="A55" s="17" t="s">
        <v>930</v>
      </c>
      <c r="B55" s="17" t="s">
        <v>940</v>
      </c>
      <c r="C55" s="17" t="s">
        <v>941</v>
      </c>
      <c r="D55" s="17" t="s">
        <v>946</v>
      </c>
      <c r="E55" s="17" t="s">
        <v>947</v>
      </c>
      <c r="F55" s="17" t="s">
        <v>948</v>
      </c>
      <c r="G55" s="17" t="s">
        <v>949</v>
      </c>
      <c r="H55" s="17" t="s">
        <v>945</v>
      </c>
      <c r="I55" s="17" t="s">
        <v>944</v>
      </c>
      <c r="J55" s="17" t="s">
        <v>943</v>
      </c>
      <c r="K55" s="17" t="s">
        <v>942</v>
      </c>
      <c r="N55" s="17" t="s">
        <v>930</v>
      </c>
      <c r="O55" s="17" t="s">
        <v>952</v>
      </c>
      <c r="P55" s="17" t="s">
        <v>953</v>
      </c>
      <c r="Q55" s="17" t="s">
        <v>954</v>
      </c>
      <c r="R55" s="17" t="s">
        <v>955</v>
      </c>
      <c r="S55" s="17" t="s">
        <v>956</v>
      </c>
      <c r="T55" s="17" t="s">
        <v>957</v>
      </c>
      <c r="U55" s="17" t="s">
        <v>958</v>
      </c>
      <c r="V55" s="17" t="s">
        <v>959</v>
      </c>
      <c r="W55" s="17" t="s">
        <v>943</v>
      </c>
      <c r="X55" s="17" t="s">
        <v>960</v>
      </c>
      <c r="AA55" s="17" t="s">
        <v>930</v>
      </c>
      <c r="AB55" s="17" t="s">
        <v>962</v>
      </c>
      <c r="AC55" s="17" t="s">
        <v>963</v>
      </c>
      <c r="AD55" s="17" t="s">
        <v>964</v>
      </c>
      <c r="AE55" s="17" t="s">
        <v>965</v>
      </c>
      <c r="AF55" s="17" t="s">
        <v>966</v>
      </c>
      <c r="AG55" s="17" t="s">
        <v>967</v>
      </c>
      <c r="AH55" s="17" t="s">
        <v>968</v>
      </c>
      <c r="AI55" s="17" t="s">
        <v>969</v>
      </c>
      <c r="AJ55" s="17" t="s">
        <v>970</v>
      </c>
      <c r="AK55" s="17" t="s">
        <v>971</v>
      </c>
    </row>
    <row r="56" spans="1:37" x14ac:dyDescent="0.25">
      <c r="A56" s="17" t="s">
        <v>940</v>
      </c>
      <c r="B56" s="43">
        <f>B32/(B44*B44)</f>
        <v>0.99999999999999989</v>
      </c>
      <c r="C56" s="5">
        <f>C32/(B44*C45)</f>
        <v>0.26666666666666661</v>
      </c>
      <c r="D56" s="5">
        <f>D32/(B44*D46)</f>
        <v>0.33333333333333331</v>
      </c>
      <c r="E56" s="5">
        <f>E32/(B44*E47)</f>
        <v>0.3227486121839514</v>
      </c>
      <c r="F56" s="5">
        <f>F32/(B44*F48)</f>
        <v>0.19364916731037085</v>
      </c>
      <c r="G56" s="5">
        <f>G32/(B44*G49)</f>
        <v>0.2581988897471611</v>
      </c>
      <c r="H56" s="5">
        <f>H32/(B44*H50)</f>
        <v>0.2581988897471611</v>
      </c>
      <c r="I56" s="5">
        <f>I32/(B44*I51)</f>
        <v>0.19999999999999998</v>
      </c>
      <c r="J56" s="5">
        <f>J32/(B44*J52)</f>
        <v>0.2581988897471611</v>
      </c>
      <c r="K56" s="5">
        <f>K32/(B44*K53)</f>
        <v>0.26666666666666661</v>
      </c>
      <c r="N56" s="17" t="s">
        <v>952</v>
      </c>
      <c r="O56" s="43">
        <f>O32/(O44*O44)</f>
        <v>1</v>
      </c>
      <c r="P56" s="5">
        <f>P32/(O44*P45)</f>
        <v>0.51176631571915898</v>
      </c>
      <c r="Q56" s="5">
        <f>Q32/(O44*Q46)</f>
        <v>0.42857142857142855</v>
      </c>
      <c r="R56" s="5">
        <f>R32/(O44*R47)</f>
        <v>0.47619047619047616</v>
      </c>
      <c r="S56" s="5">
        <f>S32/(O44*S48)</f>
        <v>0.37219368415938836</v>
      </c>
      <c r="T56" s="5">
        <f>T32/(O44*T49)</f>
        <v>0.46524210519923542</v>
      </c>
      <c r="U56" s="5">
        <f>U32/(O44*U50)</f>
        <v>0.52380952380952384</v>
      </c>
      <c r="V56" s="5">
        <f>V32/(O44*V51)</f>
        <v>0.52380952380952384</v>
      </c>
      <c r="W56" s="5">
        <f>W32/(O44*W52)</f>
        <v>0.52380952380952384</v>
      </c>
      <c r="X56" s="5">
        <f>X32/(O44*X53)</f>
        <v>0.41871789467931186</v>
      </c>
      <c r="AA56" s="17" t="s">
        <v>962</v>
      </c>
      <c r="AB56" s="43">
        <f>AB32/(AB44*AB44)</f>
        <v>0.99999999999999989</v>
      </c>
      <c r="AC56" s="5">
        <f>AC32/(AB44*AC45)</f>
        <v>0.19364916731037085</v>
      </c>
      <c r="AD56" s="5">
        <f>AD32/(AB44*AD46)</f>
        <v>0.25048971643405976</v>
      </c>
      <c r="AE56" s="5">
        <f>AE32/(AB44*AE47)</f>
        <v>0.23094010767585027</v>
      </c>
      <c r="AF56" s="5">
        <f>AF32/(AB44*AF48)</f>
        <v>0.12524485821702988</v>
      </c>
      <c r="AG56" s="5">
        <f>AG32/(AB44*AG49)</f>
        <v>0.23693955110363693</v>
      </c>
      <c r="AH56" s="5">
        <f>AH32/(AB44*AH50)</f>
        <v>0.3042903097250923</v>
      </c>
      <c r="AI56" s="5">
        <f>AI32/(AB44*AI51)</f>
        <v>0.1732050807568877</v>
      </c>
      <c r="AJ56" s="5">
        <f>AJ32/(AB44*AJ52)</f>
        <v>0.18786728732554484</v>
      </c>
      <c r="AK56" s="5">
        <f>AK32/(AB44*AK53)</f>
        <v>0.23693955110363693</v>
      </c>
    </row>
    <row r="57" spans="1:37" x14ac:dyDescent="0.25">
      <c r="A57" s="17" t="s">
        <v>941</v>
      </c>
      <c r="B57" s="5"/>
      <c r="C57" s="43">
        <f>C33/(C45*C45)</f>
        <v>0.99999999999999989</v>
      </c>
      <c r="D57" s="5">
        <f>D33/(C45*D46)</f>
        <v>0.39999999999999997</v>
      </c>
      <c r="E57" s="5">
        <f>E33/(C45*E47)</f>
        <v>0.3227486121839514</v>
      </c>
      <c r="F57" s="5">
        <f>F33/(C45*F48)</f>
        <v>0.3227486121839514</v>
      </c>
      <c r="G57" s="5">
        <f>G33/(C45*G49)</f>
        <v>0.45184805705753195</v>
      </c>
      <c r="H57" s="5">
        <f>H33/(C45*H50)</f>
        <v>0.3872983346207417</v>
      </c>
      <c r="I57" s="5">
        <f>I33/(C45*I51)</f>
        <v>0.39999999999999997</v>
      </c>
      <c r="J57" s="5">
        <f>J33/(C45*J52)</f>
        <v>0.45184805705753195</v>
      </c>
      <c r="K57" s="5">
        <f>K33/(C45*K53)</f>
        <v>0.53333333333333321</v>
      </c>
      <c r="N57" s="17" t="s">
        <v>953</v>
      </c>
      <c r="O57" s="5"/>
      <c r="P57" s="43">
        <f>P33/(P45*P45)</f>
        <v>1</v>
      </c>
      <c r="Q57" s="5">
        <f>Q33/(P45*Q46)</f>
        <v>0.46524210519923542</v>
      </c>
      <c r="R57" s="5">
        <f>R33/(P45*R47)</f>
        <v>0.46524210519923542</v>
      </c>
      <c r="S57" s="5">
        <f>S33/(P45*S48)</f>
        <v>0.45454545454545453</v>
      </c>
      <c r="T57" s="5">
        <f>T33/(P45*T49)</f>
        <v>0.54545454545454541</v>
      </c>
      <c r="U57" s="5">
        <f>U33/(P45*U50)</f>
        <v>0.46524210519923542</v>
      </c>
      <c r="V57" s="5">
        <f>V33/(P45*V51)</f>
        <v>0.51176631571915898</v>
      </c>
      <c r="W57" s="5">
        <f>W33/(P45*W52)</f>
        <v>0.41871789467931186</v>
      </c>
      <c r="X57" s="5">
        <f>X33/(P45*X53)</f>
        <v>0.45454545454545453</v>
      </c>
      <c r="AA57" s="17" t="s">
        <v>963</v>
      </c>
      <c r="AB57" s="5"/>
      <c r="AC57" s="43">
        <f>AC33/(AC45*AC45)</f>
        <v>1</v>
      </c>
      <c r="AD57" s="5">
        <f>AD33/(AC45*AD46)</f>
        <v>0.24253562503633297</v>
      </c>
      <c r="AE57" s="5">
        <f>AE33/(AC45*AE47)</f>
        <v>0.27950849718747373</v>
      </c>
      <c r="AF57" s="5">
        <f>AF33/(AC45*AF48)</f>
        <v>0.18190171877724973</v>
      </c>
      <c r="AG57" s="5">
        <f>AG33/(AC45*AG49)</f>
        <v>0.22941573387056174</v>
      </c>
      <c r="AH57" s="5">
        <f>AH33/(AC45*AH50)</f>
        <v>0.23570226039551587</v>
      </c>
      <c r="AI57" s="5">
        <f>AI33/(AC45*AI51)</f>
        <v>0.16770509831248423</v>
      </c>
      <c r="AJ57" s="5">
        <f>AJ33/(AC45*AJ52)</f>
        <v>0.24253562503633297</v>
      </c>
      <c r="AK57" s="5">
        <f>AK33/(AC45*AK53)</f>
        <v>0.28676966733820219</v>
      </c>
    </row>
    <row r="58" spans="1:37" x14ac:dyDescent="0.25">
      <c r="A58" s="17" t="s">
        <v>946</v>
      </c>
      <c r="B58" s="5"/>
      <c r="C58" s="5"/>
      <c r="D58" s="43">
        <f>D34/(D46*D46)</f>
        <v>0.99999999999999989</v>
      </c>
      <c r="E58" s="5">
        <f>E34/(D46*E47)</f>
        <v>0.3872983346207417</v>
      </c>
      <c r="F58" s="5">
        <f>F34/(D46*F48)</f>
        <v>0.3872983346207417</v>
      </c>
      <c r="G58" s="5">
        <f>G34/(D46*G49)</f>
        <v>0.45184805705753195</v>
      </c>
      <c r="H58" s="5">
        <f>H34/(D46*H50)</f>
        <v>0.3872983346207417</v>
      </c>
      <c r="I58" s="5">
        <f>I34/(D46*I51)</f>
        <v>0.39999999999999997</v>
      </c>
      <c r="J58" s="5">
        <f>J34/(D46*J52)</f>
        <v>0.3872983346207417</v>
      </c>
      <c r="K58" s="5">
        <f>K34/(D46*K53)</f>
        <v>0.46666666666666662</v>
      </c>
      <c r="N58" s="17" t="s">
        <v>954</v>
      </c>
      <c r="O58" s="5"/>
      <c r="P58" s="5"/>
      <c r="Q58" s="43">
        <f>Q34/(Q46*Q46)</f>
        <v>1</v>
      </c>
      <c r="R58" s="5">
        <f>R34/(Q46*R47)</f>
        <v>0.38095238095238093</v>
      </c>
      <c r="S58" s="5">
        <f>S34/(Q46*S48)</f>
        <v>0.46524210519923542</v>
      </c>
      <c r="T58" s="5">
        <f>T34/(Q46*T49)</f>
        <v>0.55829052623908249</v>
      </c>
      <c r="U58" s="5">
        <f>U34/(Q46*U50)</f>
        <v>0.47619047619047616</v>
      </c>
      <c r="V58" s="5">
        <f>V34/(Q46*V51)</f>
        <v>0.52380952380952384</v>
      </c>
      <c r="W58" s="5">
        <f>W34/(Q46*W52)</f>
        <v>0.42857142857142855</v>
      </c>
      <c r="X58" s="5">
        <f>X34/(Q46*X53)</f>
        <v>0.46524210519923542</v>
      </c>
      <c r="AA58" s="17" t="s">
        <v>964</v>
      </c>
      <c r="AB58" s="5"/>
      <c r="AC58" s="5"/>
      <c r="AD58" s="43">
        <f>AD34/(AD46*AD46)</f>
        <v>1</v>
      </c>
      <c r="AE58" s="5">
        <f>AE34/(AD46*AE47)</f>
        <v>0.32539568672798425</v>
      </c>
      <c r="AF58" s="5">
        <f>AF34/(AD46*AF48)</f>
        <v>0.17647058823529413</v>
      </c>
      <c r="AG58" s="5">
        <f>AG34/(AD46*AG49)</f>
        <v>0.11128297681493142</v>
      </c>
      <c r="AH58" s="5">
        <f>AH34/(AD46*AH50)</f>
        <v>0.28583097523751472</v>
      </c>
      <c r="AI58" s="5">
        <f>AI34/(AD46*AI51)</f>
        <v>0.32539568672798425</v>
      </c>
      <c r="AJ58" s="5">
        <f>AJ34/(AD46*AJ52)</f>
        <v>0.17647058823529413</v>
      </c>
      <c r="AK58" s="5">
        <f>AK34/(AD46*AK53)</f>
        <v>0.27820744203732856</v>
      </c>
    </row>
    <row r="59" spans="1:37" x14ac:dyDescent="0.25">
      <c r="A59" s="17" t="s">
        <v>947</v>
      </c>
      <c r="B59" s="5"/>
      <c r="C59" s="5"/>
      <c r="D59" s="5"/>
      <c r="E59" s="43">
        <f>E35/(E47*E47)</f>
        <v>1</v>
      </c>
      <c r="F59" s="5">
        <f>F35/(E47*F48)</f>
        <v>0.4375</v>
      </c>
      <c r="G59" s="5">
        <f>G35/(E47*G49)</f>
        <v>0.375</v>
      </c>
      <c r="H59" s="5">
        <f>H35/(E47*H50)</f>
        <v>0.5625</v>
      </c>
      <c r="I59" s="5">
        <f>I35/(E47*I51)</f>
        <v>0.45184805705753195</v>
      </c>
      <c r="J59" s="5">
        <f>J35/(E47*J52)</f>
        <v>0.4375</v>
      </c>
      <c r="K59" s="5">
        <f>K35/(E47*K53)</f>
        <v>0.3872983346207417</v>
      </c>
      <c r="N59" s="17" t="s">
        <v>955</v>
      </c>
      <c r="O59" s="5"/>
      <c r="P59" s="5"/>
      <c r="Q59" s="5"/>
      <c r="R59" s="43">
        <f>R35/(R47*R47)</f>
        <v>1</v>
      </c>
      <c r="S59" s="5">
        <f>S35/(R47*S48)</f>
        <v>0.41871789467931186</v>
      </c>
      <c r="T59" s="5">
        <f>T35/(R47*T49)</f>
        <v>0.37219368415938836</v>
      </c>
      <c r="U59" s="5">
        <f>U35/(R47*U50)</f>
        <v>0.52380952380952384</v>
      </c>
      <c r="V59" s="5">
        <f>V35/(R47*V51)</f>
        <v>0.47619047619047616</v>
      </c>
      <c r="W59" s="5">
        <f>W35/(R47*W52)</f>
        <v>0.52380952380952384</v>
      </c>
      <c r="X59" s="5">
        <f>X35/(R47*X53)</f>
        <v>0.46524210519923542</v>
      </c>
      <c r="AA59" s="17" t="s">
        <v>965</v>
      </c>
      <c r="AB59" s="5"/>
      <c r="AC59" s="5"/>
      <c r="AD59" s="5"/>
      <c r="AE59" s="43">
        <f>AE35/(AE47*AE47)</f>
        <v>0.99999999999999978</v>
      </c>
      <c r="AF59" s="5">
        <f>AF35/(AE47*AF48)</f>
        <v>0.37962830118264829</v>
      </c>
      <c r="AG59" s="5">
        <f>AG35/(AE47*AG49)</f>
        <v>0.25649458802128849</v>
      </c>
      <c r="AH59" s="5">
        <f>AH35/(AE47*AH50)</f>
        <v>0.31622776601683794</v>
      </c>
      <c r="AI59" s="5">
        <f>AI35/(AE47*AI51)</f>
        <v>0.29999999999999993</v>
      </c>
      <c r="AJ59" s="5">
        <f>AJ35/(AE47*AJ52)</f>
        <v>0.2711630722733202</v>
      </c>
      <c r="AK59" s="5">
        <f>AK35/(AE47*AK53)</f>
        <v>0.25649458802128849</v>
      </c>
    </row>
    <row r="60" spans="1:37" x14ac:dyDescent="0.25">
      <c r="A60" s="17" t="s">
        <v>948</v>
      </c>
      <c r="B60" s="5"/>
      <c r="C60" s="5"/>
      <c r="D60" s="5"/>
      <c r="E60" s="5"/>
      <c r="F60" s="43">
        <f>F36/(F48*F48)</f>
        <v>1</v>
      </c>
      <c r="G60" s="5">
        <f>G36/(F48*G49)</f>
        <v>0.4375</v>
      </c>
      <c r="H60" s="5">
        <f>H36/(F48*H50)</f>
        <v>0.4375</v>
      </c>
      <c r="I60" s="5">
        <f>I36/(F48*I39)</f>
        <v>0.16666666666666666</v>
      </c>
      <c r="J60" s="5">
        <f>J36/(F48*J40)</f>
        <v>0.140625</v>
      </c>
      <c r="K60" s="5">
        <f>K36/(F48*K53)</f>
        <v>0.5163977794943222</v>
      </c>
      <c r="N60" s="17" t="s">
        <v>956</v>
      </c>
      <c r="O60" s="5"/>
      <c r="P60" s="5"/>
      <c r="Q60" s="5"/>
      <c r="R60" s="5"/>
      <c r="S60" s="43">
        <f>S36/(S48*S48)</f>
        <v>1</v>
      </c>
      <c r="T60" s="5">
        <f>T36/(S48*T49)</f>
        <v>0.54545454545454541</v>
      </c>
      <c r="U60" s="5">
        <f>U36/(S48*U50)</f>
        <v>0.41871789467931186</v>
      </c>
      <c r="V60" s="5">
        <f>V36/(S48*V39)</f>
        <v>0.11167656571008165</v>
      </c>
      <c r="W60" s="5">
        <f>W36/(S48*W40)</f>
        <v>9.1371735580975902E-2</v>
      </c>
      <c r="X60" s="5">
        <f>X36/(S48*X53)</f>
        <v>0.54545454545454541</v>
      </c>
      <c r="AA60" s="17" t="s">
        <v>966</v>
      </c>
      <c r="AB60" s="5"/>
      <c r="AC60" s="5"/>
      <c r="AD60" s="5"/>
      <c r="AE60" s="5"/>
      <c r="AF60" s="43">
        <f>AF36/(AF48*AF48)</f>
        <v>1</v>
      </c>
      <c r="AG60" s="5">
        <f>AG36/(AF48*AG49)</f>
        <v>0.27820744203732856</v>
      </c>
      <c r="AH60" s="5">
        <f>AH36/(AF48*AH50)</f>
        <v>0.2286647801900118</v>
      </c>
      <c r="AI60" s="5">
        <f>AI36/(AF48*AI39)</f>
        <v>7.2760687510899882E-2</v>
      </c>
      <c r="AJ60" s="5">
        <f>AJ36/(AF48*AJ40)</f>
        <v>2.8533602945450941E-2</v>
      </c>
      <c r="AK60" s="5">
        <f>AK36/(AF48*AK53)</f>
        <v>0.33384893044479425</v>
      </c>
    </row>
    <row r="61" spans="1:37" x14ac:dyDescent="0.25">
      <c r="A61" s="17" t="s">
        <v>949</v>
      </c>
      <c r="B61" s="5"/>
      <c r="C61" s="5"/>
      <c r="D61" s="5"/>
      <c r="E61" s="5"/>
      <c r="F61" s="5"/>
      <c r="G61" s="43">
        <f>G37/(G49*G49)</f>
        <v>1</v>
      </c>
      <c r="H61" s="5">
        <f>H37/(G49*H50)</f>
        <v>0.5</v>
      </c>
      <c r="I61" s="5">
        <f>I37/(G49*I51)</f>
        <v>0.5163977794943222</v>
      </c>
      <c r="J61" s="5">
        <f>J37/(G49*J52)</f>
        <v>0.5</v>
      </c>
      <c r="K61" s="5">
        <f>K37/(G49*K53)</f>
        <v>0.58094750193111255</v>
      </c>
      <c r="N61" s="17" t="s">
        <v>957</v>
      </c>
      <c r="O61" s="5"/>
      <c r="P61" s="5"/>
      <c r="Q61" s="5"/>
      <c r="R61" s="5"/>
      <c r="S61" s="5"/>
      <c r="T61" s="43">
        <f>T37/(T49*T49)</f>
        <v>1</v>
      </c>
      <c r="U61" s="5">
        <f>U37/(T49*U50)</f>
        <v>0.46524210519923542</v>
      </c>
      <c r="V61" s="5">
        <f>V37/(T49*V51)</f>
        <v>0.51176631571915898</v>
      </c>
      <c r="W61" s="5">
        <f>W37/(T49*W52)</f>
        <v>0.37219368415938836</v>
      </c>
      <c r="X61" s="5">
        <f>X37/(T49*X53)</f>
        <v>0.5</v>
      </c>
      <c r="AA61" s="17" t="s">
        <v>967</v>
      </c>
      <c r="AB61" s="5"/>
      <c r="AC61" s="5"/>
      <c r="AD61" s="5"/>
      <c r="AE61" s="5"/>
      <c r="AF61" s="5"/>
      <c r="AG61" s="43">
        <f>AG37/(AG49*AG49)</f>
        <v>0.99999999999999978</v>
      </c>
      <c r="AH61" s="5">
        <f>AH37/(AG49*AH50)</f>
        <v>0.27036903521793759</v>
      </c>
      <c r="AI61" s="5">
        <f>AI37/(AG49*AI51)</f>
        <v>0.2051956704170308</v>
      </c>
      <c r="AJ61" s="5">
        <f>AJ37/(AG49*AJ52)</f>
        <v>0.27820744203732856</v>
      </c>
      <c r="AK61" s="5">
        <f>AK37/(AG49*AK53)</f>
        <v>0.21052631578947364</v>
      </c>
    </row>
    <row r="62" spans="1:37" x14ac:dyDescent="0.25">
      <c r="A62" s="17" t="s">
        <v>945</v>
      </c>
      <c r="B62" s="5"/>
      <c r="C62" s="5"/>
      <c r="D62" s="5"/>
      <c r="E62" s="5"/>
      <c r="F62" s="5"/>
      <c r="G62" s="5"/>
      <c r="H62" s="43">
        <f>H38/(H50*H50)</f>
        <v>1</v>
      </c>
      <c r="I62" s="5">
        <f>I38/(H50*I51)</f>
        <v>0.5163977794943222</v>
      </c>
      <c r="J62" s="5">
        <f>J38/(H50*J52)</f>
        <v>0.5</v>
      </c>
      <c r="K62" s="5">
        <f>K38/(H50*K53)</f>
        <v>0.45184805705753195</v>
      </c>
      <c r="N62" s="17" t="s">
        <v>958</v>
      </c>
      <c r="O62" s="5"/>
      <c r="P62" s="5"/>
      <c r="Q62" s="5"/>
      <c r="R62" s="5"/>
      <c r="S62" s="5"/>
      <c r="T62" s="5"/>
      <c r="U62" s="43">
        <f>U38/(U50*U50)</f>
        <v>1</v>
      </c>
      <c r="V62" s="5">
        <f>V38/(U50*V51)</f>
        <v>0.52380952380952384</v>
      </c>
      <c r="W62" s="5">
        <f>W38/(U50*W52)</f>
        <v>0.5714285714285714</v>
      </c>
      <c r="X62" s="5">
        <f>X38/(U50*X53)</f>
        <v>0.51176631571915898</v>
      </c>
      <c r="AA62" s="17" t="s">
        <v>968</v>
      </c>
      <c r="AB62" s="5"/>
      <c r="AC62" s="5"/>
      <c r="AD62" s="5"/>
      <c r="AE62" s="5"/>
      <c r="AF62" s="5"/>
      <c r="AG62" s="5"/>
      <c r="AH62" s="43">
        <f>AH38/(AH50*AH50)</f>
        <v>1.0000000000000002</v>
      </c>
      <c r="AI62" s="5">
        <f>AI38/(AH50*AI51)</f>
        <v>0.15811388300841897</v>
      </c>
      <c r="AJ62" s="5">
        <f>AJ38/(AH50*AJ52)</f>
        <v>0.28583097523751472</v>
      </c>
      <c r="AK62" s="5">
        <f>AK38/(AH50*AK53)</f>
        <v>0.27036903521793759</v>
      </c>
    </row>
    <row r="63" spans="1:37" x14ac:dyDescent="0.25">
      <c r="A63" s="17" t="s">
        <v>944</v>
      </c>
      <c r="B63" s="5"/>
      <c r="C63" s="5"/>
      <c r="D63" s="5"/>
      <c r="E63" s="5"/>
      <c r="F63" s="5"/>
      <c r="G63" s="5"/>
      <c r="H63" s="5"/>
      <c r="I63" s="43">
        <f>I39/(I51*I51)</f>
        <v>0.99999999999999989</v>
      </c>
      <c r="J63" s="5">
        <f>J39/(I51*J52)</f>
        <v>0.58094750193111255</v>
      </c>
      <c r="K63" s="5">
        <f>K39/(I51*K53)</f>
        <v>0.6</v>
      </c>
      <c r="N63" s="17" t="s">
        <v>959</v>
      </c>
      <c r="O63" s="5"/>
      <c r="P63" s="5"/>
      <c r="Q63" s="5"/>
      <c r="R63" s="5"/>
      <c r="S63" s="5"/>
      <c r="T63" s="5"/>
      <c r="U63" s="5"/>
      <c r="V63" s="43">
        <f>V39/(V51*V51)</f>
        <v>1</v>
      </c>
      <c r="W63" s="5">
        <f>W39/(V51*W52)</f>
        <v>0.5714285714285714</v>
      </c>
      <c r="X63" s="5">
        <f>X39/(V51*X53)</f>
        <v>0.55829052623908249</v>
      </c>
      <c r="AA63" s="17" t="s">
        <v>969</v>
      </c>
      <c r="AB63" s="5"/>
      <c r="AC63" s="5"/>
      <c r="AD63" s="5"/>
      <c r="AE63" s="5"/>
      <c r="AF63" s="5"/>
      <c r="AG63" s="5"/>
      <c r="AH63" s="5"/>
      <c r="AI63" s="43">
        <f>AI39/(AI51*AI51)</f>
        <v>0.99999999999999978</v>
      </c>
      <c r="AJ63" s="5">
        <f>AJ39/(AI51*AJ52)</f>
        <v>0.16269784336399212</v>
      </c>
      <c r="AK63" s="5">
        <f>AK39/(AI51*AK53)</f>
        <v>0.2051956704170308</v>
      </c>
    </row>
    <row r="64" spans="1:37" x14ac:dyDescent="0.25">
      <c r="A64" s="17" t="s">
        <v>943</v>
      </c>
      <c r="B64" s="5"/>
      <c r="C64" s="5"/>
      <c r="D64" s="5"/>
      <c r="E64" s="5"/>
      <c r="F64" s="5"/>
      <c r="G64" s="5"/>
      <c r="H64" s="5"/>
      <c r="I64" s="5"/>
      <c r="J64" s="43">
        <f>J40/(J52*J52)</f>
        <v>1</v>
      </c>
      <c r="K64" s="5">
        <f>K40/(J52*K53)</f>
        <v>0.58094750193111255</v>
      </c>
      <c r="N64" s="17" t="s">
        <v>943</v>
      </c>
      <c r="O64" s="5"/>
      <c r="P64" s="5"/>
      <c r="Q64" s="5"/>
      <c r="R64" s="5"/>
      <c r="S64" s="5"/>
      <c r="T64" s="5"/>
      <c r="U64" s="5"/>
      <c r="V64" s="5"/>
      <c r="W64" s="43">
        <f>W40/(W52*W52)</f>
        <v>1</v>
      </c>
      <c r="X64" s="5">
        <f>X40/(W52*X53)</f>
        <v>0.46524210519923542</v>
      </c>
      <c r="AA64" s="17" t="s">
        <v>970</v>
      </c>
      <c r="AB64" s="5"/>
      <c r="AC64" s="5"/>
      <c r="AD64" s="5"/>
      <c r="AE64" s="5"/>
      <c r="AF64" s="5"/>
      <c r="AG64" s="5"/>
      <c r="AH64" s="5"/>
      <c r="AI64" s="5"/>
      <c r="AJ64" s="43">
        <f>AJ40/(AJ52*AJ52)</f>
        <v>1</v>
      </c>
      <c r="AK64" s="5">
        <f>AK40/(AJ52*AK53)</f>
        <v>0.16692446522239712</v>
      </c>
    </row>
    <row r="65" spans="1:37" x14ac:dyDescent="0.25">
      <c r="A65" s="17" t="s">
        <v>942</v>
      </c>
      <c r="B65" s="5"/>
      <c r="C65" s="5"/>
      <c r="D65" s="5"/>
      <c r="E65" s="5"/>
      <c r="F65" s="5"/>
      <c r="G65" s="5"/>
      <c r="H65" s="5"/>
      <c r="I65" s="5"/>
      <c r="J65" s="5"/>
      <c r="K65" s="43">
        <f>K41/(K53*K53)</f>
        <v>0.99999999999999989</v>
      </c>
      <c r="N65" s="17" t="s">
        <v>960</v>
      </c>
      <c r="O65" s="5"/>
      <c r="P65" s="5"/>
      <c r="Q65" s="5"/>
      <c r="R65" s="5"/>
      <c r="S65" s="5"/>
      <c r="T65" s="5"/>
      <c r="U65" s="5"/>
      <c r="V65" s="5"/>
      <c r="W65" s="5"/>
      <c r="X65" s="43">
        <f>X41/(X53*X53)</f>
        <v>1</v>
      </c>
      <c r="AA65" s="17" t="s">
        <v>971</v>
      </c>
      <c r="AB65" s="5"/>
      <c r="AC65" s="5"/>
      <c r="AD65" s="5"/>
      <c r="AE65" s="5"/>
      <c r="AF65" s="5"/>
      <c r="AG65" s="5"/>
      <c r="AH65" s="5"/>
      <c r="AI65" s="5"/>
      <c r="AJ65" s="5"/>
      <c r="AK65" s="43">
        <f>AK41/(AK53*AK53)</f>
        <v>0.99999999999999978</v>
      </c>
    </row>
    <row r="67" spans="1:37" x14ac:dyDescent="0.25">
      <c r="A67" s="1" t="s">
        <v>972</v>
      </c>
      <c r="B67">
        <f>SUM(C56:K56)</f>
        <v>2.3576611154024718</v>
      </c>
      <c r="C67">
        <f>SUM(D57:K57)</f>
        <v>3.2698250064370415</v>
      </c>
      <c r="D67">
        <f>SUM(E58:K58)</f>
        <v>2.8677080622071656</v>
      </c>
      <c r="E67">
        <f>SUM(F59:K59)</f>
        <v>2.6516463916782738</v>
      </c>
      <c r="F67">
        <f>SUM(G60:K60)</f>
        <v>1.6986894461609889</v>
      </c>
      <c r="G67">
        <f>SUM(H61:K61)</f>
        <v>2.0973452814254347</v>
      </c>
      <c r="H67">
        <f>SUM(I62:K62)</f>
        <v>1.468245836551854</v>
      </c>
      <c r="I67">
        <f>SUM(J63:K63)</f>
        <v>1.1809475019311124</v>
      </c>
      <c r="J67">
        <f>SUM(K64)</f>
        <v>0.58094750193111255</v>
      </c>
      <c r="K67">
        <f>SUM(B67:J67)/45</f>
        <v>0.40384480319389898</v>
      </c>
    </row>
    <row r="68" spans="1:37" x14ac:dyDescent="0.25">
      <c r="A68" s="1" t="s">
        <v>973</v>
      </c>
      <c r="B68">
        <f>SUM(B67:J67)/45</f>
        <v>0.40384480319389898</v>
      </c>
    </row>
    <row r="70" spans="1:37" x14ac:dyDescent="0.25">
      <c r="A70" s="1" t="s">
        <v>974</v>
      </c>
      <c r="N70" s="1" t="s">
        <v>974</v>
      </c>
      <c r="AA70" s="1" t="s">
        <v>974</v>
      </c>
    </row>
    <row r="71" spans="1:37" x14ac:dyDescent="0.25">
      <c r="A71" s="17" t="s">
        <v>20</v>
      </c>
      <c r="B71" s="17" t="s">
        <v>927</v>
      </c>
      <c r="C71" s="17" t="s">
        <v>975</v>
      </c>
      <c r="D71" s="17" t="s">
        <v>976</v>
      </c>
      <c r="N71" s="17" t="s">
        <v>20</v>
      </c>
      <c r="O71" s="17" t="s">
        <v>927</v>
      </c>
      <c r="P71" s="17" t="s">
        <v>975</v>
      </c>
      <c r="Q71" s="17" t="s">
        <v>976</v>
      </c>
      <c r="AA71" s="17" t="s">
        <v>20</v>
      </c>
      <c r="AB71" s="17" t="s">
        <v>927</v>
      </c>
      <c r="AC71" s="17" t="s">
        <v>975</v>
      </c>
      <c r="AD71" s="17" t="s">
        <v>976</v>
      </c>
    </row>
    <row r="72" spans="1:37" x14ac:dyDescent="0.25">
      <c r="A72" s="5">
        <v>0</v>
      </c>
      <c r="B72" s="5">
        <f>COUNTA('Layer 2'!I2:I16)</f>
        <v>15</v>
      </c>
      <c r="C72" s="5">
        <f>COUNTIF('Layer 2'!E2:E16, TRUE)</f>
        <v>15</v>
      </c>
      <c r="D72" s="5">
        <f>C72/B72*100</f>
        <v>100</v>
      </c>
      <c r="N72" s="5">
        <v>7</v>
      </c>
      <c r="O72" s="5">
        <f>COUNTA('Layer 2 - IT HR'!B2:B20)</f>
        <v>19</v>
      </c>
      <c r="P72" s="5">
        <f>COUNTIF('Layer 2 - IT HR'!E2:E20,TRUE)</f>
        <v>17</v>
      </c>
      <c r="Q72" s="44">
        <f>P72/O72*100</f>
        <v>89.473684210526315</v>
      </c>
      <c r="AA72" s="5">
        <v>22</v>
      </c>
      <c r="AB72" s="5">
        <f>COUNTA('Layer 2 - IT Project Man'!B3:B17)</f>
        <v>15</v>
      </c>
      <c r="AC72" s="5">
        <f>COUNTIF('Layer 2 - IT Project Man'!E3:E17,TRUE)</f>
        <v>15</v>
      </c>
      <c r="AD72" s="44">
        <f>AC72/AB72*100</f>
        <v>100</v>
      </c>
    </row>
    <row r="73" spans="1:37" x14ac:dyDescent="0.25">
      <c r="A73" s="5">
        <v>8</v>
      </c>
      <c r="B73" s="5">
        <f>COUNTA('Layer 2'!I19:I33)</f>
        <v>15</v>
      </c>
      <c r="C73" s="5">
        <f>COUNTIF('Layer 2'!E19:E33,TRUE)</f>
        <v>15</v>
      </c>
      <c r="D73" s="5">
        <f>C73/B73*100</f>
        <v>100</v>
      </c>
      <c r="N73" s="5">
        <v>11</v>
      </c>
      <c r="O73" s="5">
        <f>COUNTA('Layer 2 - IT HR'!B23:B42)</f>
        <v>20</v>
      </c>
      <c r="P73" s="5">
        <f>COUNTIF('Layer 2 - IT HR'!E23:E42,TRUE)</f>
        <v>20</v>
      </c>
      <c r="Q73" s="44">
        <f t="shared" ref="Q73:Q81" si="9">P73/O73*100</f>
        <v>100</v>
      </c>
      <c r="AA73" s="5">
        <v>32</v>
      </c>
      <c r="AB73" s="5">
        <f>COUNTA('Layer 2 - IT Project Man'!B27:B42)</f>
        <v>16</v>
      </c>
      <c r="AC73" s="5">
        <f>COUNTIF('Layer 2 - IT Project Man'!E27:E42,TRUE)</f>
        <v>16</v>
      </c>
      <c r="AD73" s="44">
        <f t="shared" ref="AD73:AD81" si="10">AC73/AB73*100</f>
        <v>100</v>
      </c>
    </row>
    <row r="74" spans="1:37" x14ac:dyDescent="0.25">
      <c r="A74" s="5">
        <v>9</v>
      </c>
      <c r="B74" s="5">
        <f>COUNTA('Layer 2'!I36:I50)</f>
        <v>15</v>
      </c>
      <c r="C74" s="5">
        <f>COUNTIF('Layer 2'!E36:E50, TRUE)</f>
        <v>15</v>
      </c>
      <c r="D74" s="5">
        <f>C74/B74*100</f>
        <v>100</v>
      </c>
      <c r="N74" s="5">
        <v>22</v>
      </c>
      <c r="O74" s="5">
        <f>COUNTA('Layer 2 - IT HR'!B45:B63)</f>
        <v>19</v>
      </c>
      <c r="P74" s="5">
        <f>COUNTIF('Layer 2 - IT HR'!E45:E63,TRUE)</f>
        <v>19</v>
      </c>
      <c r="Q74" s="44">
        <f t="shared" si="9"/>
        <v>100</v>
      </c>
      <c r="AA74" s="5">
        <v>45</v>
      </c>
      <c r="AB74" s="5">
        <f>COUNTA('Layer 2 - IT Project Man'!B45:B61)</f>
        <v>17</v>
      </c>
      <c r="AC74" s="5">
        <f>COUNTIF('Layer 2 - IT Project Man'!E45:E61,TRUE)</f>
        <v>12</v>
      </c>
      <c r="AD74" s="44">
        <f t="shared" si="10"/>
        <v>70.588235294117652</v>
      </c>
    </row>
    <row r="75" spans="1:37" x14ac:dyDescent="0.25">
      <c r="A75" s="5">
        <v>28</v>
      </c>
      <c r="B75" s="5">
        <f>COUNTA('Layer 2'!I53:I68)</f>
        <v>16</v>
      </c>
      <c r="C75" s="5">
        <f>COUNTIF('Layer 2'!E53:E68,TRUE)</f>
        <v>16</v>
      </c>
      <c r="D75" s="5">
        <f>C75/B75*100</f>
        <v>100</v>
      </c>
      <c r="N75" s="5">
        <v>26</v>
      </c>
      <c r="O75" s="5">
        <f>COUNTA('Layer 2 - IT HR'!B66:B84)</f>
        <v>19</v>
      </c>
      <c r="P75" s="5">
        <f>COUNTIF('Layer 2 - IT HR'!E66:E84,TRUE)</f>
        <v>19</v>
      </c>
      <c r="Q75" s="44">
        <f t="shared" si="9"/>
        <v>100</v>
      </c>
      <c r="AA75" s="5">
        <v>48</v>
      </c>
      <c r="AB75" s="5">
        <f>COUNTA('Layer 2 - IT Project Man'!B64:B83)</f>
        <v>20</v>
      </c>
      <c r="AC75" s="5">
        <f>COUNTIF('Layer 2 - IT Project Man'!E64:E83,TRUE)</f>
        <v>20</v>
      </c>
      <c r="AD75" s="44">
        <f t="shared" si="10"/>
        <v>100</v>
      </c>
    </row>
    <row r="76" spans="1:37" x14ac:dyDescent="0.25">
      <c r="A76" s="5">
        <v>50</v>
      </c>
      <c r="B76" s="5">
        <f>COUNTA('Layer 2'!I71:I86)</f>
        <v>16</v>
      </c>
      <c r="C76" s="5">
        <f>COUNTIF('Layer 2'!E71:E86,TRUE)</f>
        <v>16</v>
      </c>
      <c r="D76" s="5">
        <f>C76/B76*100</f>
        <v>100</v>
      </c>
      <c r="N76" s="5">
        <v>32</v>
      </c>
      <c r="O76" s="5">
        <f>COUNTA('Layer 2 - IT HR'!B87:B106)</f>
        <v>20</v>
      </c>
      <c r="P76" s="5">
        <f>COUNTIF('Layer 2 - IT HR'!E87:E106,TRUE)</f>
        <v>20</v>
      </c>
      <c r="Q76" s="44">
        <f t="shared" si="9"/>
        <v>100</v>
      </c>
      <c r="AA76" s="5">
        <v>51</v>
      </c>
      <c r="AB76" s="5">
        <f>COUNTA('Layer 2 - IT Project Man'!B86:B102)</f>
        <v>17</v>
      </c>
      <c r="AC76" s="5">
        <f>COUNTIF('Layer 2 - IT Project Man'!E86:E102,TRUE)</f>
        <v>17</v>
      </c>
      <c r="AD76" s="44">
        <f t="shared" si="10"/>
        <v>100</v>
      </c>
    </row>
    <row r="77" spans="1:37" x14ac:dyDescent="0.25">
      <c r="A77" s="5">
        <v>57</v>
      </c>
      <c r="B77" s="5">
        <f>COUNTA('Layer 2'!I89:I104)</f>
        <v>16</v>
      </c>
      <c r="C77" s="5">
        <f>COUNTIF('Layer 2'!E89:E104,TRUE)</f>
        <v>16</v>
      </c>
      <c r="D77" s="5">
        <f>C77/B77*100</f>
        <v>100</v>
      </c>
      <c r="N77" s="5">
        <v>39</v>
      </c>
      <c r="O77" s="5">
        <f>COUNTA('Layer 2 - IT HR'!B109:B128)</f>
        <v>20</v>
      </c>
      <c r="P77" s="5">
        <f>COUNTIF('Layer 2 - IT HR'!E109:E1285,TRUE)</f>
        <v>97</v>
      </c>
      <c r="Q77" s="44">
        <f t="shared" si="9"/>
        <v>484.99999999999994</v>
      </c>
      <c r="AA77" s="5">
        <v>72</v>
      </c>
      <c r="AB77" s="5">
        <f>COUNTA('Layer 2 - IT Project Man'!B105:B123)</f>
        <v>19</v>
      </c>
      <c r="AC77" s="5">
        <f>COUNTIF('Layer 2 - IT Project Man'!E105:E123,TRUE)</f>
        <v>19</v>
      </c>
      <c r="AD77" s="44">
        <f t="shared" si="10"/>
        <v>100</v>
      </c>
    </row>
    <row r="78" spans="1:37" x14ac:dyDescent="0.25">
      <c r="A78" s="5">
        <v>63</v>
      </c>
      <c r="B78" s="5">
        <f>COUNTA('Layer 2'!I107:I122)</f>
        <v>16</v>
      </c>
      <c r="C78" s="5">
        <f>COUNTIF('Layer 2'!E107:E122,TRUE)</f>
        <v>16</v>
      </c>
      <c r="D78" s="5">
        <f>C78/B78*100</f>
        <v>100</v>
      </c>
      <c r="N78" s="5">
        <v>44</v>
      </c>
      <c r="O78" s="5">
        <f>COUNTA('Layer 2 - IT HR'!B131:B149)</f>
        <v>19</v>
      </c>
      <c r="P78" s="5">
        <f>COUNTIF('Layer 2 - IT HR'!E131:E149,TRUE)</f>
        <v>19</v>
      </c>
      <c r="Q78" s="44">
        <f t="shared" si="9"/>
        <v>100</v>
      </c>
      <c r="AA78" s="5">
        <v>78</v>
      </c>
      <c r="AB78" s="5">
        <f>COUNTA('Layer 2 - IT Project Man'!B126:B143)</f>
        <v>18</v>
      </c>
      <c r="AC78" s="5">
        <f>COUNTIF('Layer 2 - IT Project Man'!E126:E143,TRUE)</f>
        <v>18</v>
      </c>
      <c r="AD78" s="44">
        <f t="shared" si="10"/>
        <v>100</v>
      </c>
    </row>
    <row r="79" spans="1:37" x14ac:dyDescent="0.25">
      <c r="A79" s="5">
        <v>65</v>
      </c>
      <c r="B79" s="5">
        <f>COUNTA('Layer 2'!I125:I139)</f>
        <v>15</v>
      </c>
      <c r="C79" s="5">
        <f>COUNTIF('Layer 2'!E125:E139,TRUE)</f>
        <v>15</v>
      </c>
      <c r="D79" s="5">
        <f>C79/B79*100</f>
        <v>100</v>
      </c>
      <c r="N79" s="5">
        <v>64</v>
      </c>
      <c r="O79" s="5">
        <f>COUNTA('Layer 2 - IT HR'!B152:B170)</f>
        <v>19</v>
      </c>
      <c r="P79" s="5">
        <f>COUNTIF('Layer 2 - IT HR'!E152:E170,TRUE)</f>
        <v>19</v>
      </c>
      <c r="Q79" s="44">
        <f t="shared" si="9"/>
        <v>100</v>
      </c>
      <c r="AA79" s="5">
        <v>91</v>
      </c>
      <c r="AB79" s="5">
        <f>COUNTA('Layer 2 - IT Project Man'!B146:B165)</f>
        <v>20</v>
      </c>
      <c r="AC79" s="5">
        <f>COUNTIF('Layer 2 - IT Project Man'!E146:E165,TRUE)</f>
        <v>20</v>
      </c>
      <c r="AD79" s="44">
        <f t="shared" si="10"/>
        <v>100</v>
      </c>
    </row>
    <row r="80" spans="1:37" x14ac:dyDescent="0.25">
      <c r="A80" s="5">
        <v>71</v>
      </c>
      <c r="B80" s="5">
        <f>COUNTA('Layer 2'!I142:I157)</f>
        <v>16</v>
      </c>
      <c r="C80" s="5">
        <f>COUNTIF('Layer 2'!E142:E157,TRUE)</f>
        <v>16</v>
      </c>
      <c r="D80" s="5">
        <f>C80/B80*100</f>
        <v>100</v>
      </c>
      <c r="N80" s="5">
        <v>71</v>
      </c>
      <c r="O80" s="5">
        <f>COUNTA('Layer 2 - IT HR'!B173:B191)</f>
        <v>19</v>
      </c>
      <c r="P80" s="5">
        <f>COUNTIF('Layer 2 - IT HR'!E173:E191,TRUE)</f>
        <v>19</v>
      </c>
      <c r="Q80" s="44">
        <f t="shared" si="9"/>
        <v>100</v>
      </c>
      <c r="AA80" s="5">
        <v>98</v>
      </c>
      <c r="AB80" s="5">
        <f>COUNTA('Layer 2 - IT Project Man'!B168:B184)</f>
        <v>17</v>
      </c>
      <c r="AC80" s="5">
        <f>COUNTIF('Layer 2 - IT Project Man'!E168:E184,TRUE)</f>
        <v>17</v>
      </c>
      <c r="AD80" s="44">
        <f t="shared" si="10"/>
        <v>100</v>
      </c>
    </row>
    <row r="81" spans="1:30" x14ac:dyDescent="0.25">
      <c r="A81" s="5">
        <v>95</v>
      </c>
      <c r="B81" s="5">
        <f>COUNTA('Layer 2'!I160:I174)</f>
        <v>15</v>
      </c>
      <c r="C81" s="5">
        <f>COUNTIF('Layer 2'!E160:E174,TRUE)</f>
        <v>15</v>
      </c>
      <c r="D81" s="5">
        <f>C81/B81*100</f>
        <v>100</v>
      </c>
      <c r="N81" s="5">
        <v>86</v>
      </c>
      <c r="O81" s="5">
        <f>COUNTA('Layer 2 - IT HR'!B194:B213)</f>
        <v>20</v>
      </c>
      <c r="P81" s="5">
        <f>COUNTIF('Layer 2 - IT HR'!E194:E213,TRUE)</f>
        <v>20</v>
      </c>
      <c r="Q81" s="44">
        <f t="shared" si="9"/>
        <v>100</v>
      </c>
      <c r="AA81" s="5">
        <v>99</v>
      </c>
      <c r="AB81" s="5">
        <f>COUNTA('Layer 2 - IT Project Man'!B187:B205)</f>
        <v>19</v>
      </c>
      <c r="AC81" s="5">
        <f>COUNTIF('Layer 2 - IT Project Man'!E187:E205,TRUE)</f>
        <v>19</v>
      </c>
      <c r="AD81" s="44">
        <f t="shared" si="10"/>
        <v>100</v>
      </c>
    </row>
    <row r="83" spans="1:30" x14ac:dyDescent="0.25">
      <c r="A83" s="17" t="s">
        <v>20</v>
      </c>
      <c r="B83" s="17" t="s">
        <v>927</v>
      </c>
      <c r="C83" s="17" t="s">
        <v>1526</v>
      </c>
      <c r="N83" s="17" t="s">
        <v>20</v>
      </c>
      <c r="O83" s="17" t="s">
        <v>927</v>
      </c>
      <c r="P83" s="17" t="s">
        <v>1526</v>
      </c>
    </row>
    <row r="84" spans="1:30" x14ac:dyDescent="0.25">
      <c r="A84" s="5">
        <v>0</v>
      </c>
      <c r="B84" s="5">
        <v>15</v>
      </c>
      <c r="C84" s="5">
        <f>COUNTIF('Layer 2'!H2:H16,"[task dropped]")</f>
        <v>7</v>
      </c>
      <c r="N84" s="5">
        <v>7</v>
      </c>
      <c r="O84" s="5">
        <v>19</v>
      </c>
      <c r="P84" s="5">
        <f>COUNTIF('Layer 2 - IT HR'!H2:H20,"[task dropped]")</f>
        <v>7</v>
      </c>
    </row>
    <row r="85" spans="1:30" x14ac:dyDescent="0.25">
      <c r="A85" s="5">
        <v>8</v>
      </c>
      <c r="B85" s="5">
        <v>15</v>
      </c>
      <c r="C85" s="5">
        <f>COUNTIF('Layer 2'!H19:H33,"[task dropped]")</f>
        <v>10</v>
      </c>
      <c r="N85" s="5">
        <v>11</v>
      </c>
      <c r="O85" s="5">
        <v>20</v>
      </c>
      <c r="P85" s="5">
        <f>COUNTIF('Layer 2 - IT HR'!H23:H42,"[task dropped]")</f>
        <v>4</v>
      </c>
    </row>
    <row r="86" spans="1:30" x14ac:dyDescent="0.25">
      <c r="A86" s="5">
        <v>9</v>
      </c>
      <c r="B86" s="5">
        <v>15</v>
      </c>
      <c r="C86" s="5">
        <f>COUNTIF('Layer 2'!H36:H50,"[task dropped]")</f>
        <v>4</v>
      </c>
      <c r="N86" s="5">
        <v>22</v>
      </c>
      <c r="O86" s="5">
        <v>19</v>
      </c>
      <c r="P86" s="5">
        <f>COUNTIF('Layer 2 - IT HR'!H45:H63,"[task dropped]")</f>
        <v>4</v>
      </c>
    </row>
    <row r="87" spans="1:30" x14ac:dyDescent="0.25">
      <c r="A87" s="5">
        <v>28</v>
      </c>
      <c r="B87" s="5">
        <v>16</v>
      </c>
      <c r="C87" s="5">
        <f>COUNTIF('Layer 2'!H53:H68,"[task dropped]")</f>
        <v>5</v>
      </c>
      <c r="N87" s="5">
        <v>26</v>
      </c>
      <c r="O87" s="5">
        <v>19</v>
      </c>
      <c r="P87" s="5">
        <f>COUNTIF('Layer 2 - IT HR'!H66:H84,"[task dropped]")</f>
        <v>4</v>
      </c>
    </row>
    <row r="88" spans="1:30" x14ac:dyDescent="0.25">
      <c r="A88" s="5">
        <v>50</v>
      </c>
      <c r="B88" s="5">
        <v>16</v>
      </c>
      <c r="C88" s="5">
        <f>COUNTIF('Layer 2'!H71:H86,"[task dropped]")</f>
        <v>4</v>
      </c>
      <c r="N88" s="5">
        <v>32</v>
      </c>
      <c r="O88" s="5">
        <v>20</v>
      </c>
      <c r="P88" s="5">
        <f>COUNTIF('Layer 2 - IT HR'!H87:H106,"[task dropped]")</f>
        <v>6</v>
      </c>
    </row>
    <row r="89" spans="1:30" x14ac:dyDescent="0.25">
      <c r="A89" s="5">
        <v>57</v>
      </c>
      <c r="B89" s="5">
        <v>16</v>
      </c>
      <c r="C89" s="5">
        <f>COUNTIF('Layer 2'!H89:H104,"[task dropped]")</f>
        <v>3</v>
      </c>
      <c r="N89" s="5">
        <v>39</v>
      </c>
      <c r="O89" s="5">
        <v>20</v>
      </c>
      <c r="P89" s="5">
        <f>COUNTIF('Layer 2 - IT HR'!H109:H128,"[task dropped]")</f>
        <v>6</v>
      </c>
    </row>
    <row r="90" spans="1:30" x14ac:dyDescent="0.25">
      <c r="A90" s="5">
        <v>63</v>
      </c>
      <c r="B90" s="5">
        <v>16</v>
      </c>
      <c r="C90" s="5">
        <f>COUNTIF('Layer 2'!H107:H122,"[task dropped]")</f>
        <v>5</v>
      </c>
      <c r="N90" s="5">
        <v>44</v>
      </c>
      <c r="O90" s="5">
        <v>19</v>
      </c>
      <c r="P90" s="5">
        <f>COUNTIF('Layer 2 - IT HR'!H131:H149,"[task dropped]")</f>
        <v>5</v>
      </c>
    </row>
    <row r="91" spans="1:30" x14ac:dyDescent="0.25">
      <c r="A91" s="5">
        <v>65</v>
      </c>
      <c r="B91" s="5">
        <v>15</v>
      </c>
      <c r="C91" s="5">
        <f>COUNTIF('Layer 2'!H125:H139,"[task dropped]")</f>
        <v>4</v>
      </c>
      <c r="N91" s="5">
        <v>64</v>
      </c>
      <c r="O91" s="5">
        <v>19</v>
      </c>
      <c r="P91" s="5">
        <f>COUNTIF('Layer 2 - IT HR'!H152:H170,"[task dropped]")</f>
        <v>6</v>
      </c>
    </row>
    <row r="92" spans="1:30" x14ac:dyDescent="0.25">
      <c r="A92" s="5">
        <v>71</v>
      </c>
      <c r="B92" s="5">
        <v>16</v>
      </c>
      <c r="C92" s="5">
        <f>COUNTIF('Layer 2'!H142:H157,"[task dropped]")</f>
        <v>2</v>
      </c>
      <c r="N92" s="5">
        <v>71</v>
      </c>
      <c r="O92" s="5">
        <v>19</v>
      </c>
      <c r="P92" s="5">
        <f>COUNTIF('Layer 2 - IT HR'!H173:H191,"[task dropped]")</f>
        <v>6</v>
      </c>
    </row>
    <row r="93" spans="1:30" x14ac:dyDescent="0.25">
      <c r="A93" s="5">
        <v>95</v>
      </c>
      <c r="B93" s="5">
        <v>15</v>
      </c>
      <c r="C93" s="5">
        <f>COUNTIF('Layer 2'!H160:H174,"[task dropped]")</f>
        <v>5</v>
      </c>
      <c r="N93" s="5">
        <v>86</v>
      </c>
      <c r="O93" s="5">
        <v>20</v>
      </c>
      <c r="P93" s="5">
        <f>COUNTIF('Layer 2 - IT HR'!H194:H213,"[task dropped]")</f>
        <v>8</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89A58-57BF-4BED-A9AF-3111224C0B77}">
  <dimension ref="A1:M96"/>
  <sheetViews>
    <sheetView zoomScale="110" zoomScaleNormal="110" workbookViewId="0">
      <pane ySplit="6" topLeftCell="A7" activePane="bottomLeft" state="frozen"/>
      <selection pane="bottomLeft" activeCell="B9" sqref="B9"/>
    </sheetView>
    <sheetView workbookViewId="1"/>
    <sheetView workbookViewId="2"/>
    <sheetView workbookViewId="3">
      <selection activeCell="D12" sqref="D12"/>
    </sheetView>
  </sheetViews>
  <sheetFormatPr defaultRowHeight="15" x14ac:dyDescent="0.25"/>
  <cols>
    <col min="1" max="1" width="84.7109375" bestFit="1" customWidth="1"/>
  </cols>
  <sheetData>
    <row r="1" spans="1:13" x14ac:dyDescent="0.25">
      <c r="A1" s="1" t="s">
        <v>951</v>
      </c>
      <c r="B1">
        <f>COUNTIF(B7:B96,0)</f>
        <v>72</v>
      </c>
      <c r="C1">
        <f t="shared" ref="C1:K1" si="0">COUNTIF(C7:C96,0)</f>
        <v>71</v>
      </c>
      <c r="D1">
        <f t="shared" si="0"/>
        <v>72</v>
      </c>
      <c r="E1">
        <f t="shared" si="0"/>
        <v>72</v>
      </c>
      <c r="F1">
        <f t="shared" si="0"/>
        <v>71</v>
      </c>
      <c r="G1">
        <f t="shared" si="0"/>
        <v>71</v>
      </c>
      <c r="H1">
        <f t="shared" si="0"/>
        <v>72</v>
      </c>
      <c r="I1">
        <f t="shared" si="0"/>
        <v>72</v>
      </c>
      <c r="J1">
        <f t="shared" si="0"/>
        <v>72</v>
      </c>
      <c r="K1">
        <f t="shared" si="0"/>
        <v>71</v>
      </c>
    </row>
    <row r="2" spans="1:13" x14ac:dyDescent="0.25">
      <c r="A2" t="s">
        <v>887</v>
      </c>
      <c r="B2" t="b">
        <f>(B3=B4)</f>
        <v>1</v>
      </c>
      <c r="C2" t="b">
        <f t="shared" ref="C2:K2" si="1">(C3=C4)</f>
        <v>1</v>
      </c>
      <c r="D2" t="b">
        <f t="shared" si="1"/>
        <v>1</v>
      </c>
      <c r="E2" t="b">
        <f t="shared" si="1"/>
        <v>1</v>
      </c>
      <c r="F2" t="b">
        <f t="shared" si="1"/>
        <v>1</v>
      </c>
      <c r="G2" t="b">
        <f t="shared" si="1"/>
        <v>1</v>
      </c>
      <c r="H2" t="b">
        <f t="shared" si="1"/>
        <v>1</v>
      </c>
      <c r="I2" t="b">
        <f t="shared" si="1"/>
        <v>1</v>
      </c>
      <c r="J2" t="b">
        <f t="shared" si="1"/>
        <v>1</v>
      </c>
      <c r="K2" t="b">
        <f t="shared" si="1"/>
        <v>1</v>
      </c>
    </row>
    <row r="3" spans="1:13" x14ac:dyDescent="0.25">
      <c r="A3" s="28" t="s">
        <v>472</v>
      </c>
      <c r="B3" s="29">
        <f t="shared" ref="B3:K3" si="2">SUM(B7:B96)</f>
        <v>19</v>
      </c>
      <c r="C3" s="29">
        <f t="shared" si="2"/>
        <v>20</v>
      </c>
      <c r="D3" s="29">
        <f t="shared" si="2"/>
        <v>19</v>
      </c>
      <c r="E3" s="29">
        <f t="shared" si="2"/>
        <v>19</v>
      </c>
      <c r="F3" s="29">
        <f t="shared" si="2"/>
        <v>20</v>
      </c>
      <c r="G3" s="29">
        <f t="shared" si="2"/>
        <v>20</v>
      </c>
      <c r="H3" s="29">
        <f t="shared" si="2"/>
        <v>19</v>
      </c>
      <c r="I3" s="29">
        <f t="shared" si="2"/>
        <v>19</v>
      </c>
      <c r="J3" s="29">
        <f t="shared" si="2"/>
        <v>19</v>
      </c>
      <c r="K3" s="29">
        <f t="shared" si="2"/>
        <v>20</v>
      </c>
    </row>
    <row r="4" spans="1:13" x14ac:dyDescent="0.25">
      <c r="A4" s="28" t="s">
        <v>109</v>
      </c>
      <c r="B4" s="29">
        <v>19</v>
      </c>
      <c r="C4" s="29">
        <v>20</v>
      </c>
      <c r="D4" s="29">
        <v>19</v>
      </c>
      <c r="E4" s="29">
        <v>19</v>
      </c>
      <c r="F4" s="29">
        <v>20</v>
      </c>
      <c r="G4" s="29">
        <v>20</v>
      </c>
      <c r="H4" s="29">
        <v>19</v>
      </c>
      <c r="I4" s="29">
        <v>19</v>
      </c>
      <c r="J4" s="29">
        <v>19</v>
      </c>
      <c r="K4" s="29">
        <v>20</v>
      </c>
    </row>
    <row r="5" spans="1:13" x14ac:dyDescent="0.25">
      <c r="A5" s="28" t="s">
        <v>471</v>
      </c>
      <c r="B5" s="29">
        <v>7</v>
      </c>
      <c r="C5" s="29">
        <v>11</v>
      </c>
      <c r="D5" s="29">
        <v>22</v>
      </c>
      <c r="E5" s="29">
        <v>26</v>
      </c>
      <c r="F5" s="29">
        <v>32</v>
      </c>
      <c r="G5" s="29">
        <v>39</v>
      </c>
      <c r="H5" s="29">
        <v>44</v>
      </c>
      <c r="I5" s="29">
        <v>64</v>
      </c>
      <c r="J5" s="29">
        <v>71</v>
      </c>
      <c r="K5" s="29">
        <v>86</v>
      </c>
    </row>
    <row r="6" spans="1:13" x14ac:dyDescent="0.25">
      <c r="A6" s="28" t="s">
        <v>470</v>
      </c>
      <c r="B6" s="29"/>
      <c r="C6" s="29"/>
      <c r="D6" s="29"/>
      <c r="E6" s="29"/>
      <c r="F6" s="29"/>
      <c r="G6" s="29"/>
      <c r="H6" s="29"/>
      <c r="I6" s="29"/>
      <c r="J6" s="29"/>
      <c r="K6" s="29"/>
      <c r="L6" s="1"/>
      <c r="M6" s="1"/>
    </row>
    <row r="7" spans="1:13" ht="105" x14ac:dyDescent="0.25">
      <c r="A7" s="3" t="s">
        <v>885</v>
      </c>
      <c r="B7">
        <v>0</v>
      </c>
      <c r="C7">
        <v>1</v>
      </c>
      <c r="D7">
        <v>1</v>
      </c>
      <c r="E7">
        <v>0</v>
      </c>
      <c r="F7">
        <v>1</v>
      </c>
      <c r="G7">
        <v>1</v>
      </c>
      <c r="H7">
        <v>0</v>
      </c>
      <c r="I7">
        <v>1</v>
      </c>
      <c r="J7">
        <v>0</v>
      </c>
      <c r="K7">
        <v>1</v>
      </c>
    </row>
    <row r="8" spans="1:13" x14ac:dyDescent="0.25">
      <c r="A8" t="s">
        <v>558</v>
      </c>
      <c r="B8">
        <v>1</v>
      </c>
      <c r="C8">
        <v>0</v>
      </c>
      <c r="D8">
        <v>0</v>
      </c>
      <c r="E8">
        <v>0</v>
      </c>
      <c r="F8">
        <v>0</v>
      </c>
      <c r="G8">
        <v>0</v>
      </c>
      <c r="H8">
        <v>0</v>
      </c>
      <c r="I8">
        <v>0</v>
      </c>
      <c r="J8">
        <v>0</v>
      </c>
      <c r="K8">
        <v>0</v>
      </c>
    </row>
    <row r="9" spans="1:13" x14ac:dyDescent="0.25">
      <c r="A9" t="s">
        <v>560</v>
      </c>
      <c r="B9">
        <v>1</v>
      </c>
      <c r="C9">
        <v>0</v>
      </c>
      <c r="D9">
        <v>0</v>
      </c>
      <c r="E9">
        <v>0</v>
      </c>
      <c r="F9">
        <v>0</v>
      </c>
      <c r="G9">
        <v>0</v>
      </c>
      <c r="H9">
        <v>0</v>
      </c>
      <c r="I9">
        <v>0</v>
      </c>
      <c r="J9">
        <v>0</v>
      </c>
      <c r="K9">
        <v>0</v>
      </c>
    </row>
    <row r="10" spans="1:13" ht="45" x14ac:dyDescent="0.25">
      <c r="A10" s="3" t="s">
        <v>888</v>
      </c>
      <c r="B10">
        <v>1</v>
      </c>
      <c r="C10">
        <v>1</v>
      </c>
      <c r="D10">
        <v>0</v>
      </c>
      <c r="E10">
        <v>0</v>
      </c>
      <c r="F10">
        <v>0</v>
      </c>
      <c r="G10">
        <v>1</v>
      </c>
      <c r="H10">
        <v>0</v>
      </c>
      <c r="I10">
        <v>0</v>
      </c>
      <c r="J10">
        <v>0</v>
      </c>
      <c r="K10">
        <v>0</v>
      </c>
    </row>
    <row r="11" spans="1:13" ht="45" x14ac:dyDescent="0.25">
      <c r="A11" s="3" t="s">
        <v>891</v>
      </c>
      <c r="B11">
        <v>1</v>
      </c>
      <c r="C11">
        <v>0</v>
      </c>
      <c r="D11">
        <v>1</v>
      </c>
      <c r="E11">
        <v>0</v>
      </c>
      <c r="F11">
        <v>0</v>
      </c>
      <c r="G11">
        <v>0</v>
      </c>
      <c r="H11">
        <v>0</v>
      </c>
      <c r="I11">
        <v>0</v>
      </c>
      <c r="J11">
        <v>1</v>
      </c>
      <c r="K11">
        <v>0</v>
      </c>
    </row>
    <row r="12" spans="1:13" x14ac:dyDescent="0.25">
      <c r="A12" t="s">
        <v>566</v>
      </c>
      <c r="B12">
        <v>1</v>
      </c>
      <c r="C12">
        <v>0</v>
      </c>
      <c r="D12">
        <v>0</v>
      </c>
      <c r="E12">
        <v>0</v>
      </c>
      <c r="F12">
        <v>0</v>
      </c>
      <c r="G12">
        <v>0</v>
      </c>
      <c r="H12">
        <v>0</v>
      </c>
      <c r="I12">
        <v>0</v>
      </c>
      <c r="J12">
        <v>0</v>
      </c>
      <c r="K12">
        <v>0</v>
      </c>
    </row>
    <row r="13" spans="1:13" ht="240" x14ac:dyDescent="0.25">
      <c r="A13" s="3" t="s">
        <v>892</v>
      </c>
      <c r="B13">
        <v>2</v>
      </c>
      <c r="C13">
        <v>2</v>
      </c>
      <c r="D13">
        <v>2</v>
      </c>
      <c r="E13">
        <v>2</v>
      </c>
      <c r="F13">
        <v>2</v>
      </c>
      <c r="G13">
        <v>2</v>
      </c>
      <c r="H13">
        <v>2</v>
      </c>
      <c r="I13">
        <v>2</v>
      </c>
      <c r="J13">
        <v>2</v>
      </c>
      <c r="K13">
        <v>2</v>
      </c>
    </row>
    <row r="14" spans="1:13" x14ac:dyDescent="0.25">
      <c r="A14" t="s">
        <v>193</v>
      </c>
      <c r="B14">
        <v>1</v>
      </c>
      <c r="C14">
        <v>1</v>
      </c>
      <c r="D14">
        <v>1</v>
      </c>
      <c r="E14">
        <v>1</v>
      </c>
      <c r="F14">
        <v>1</v>
      </c>
      <c r="G14">
        <v>1</v>
      </c>
      <c r="H14">
        <v>1</v>
      </c>
      <c r="I14">
        <v>1</v>
      </c>
      <c r="J14">
        <v>1</v>
      </c>
      <c r="K14">
        <v>1</v>
      </c>
    </row>
    <row r="15" spans="1:13" x14ac:dyDescent="0.25">
      <c r="A15" t="s">
        <v>570</v>
      </c>
      <c r="B15">
        <v>1</v>
      </c>
      <c r="C15">
        <v>0</v>
      </c>
      <c r="D15">
        <v>0</v>
      </c>
      <c r="E15">
        <v>0</v>
      </c>
      <c r="F15">
        <v>0</v>
      </c>
      <c r="G15">
        <v>0</v>
      </c>
      <c r="H15">
        <v>0</v>
      </c>
      <c r="I15">
        <v>0</v>
      </c>
      <c r="J15">
        <v>0</v>
      </c>
      <c r="K15">
        <v>0</v>
      </c>
    </row>
    <row r="16" spans="1:13" x14ac:dyDescent="0.25">
      <c r="A16" t="s">
        <v>572</v>
      </c>
      <c r="B16">
        <v>1</v>
      </c>
      <c r="C16">
        <v>0</v>
      </c>
      <c r="D16">
        <v>0</v>
      </c>
      <c r="E16">
        <v>0</v>
      </c>
      <c r="F16">
        <v>0</v>
      </c>
      <c r="G16">
        <v>0</v>
      </c>
      <c r="H16">
        <v>0</v>
      </c>
      <c r="I16">
        <v>0</v>
      </c>
      <c r="J16">
        <v>0</v>
      </c>
      <c r="K16">
        <v>0</v>
      </c>
    </row>
    <row r="17" spans="1:11" ht="90" x14ac:dyDescent="0.25">
      <c r="A17" s="3" t="s">
        <v>893</v>
      </c>
      <c r="B17">
        <v>1</v>
      </c>
      <c r="C17">
        <v>1</v>
      </c>
      <c r="D17">
        <v>1</v>
      </c>
      <c r="E17">
        <v>0</v>
      </c>
      <c r="F17">
        <v>0</v>
      </c>
      <c r="G17">
        <v>1</v>
      </c>
      <c r="H17">
        <v>1</v>
      </c>
      <c r="I17">
        <v>1</v>
      </c>
      <c r="J17">
        <v>0</v>
      </c>
      <c r="K17">
        <v>0</v>
      </c>
    </row>
    <row r="18" spans="1:11" ht="30" x14ac:dyDescent="0.25">
      <c r="A18" s="3" t="s">
        <v>894</v>
      </c>
      <c r="B18">
        <v>1</v>
      </c>
      <c r="C18">
        <v>0</v>
      </c>
      <c r="D18">
        <v>0</v>
      </c>
      <c r="E18">
        <v>0</v>
      </c>
      <c r="F18">
        <v>0</v>
      </c>
      <c r="G18">
        <v>0</v>
      </c>
      <c r="H18">
        <v>0</v>
      </c>
      <c r="I18">
        <v>1</v>
      </c>
      <c r="J18">
        <v>0</v>
      </c>
      <c r="K18">
        <v>0</v>
      </c>
    </row>
    <row r="19" spans="1:11" ht="120" x14ac:dyDescent="0.25">
      <c r="A19" s="3" t="s">
        <v>896</v>
      </c>
      <c r="B19">
        <v>1</v>
      </c>
      <c r="C19">
        <v>1</v>
      </c>
      <c r="D19">
        <v>1</v>
      </c>
      <c r="E19">
        <v>1</v>
      </c>
      <c r="F19">
        <v>1</v>
      </c>
      <c r="G19">
        <v>1</v>
      </c>
      <c r="H19">
        <v>1</v>
      </c>
      <c r="I19">
        <v>1</v>
      </c>
      <c r="J19">
        <v>1</v>
      </c>
      <c r="K19">
        <v>1</v>
      </c>
    </row>
    <row r="20" spans="1:11" x14ac:dyDescent="0.25">
      <c r="A20" t="s">
        <v>580</v>
      </c>
      <c r="B20">
        <v>1</v>
      </c>
      <c r="C20">
        <v>0</v>
      </c>
      <c r="D20">
        <v>0</v>
      </c>
      <c r="E20">
        <v>0</v>
      </c>
      <c r="F20">
        <v>0</v>
      </c>
      <c r="G20">
        <v>0</v>
      </c>
      <c r="H20">
        <v>0</v>
      </c>
      <c r="I20">
        <v>0</v>
      </c>
      <c r="J20">
        <v>0</v>
      </c>
      <c r="K20">
        <v>0</v>
      </c>
    </row>
    <row r="21" spans="1:11" ht="45" x14ac:dyDescent="0.25">
      <c r="A21" s="3" t="s">
        <v>898</v>
      </c>
      <c r="B21">
        <v>1</v>
      </c>
      <c r="C21">
        <v>1</v>
      </c>
      <c r="D21">
        <v>0</v>
      </c>
      <c r="E21">
        <v>0</v>
      </c>
      <c r="F21">
        <v>0</v>
      </c>
      <c r="G21">
        <v>1</v>
      </c>
      <c r="H21">
        <v>0</v>
      </c>
      <c r="I21">
        <v>0</v>
      </c>
      <c r="J21">
        <v>0</v>
      </c>
      <c r="K21">
        <v>0</v>
      </c>
    </row>
    <row r="22" spans="1:11" ht="75" x14ac:dyDescent="0.25">
      <c r="A22" s="3" t="s">
        <v>908</v>
      </c>
      <c r="B22">
        <v>1</v>
      </c>
      <c r="C22">
        <v>0</v>
      </c>
      <c r="D22">
        <v>0</v>
      </c>
      <c r="E22">
        <v>1</v>
      </c>
      <c r="F22">
        <v>0</v>
      </c>
      <c r="G22">
        <v>0</v>
      </c>
      <c r="H22">
        <v>1</v>
      </c>
      <c r="I22">
        <v>1</v>
      </c>
      <c r="J22">
        <v>1</v>
      </c>
      <c r="K22">
        <v>1</v>
      </c>
    </row>
    <row r="23" spans="1:11" ht="135" x14ac:dyDescent="0.25">
      <c r="A23" s="3" t="s">
        <v>900</v>
      </c>
      <c r="B23">
        <v>1</v>
      </c>
      <c r="C23">
        <v>1</v>
      </c>
      <c r="D23">
        <v>1</v>
      </c>
      <c r="E23">
        <v>1</v>
      </c>
      <c r="F23">
        <v>1</v>
      </c>
      <c r="G23">
        <v>1</v>
      </c>
      <c r="H23">
        <v>1</v>
      </c>
      <c r="I23">
        <v>1</v>
      </c>
      <c r="J23">
        <v>1</v>
      </c>
      <c r="K23">
        <v>1</v>
      </c>
    </row>
    <row r="24" spans="1:11" ht="120" x14ac:dyDescent="0.25">
      <c r="A24" s="3" t="s">
        <v>950</v>
      </c>
      <c r="B24">
        <v>1</v>
      </c>
      <c r="C24">
        <v>1</v>
      </c>
      <c r="D24">
        <v>0</v>
      </c>
      <c r="E24">
        <v>1</v>
      </c>
      <c r="F24">
        <v>1</v>
      </c>
      <c r="G24">
        <v>0</v>
      </c>
      <c r="H24">
        <v>1</v>
      </c>
      <c r="I24">
        <v>1</v>
      </c>
      <c r="J24">
        <v>1</v>
      </c>
      <c r="K24">
        <v>1</v>
      </c>
    </row>
    <row r="25" spans="1:11" ht="30" x14ac:dyDescent="0.25">
      <c r="A25" s="3" t="s">
        <v>897</v>
      </c>
      <c r="B25">
        <v>0</v>
      </c>
      <c r="C25">
        <v>1</v>
      </c>
      <c r="D25">
        <v>0</v>
      </c>
      <c r="E25">
        <v>1</v>
      </c>
      <c r="F25">
        <v>0</v>
      </c>
      <c r="G25">
        <v>0</v>
      </c>
      <c r="H25">
        <v>0</v>
      </c>
      <c r="I25">
        <v>0</v>
      </c>
      <c r="J25">
        <v>0</v>
      </c>
      <c r="K25">
        <v>0</v>
      </c>
    </row>
    <row r="26" spans="1:11" x14ac:dyDescent="0.25">
      <c r="A26" t="s">
        <v>593</v>
      </c>
      <c r="B26">
        <v>0</v>
      </c>
      <c r="C26">
        <v>1</v>
      </c>
      <c r="D26">
        <v>0</v>
      </c>
      <c r="E26">
        <v>0</v>
      </c>
      <c r="F26">
        <v>0</v>
      </c>
      <c r="G26">
        <v>0</v>
      </c>
      <c r="H26">
        <v>0</v>
      </c>
      <c r="I26">
        <v>0</v>
      </c>
      <c r="J26">
        <v>0</v>
      </c>
      <c r="K26">
        <v>0</v>
      </c>
    </row>
    <row r="27" spans="1:11" x14ac:dyDescent="0.25">
      <c r="A27" t="s">
        <v>597</v>
      </c>
      <c r="B27">
        <v>0</v>
      </c>
      <c r="C27">
        <v>1</v>
      </c>
      <c r="D27">
        <v>0</v>
      </c>
      <c r="E27">
        <v>0</v>
      </c>
      <c r="F27">
        <v>0</v>
      </c>
      <c r="G27">
        <v>0</v>
      </c>
      <c r="H27">
        <v>0</v>
      </c>
      <c r="I27">
        <v>0</v>
      </c>
      <c r="J27">
        <v>0</v>
      </c>
      <c r="K27">
        <v>0</v>
      </c>
    </row>
    <row r="28" spans="1:11" x14ac:dyDescent="0.25">
      <c r="A28" t="s">
        <v>599</v>
      </c>
      <c r="B28">
        <v>0</v>
      </c>
      <c r="C28">
        <v>1</v>
      </c>
      <c r="D28">
        <v>0</v>
      </c>
      <c r="E28">
        <v>0</v>
      </c>
      <c r="F28">
        <v>0</v>
      </c>
      <c r="G28">
        <v>0</v>
      </c>
      <c r="H28">
        <v>0</v>
      </c>
      <c r="I28">
        <v>0</v>
      </c>
      <c r="J28">
        <v>0</v>
      </c>
      <c r="K28">
        <v>0</v>
      </c>
    </row>
    <row r="29" spans="1:11" x14ac:dyDescent="0.25">
      <c r="A29" t="s">
        <v>602</v>
      </c>
      <c r="B29">
        <v>0</v>
      </c>
      <c r="C29">
        <v>1</v>
      </c>
      <c r="D29">
        <v>0</v>
      </c>
      <c r="E29">
        <v>0</v>
      </c>
      <c r="F29">
        <v>0</v>
      </c>
      <c r="G29">
        <v>0</v>
      </c>
      <c r="H29">
        <v>0</v>
      </c>
      <c r="I29">
        <v>0</v>
      </c>
      <c r="J29">
        <v>0</v>
      </c>
      <c r="K29">
        <v>0</v>
      </c>
    </row>
    <row r="30" spans="1:11" x14ac:dyDescent="0.25">
      <c r="A30" t="s">
        <v>604</v>
      </c>
      <c r="B30">
        <v>0</v>
      </c>
      <c r="C30">
        <v>1</v>
      </c>
      <c r="D30">
        <v>0</v>
      </c>
      <c r="E30">
        <v>0</v>
      </c>
      <c r="F30">
        <v>0</v>
      </c>
      <c r="G30">
        <v>0</v>
      </c>
      <c r="H30">
        <v>0</v>
      </c>
      <c r="I30">
        <v>0</v>
      </c>
      <c r="J30">
        <v>0</v>
      </c>
      <c r="K30">
        <v>0</v>
      </c>
    </row>
    <row r="31" spans="1:11" x14ac:dyDescent="0.25">
      <c r="A31" t="s">
        <v>606</v>
      </c>
      <c r="B31">
        <v>0</v>
      </c>
      <c r="C31">
        <v>1</v>
      </c>
      <c r="D31">
        <v>0</v>
      </c>
      <c r="E31">
        <v>0</v>
      </c>
      <c r="F31">
        <v>0</v>
      </c>
      <c r="G31">
        <v>0</v>
      </c>
      <c r="H31">
        <v>0</v>
      </c>
      <c r="I31">
        <v>0</v>
      </c>
      <c r="J31">
        <v>0</v>
      </c>
      <c r="K31">
        <v>0</v>
      </c>
    </row>
    <row r="32" spans="1:11" x14ac:dyDescent="0.25">
      <c r="A32" t="s">
        <v>613</v>
      </c>
      <c r="B32">
        <v>0</v>
      </c>
      <c r="C32">
        <v>1</v>
      </c>
      <c r="D32">
        <v>0</v>
      </c>
      <c r="E32">
        <v>0</v>
      </c>
      <c r="F32">
        <v>0</v>
      </c>
      <c r="G32">
        <v>0</v>
      </c>
      <c r="H32">
        <v>0</v>
      </c>
      <c r="I32">
        <v>0</v>
      </c>
      <c r="J32">
        <v>0</v>
      </c>
      <c r="K32">
        <v>0</v>
      </c>
    </row>
    <row r="33" spans="1:11" x14ac:dyDescent="0.25">
      <c r="A33" t="s">
        <v>617</v>
      </c>
      <c r="B33">
        <v>0</v>
      </c>
      <c r="C33">
        <v>1</v>
      </c>
      <c r="D33">
        <v>0</v>
      </c>
      <c r="E33">
        <v>0</v>
      </c>
      <c r="F33">
        <v>0</v>
      </c>
      <c r="G33">
        <v>0</v>
      </c>
      <c r="H33">
        <v>0</v>
      </c>
      <c r="I33">
        <v>0</v>
      </c>
      <c r="J33">
        <v>0</v>
      </c>
      <c r="K33">
        <v>0</v>
      </c>
    </row>
    <row r="34" spans="1:11" x14ac:dyDescent="0.25">
      <c r="A34" t="s">
        <v>625</v>
      </c>
      <c r="B34">
        <v>0</v>
      </c>
      <c r="C34">
        <v>0</v>
      </c>
      <c r="D34">
        <v>1</v>
      </c>
      <c r="E34">
        <v>0</v>
      </c>
      <c r="F34">
        <v>0</v>
      </c>
      <c r="G34">
        <v>0</v>
      </c>
      <c r="H34">
        <v>0</v>
      </c>
      <c r="I34">
        <v>0</v>
      </c>
      <c r="J34">
        <v>0</v>
      </c>
      <c r="K34">
        <v>0</v>
      </c>
    </row>
    <row r="35" spans="1:11" x14ac:dyDescent="0.25">
      <c r="A35" t="s">
        <v>627</v>
      </c>
      <c r="B35">
        <v>0</v>
      </c>
      <c r="C35">
        <v>0</v>
      </c>
      <c r="D35">
        <v>1</v>
      </c>
      <c r="E35">
        <v>0</v>
      </c>
      <c r="F35">
        <v>0</v>
      </c>
      <c r="G35">
        <v>0</v>
      </c>
      <c r="H35">
        <v>0</v>
      </c>
      <c r="I35">
        <v>0</v>
      </c>
      <c r="J35">
        <v>0</v>
      </c>
      <c r="K35">
        <v>0</v>
      </c>
    </row>
    <row r="36" spans="1:11" ht="30" x14ac:dyDescent="0.25">
      <c r="A36" s="3" t="s">
        <v>890</v>
      </c>
      <c r="B36">
        <v>0</v>
      </c>
      <c r="C36">
        <v>0</v>
      </c>
      <c r="D36">
        <v>1</v>
      </c>
      <c r="E36">
        <v>0</v>
      </c>
      <c r="F36">
        <v>0</v>
      </c>
      <c r="G36">
        <v>0</v>
      </c>
      <c r="H36">
        <v>1</v>
      </c>
      <c r="I36">
        <v>0</v>
      </c>
      <c r="J36">
        <v>0</v>
      </c>
      <c r="K36">
        <v>1</v>
      </c>
    </row>
    <row r="37" spans="1:11" x14ac:dyDescent="0.25">
      <c r="A37" t="s">
        <v>631</v>
      </c>
      <c r="B37">
        <v>0</v>
      </c>
      <c r="C37">
        <v>0</v>
      </c>
      <c r="D37">
        <v>1</v>
      </c>
      <c r="E37">
        <v>0</v>
      </c>
      <c r="F37">
        <v>0</v>
      </c>
      <c r="G37">
        <v>0</v>
      </c>
      <c r="H37">
        <v>0</v>
      </c>
      <c r="I37">
        <v>1</v>
      </c>
      <c r="J37">
        <v>0</v>
      </c>
      <c r="K37">
        <v>0</v>
      </c>
    </row>
    <row r="38" spans="1:11" x14ac:dyDescent="0.25">
      <c r="A38" t="s">
        <v>638</v>
      </c>
      <c r="B38">
        <v>0</v>
      </c>
      <c r="C38">
        <v>0</v>
      </c>
      <c r="D38">
        <v>1</v>
      </c>
      <c r="E38">
        <v>0</v>
      </c>
      <c r="F38">
        <v>0</v>
      </c>
      <c r="G38">
        <v>0</v>
      </c>
      <c r="H38">
        <v>0</v>
      </c>
      <c r="I38">
        <v>0</v>
      </c>
      <c r="J38">
        <v>0</v>
      </c>
      <c r="K38">
        <v>0</v>
      </c>
    </row>
    <row r="39" spans="1:11" x14ac:dyDescent="0.25">
      <c r="A39" t="s">
        <v>640</v>
      </c>
      <c r="B39">
        <v>0</v>
      </c>
      <c r="C39">
        <v>0</v>
      </c>
      <c r="D39">
        <v>1</v>
      </c>
      <c r="E39">
        <v>0</v>
      </c>
      <c r="F39">
        <v>0</v>
      </c>
      <c r="G39">
        <v>0</v>
      </c>
      <c r="H39">
        <v>0</v>
      </c>
      <c r="I39">
        <v>0</v>
      </c>
      <c r="J39">
        <v>0</v>
      </c>
      <c r="K39">
        <v>0</v>
      </c>
    </row>
    <row r="40" spans="1:11" x14ac:dyDescent="0.25">
      <c r="A40" t="s">
        <v>646</v>
      </c>
      <c r="B40">
        <v>0</v>
      </c>
      <c r="C40">
        <v>0</v>
      </c>
      <c r="D40">
        <v>1</v>
      </c>
      <c r="E40">
        <v>0</v>
      </c>
      <c r="F40">
        <v>0</v>
      </c>
      <c r="G40">
        <v>0</v>
      </c>
      <c r="H40">
        <v>0</v>
      </c>
      <c r="I40">
        <v>0</v>
      </c>
      <c r="J40">
        <v>0</v>
      </c>
      <c r="K40">
        <v>0</v>
      </c>
    </row>
    <row r="41" spans="1:11" x14ac:dyDescent="0.25">
      <c r="A41" t="s">
        <v>648</v>
      </c>
      <c r="B41">
        <v>0</v>
      </c>
      <c r="C41">
        <v>0</v>
      </c>
      <c r="D41">
        <v>1</v>
      </c>
      <c r="E41">
        <v>0</v>
      </c>
      <c r="F41">
        <v>0</v>
      </c>
      <c r="G41">
        <v>0</v>
      </c>
      <c r="H41">
        <v>0</v>
      </c>
      <c r="I41">
        <v>0</v>
      </c>
      <c r="J41">
        <v>0</v>
      </c>
      <c r="K41">
        <v>0</v>
      </c>
    </row>
    <row r="42" spans="1:11" ht="45" x14ac:dyDescent="0.25">
      <c r="A42" s="3" t="s">
        <v>899</v>
      </c>
      <c r="B42">
        <v>0</v>
      </c>
      <c r="C42">
        <v>0</v>
      </c>
      <c r="D42">
        <v>1</v>
      </c>
      <c r="E42">
        <v>0</v>
      </c>
      <c r="F42">
        <v>1</v>
      </c>
      <c r="G42">
        <v>1</v>
      </c>
      <c r="H42">
        <v>0</v>
      </c>
      <c r="I42">
        <v>0</v>
      </c>
      <c r="J42">
        <v>0</v>
      </c>
      <c r="K42">
        <v>0</v>
      </c>
    </row>
    <row r="43" spans="1:11" ht="30" x14ac:dyDescent="0.25">
      <c r="A43" s="3" t="s">
        <v>901</v>
      </c>
      <c r="B43">
        <v>0</v>
      </c>
      <c r="C43">
        <v>0</v>
      </c>
      <c r="D43">
        <v>1</v>
      </c>
      <c r="E43">
        <v>0</v>
      </c>
      <c r="F43">
        <v>0</v>
      </c>
      <c r="G43">
        <v>1</v>
      </c>
      <c r="H43">
        <v>0</v>
      </c>
      <c r="I43">
        <v>0</v>
      </c>
      <c r="J43">
        <v>0</v>
      </c>
      <c r="K43">
        <v>0</v>
      </c>
    </row>
    <row r="44" spans="1:11" ht="75" x14ac:dyDescent="0.25">
      <c r="A44" s="3" t="s">
        <v>886</v>
      </c>
      <c r="B44">
        <v>1</v>
      </c>
      <c r="C44">
        <v>0</v>
      </c>
      <c r="D44">
        <v>0</v>
      </c>
      <c r="E44">
        <v>1</v>
      </c>
      <c r="F44">
        <v>0</v>
      </c>
      <c r="G44">
        <v>0</v>
      </c>
      <c r="H44">
        <v>1</v>
      </c>
      <c r="I44">
        <v>0</v>
      </c>
      <c r="J44">
        <v>1</v>
      </c>
      <c r="K44">
        <v>0</v>
      </c>
    </row>
    <row r="45" spans="1:11" ht="135" x14ac:dyDescent="0.25">
      <c r="A45" s="3" t="s">
        <v>902</v>
      </c>
      <c r="B45">
        <v>0</v>
      </c>
      <c r="C45">
        <v>1</v>
      </c>
      <c r="D45">
        <v>1</v>
      </c>
      <c r="E45">
        <v>1</v>
      </c>
      <c r="F45">
        <v>1</v>
      </c>
      <c r="G45">
        <v>1</v>
      </c>
      <c r="H45">
        <v>1</v>
      </c>
      <c r="I45">
        <v>1</v>
      </c>
      <c r="J45">
        <v>1</v>
      </c>
      <c r="K45">
        <v>1</v>
      </c>
    </row>
    <row r="46" spans="1:11" x14ac:dyDescent="0.25">
      <c r="A46" t="s">
        <v>663</v>
      </c>
      <c r="B46">
        <v>0</v>
      </c>
      <c r="C46">
        <v>0</v>
      </c>
      <c r="D46">
        <v>0</v>
      </c>
      <c r="E46">
        <v>1</v>
      </c>
      <c r="F46">
        <v>0</v>
      </c>
      <c r="G46">
        <v>0</v>
      </c>
      <c r="H46">
        <v>0</v>
      </c>
      <c r="I46">
        <v>0</v>
      </c>
      <c r="J46">
        <v>0</v>
      </c>
      <c r="K46">
        <v>0</v>
      </c>
    </row>
    <row r="47" spans="1:11" x14ac:dyDescent="0.25">
      <c r="A47" t="s">
        <v>665</v>
      </c>
      <c r="B47">
        <v>0</v>
      </c>
      <c r="C47">
        <v>0</v>
      </c>
      <c r="D47">
        <v>0</v>
      </c>
      <c r="E47">
        <v>1</v>
      </c>
      <c r="F47">
        <v>0</v>
      </c>
      <c r="G47">
        <v>0</v>
      </c>
      <c r="H47">
        <v>0</v>
      </c>
      <c r="I47">
        <v>0</v>
      </c>
      <c r="J47">
        <v>0</v>
      </c>
      <c r="K47">
        <v>0</v>
      </c>
    </row>
    <row r="48" spans="1:11" x14ac:dyDescent="0.25">
      <c r="A48" t="s">
        <v>668</v>
      </c>
      <c r="B48">
        <v>0</v>
      </c>
      <c r="C48">
        <v>0</v>
      </c>
      <c r="D48">
        <v>0</v>
      </c>
      <c r="E48">
        <v>1</v>
      </c>
      <c r="F48">
        <v>0</v>
      </c>
      <c r="G48">
        <v>0</v>
      </c>
      <c r="H48">
        <v>0</v>
      </c>
      <c r="I48">
        <v>0</v>
      </c>
      <c r="J48">
        <v>0</v>
      </c>
      <c r="K48">
        <v>0</v>
      </c>
    </row>
    <row r="49" spans="1:11" x14ac:dyDescent="0.25">
      <c r="A49" t="s">
        <v>672</v>
      </c>
      <c r="B49">
        <v>0</v>
      </c>
      <c r="C49">
        <v>0</v>
      </c>
      <c r="D49">
        <v>0</v>
      </c>
      <c r="E49">
        <v>1</v>
      </c>
      <c r="F49">
        <v>0</v>
      </c>
      <c r="G49">
        <v>0</v>
      </c>
      <c r="H49">
        <v>0</v>
      </c>
      <c r="I49">
        <v>0</v>
      </c>
      <c r="J49">
        <v>0</v>
      </c>
      <c r="K49">
        <v>0</v>
      </c>
    </row>
    <row r="50" spans="1:11" x14ac:dyDescent="0.25">
      <c r="A50" t="s">
        <v>673</v>
      </c>
      <c r="B50">
        <v>0</v>
      </c>
      <c r="C50">
        <v>0</v>
      </c>
      <c r="D50">
        <v>0</v>
      </c>
      <c r="E50">
        <v>1</v>
      </c>
      <c r="F50">
        <v>0</v>
      </c>
      <c r="G50">
        <v>0</v>
      </c>
      <c r="H50">
        <v>0</v>
      </c>
      <c r="I50">
        <v>0</v>
      </c>
      <c r="J50">
        <v>0</v>
      </c>
      <c r="K50">
        <v>0</v>
      </c>
    </row>
    <row r="51" spans="1:11" x14ac:dyDescent="0.25">
      <c r="A51" t="s">
        <v>675</v>
      </c>
      <c r="B51">
        <v>0</v>
      </c>
      <c r="C51">
        <v>0</v>
      </c>
      <c r="D51">
        <v>0</v>
      </c>
      <c r="E51">
        <v>1</v>
      </c>
      <c r="F51">
        <v>0</v>
      </c>
      <c r="G51">
        <v>0</v>
      </c>
      <c r="H51">
        <v>0</v>
      </c>
      <c r="I51">
        <v>0</v>
      </c>
      <c r="J51">
        <v>0</v>
      </c>
      <c r="K51">
        <v>0</v>
      </c>
    </row>
    <row r="52" spans="1:11" x14ac:dyDescent="0.25">
      <c r="A52" t="s">
        <v>678</v>
      </c>
      <c r="B52">
        <v>0</v>
      </c>
      <c r="C52">
        <v>0</v>
      </c>
      <c r="D52">
        <v>0</v>
      </c>
      <c r="E52">
        <v>1</v>
      </c>
      <c r="F52">
        <v>0</v>
      </c>
      <c r="G52">
        <v>0</v>
      </c>
      <c r="H52">
        <v>0</v>
      </c>
      <c r="I52">
        <v>0</v>
      </c>
      <c r="J52">
        <v>0</v>
      </c>
      <c r="K52">
        <v>0</v>
      </c>
    </row>
    <row r="53" spans="1:11" x14ac:dyDescent="0.25">
      <c r="A53" t="s">
        <v>680</v>
      </c>
      <c r="B53">
        <v>0</v>
      </c>
      <c r="C53">
        <v>0</v>
      </c>
      <c r="D53">
        <v>0</v>
      </c>
      <c r="E53">
        <v>1</v>
      </c>
      <c r="F53">
        <v>0</v>
      </c>
      <c r="G53">
        <v>0</v>
      </c>
      <c r="H53">
        <v>0</v>
      </c>
      <c r="I53">
        <v>0</v>
      </c>
      <c r="J53">
        <v>0</v>
      </c>
      <c r="K53">
        <v>0</v>
      </c>
    </row>
    <row r="54" spans="1:11" x14ac:dyDescent="0.25">
      <c r="A54" t="s">
        <v>684</v>
      </c>
      <c r="B54">
        <v>0</v>
      </c>
      <c r="C54">
        <v>0</v>
      </c>
      <c r="D54">
        <v>0</v>
      </c>
      <c r="E54">
        <v>1</v>
      </c>
      <c r="F54">
        <v>0</v>
      </c>
      <c r="G54">
        <v>0</v>
      </c>
      <c r="H54">
        <v>0</v>
      </c>
      <c r="I54">
        <v>0</v>
      </c>
      <c r="J54">
        <v>0</v>
      </c>
      <c r="K54">
        <v>0</v>
      </c>
    </row>
    <row r="55" spans="1:11" x14ac:dyDescent="0.25">
      <c r="A55" t="s">
        <v>694</v>
      </c>
      <c r="B55">
        <v>0</v>
      </c>
      <c r="C55">
        <v>0</v>
      </c>
      <c r="D55">
        <v>0</v>
      </c>
      <c r="E55">
        <v>0</v>
      </c>
      <c r="F55">
        <v>1</v>
      </c>
      <c r="G55">
        <v>0</v>
      </c>
      <c r="H55">
        <v>0</v>
      </c>
      <c r="I55">
        <v>0</v>
      </c>
      <c r="J55">
        <v>0</v>
      </c>
      <c r="K55">
        <v>0</v>
      </c>
    </row>
    <row r="56" spans="1:11" x14ac:dyDescent="0.25">
      <c r="A56" t="s">
        <v>696</v>
      </c>
      <c r="B56">
        <v>0</v>
      </c>
      <c r="C56">
        <v>0</v>
      </c>
      <c r="D56">
        <v>0</v>
      </c>
      <c r="E56">
        <v>0</v>
      </c>
      <c r="F56">
        <v>1</v>
      </c>
      <c r="G56">
        <v>0</v>
      </c>
      <c r="H56">
        <v>0</v>
      </c>
      <c r="I56">
        <v>0</v>
      </c>
      <c r="J56">
        <v>0</v>
      </c>
      <c r="K56">
        <v>0</v>
      </c>
    </row>
    <row r="57" spans="1:11" x14ac:dyDescent="0.25">
      <c r="A57" t="s">
        <v>698</v>
      </c>
      <c r="B57">
        <v>0</v>
      </c>
      <c r="C57">
        <v>0</v>
      </c>
      <c r="D57">
        <v>0</v>
      </c>
      <c r="E57">
        <v>0</v>
      </c>
      <c r="F57">
        <v>1</v>
      </c>
      <c r="G57">
        <v>0</v>
      </c>
      <c r="H57">
        <v>0</v>
      </c>
      <c r="I57">
        <v>0</v>
      </c>
      <c r="J57">
        <v>0</v>
      </c>
      <c r="K57">
        <v>0</v>
      </c>
    </row>
    <row r="58" spans="1:11" ht="30" x14ac:dyDescent="0.25">
      <c r="A58" s="3" t="s">
        <v>895</v>
      </c>
      <c r="B58">
        <v>0</v>
      </c>
      <c r="C58">
        <v>0</v>
      </c>
      <c r="D58">
        <v>0</v>
      </c>
      <c r="E58">
        <v>0</v>
      </c>
      <c r="F58">
        <v>1</v>
      </c>
      <c r="G58">
        <v>0</v>
      </c>
      <c r="H58">
        <v>0</v>
      </c>
      <c r="I58">
        <v>0</v>
      </c>
      <c r="J58">
        <v>0</v>
      </c>
      <c r="K58">
        <v>1</v>
      </c>
    </row>
    <row r="59" spans="1:11" ht="30" x14ac:dyDescent="0.25">
      <c r="A59" s="3" t="s">
        <v>905</v>
      </c>
      <c r="B59">
        <v>0</v>
      </c>
      <c r="C59">
        <v>0</v>
      </c>
      <c r="D59">
        <v>0</v>
      </c>
      <c r="E59">
        <v>0</v>
      </c>
      <c r="F59">
        <v>1</v>
      </c>
      <c r="G59">
        <v>0</v>
      </c>
      <c r="H59">
        <v>0</v>
      </c>
      <c r="I59">
        <v>0</v>
      </c>
      <c r="J59">
        <v>0</v>
      </c>
      <c r="K59">
        <v>0</v>
      </c>
    </row>
    <row r="60" spans="1:11" x14ac:dyDescent="0.25">
      <c r="A60" t="s">
        <v>704</v>
      </c>
      <c r="B60">
        <v>0</v>
      </c>
      <c r="C60">
        <v>0</v>
      </c>
      <c r="D60">
        <v>0</v>
      </c>
      <c r="E60">
        <v>0</v>
      </c>
      <c r="F60">
        <v>1</v>
      </c>
      <c r="G60">
        <v>0</v>
      </c>
      <c r="H60">
        <v>0</v>
      </c>
      <c r="I60">
        <v>0</v>
      </c>
      <c r="J60">
        <v>0</v>
      </c>
      <c r="K60">
        <v>0</v>
      </c>
    </row>
    <row r="61" spans="1:11" x14ac:dyDescent="0.25">
      <c r="A61" t="s">
        <v>706</v>
      </c>
      <c r="B61">
        <v>0</v>
      </c>
      <c r="C61">
        <v>0</v>
      </c>
      <c r="D61">
        <v>0</v>
      </c>
      <c r="E61">
        <v>0</v>
      </c>
      <c r="F61">
        <v>1</v>
      </c>
      <c r="G61">
        <v>0</v>
      </c>
      <c r="H61">
        <v>0</v>
      </c>
      <c r="I61">
        <v>0</v>
      </c>
      <c r="J61">
        <v>0</v>
      </c>
      <c r="K61">
        <v>0</v>
      </c>
    </row>
    <row r="62" spans="1:11" ht="45" x14ac:dyDescent="0.25">
      <c r="A62" s="3" t="s">
        <v>904</v>
      </c>
      <c r="B62">
        <v>0</v>
      </c>
      <c r="C62">
        <v>0</v>
      </c>
      <c r="D62">
        <v>0</v>
      </c>
      <c r="E62">
        <v>0</v>
      </c>
      <c r="F62">
        <v>1</v>
      </c>
      <c r="G62">
        <v>1</v>
      </c>
      <c r="H62">
        <v>0</v>
      </c>
      <c r="I62">
        <v>1</v>
      </c>
      <c r="J62">
        <v>0</v>
      </c>
      <c r="K62">
        <v>0</v>
      </c>
    </row>
    <row r="63" spans="1:11" x14ac:dyDescent="0.25">
      <c r="A63" t="s">
        <v>711</v>
      </c>
      <c r="B63">
        <v>0</v>
      </c>
      <c r="C63">
        <v>0</v>
      </c>
      <c r="D63">
        <v>0</v>
      </c>
      <c r="E63">
        <v>0</v>
      </c>
      <c r="F63">
        <v>1</v>
      </c>
      <c r="G63">
        <v>0</v>
      </c>
      <c r="H63">
        <v>0</v>
      </c>
      <c r="I63">
        <v>0</v>
      </c>
      <c r="J63">
        <v>0</v>
      </c>
      <c r="K63">
        <v>0</v>
      </c>
    </row>
    <row r="64" spans="1:11" x14ac:dyDescent="0.25">
      <c r="A64" t="s">
        <v>713</v>
      </c>
      <c r="B64">
        <v>0</v>
      </c>
      <c r="C64">
        <v>0</v>
      </c>
      <c r="D64">
        <v>0</v>
      </c>
      <c r="E64">
        <v>0</v>
      </c>
      <c r="F64">
        <v>1</v>
      </c>
      <c r="G64">
        <v>0</v>
      </c>
      <c r="H64">
        <v>0</v>
      </c>
      <c r="I64">
        <v>0</v>
      </c>
      <c r="J64">
        <v>0</v>
      </c>
      <c r="K64">
        <v>0</v>
      </c>
    </row>
    <row r="65" spans="1:11" ht="45" x14ac:dyDescent="0.25">
      <c r="A65" s="3" t="s">
        <v>909</v>
      </c>
      <c r="B65">
        <v>0</v>
      </c>
      <c r="C65">
        <v>0</v>
      </c>
      <c r="D65">
        <v>0</v>
      </c>
      <c r="E65">
        <v>0</v>
      </c>
      <c r="F65">
        <v>1</v>
      </c>
      <c r="G65">
        <v>1</v>
      </c>
      <c r="H65">
        <v>0</v>
      </c>
      <c r="I65">
        <v>0</v>
      </c>
      <c r="J65">
        <v>0</v>
      </c>
      <c r="K65">
        <v>1</v>
      </c>
    </row>
    <row r="66" spans="1:11" ht="30" x14ac:dyDescent="0.25">
      <c r="A66" s="3" t="s">
        <v>910</v>
      </c>
      <c r="B66">
        <v>0</v>
      </c>
      <c r="C66">
        <v>0</v>
      </c>
      <c r="D66">
        <v>0</v>
      </c>
      <c r="E66">
        <v>0</v>
      </c>
      <c r="F66">
        <v>0</v>
      </c>
      <c r="G66">
        <v>1</v>
      </c>
      <c r="H66">
        <v>1</v>
      </c>
      <c r="I66">
        <v>0</v>
      </c>
      <c r="J66">
        <v>0</v>
      </c>
      <c r="K66">
        <v>0</v>
      </c>
    </row>
    <row r="67" spans="1:11" x14ac:dyDescent="0.25">
      <c r="A67" t="s">
        <v>728</v>
      </c>
      <c r="B67">
        <v>0</v>
      </c>
      <c r="C67">
        <v>0</v>
      </c>
      <c r="D67">
        <v>0</v>
      </c>
      <c r="E67">
        <v>0</v>
      </c>
      <c r="F67">
        <v>0</v>
      </c>
      <c r="G67">
        <v>1</v>
      </c>
      <c r="H67">
        <v>0</v>
      </c>
      <c r="I67">
        <v>0</v>
      </c>
      <c r="J67">
        <v>0</v>
      </c>
      <c r="K67">
        <v>0</v>
      </c>
    </row>
    <row r="68" spans="1:11" x14ac:dyDescent="0.25">
      <c r="A68" t="s">
        <v>729</v>
      </c>
      <c r="B68">
        <v>0</v>
      </c>
      <c r="C68">
        <v>0</v>
      </c>
      <c r="D68">
        <v>0</v>
      </c>
      <c r="E68">
        <v>0</v>
      </c>
      <c r="F68">
        <v>0</v>
      </c>
      <c r="G68">
        <v>1</v>
      </c>
      <c r="H68">
        <v>0</v>
      </c>
      <c r="I68">
        <v>0</v>
      </c>
      <c r="J68">
        <v>0</v>
      </c>
      <c r="K68">
        <v>0</v>
      </c>
    </row>
    <row r="69" spans="1:11" x14ac:dyDescent="0.25">
      <c r="A69" t="s">
        <v>733</v>
      </c>
      <c r="B69">
        <v>0</v>
      </c>
      <c r="C69">
        <v>0</v>
      </c>
      <c r="D69">
        <v>0</v>
      </c>
      <c r="E69">
        <v>0</v>
      </c>
      <c r="F69">
        <v>0</v>
      </c>
      <c r="G69">
        <v>1</v>
      </c>
      <c r="H69">
        <v>0</v>
      </c>
      <c r="I69">
        <v>0</v>
      </c>
      <c r="J69">
        <v>0</v>
      </c>
      <c r="K69">
        <v>0</v>
      </c>
    </row>
    <row r="70" spans="1:11" x14ac:dyDescent="0.25">
      <c r="A70" t="s">
        <v>735</v>
      </c>
      <c r="B70">
        <v>0</v>
      </c>
      <c r="C70">
        <v>0</v>
      </c>
      <c r="D70">
        <v>0</v>
      </c>
      <c r="E70">
        <v>0</v>
      </c>
      <c r="F70">
        <v>0</v>
      </c>
      <c r="G70">
        <v>1</v>
      </c>
      <c r="H70">
        <v>0</v>
      </c>
      <c r="I70">
        <v>0</v>
      </c>
      <c r="J70">
        <v>0</v>
      </c>
      <c r="K70">
        <v>0</v>
      </c>
    </row>
    <row r="71" spans="1:11" ht="30" x14ac:dyDescent="0.25">
      <c r="A71" s="3" t="s">
        <v>907</v>
      </c>
      <c r="B71">
        <v>0</v>
      </c>
      <c r="C71">
        <v>0</v>
      </c>
      <c r="D71">
        <v>0</v>
      </c>
      <c r="E71">
        <v>0</v>
      </c>
      <c r="F71">
        <v>0</v>
      </c>
      <c r="G71">
        <v>1</v>
      </c>
      <c r="H71">
        <v>0</v>
      </c>
      <c r="I71">
        <v>0</v>
      </c>
      <c r="J71">
        <v>0</v>
      </c>
      <c r="K71">
        <v>1</v>
      </c>
    </row>
    <row r="72" spans="1:11" x14ac:dyDescent="0.25">
      <c r="A72" t="s">
        <v>753</v>
      </c>
      <c r="B72">
        <v>0</v>
      </c>
      <c r="C72">
        <v>0</v>
      </c>
      <c r="D72">
        <v>0</v>
      </c>
      <c r="E72">
        <v>0</v>
      </c>
      <c r="F72">
        <v>0</v>
      </c>
      <c r="G72">
        <v>0</v>
      </c>
      <c r="H72">
        <v>1</v>
      </c>
      <c r="I72">
        <v>0</v>
      </c>
      <c r="J72">
        <v>0</v>
      </c>
      <c r="K72">
        <v>0</v>
      </c>
    </row>
    <row r="73" spans="1:11" x14ac:dyDescent="0.25">
      <c r="A73" t="s">
        <v>755</v>
      </c>
      <c r="B73">
        <v>0</v>
      </c>
      <c r="C73">
        <v>0</v>
      </c>
      <c r="D73">
        <v>0</v>
      </c>
      <c r="E73">
        <v>0</v>
      </c>
      <c r="F73">
        <v>0</v>
      </c>
      <c r="G73">
        <v>0</v>
      </c>
      <c r="H73">
        <v>1</v>
      </c>
      <c r="I73">
        <v>0</v>
      </c>
      <c r="J73">
        <v>0</v>
      </c>
      <c r="K73">
        <v>0</v>
      </c>
    </row>
    <row r="74" spans="1:11" x14ac:dyDescent="0.25">
      <c r="A74" t="s">
        <v>759</v>
      </c>
      <c r="B74">
        <v>0</v>
      </c>
      <c r="C74">
        <v>0</v>
      </c>
      <c r="D74">
        <v>0</v>
      </c>
      <c r="E74">
        <v>0</v>
      </c>
      <c r="F74">
        <v>0</v>
      </c>
      <c r="G74">
        <v>0</v>
      </c>
      <c r="H74">
        <v>1</v>
      </c>
      <c r="I74">
        <v>0</v>
      </c>
      <c r="J74">
        <v>0</v>
      </c>
      <c r="K74">
        <v>0</v>
      </c>
    </row>
    <row r="75" spans="1:11" x14ac:dyDescent="0.25">
      <c r="A75" t="s">
        <v>761</v>
      </c>
      <c r="B75">
        <v>0</v>
      </c>
      <c r="C75">
        <v>0</v>
      </c>
      <c r="D75">
        <v>0</v>
      </c>
      <c r="E75">
        <v>0</v>
      </c>
      <c r="F75">
        <v>0</v>
      </c>
      <c r="G75">
        <v>0</v>
      </c>
      <c r="H75">
        <v>1</v>
      </c>
      <c r="I75">
        <v>0</v>
      </c>
      <c r="J75">
        <v>0</v>
      </c>
      <c r="K75">
        <v>0</v>
      </c>
    </row>
    <row r="76" spans="1:11" x14ac:dyDescent="0.25">
      <c r="A76" t="s">
        <v>764</v>
      </c>
      <c r="B76">
        <v>0</v>
      </c>
      <c r="C76">
        <v>0</v>
      </c>
      <c r="D76">
        <v>0</v>
      </c>
      <c r="E76">
        <v>0</v>
      </c>
      <c r="F76">
        <v>0</v>
      </c>
      <c r="G76">
        <v>0</v>
      </c>
      <c r="H76">
        <v>1</v>
      </c>
      <c r="I76">
        <v>0</v>
      </c>
      <c r="J76">
        <v>0</v>
      </c>
      <c r="K76">
        <v>0</v>
      </c>
    </row>
    <row r="77" spans="1:11" x14ac:dyDescent="0.25">
      <c r="A77" t="s">
        <v>767</v>
      </c>
      <c r="B77">
        <v>0</v>
      </c>
      <c r="C77">
        <v>0</v>
      </c>
      <c r="D77">
        <v>0</v>
      </c>
      <c r="E77">
        <v>0</v>
      </c>
      <c r="F77">
        <v>0</v>
      </c>
      <c r="G77">
        <v>0</v>
      </c>
      <c r="H77">
        <v>1</v>
      </c>
      <c r="I77">
        <v>0</v>
      </c>
      <c r="J77">
        <v>0</v>
      </c>
      <c r="K77">
        <v>0</v>
      </c>
    </row>
    <row r="78" spans="1:11" ht="30" x14ac:dyDescent="0.25">
      <c r="A78" s="3" t="s">
        <v>911</v>
      </c>
      <c r="B78">
        <v>0</v>
      </c>
      <c r="C78">
        <v>0</v>
      </c>
      <c r="D78">
        <v>0</v>
      </c>
      <c r="E78">
        <v>0</v>
      </c>
      <c r="F78">
        <v>0</v>
      </c>
      <c r="G78">
        <v>0</v>
      </c>
      <c r="H78">
        <v>1</v>
      </c>
      <c r="I78">
        <v>0</v>
      </c>
      <c r="J78">
        <v>1</v>
      </c>
      <c r="K78">
        <v>0</v>
      </c>
    </row>
    <row r="79" spans="1:11" x14ac:dyDescent="0.25">
      <c r="A79" t="s">
        <v>779</v>
      </c>
      <c r="B79">
        <v>0</v>
      </c>
      <c r="C79">
        <v>0</v>
      </c>
      <c r="D79">
        <v>0</v>
      </c>
      <c r="E79">
        <v>0</v>
      </c>
      <c r="F79">
        <v>0</v>
      </c>
      <c r="G79">
        <v>0</v>
      </c>
      <c r="H79">
        <v>0</v>
      </c>
      <c r="I79">
        <v>1</v>
      </c>
      <c r="J79">
        <v>0</v>
      </c>
      <c r="K79">
        <v>0</v>
      </c>
    </row>
    <row r="80" spans="1:11" ht="30" x14ac:dyDescent="0.25">
      <c r="A80" s="3" t="s">
        <v>889</v>
      </c>
      <c r="B80">
        <v>0</v>
      </c>
      <c r="C80">
        <v>0</v>
      </c>
      <c r="D80">
        <v>0</v>
      </c>
      <c r="E80">
        <v>0</v>
      </c>
      <c r="F80">
        <v>0</v>
      </c>
      <c r="G80">
        <v>0</v>
      </c>
      <c r="H80">
        <v>0</v>
      </c>
      <c r="I80">
        <v>1</v>
      </c>
      <c r="J80">
        <v>1</v>
      </c>
      <c r="K80">
        <v>0</v>
      </c>
    </row>
    <row r="81" spans="1:11" x14ac:dyDescent="0.25">
      <c r="A81" t="s">
        <v>782</v>
      </c>
      <c r="B81">
        <v>0</v>
      </c>
      <c r="C81">
        <v>0</v>
      </c>
      <c r="D81">
        <v>0</v>
      </c>
      <c r="E81">
        <v>0</v>
      </c>
      <c r="F81">
        <v>0</v>
      </c>
      <c r="G81">
        <v>0</v>
      </c>
      <c r="H81">
        <v>0</v>
      </c>
      <c r="I81">
        <v>1</v>
      </c>
      <c r="J81">
        <v>0</v>
      </c>
      <c r="K81">
        <v>0</v>
      </c>
    </row>
    <row r="82" spans="1:11" ht="30" x14ac:dyDescent="0.25">
      <c r="A82" s="3" t="s">
        <v>903</v>
      </c>
      <c r="B82">
        <v>0</v>
      </c>
      <c r="C82">
        <v>0</v>
      </c>
      <c r="D82">
        <v>0</v>
      </c>
      <c r="E82">
        <v>0</v>
      </c>
      <c r="F82">
        <v>0</v>
      </c>
      <c r="G82">
        <v>0</v>
      </c>
      <c r="H82">
        <v>0</v>
      </c>
      <c r="I82">
        <v>1</v>
      </c>
      <c r="J82">
        <v>0</v>
      </c>
      <c r="K82">
        <v>1</v>
      </c>
    </row>
    <row r="83" spans="1:11" x14ac:dyDescent="0.25">
      <c r="A83" t="s">
        <v>797</v>
      </c>
      <c r="B83">
        <v>0</v>
      </c>
      <c r="C83">
        <v>0</v>
      </c>
      <c r="D83">
        <v>0</v>
      </c>
      <c r="E83">
        <v>0</v>
      </c>
      <c r="F83">
        <v>0</v>
      </c>
      <c r="G83">
        <v>0</v>
      </c>
      <c r="H83">
        <v>0</v>
      </c>
      <c r="I83">
        <v>1</v>
      </c>
      <c r="J83">
        <v>0</v>
      </c>
      <c r="K83">
        <v>0</v>
      </c>
    </row>
    <row r="84" spans="1:11" ht="60" x14ac:dyDescent="0.25">
      <c r="A84" s="3" t="s">
        <v>906</v>
      </c>
      <c r="B84">
        <v>0</v>
      </c>
      <c r="C84">
        <v>0</v>
      </c>
      <c r="D84">
        <v>0</v>
      </c>
      <c r="E84">
        <v>0</v>
      </c>
      <c r="F84">
        <v>0</v>
      </c>
      <c r="G84">
        <v>0</v>
      </c>
      <c r="H84">
        <v>0</v>
      </c>
      <c r="I84">
        <v>1</v>
      </c>
      <c r="J84">
        <v>1</v>
      </c>
      <c r="K84">
        <v>0</v>
      </c>
    </row>
    <row r="85" spans="1:11" x14ac:dyDescent="0.25">
      <c r="A85" t="s">
        <v>810</v>
      </c>
      <c r="B85">
        <v>0</v>
      </c>
      <c r="C85">
        <v>0</v>
      </c>
      <c r="D85">
        <v>0</v>
      </c>
      <c r="E85">
        <v>0</v>
      </c>
      <c r="F85">
        <v>0</v>
      </c>
      <c r="G85">
        <v>0</v>
      </c>
      <c r="H85">
        <v>0</v>
      </c>
      <c r="I85">
        <v>0</v>
      </c>
      <c r="J85">
        <v>1</v>
      </c>
      <c r="K85">
        <v>0</v>
      </c>
    </row>
    <row r="86" spans="1:11" x14ac:dyDescent="0.25">
      <c r="A86" t="s">
        <v>814</v>
      </c>
      <c r="B86">
        <v>0</v>
      </c>
      <c r="C86">
        <v>0</v>
      </c>
      <c r="D86">
        <v>0</v>
      </c>
      <c r="E86">
        <v>0</v>
      </c>
      <c r="F86">
        <v>0</v>
      </c>
      <c r="G86">
        <v>0</v>
      </c>
      <c r="H86">
        <v>0</v>
      </c>
      <c r="I86">
        <v>0</v>
      </c>
      <c r="J86">
        <v>1</v>
      </c>
      <c r="K86">
        <v>0</v>
      </c>
    </row>
    <row r="87" spans="1:11" x14ac:dyDescent="0.25">
      <c r="A87" t="s">
        <v>820</v>
      </c>
      <c r="B87">
        <v>0</v>
      </c>
      <c r="C87">
        <v>0</v>
      </c>
      <c r="D87">
        <v>0</v>
      </c>
      <c r="E87">
        <v>0</v>
      </c>
      <c r="F87">
        <v>0</v>
      </c>
      <c r="G87">
        <v>0</v>
      </c>
      <c r="H87">
        <v>0</v>
      </c>
      <c r="I87">
        <v>0</v>
      </c>
      <c r="J87">
        <v>1</v>
      </c>
      <c r="K87">
        <v>0</v>
      </c>
    </row>
    <row r="88" spans="1:11" x14ac:dyDescent="0.25">
      <c r="A88" t="s">
        <v>824</v>
      </c>
      <c r="B88">
        <v>0</v>
      </c>
      <c r="C88">
        <v>0</v>
      </c>
      <c r="D88">
        <v>0</v>
      </c>
      <c r="E88">
        <v>0</v>
      </c>
      <c r="F88">
        <v>0</v>
      </c>
      <c r="G88">
        <v>0</v>
      </c>
      <c r="H88">
        <v>0</v>
      </c>
      <c r="I88">
        <v>0</v>
      </c>
      <c r="J88">
        <v>1</v>
      </c>
      <c r="K88">
        <v>0</v>
      </c>
    </row>
    <row r="89" spans="1:11" x14ac:dyDescent="0.25">
      <c r="A89" t="s">
        <v>831</v>
      </c>
      <c r="B89">
        <v>0</v>
      </c>
      <c r="C89">
        <v>0</v>
      </c>
      <c r="D89">
        <v>0</v>
      </c>
      <c r="E89">
        <v>0</v>
      </c>
      <c r="F89">
        <v>0</v>
      </c>
      <c r="G89">
        <v>0</v>
      </c>
      <c r="H89">
        <v>0</v>
      </c>
      <c r="I89">
        <v>0</v>
      </c>
      <c r="J89">
        <v>1</v>
      </c>
      <c r="K89">
        <v>0</v>
      </c>
    </row>
    <row r="90" spans="1:11" x14ac:dyDescent="0.25">
      <c r="A90" t="s">
        <v>833</v>
      </c>
      <c r="B90">
        <v>0</v>
      </c>
      <c r="C90">
        <v>0</v>
      </c>
      <c r="D90">
        <v>0</v>
      </c>
      <c r="E90">
        <v>0</v>
      </c>
      <c r="F90">
        <v>0</v>
      </c>
      <c r="G90">
        <v>0</v>
      </c>
      <c r="H90">
        <v>0</v>
      </c>
      <c r="I90">
        <v>0</v>
      </c>
      <c r="J90">
        <v>1</v>
      </c>
      <c r="K90">
        <v>0</v>
      </c>
    </row>
    <row r="91" spans="1:11" x14ac:dyDescent="0.25">
      <c r="A91" t="s">
        <v>862</v>
      </c>
      <c r="B91">
        <v>0</v>
      </c>
      <c r="C91">
        <v>0</v>
      </c>
      <c r="D91">
        <v>0</v>
      </c>
      <c r="E91">
        <v>0</v>
      </c>
      <c r="F91">
        <v>0</v>
      </c>
      <c r="G91">
        <v>0</v>
      </c>
      <c r="H91">
        <v>0</v>
      </c>
      <c r="I91">
        <v>0</v>
      </c>
      <c r="J91">
        <v>0</v>
      </c>
      <c r="K91">
        <v>1</v>
      </c>
    </row>
    <row r="92" spans="1:11" x14ac:dyDescent="0.25">
      <c r="A92" t="s">
        <v>865</v>
      </c>
      <c r="B92">
        <v>0</v>
      </c>
      <c r="C92">
        <v>0</v>
      </c>
      <c r="D92">
        <v>0</v>
      </c>
      <c r="E92">
        <v>0</v>
      </c>
      <c r="F92">
        <v>0</v>
      </c>
      <c r="G92">
        <v>0</v>
      </c>
      <c r="H92">
        <v>0</v>
      </c>
      <c r="I92">
        <v>0</v>
      </c>
      <c r="J92">
        <v>0</v>
      </c>
      <c r="K92">
        <v>1</v>
      </c>
    </row>
    <row r="93" spans="1:11" x14ac:dyDescent="0.25">
      <c r="A93" t="s">
        <v>866</v>
      </c>
      <c r="B93">
        <v>0</v>
      </c>
      <c r="C93">
        <v>0</v>
      </c>
      <c r="D93">
        <v>0</v>
      </c>
      <c r="E93">
        <v>0</v>
      </c>
      <c r="F93">
        <v>0</v>
      </c>
      <c r="G93">
        <v>0</v>
      </c>
      <c r="H93">
        <v>0</v>
      </c>
      <c r="I93">
        <v>0</v>
      </c>
      <c r="J93">
        <v>0</v>
      </c>
      <c r="K93">
        <v>1</v>
      </c>
    </row>
    <row r="94" spans="1:11" x14ac:dyDescent="0.25">
      <c r="A94" t="s">
        <v>874</v>
      </c>
      <c r="B94">
        <v>0</v>
      </c>
      <c r="C94">
        <v>0</v>
      </c>
      <c r="D94">
        <v>0</v>
      </c>
      <c r="E94">
        <v>0</v>
      </c>
      <c r="F94">
        <v>0</v>
      </c>
      <c r="G94">
        <v>0</v>
      </c>
      <c r="H94">
        <v>0</v>
      </c>
      <c r="I94">
        <v>0</v>
      </c>
      <c r="J94">
        <v>0</v>
      </c>
      <c r="K94">
        <v>1</v>
      </c>
    </row>
    <row r="95" spans="1:11" x14ac:dyDescent="0.25">
      <c r="A95" t="s">
        <v>875</v>
      </c>
      <c r="B95">
        <v>0</v>
      </c>
      <c r="C95">
        <v>0</v>
      </c>
      <c r="D95">
        <v>0</v>
      </c>
      <c r="E95">
        <v>0</v>
      </c>
      <c r="F95">
        <v>0</v>
      </c>
      <c r="G95">
        <v>0</v>
      </c>
      <c r="H95">
        <v>0</v>
      </c>
      <c r="I95">
        <v>0</v>
      </c>
      <c r="J95">
        <v>0</v>
      </c>
      <c r="K95">
        <v>1</v>
      </c>
    </row>
    <row r="96" spans="1:11" x14ac:dyDescent="0.25">
      <c r="A96" t="s">
        <v>877</v>
      </c>
      <c r="B96">
        <v>0</v>
      </c>
      <c r="C96">
        <v>0</v>
      </c>
      <c r="D96">
        <v>0</v>
      </c>
      <c r="E96">
        <v>0</v>
      </c>
      <c r="F96">
        <v>0</v>
      </c>
      <c r="G96">
        <v>0</v>
      </c>
      <c r="H96">
        <v>0</v>
      </c>
      <c r="I96">
        <v>0</v>
      </c>
      <c r="J96">
        <v>0</v>
      </c>
      <c r="K96">
        <v>1</v>
      </c>
    </row>
  </sheetData>
  <autoFilter ref="A6:K96" xr:uid="{7CAE4AB3-5409-4513-8AC3-B0BF056F44E4}"/>
  <conditionalFormatting sqref="A3:A6">
    <cfRule type="duplicateValues" dxfId="72" priority="2"/>
  </conditionalFormatting>
  <conditionalFormatting sqref="A3:A96">
    <cfRule type="duplicateValues" dxfId="71" priority="6"/>
    <cfRule type="duplicateValues" dxfId="70" priority="7"/>
  </conditionalFormatting>
  <conditionalFormatting sqref="A7:A24">
    <cfRule type="duplicateValues" dxfId="69" priority="4"/>
  </conditionalFormatting>
  <conditionalFormatting sqref="A25:A96">
    <cfRule type="duplicateValues" dxfId="68" priority="5"/>
  </conditionalFormatting>
  <conditionalFormatting sqref="B2:K2">
    <cfRule type="cellIs" dxfId="67" priority="1" operator="equal">
      <formula>FALSE</formula>
    </cfRule>
  </conditionalFormatting>
  <conditionalFormatting sqref="M3:M49">
    <cfRule type="cellIs" dxfId="66" priority="3" operator="greaterThan">
      <formula>50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346AC-64F2-479C-BDD1-E0E46243546C}">
  <sheetPr>
    <tabColor theme="3" tint="0.89999084444715716"/>
  </sheetPr>
  <dimension ref="A1:O87"/>
  <sheetViews>
    <sheetView topLeftCell="A57" workbookViewId="0">
      <selection activeCell="A67" sqref="A67:B87"/>
    </sheetView>
    <sheetView workbookViewId="1"/>
    <sheetView workbookViewId="2"/>
    <sheetView zoomScale="130" zoomScaleNormal="130" workbookViewId="3">
      <selection activeCell="B85" activeCellId="5" sqref="B71 B75 B74 B80 B82 B85"/>
    </sheetView>
  </sheetViews>
  <sheetFormatPr defaultRowHeight="15" x14ac:dyDescent="0.25"/>
  <cols>
    <col min="2" max="2" width="37" bestFit="1" customWidth="1"/>
    <col min="5" max="5" width="37" bestFit="1" customWidth="1"/>
    <col min="8" max="8" width="36" bestFit="1" customWidth="1"/>
  </cols>
  <sheetData>
    <row r="1" spans="1:15" x14ac:dyDescent="0.25">
      <c r="A1" s="36" t="s">
        <v>261</v>
      </c>
      <c r="B1" s="36"/>
      <c r="D1" s="6" t="s">
        <v>262</v>
      </c>
      <c r="E1" s="21"/>
      <c r="G1" s="6" t="s">
        <v>263</v>
      </c>
      <c r="H1" s="21"/>
    </row>
    <row r="2" spans="1:15" x14ac:dyDescent="0.25">
      <c r="A2" s="4" t="s">
        <v>555</v>
      </c>
      <c r="B2" s="5" t="s">
        <v>556</v>
      </c>
      <c r="D2" s="8" t="s">
        <v>533</v>
      </c>
      <c r="E2" s="9" t="s">
        <v>587</v>
      </c>
      <c r="G2" s="8" t="s">
        <v>622</v>
      </c>
      <c r="H2" s="9" t="s">
        <v>623</v>
      </c>
      <c r="J2" t="s">
        <v>838</v>
      </c>
      <c r="N2" t="str">
        <f>LEFT(J2,FIND(" - ",J2)-1)</f>
        <v>9:14 AM</v>
      </c>
      <c r="O2" t="str">
        <f>MID(J2,FIND(" - ",J2)+3,LEN(J2))</f>
        <v>Log into the HR management system and review overnight alerts and tasks.</v>
      </c>
    </row>
    <row r="3" spans="1:15" x14ac:dyDescent="0.25">
      <c r="A3" s="4" t="s">
        <v>557</v>
      </c>
      <c r="B3" s="5" t="s">
        <v>558</v>
      </c>
      <c r="D3" s="8" t="s">
        <v>588</v>
      </c>
      <c r="E3" s="9" t="s">
        <v>589</v>
      </c>
      <c r="G3" s="8" t="s">
        <v>624</v>
      </c>
      <c r="H3" s="9" t="s">
        <v>625</v>
      </c>
      <c r="J3" t="s">
        <v>839</v>
      </c>
      <c r="N3" t="str">
        <f t="shared" ref="N3:N21" si="0">LEFT(J3,FIND(" - ",J3)-1)</f>
        <v>9:37 AM</v>
      </c>
      <c r="O3" t="str">
        <f t="shared" ref="O3:O21" si="1">MID(J3,FIND(" - ",J3)+3,LEN(J3))</f>
        <v>Process employee leave requests and update the attendance records accordingly.</v>
      </c>
    </row>
    <row r="4" spans="1:15" x14ac:dyDescent="0.25">
      <c r="A4" s="4" t="s">
        <v>559</v>
      </c>
      <c r="B4" s="5" t="s">
        <v>560</v>
      </c>
      <c r="D4" s="8" t="s">
        <v>590</v>
      </c>
      <c r="E4" s="9" t="s">
        <v>591</v>
      </c>
      <c r="F4" s="2"/>
      <c r="G4" s="8" t="s">
        <v>626</v>
      </c>
      <c r="H4" s="9" t="s">
        <v>627</v>
      </c>
      <c r="J4" t="s">
        <v>840</v>
      </c>
      <c r="N4" t="str">
        <f t="shared" si="0"/>
        <v>9:55 AM</v>
      </c>
      <c r="O4" t="str">
        <f t="shared" si="1"/>
        <v>Conduct a virtual session on effective communication skills for new hires.</v>
      </c>
    </row>
    <row r="5" spans="1:15" x14ac:dyDescent="0.25">
      <c r="A5" s="4" t="s">
        <v>561</v>
      </c>
      <c r="B5" s="20" t="s">
        <v>562</v>
      </c>
      <c r="D5" s="8" t="s">
        <v>592</v>
      </c>
      <c r="E5" s="9" t="s">
        <v>593</v>
      </c>
      <c r="G5" s="8" t="s">
        <v>628</v>
      </c>
      <c r="H5" s="45" t="s">
        <v>629</v>
      </c>
      <c r="J5" t="s">
        <v>841</v>
      </c>
      <c r="N5" t="str">
        <f t="shared" si="0"/>
        <v>10:26 AM</v>
      </c>
      <c r="O5" t="str">
        <f t="shared" si="1"/>
        <v>Take a coffee break and share weekend plans with a colleague.</v>
      </c>
    </row>
    <row r="6" spans="1:15" x14ac:dyDescent="0.25">
      <c r="A6" s="4" t="s">
        <v>563</v>
      </c>
      <c r="B6" s="5" t="s">
        <v>564</v>
      </c>
      <c r="D6" s="8" t="s">
        <v>594</v>
      </c>
      <c r="E6" s="45" t="s">
        <v>595</v>
      </c>
      <c r="G6" s="8" t="s">
        <v>630</v>
      </c>
      <c r="H6" s="9" t="s">
        <v>631</v>
      </c>
      <c r="J6" t="s">
        <v>842</v>
      </c>
      <c r="N6" t="str">
        <f t="shared" si="0"/>
        <v>10:47 AM</v>
      </c>
      <c r="O6" t="str">
        <f t="shared" si="1"/>
        <v>Collaborate with IT to resolve employee access issues reported this week.</v>
      </c>
    </row>
    <row r="7" spans="1:15" x14ac:dyDescent="0.25">
      <c r="A7" s="4" t="s">
        <v>565</v>
      </c>
      <c r="B7" s="5" t="s">
        <v>566</v>
      </c>
      <c r="D7" s="8" t="s">
        <v>596</v>
      </c>
      <c r="E7" s="9" t="s">
        <v>597</v>
      </c>
      <c r="G7" s="8" t="s">
        <v>632</v>
      </c>
      <c r="H7" s="9" t="s">
        <v>633</v>
      </c>
      <c r="J7" t="s">
        <v>843</v>
      </c>
      <c r="N7" t="str">
        <f t="shared" si="0"/>
        <v>11:13 AM</v>
      </c>
      <c r="O7" t="str">
        <f t="shared" si="1"/>
        <v>Update job descriptions with input from the latest role assessments.</v>
      </c>
    </row>
    <row r="8" spans="1:15" x14ac:dyDescent="0.25">
      <c r="A8" s="4" t="s">
        <v>567</v>
      </c>
      <c r="B8" s="20" t="s">
        <v>568</v>
      </c>
      <c r="D8" s="8" t="s">
        <v>598</v>
      </c>
      <c r="E8" s="9" t="s">
        <v>599</v>
      </c>
      <c r="G8" s="8" t="s">
        <v>634</v>
      </c>
      <c r="H8" s="45" t="s">
        <v>635</v>
      </c>
      <c r="J8" t="s">
        <v>844</v>
      </c>
      <c r="N8" t="str">
        <f t="shared" si="0"/>
        <v>11:41 AM</v>
      </c>
      <c r="O8" t="str">
        <f t="shared" si="1"/>
        <v>Scroll through social media for a mental break.</v>
      </c>
    </row>
    <row r="9" spans="1:15" x14ac:dyDescent="0.25">
      <c r="A9" s="4" t="s">
        <v>569</v>
      </c>
      <c r="B9" s="20" t="s">
        <v>193</v>
      </c>
      <c r="D9" s="8" t="s">
        <v>552</v>
      </c>
      <c r="E9" s="45" t="s">
        <v>600</v>
      </c>
      <c r="F9" s="2"/>
      <c r="G9" s="8" t="s">
        <v>636</v>
      </c>
      <c r="H9" s="45" t="s">
        <v>193</v>
      </c>
      <c r="J9" t="s">
        <v>845</v>
      </c>
      <c r="N9" t="str">
        <f t="shared" si="0"/>
        <v>11:56 AM</v>
      </c>
      <c r="O9" t="str">
        <f t="shared" si="1"/>
        <v>Lunch break.</v>
      </c>
    </row>
    <row r="10" spans="1:15" x14ac:dyDescent="0.25">
      <c r="A10" s="4" t="s">
        <v>553</v>
      </c>
      <c r="B10" s="5" t="s">
        <v>570</v>
      </c>
      <c r="D10" s="8" t="s">
        <v>536</v>
      </c>
      <c r="E10" s="45" t="s">
        <v>193</v>
      </c>
      <c r="F10" s="2"/>
      <c r="G10" s="8" t="s">
        <v>637</v>
      </c>
      <c r="H10" s="9" t="s">
        <v>638</v>
      </c>
      <c r="J10" t="s">
        <v>846</v>
      </c>
      <c r="N10" t="str">
        <f t="shared" si="0"/>
        <v>12:32 PM</v>
      </c>
      <c r="O10" t="str">
        <f t="shared" si="1"/>
        <v>Attend a webinar on innovative HR strategies for team engagement.</v>
      </c>
    </row>
    <row r="11" spans="1:15" x14ac:dyDescent="0.25">
      <c r="A11" s="4" t="s">
        <v>571</v>
      </c>
      <c r="B11" s="5" t="s">
        <v>572</v>
      </c>
      <c r="D11" s="8" t="s">
        <v>601</v>
      </c>
      <c r="E11" s="9" t="s">
        <v>602</v>
      </c>
      <c r="G11" s="8" t="s">
        <v>639</v>
      </c>
      <c r="H11" s="9" t="s">
        <v>640</v>
      </c>
      <c r="J11" t="s">
        <v>847</v>
      </c>
      <c r="N11" t="str">
        <f t="shared" si="0"/>
        <v>1:07 PM</v>
      </c>
      <c r="O11" t="str">
        <f t="shared" si="1"/>
        <v>Analyze recent employee satisfaction surveys to prepare a report for management.</v>
      </c>
    </row>
    <row r="12" spans="1:15" x14ac:dyDescent="0.25">
      <c r="A12" s="4" t="s">
        <v>573</v>
      </c>
      <c r="B12" s="5" t="s">
        <v>574</v>
      </c>
      <c r="D12" s="8" t="s">
        <v>603</v>
      </c>
      <c r="E12" s="9" t="s">
        <v>604</v>
      </c>
      <c r="F12" s="2"/>
      <c r="G12" s="8" t="s">
        <v>641</v>
      </c>
      <c r="H12" s="9" t="s">
        <v>642</v>
      </c>
      <c r="J12" t="s">
        <v>848</v>
      </c>
      <c r="N12" t="str">
        <f t="shared" si="0"/>
        <v>1:31 PM</v>
      </c>
      <c r="O12" t="str">
        <f t="shared" si="1"/>
        <v>Respond to queries about the new health benefits package and insurance plans.</v>
      </c>
    </row>
    <row r="13" spans="1:15" x14ac:dyDescent="0.25">
      <c r="A13" s="4" t="s">
        <v>575</v>
      </c>
      <c r="B13" s="5" t="s">
        <v>576</v>
      </c>
      <c r="D13" s="8" t="s">
        <v>605</v>
      </c>
      <c r="E13" s="9" t="s">
        <v>606</v>
      </c>
      <c r="G13" s="8" t="s">
        <v>643</v>
      </c>
      <c r="H13" s="45" t="s">
        <v>644</v>
      </c>
      <c r="J13" t="s">
        <v>849</v>
      </c>
      <c r="N13" t="str">
        <f t="shared" si="0"/>
        <v>1:54 PM</v>
      </c>
      <c r="O13" t="str">
        <f t="shared" si="1"/>
        <v>Plan a diversity and inclusion workshop with the HR team.</v>
      </c>
    </row>
    <row r="14" spans="1:15" x14ac:dyDescent="0.25">
      <c r="A14" s="4" t="s">
        <v>577</v>
      </c>
      <c r="B14" s="20" t="s">
        <v>578</v>
      </c>
      <c r="D14" s="8" t="s">
        <v>607</v>
      </c>
      <c r="E14" s="45" t="s">
        <v>608</v>
      </c>
      <c r="G14" s="8" t="s">
        <v>645</v>
      </c>
      <c r="H14" s="9" t="s">
        <v>646</v>
      </c>
      <c r="J14" t="s">
        <v>850</v>
      </c>
      <c r="N14" t="str">
        <f t="shared" si="0"/>
        <v>2:19 PM</v>
      </c>
      <c r="O14" t="str">
        <f t="shared" si="1"/>
        <v>Take a short walk outside to refresh and clear your mind.</v>
      </c>
    </row>
    <row r="15" spans="1:15" x14ac:dyDescent="0.25">
      <c r="A15" s="4" t="s">
        <v>579</v>
      </c>
      <c r="B15" s="5" t="s">
        <v>580</v>
      </c>
      <c r="D15" s="8" t="s">
        <v>538</v>
      </c>
      <c r="E15" s="9" t="s">
        <v>609</v>
      </c>
      <c r="F15" s="2"/>
      <c r="G15" s="8" t="s">
        <v>647</v>
      </c>
      <c r="H15" s="9" t="s">
        <v>648</v>
      </c>
      <c r="J15" t="s">
        <v>851</v>
      </c>
      <c r="N15" t="str">
        <f t="shared" si="0"/>
        <v>2:43 PM</v>
      </c>
      <c r="O15" t="str">
        <f t="shared" si="1"/>
        <v>Draft communication materials for the upcoming HR policy updates.</v>
      </c>
    </row>
    <row r="16" spans="1:15" x14ac:dyDescent="0.25">
      <c r="A16" s="4" t="s">
        <v>581</v>
      </c>
      <c r="B16" s="5" t="s">
        <v>582</v>
      </c>
      <c r="D16" s="8" t="s">
        <v>610</v>
      </c>
      <c r="E16" s="9" t="s">
        <v>611</v>
      </c>
      <c r="G16" s="8" t="s">
        <v>649</v>
      </c>
      <c r="H16" s="45" t="s">
        <v>650</v>
      </c>
      <c r="J16" t="s">
        <v>852</v>
      </c>
      <c r="N16" t="str">
        <f t="shared" si="0"/>
        <v>3:05 PM</v>
      </c>
      <c r="O16" t="str">
        <f t="shared" si="1"/>
        <v>Send a Telegram message to a friend to catch up.</v>
      </c>
    </row>
    <row r="17" spans="1:15" x14ac:dyDescent="0.25">
      <c r="A17" s="4" t="s">
        <v>547</v>
      </c>
      <c r="B17" s="20" t="s">
        <v>583</v>
      </c>
      <c r="D17" s="8" t="s">
        <v>612</v>
      </c>
      <c r="E17" s="9" t="s">
        <v>613</v>
      </c>
      <c r="G17" s="8" t="s">
        <v>651</v>
      </c>
      <c r="H17" s="9" t="s">
        <v>652</v>
      </c>
      <c r="J17" t="s">
        <v>853</v>
      </c>
      <c r="N17" t="str">
        <f t="shared" si="0"/>
        <v>3:28 PM</v>
      </c>
      <c r="O17" t="str">
        <f t="shared" si="1"/>
        <v>Review and update digital employee files for compliance with HR policies.</v>
      </c>
    </row>
    <row r="18" spans="1:15" x14ac:dyDescent="0.25">
      <c r="A18" s="4" t="s">
        <v>548</v>
      </c>
      <c r="B18" s="5" t="s">
        <v>584</v>
      </c>
      <c r="D18" s="8" t="s">
        <v>614</v>
      </c>
      <c r="E18" s="45" t="s">
        <v>615</v>
      </c>
      <c r="F18" s="2"/>
      <c r="G18" s="8" t="s">
        <v>653</v>
      </c>
      <c r="H18" s="45" t="s">
        <v>654</v>
      </c>
      <c r="J18" t="s">
        <v>854</v>
      </c>
      <c r="N18" t="str">
        <f t="shared" si="0"/>
        <v>3:51 PM</v>
      </c>
      <c r="O18" t="str">
        <f t="shared" si="1"/>
        <v>Manage support tickets in the employee helpdesk.</v>
      </c>
    </row>
    <row r="19" spans="1:15" x14ac:dyDescent="0.25">
      <c r="A19" s="4" t="s">
        <v>540</v>
      </c>
      <c r="B19" s="20" t="s">
        <v>585</v>
      </c>
      <c r="D19" s="8" t="s">
        <v>616</v>
      </c>
      <c r="E19" s="9" t="s">
        <v>617</v>
      </c>
      <c r="G19" s="8" t="s">
        <v>655</v>
      </c>
      <c r="H19" s="9" t="s">
        <v>656</v>
      </c>
      <c r="J19" t="s">
        <v>855</v>
      </c>
      <c r="N19" t="str">
        <f t="shared" si="0"/>
        <v>4:14 PM</v>
      </c>
      <c r="O19" t="str">
        <f t="shared" si="1"/>
        <v>Spend a few moments browsing social media to relax.</v>
      </c>
    </row>
    <row r="20" spans="1:15" ht="15.75" thickBot="1" x14ac:dyDescent="0.3">
      <c r="A20" s="4" t="s">
        <v>541</v>
      </c>
      <c r="B20" s="5" t="s">
        <v>586</v>
      </c>
      <c r="D20" s="8" t="s">
        <v>618</v>
      </c>
      <c r="E20" s="45" t="s">
        <v>619</v>
      </c>
      <c r="G20" s="10" t="s">
        <v>657</v>
      </c>
      <c r="H20" s="11" t="s">
        <v>658</v>
      </c>
      <c r="J20" t="s">
        <v>856</v>
      </c>
      <c r="N20" t="str">
        <f t="shared" si="0"/>
        <v>4:32 PM</v>
      </c>
      <c r="O20" t="str">
        <f t="shared" si="1"/>
        <v>Compile and finalize end-of-day HR activity reports for submission to management.</v>
      </c>
    </row>
    <row r="21" spans="1:15" ht="15.75" thickBot="1" x14ac:dyDescent="0.3">
      <c r="A21" s="2"/>
      <c r="D21" s="10" t="s">
        <v>620</v>
      </c>
      <c r="E21" s="11" t="s">
        <v>621</v>
      </c>
      <c r="F21" s="2"/>
      <c r="G21" s="2"/>
      <c r="J21" t="s">
        <v>857</v>
      </c>
      <c r="N21" t="str">
        <f t="shared" si="0"/>
        <v>4:57 PM</v>
      </c>
      <c r="O21" t="str">
        <f t="shared" si="1"/>
        <v>Log off, tidy up the workspace, and prepare the task list for tomorrow.</v>
      </c>
    </row>
    <row r="22" spans="1:15" ht="15.75" thickBot="1" x14ac:dyDescent="0.3"/>
    <row r="23" spans="1:15" x14ac:dyDescent="0.25">
      <c r="A23" s="6" t="s">
        <v>264</v>
      </c>
      <c r="B23" s="21"/>
      <c r="D23" s="6" t="s">
        <v>265</v>
      </c>
      <c r="E23" s="21"/>
      <c r="G23" s="6" t="s">
        <v>266</v>
      </c>
      <c r="H23" s="21"/>
    </row>
    <row r="24" spans="1:15" x14ac:dyDescent="0.25">
      <c r="A24" s="8" t="s">
        <v>659</v>
      </c>
      <c r="B24" s="9" t="s">
        <v>660</v>
      </c>
      <c r="D24" s="8" t="s">
        <v>533</v>
      </c>
      <c r="E24" s="9" t="s">
        <v>690</v>
      </c>
      <c r="G24" s="8" t="s">
        <v>721</v>
      </c>
      <c r="H24" s="9" t="s">
        <v>722</v>
      </c>
    </row>
    <row r="25" spans="1:15" x14ac:dyDescent="0.25">
      <c r="A25" s="8" t="s">
        <v>661</v>
      </c>
      <c r="B25" s="9" t="s">
        <v>662</v>
      </c>
      <c r="D25" s="8" t="s">
        <v>691</v>
      </c>
      <c r="E25" s="9" t="s">
        <v>692</v>
      </c>
      <c r="G25" s="8" t="s">
        <v>723</v>
      </c>
      <c r="H25" s="9" t="s">
        <v>724</v>
      </c>
    </row>
    <row r="26" spans="1:15" x14ac:dyDescent="0.25">
      <c r="A26" s="8" t="s">
        <v>534</v>
      </c>
      <c r="B26" s="9" t="s">
        <v>663</v>
      </c>
      <c r="D26" s="8" t="s">
        <v>693</v>
      </c>
      <c r="E26" s="9" t="s">
        <v>694</v>
      </c>
      <c r="G26" s="8" t="s">
        <v>725</v>
      </c>
      <c r="H26" s="9" t="s">
        <v>726</v>
      </c>
    </row>
    <row r="27" spans="1:15" x14ac:dyDescent="0.25">
      <c r="A27" s="8" t="s">
        <v>664</v>
      </c>
      <c r="B27" s="45" t="s">
        <v>665</v>
      </c>
      <c r="D27" s="8" t="s">
        <v>695</v>
      </c>
      <c r="E27" s="45" t="s">
        <v>696</v>
      </c>
      <c r="G27" s="8" t="s">
        <v>695</v>
      </c>
      <c r="H27" s="45" t="s">
        <v>727</v>
      </c>
    </row>
    <row r="28" spans="1:15" x14ac:dyDescent="0.25">
      <c r="A28" s="8" t="s">
        <v>666</v>
      </c>
      <c r="B28" s="9" t="s">
        <v>667</v>
      </c>
      <c r="D28" s="8" t="s">
        <v>697</v>
      </c>
      <c r="E28" s="9" t="s">
        <v>698</v>
      </c>
      <c r="G28" s="8" t="s">
        <v>697</v>
      </c>
      <c r="H28" s="9" t="s">
        <v>728</v>
      </c>
    </row>
    <row r="29" spans="1:15" x14ac:dyDescent="0.25">
      <c r="A29" s="8" t="s">
        <v>542</v>
      </c>
      <c r="B29" s="9" t="s">
        <v>668</v>
      </c>
      <c r="D29" s="8" t="s">
        <v>630</v>
      </c>
      <c r="E29" s="9" t="s">
        <v>699</v>
      </c>
      <c r="G29" s="8" t="s">
        <v>630</v>
      </c>
      <c r="H29" s="9" t="s">
        <v>729</v>
      </c>
    </row>
    <row r="30" spans="1:15" x14ac:dyDescent="0.25">
      <c r="A30" s="8" t="s">
        <v>669</v>
      </c>
      <c r="B30" s="45" t="s">
        <v>670</v>
      </c>
      <c r="D30" s="8" t="s">
        <v>632</v>
      </c>
      <c r="E30" s="9" t="s">
        <v>700</v>
      </c>
      <c r="G30" s="8" t="s">
        <v>730</v>
      </c>
      <c r="H30" s="45" t="s">
        <v>701</v>
      </c>
    </row>
    <row r="31" spans="1:15" x14ac:dyDescent="0.25">
      <c r="A31" s="8" t="s">
        <v>636</v>
      </c>
      <c r="B31" s="45" t="s">
        <v>671</v>
      </c>
      <c r="D31" s="8" t="s">
        <v>634</v>
      </c>
      <c r="E31" s="45" t="s">
        <v>701</v>
      </c>
      <c r="G31" s="8" t="s">
        <v>731</v>
      </c>
      <c r="H31" s="45" t="s">
        <v>193</v>
      </c>
    </row>
    <row r="32" spans="1:15" x14ac:dyDescent="0.25">
      <c r="A32" s="8" t="s">
        <v>543</v>
      </c>
      <c r="B32" s="9" t="s">
        <v>672</v>
      </c>
      <c r="D32" s="8" t="s">
        <v>702</v>
      </c>
      <c r="E32" s="45" t="s">
        <v>193</v>
      </c>
      <c r="G32" s="8" t="s">
        <v>732</v>
      </c>
      <c r="H32" s="9" t="s">
        <v>733</v>
      </c>
    </row>
    <row r="33" spans="1:8" x14ac:dyDescent="0.25">
      <c r="A33" s="8" t="s">
        <v>544</v>
      </c>
      <c r="B33" s="9" t="s">
        <v>673</v>
      </c>
      <c r="D33" s="8" t="s">
        <v>703</v>
      </c>
      <c r="E33" s="9" t="s">
        <v>704</v>
      </c>
      <c r="G33" s="8" t="s">
        <v>734</v>
      </c>
      <c r="H33" s="9" t="s">
        <v>735</v>
      </c>
    </row>
    <row r="34" spans="1:8" x14ac:dyDescent="0.25">
      <c r="A34" s="8" t="s">
        <v>674</v>
      </c>
      <c r="B34" s="9" t="s">
        <v>675</v>
      </c>
      <c r="D34" s="8" t="s">
        <v>705</v>
      </c>
      <c r="E34" s="9" t="s">
        <v>706</v>
      </c>
      <c r="G34" s="8" t="s">
        <v>736</v>
      </c>
      <c r="H34" s="9" t="s">
        <v>737</v>
      </c>
    </row>
    <row r="35" spans="1:8" x14ac:dyDescent="0.25">
      <c r="A35" s="8" t="s">
        <v>607</v>
      </c>
      <c r="B35" s="45" t="s">
        <v>676</v>
      </c>
      <c r="D35" s="8" t="s">
        <v>707</v>
      </c>
      <c r="E35" s="9" t="s">
        <v>708</v>
      </c>
      <c r="G35" s="8" t="s">
        <v>545</v>
      </c>
      <c r="H35" s="9" t="s">
        <v>738</v>
      </c>
    </row>
    <row r="36" spans="1:8" x14ac:dyDescent="0.25">
      <c r="A36" s="8" t="s">
        <v>677</v>
      </c>
      <c r="B36" s="9" t="s">
        <v>678</v>
      </c>
      <c r="D36" s="8" t="s">
        <v>607</v>
      </c>
      <c r="E36" s="45" t="s">
        <v>709</v>
      </c>
      <c r="G36" s="8" t="s">
        <v>607</v>
      </c>
      <c r="H36" s="45" t="s">
        <v>644</v>
      </c>
    </row>
    <row r="37" spans="1:8" x14ac:dyDescent="0.25">
      <c r="A37" s="8" t="s">
        <v>679</v>
      </c>
      <c r="B37" s="9" t="s">
        <v>680</v>
      </c>
      <c r="D37" s="8" t="s">
        <v>710</v>
      </c>
      <c r="E37" s="9" t="s">
        <v>711</v>
      </c>
      <c r="G37" s="8" t="s">
        <v>645</v>
      </c>
      <c r="H37" s="9" t="s">
        <v>739</v>
      </c>
    </row>
    <row r="38" spans="1:8" x14ac:dyDescent="0.25">
      <c r="A38" s="8" t="s">
        <v>681</v>
      </c>
      <c r="B38" s="45" t="s">
        <v>682</v>
      </c>
      <c r="D38" s="8" t="s">
        <v>712</v>
      </c>
      <c r="E38" s="9" t="s">
        <v>713</v>
      </c>
      <c r="G38" s="8" t="s">
        <v>679</v>
      </c>
      <c r="H38" s="9" t="s">
        <v>740</v>
      </c>
    </row>
    <row r="39" spans="1:8" x14ac:dyDescent="0.25">
      <c r="A39" s="8" t="s">
        <v>683</v>
      </c>
      <c r="B39" s="9" t="s">
        <v>684</v>
      </c>
      <c r="D39" s="8" t="s">
        <v>714</v>
      </c>
      <c r="E39" s="45" t="s">
        <v>715</v>
      </c>
      <c r="G39" s="8" t="s">
        <v>714</v>
      </c>
      <c r="H39" s="45" t="s">
        <v>741</v>
      </c>
    </row>
    <row r="40" spans="1:8" x14ac:dyDescent="0.25">
      <c r="A40" s="8" t="s">
        <v>554</v>
      </c>
      <c r="B40" s="45" t="s">
        <v>685</v>
      </c>
      <c r="D40" s="8" t="s">
        <v>683</v>
      </c>
      <c r="E40" s="9" t="s">
        <v>716</v>
      </c>
      <c r="G40" s="8" t="s">
        <v>539</v>
      </c>
      <c r="H40" s="9" t="s">
        <v>742</v>
      </c>
    </row>
    <row r="41" spans="1:8" x14ac:dyDescent="0.25">
      <c r="A41" s="8" t="s">
        <v>686</v>
      </c>
      <c r="B41" s="9" t="s">
        <v>687</v>
      </c>
      <c r="D41" s="8" t="s">
        <v>554</v>
      </c>
      <c r="E41" s="45" t="s">
        <v>717</v>
      </c>
      <c r="G41" s="8" t="s">
        <v>743</v>
      </c>
      <c r="H41" s="45" t="s">
        <v>717</v>
      </c>
    </row>
    <row r="42" spans="1:8" ht="15.75" thickBot="1" x14ac:dyDescent="0.3">
      <c r="A42" s="10" t="s">
        <v>688</v>
      </c>
      <c r="B42" s="11" t="s">
        <v>689</v>
      </c>
      <c r="D42" s="8" t="s">
        <v>718</v>
      </c>
      <c r="E42" s="9" t="s">
        <v>719</v>
      </c>
      <c r="G42" s="8" t="s">
        <v>549</v>
      </c>
      <c r="H42" s="9" t="s">
        <v>744</v>
      </c>
    </row>
    <row r="43" spans="1:8" ht="15.75" thickBot="1" x14ac:dyDescent="0.3">
      <c r="A43" s="2"/>
      <c r="D43" s="10" t="s">
        <v>657</v>
      </c>
      <c r="E43" s="11" t="s">
        <v>720</v>
      </c>
      <c r="G43" s="10" t="s">
        <v>620</v>
      </c>
      <c r="H43" s="11" t="s">
        <v>745</v>
      </c>
    </row>
    <row r="44" spans="1:8" ht="15.75" thickBot="1" x14ac:dyDescent="0.3"/>
    <row r="45" spans="1:8" x14ac:dyDescent="0.25">
      <c r="A45" s="6" t="s">
        <v>267</v>
      </c>
      <c r="B45" s="21"/>
      <c r="D45" s="6" t="s">
        <v>268</v>
      </c>
      <c r="E45" s="21"/>
      <c r="G45" s="6" t="s">
        <v>70</v>
      </c>
      <c r="H45" s="21"/>
    </row>
    <row r="46" spans="1:8" x14ac:dyDescent="0.25">
      <c r="A46" s="8" t="s">
        <v>622</v>
      </c>
      <c r="B46" s="9" t="s">
        <v>746</v>
      </c>
      <c r="D46" s="8" t="s">
        <v>774</v>
      </c>
      <c r="E46" s="9" t="s">
        <v>775</v>
      </c>
      <c r="G46" s="8" t="s">
        <v>805</v>
      </c>
      <c r="H46" s="9" t="s">
        <v>806</v>
      </c>
    </row>
    <row r="47" spans="1:8" x14ac:dyDescent="0.25">
      <c r="A47" s="8" t="s">
        <v>747</v>
      </c>
      <c r="B47" s="9" t="s">
        <v>748</v>
      </c>
      <c r="D47" s="8" t="s">
        <v>776</v>
      </c>
      <c r="E47" s="9" t="s">
        <v>777</v>
      </c>
      <c r="G47" s="8" t="s">
        <v>807</v>
      </c>
      <c r="H47" s="9" t="s">
        <v>808</v>
      </c>
    </row>
    <row r="48" spans="1:8" x14ac:dyDescent="0.25">
      <c r="A48" s="8" t="s">
        <v>749</v>
      </c>
      <c r="B48" s="9" t="s">
        <v>750</v>
      </c>
      <c r="D48" s="8" t="s">
        <v>778</v>
      </c>
      <c r="E48" s="9" t="s">
        <v>779</v>
      </c>
      <c r="G48" s="8" t="s">
        <v>809</v>
      </c>
      <c r="H48" s="9" t="s">
        <v>810</v>
      </c>
    </row>
    <row r="49" spans="1:8" x14ac:dyDescent="0.25">
      <c r="A49" s="8" t="s">
        <v>751</v>
      </c>
      <c r="B49" s="45" t="s">
        <v>629</v>
      </c>
      <c r="D49" s="8" t="s">
        <v>550</v>
      </c>
      <c r="E49" s="45" t="s">
        <v>780</v>
      </c>
      <c r="G49" s="8" t="s">
        <v>811</v>
      </c>
      <c r="H49" s="45" t="s">
        <v>812</v>
      </c>
    </row>
    <row r="50" spans="1:8" x14ac:dyDescent="0.25">
      <c r="A50" s="8" t="s">
        <v>752</v>
      </c>
      <c r="B50" s="9" t="s">
        <v>753</v>
      </c>
      <c r="D50" s="8" t="s">
        <v>781</v>
      </c>
      <c r="E50" s="9" t="s">
        <v>782</v>
      </c>
      <c r="G50" s="8" t="s">
        <v>813</v>
      </c>
      <c r="H50" s="9" t="s">
        <v>814</v>
      </c>
    </row>
    <row r="51" spans="1:8" x14ac:dyDescent="0.25">
      <c r="A51" s="8" t="s">
        <v>754</v>
      </c>
      <c r="B51" s="9" t="s">
        <v>755</v>
      </c>
      <c r="D51" s="8" t="s">
        <v>551</v>
      </c>
      <c r="E51" s="9" t="s">
        <v>783</v>
      </c>
      <c r="G51" s="8" t="s">
        <v>815</v>
      </c>
      <c r="H51" s="9" t="s">
        <v>816</v>
      </c>
    </row>
    <row r="52" spans="1:8" x14ac:dyDescent="0.25">
      <c r="A52" s="8" t="s">
        <v>756</v>
      </c>
      <c r="B52" s="45" t="s">
        <v>701</v>
      </c>
      <c r="D52" s="8" t="s">
        <v>784</v>
      </c>
      <c r="E52" s="45" t="s">
        <v>785</v>
      </c>
      <c r="G52" s="8" t="s">
        <v>542</v>
      </c>
      <c r="H52" s="45" t="s">
        <v>817</v>
      </c>
    </row>
    <row r="53" spans="1:8" x14ac:dyDescent="0.25">
      <c r="A53" s="8" t="s">
        <v>757</v>
      </c>
      <c r="B53" s="45" t="s">
        <v>193</v>
      </c>
      <c r="D53" s="8" t="s">
        <v>786</v>
      </c>
      <c r="E53" s="45" t="s">
        <v>193</v>
      </c>
      <c r="G53" s="8" t="s">
        <v>818</v>
      </c>
      <c r="H53" s="45" t="s">
        <v>193</v>
      </c>
    </row>
    <row r="54" spans="1:8" x14ac:dyDescent="0.25">
      <c r="A54" s="8" t="s">
        <v>758</v>
      </c>
      <c r="B54" s="9" t="s">
        <v>759</v>
      </c>
      <c r="D54" s="8" t="s">
        <v>787</v>
      </c>
      <c r="E54" s="9" t="s">
        <v>788</v>
      </c>
      <c r="G54" s="8" t="s">
        <v>819</v>
      </c>
      <c r="H54" s="9" t="s">
        <v>820</v>
      </c>
    </row>
    <row r="55" spans="1:8" x14ac:dyDescent="0.25">
      <c r="A55" s="8" t="s">
        <v>760</v>
      </c>
      <c r="B55" s="9" t="s">
        <v>761</v>
      </c>
      <c r="D55" s="8" t="s">
        <v>789</v>
      </c>
      <c r="E55" s="9" t="s">
        <v>790</v>
      </c>
      <c r="G55" s="8" t="s">
        <v>821</v>
      </c>
      <c r="H55" s="9" t="s">
        <v>822</v>
      </c>
    </row>
    <row r="56" spans="1:8" x14ac:dyDescent="0.25">
      <c r="A56" s="8" t="s">
        <v>537</v>
      </c>
      <c r="B56" s="9" t="s">
        <v>762</v>
      </c>
      <c r="D56" s="8" t="s">
        <v>791</v>
      </c>
      <c r="E56" s="9" t="s">
        <v>792</v>
      </c>
      <c r="G56" s="8" t="s">
        <v>823</v>
      </c>
      <c r="H56" s="9" t="s">
        <v>824</v>
      </c>
    </row>
    <row r="57" spans="1:8" x14ac:dyDescent="0.25">
      <c r="A57" s="8" t="s">
        <v>763</v>
      </c>
      <c r="B57" s="9" t="s">
        <v>764</v>
      </c>
      <c r="D57" s="8" t="s">
        <v>793</v>
      </c>
      <c r="E57" s="45" t="s">
        <v>644</v>
      </c>
      <c r="G57" s="8" t="s">
        <v>825</v>
      </c>
      <c r="H57" s="45" t="s">
        <v>826</v>
      </c>
    </row>
    <row r="58" spans="1:8" x14ac:dyDescent="0.25">
      <c r="A58" s="8" t="s">
        <v>765</v>
      </c>
      <c r="B58" s="45" t="s">
        <v>766</v>
      </c>
      <c r="D58" s="8" t="s">
        <v>794</v>
      </c>
      <c r="E58" s="9" t="s">
        <v>795</v>
      </c>
      <c r="G58" s="8" t="s">
        <v>827</v>
      </c>
      <c r="H58" s="9" t="s">
        <v>828</v>
      </c>
    </row>
    <row r="59" spans="1:8" x14ac:dyDescent="0.25">
      <c r="A59" s="8" t="s">
        <v>546</v>
      </c>
      <c r="B59" s="9" t="s">
        <v>767</v>
      </c>
      <c r="D59" s="8" t="s">
        <v>796</v>
      </c>
      <c r="E59" s="9" t="s">
        <v>797</v>
      </c>
      <c r="G59" s="8" t="s">
        <v>829</v>
      </c>
      <c r="H59" s="45" t="s">
        <v>741</v>
      </c>
    </row>
    <row r="60" spans="1:8" x14ac:dyDescent="0.25">
      <c r="A60" s="8" t="s">
        <v>712</v>
      </c>
      <c r="B60" s="45" t="s">
        <v>768</v>
      </c>
      <c r="D60" s="8" t="s">
        <v>798</v>
      </c>
      <c r="E60" s="45" t="s">
        <v>799</v>
      </c>
      <c r="G60" s="8" t="s">
        <v>830</v>
      </c>
      <c r="H60" s="9" t="s">
        <v>831</v>
      </c>
    </row>
    <row r="61" spans="1:8" x14ac:dyDescent="0.25">
      <c r="A61" s="8" t="s">
        <v>612</v>
      </c>
      <c r="B61" s="9" t="s">
        <v>769</v>
      </c>
      <c r="D61" s="8" t="s">
        <v>800</v>
      </c>
      <c r="E61" s="9" t="s">
        <v>801</v>
      </c>
      <c r="G61" s="8" t="s">
        <v>832</v>
      </c>
      <c r="H61" s="9" t="s">
        <v>833</v>
      </c>
    </row>
    <row r="62" spans="1:8" x14ac:dyDescent="0.25">
      <c r="A62" s="8" t="s">
        <v>770</v>
      </c>
      <c r="B62" s="45" t="s">
        <v>717</v>
      </c>
      <c r="D62" s="8" t="s">
        <v>614</v>
      </c>
      <c r="E62" s="45" t="s">
        <v>802</v>
      </c>
      <c r="G62" s="8" t="s">
        <v>614</v>
      </c>
      <c r="H62" s="45" t="s">
        <v>834</v>
      </c>
    </row>
    <row r="63" spans="1:8" x14ac:dyDescent="0.25">
      <c r="A63" s="8" t="s">
        <v>771</v>
      </c>
      <c r="B63" s="9" t="s">
        <v>772</v>
      </c>
      <c r="D63" s="8" t="s">
        <v>803</v>
      </c>
      <c r="E63" s="9" t="s">
        <v>772</v>
      </c>
      <c r="G63" s="8" t="s">
        <v>835</v>
      </c>
      <c r="H63" s="9" t="s">
        <v>836</v>
      </c>
    </row>
    <row r="64" spans="1:8" ht="15.75" thickBot="1" x14ac:dyDescent="0.3">
      <c r="A64" s="10" t="s">
        <v>686</v>
      </c>
      <c r="B64" s="11" t="s">
        <v>773</v>
      </c>
      <c r="D64" s="10" t="s">
        <v>655</v>
      </c>
      <c r="E64" s="11" t="s">
        <v>804</v>
      </c>
      <c r="G64" s="10" t="s">
        <v>686</v>
      </c>
      <c r="H64" s="11" t="s">
        <v>837</v>
      </c>
    </row>
    <row r="65" spans="1:7" x14ac:dyDescent="0.25">
      <c r="A65" s="2"/>
      <c r="D65" s="2"/>
      <c r="G65" s="2"/>
    </row>
    <row r="66" spans="1:7" ht="15.75" thickBot="1" x14ac:dyDescent="0.3"/>
    <row r="67" spans="1:7" ht="15.75" thickBot="1" x14ac:dyDescent="0.3">
      <c r="A67" s="37" t="s">
        <v>269</v>
      </c>
      <c r="B67" s="38"/>
    </row>
    <row r="68" spans="1:7" x14ac:dyDescent="0.25">
      <c r="A68" s="39" t="s">
        <v>805</v>
      </c>
      <c r="B68" s="40" t="s">
        <v>858</v>
      </c>
    </row>
    <row r="69" spans="1:7" x14ac:dyDescent="0.25">
      <c r="A69" s="8" t="s">
        <v>859</v>
      </c>
      <c r="B69" s="9" t="s">
        <v>860</v>
      </c>
    </row>
    <row r="70" spans="1:7" x14ac:dyDescent="0.25">
      <c r="A70" s="8" t="s">
        <v>861</v>
      </c>
      <c r="B70" s="9" t="s">
        <v>862</v>
      </c>
    </row>
    <row r="71" spans="1:7" x14ac:dyDescent="0.25">
      <c r="A71" s="8" t="s">
        <v>863</v>
      </c>
      <c r="B71" s="45" t="s">
        <v>864</v>
      </c>
    </row>
    <row r="72" spans="1:7" x14ac:dyDescent="0.25">
      <c r="A72" s="8" t="s">
        <v>781</v>
      </c>
      <c r="B72" s="9" t="s">
        <v>865</v>
      </c>
    </row>
    <row r="73" spans="1:7" x14ac:dyDescent="0.25">
      <c r="A73" s="8" t="s">
        <v>596</v>
      </c>
      <c r="B73" s="9" t="s">
        <v>866</v>
      </c>
    </row>
    <row r="74" spans="1:7" x14ac:dyDescent="0.25">
      <c r="A74" s="8" t="s">
        <v>867</v>
      </c>
      <c r="B74" s="45" t="s">
        <v>868</v>
      </c>
    </row>
    <row r="75" spans="1:7" x14ac:dyDescent="0.25">
      <c r="A75" s="8" t="s">
        <v>535</v>
      </c>
      <c r="B75" s="45" t="s">
        <v>671</v>
      </c>
    </row>
    <row r="76" spans="1:7" x14ac:dyDescent="0.25">
      <c r="A76" s="8" t="s">
        <v>869</v>
      </c>
      <c r="B76" s="9" t="s">
        <v>870</v>
      </c>
    </row>
    <row r="77" spans="1:7" x14ac:dyDescent="0.25">
      <c r="A77" s="8" t="s">
        <v>871</v>
      </c>
      <c r="B77" s="9" t="s">
        <v>872</v>
      </c>
    </row>
    <row r="78" spans="1:7" x14ac:dyDescent="0.25">
      <c r="A78" s="8" t="s">
        <v>873</v>
      </c>
      <c r="B78" s="9" t="s">
        <v>874</v>
      </c>
    </row>
    <row r="79" spans="1:7" x14ac:dyDescent="0.25">
      <c r="A79" s="8" t="s">
        <v>823</v>
      </c>
      <c r="B79" s="9" t="s">
        <v>875</v>
      </c>
    </row>
    <row r="80" spans="1:7" x14ac:dyDescent="0.25">
      <c r="A80" s="8" t="s">
        <v>825</v>
      </c>
      <c r="B80" s="45" t="s">
        <v>876</v>
      </c>
    </row>
    <row r="81" spans="1:2" x14ac:dyDescent="0.25">
      <c r="A81" s="8" t="s">
        <v>765</v>
      </c>
      <c r="B81" s="9" t="s">
        <v>877</v>
      </c>
    </row>
    <row r="82" spans="1:2" x14ac:dyDescent="0.25">
      <c r="A82" s="8" t="s">
        <v>710</v>
      </c>
      <c r="B82" s="45" t="s">
        <v>878</v>
      </c>
    </row>
    <row r="83" spans="1:2" x14ac:dyDescent="0.25">
      <c r="A83" s="8" t="s">
        <v>679</v>
      </c>
      <c r="B83" s="9" t="s">
        <v>879</v>
      </c>
    </row>
    <row r="84" spans="1:2" x14ac:dyDescent="0.25">
      <c r="A84" s="8" t="s">
        <v>649</v>
      </c>
      <c r="B84" s="9" t="s">
        <v>880</v>
      </c>
    </row>
    <row r="85" spans="1:2" x14ac:dyDescent="0.25">
      <c r="A85" s="8" t="s">
        <v>614</v>
      </c>
      <c r="B85" s="45" t="s">
        <v>881</v>
      </c>
    </row>
    <row r="86" spans="1:2" x14ac:dyDescent="0.25">
      <c r="A86" s="8" t="s">
        <v>882</v>
      </c>
      <c r="B86" s="9" t="s">
        <v>883</v>
      </c>
    </row>
    <row r="87" spans="1:2" ht="15.75" thickBot="1" x14ac:dyDescent="0.3">
      <c r="A87" s="10" t="s">
        <v>655</v>
      </c>
      <c r="B87" s="11" t="s">
        <v>884</v>
      </c>
    </row>
  </sheetData>
  <conditionalFormatting sqref="B2:B20">
    <cfRule type="duplicateValues" dxfId="65" priority="1"/>
  </conditionalFormatting>
  <conditionalFormatting sqref="B24:B43">
    <cfRule type="duplicateValues" dxfId="64" priority="4"/>
  </conditionalFormatting>
  <conditionalFormatting sqref="B46:B64">
    <cfRule type="duplicateValues" dxfId="63" priority="7"/>
  </conditionalFormatting>
  <conditionalFormatting sqref="B68:B86">
    <cfRule type="duplicateValues" dxfId="62" priority="10"/>
  </conditionalFormatting>
  <conditionalFormatting sqref="E2:E21">
    <cfRule type="duplicateValues" dxfId="61" priority="2"/>
  </conditionalFormatting>
  <conditionalFormatting sqref="E24:E43">
    <cfRule type="duplicateValues" dxfId="60" priority="5"/>
  </conditionalFormatting>
  <conditionalFormatting sqref="E46:E64">
    <cfRule type="duplicateValues" dxfId="59" priority="8"/>
  </conditionalFormatting>
  <conditionalFormatting sqref="H2:H21">
    <cfRule type="duplicateValues" dxfId="58" priority="3"/>
  </conditionalFormatting>
  <conditionalFormatting sqref="H24:H43">
    <cfRule type="duplicateValues" dxfId="57" priority="6"/>
  </conditionalFormatting>
  <conditionalFormatting sqref="H46:H64">
    <cfRule type="duplicateValues" dxfId="56" priority="9"/>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E4AB3-5409-4513-8AC3-B0BF056F44E4}">
  <sheetPr filterMode="1"/>
  <dimension ref="A1:M95"/>
  <sheetViews>
    <sheetView zoomScale="110" zoomScaleNormal="110" workbookViewId="0">
      <pane ySplit="5" topLeftCell="A6" activePane="bottomLeft" state="frozen"/>
      <selection pane="bottomLeft" activeCell="B9" sqref="B9"/>
    </sheetView>
    <sheetView topLeftCell="A96" workbookViewId="1">
      <selection activeCell="C12" sqref="C12"/>
    </sheetView>
    <sheetView workbookViewId="2"/>
    <sheetView workbookViewId="3">
      <selection activeCell="K101" sqref="K101"/>
    </sheetView>
  </sheetViews>
  <sheetFormatPr defaultRowHeight="15" x14ac:dyDescent="0.25"/>
  <cols>
    <col min="1" max="1" width="84.7109375" bestFit="1" customWidth="1"/>
  </cols>
  <sheetData>
    <row r="1" spans="1:13" x14ac:dyDescent="0.25">
      <c r="A1" t="s">
        <v>887</v>
      </c>
      <c r="B1" t="b">
        <f>(B2=B3)</f>
        <v>1</v>
      </c>
      <c r="C1" t="b">
        <f t="shared" ref="C1:K1" si="0">(C2=C3)</f>
        <v>1</v>
      </c>
      <c r="D1" t="b">
        <f t="shared" si="0"/>
        <v>1</v>
      </c>
      <c r="E1" t="b">
        <f t="shared" si="0"/>
        <v>1</v>
      </c>
      <c r="F1" t="b">
        <f t="shared" si="0"/>
        <v>1</v>
      </c>
      <c r="G1" t="b">
        <f t="shared" si="0"/>
        <v>1</v>
      </c>
      <c r="H1" t="b">
        <f t="shared" si="0"/>
        <v>1</v>
      </c>
      <c r="I1" t="b">
        <f t="shared" si="0"/>
        <v>1</v>
      </c>
      <c r="J1" t="b">
        <f t="shared" si="0"/>
        <v>1</v>
      </c>
      <c r="K1" t="b">
        <f t="shared" si="0"/>
        <v>1</v>
      </c>
    </row>
    <row r="2" spans="1:13" x14ac:dyDescent="0.25">
      <c r="A2" s="28" t="s">
        <v>472</v>
      </c>
      <c r="B2" s="29">
        <f t="shared" ref="B2:K2" si="1">SUM(B6:B95)</f>
        <v>19</v>
      </c>
      <c r="C2" s="29">
        <f t="shared" si="1"/>
        <v>20</v>
      </c>
      <c r="D2" s="29">
        <f t="shared" si="1"/>
        <v>19</v>
      </c>
      <c r="E2" s="29">
        <f t="shared" si="1"/>
        <v>19</v>
      </c>
      <c r="F2" s="29">
        <f t="shared" si="1"/>
        <v>20</v>
      </c>
      <c r="G2" s="29">
        <f t="shared" si="1"/>
        <v>20</v>
      </c>
      <c r="H2" s="29">
        <f t="shared" si="1"/>
        <v>19</v>
      </c>
      <c r="I2" s="29">
        <f t="shared" si="1"/>
        <v>19</v>
      </c>
      <c r="J2" s="29">
        <f t="shared" si="1"/>
        <v>19</v>
      </c>
      <c r="K2" s="29">
        <f t="shared" si="1"/>
        <v>20</v>
      </c>
    </row>
    <row r="3" spans="1:13" x14ac:dyDescent="0.25">
      <c r="A3" s="28" t="s">
        <v>109</v>
      </c>
      <c r="B3" s="29">
        <v>19</v>
      </c>
      <c r="C3" s="29">
        <v>20</v>
      </c>
      <c r="D3" s="29">
        <v>19</v>
      </c>
      <c r="E3" s="29">
        <v>19</v>
      </c>
      <c r="F3" s="29">
        <v>20</v>
      </c>
      <c r="G3" s="29">
        <v>20</v>
      </c>
      <c r="H3" s="29">
        <v>19</v>
      </c>
      <c r="I3" s="29">
        <v>19</v>
      </c>
      <c r="J3" s="29">
        <v>19</v>
      </c>
      <c r="K3" s="29">
        <v>20</v>
      </c>
    </row>
    <row r="4" spans="1:13" x14ac:dyDescent="0.25">
      <c r="A4" s="28" t="s">
        <v>471</v>
      </c>
      <c r="B4" s="29">
        <v>7</v>
      </c>
      <c r="C4" s="29">
        <v>11</v>
      </c>
      <c r="D4" s="29">
        <v>22</v>
      </c>
      <c r="E4" s="29">
        <v>26</v>
      </c>
      <c r="F4" s="29">
        <v>32</v>
      </c>
      <c r="G4" s="29">
        <v>39</v>
      </c>
      <c r="H4" s="29">
        <v>44</v>
      </c>
      <c r="I4" s="29">
        <v>64</v>
      </c>
      <c r="J4" s="29">
        <v>71</v>
      </c>
      <c r="K4" s="29">
        <v>86</v>
      </c>
    </row>
    <row r="5" spans="1:13" x14ac:dyDescent="0.25">
      <c r="A5" s="28" t="s">
        <v>470</v>
      </c>
      <c r="B5" s="29"/>
      <c r="C5" s="29"/>
      <c r="D5" s="29"/>
      <c r="E5" s="29"/>
      <c r="F5" s="29"/>
      <c r="G5" s="29"/>
      <c r="H5" s="29"/>
      <c r="I5" s="29"/>
      <c r="J5" s="29"/>
      <c r="K5" s="29"/>
      <c r="L5" s="1"/>
      <c r="M5" s="1"/>
    </row>
    <row r="6" spans="1:13" ht="105" hidden="1" x14ac:dyDescent="0.25">
      <c r="A6" s="3" t="s">
        <v>885</v>
      </c>
      <c r="C6">
        <v>1</v>
      </c>
      <c r="D6">
        <v>1</v>
      </c>
      <c r="F6">
        <v>1</v>
      </c>
      <c r="G6">
        <v>1</v>
      </c>
      <c r="I6">
        <v>1</v>
      </c>
      <c r="K6">
        <v>1</v>
      </c>
    </row>
    <row r="7" spans="1:13" hidden="1" x14ac:dyDescent="0.25">
      <c r="A7" t="s">
        <v>558</v>
      </c>
      <c r="B7">
        <v>1</v>
      </c>
    </row>
    <row r="8" spans="1:13" hidden="1" x14ac:dyDescent="0.25">
      <c r="A8" t="s">
        <v>560</v>
      </c>
      <c r="B8">
        <v>1</v>
      </c>
    </row>
    <row r="9" spans="1:13" ht="45" hidden="1" x14ac:dyDescent="0.25">
      <c r="A9" s="3" t="s">
        <v>888</v>
      </c>
      <c r="B9">
        <v>1</v>
      </c>
      <c r="C9">
        <v>1</v>
      </c>
      <c r="G9">
        <v>1</v>
      </c>
    </row>
    <row r="10" spans="1:13" ht="45" hidden="1" x14ac:dyDescent="0.25">
      <c r="A10" s="3" t="s">
        <v>891</v>
      </c>
      <c r="B10">
        <v>1</v>
      </c>
      <c r="D10">
        <v>1</v>
      </c>
      <c r="J10">
        <v>1</v>
      </c>
    </row>
    <row r="11" spans="1:13" hidden="1" x14ac:dyDescent="0.25">
      <c r="A11" t="s">
        <v>566</v>
      </c>
      <c r="B11">
        <v>1</v>
      </c>
    </row>
    <row r="12" spans="1:13" ht="240" x14ac:dyDescent="0.25">
      <c r="A12" s="3" t="s">
        <v>892</v>
      </c>
      <c r="B12">
        <v>2</v>
      </c>
      <c r="C12">
        <v>2</v>
      </c>
      <c r="D12">
        <v>2</v>
      </c>
      <c r="E12">
        <v>2</v>
      </c>
      <c r="F12">
        <v>2</v>
      </c>
      <c r="G12">
        <v>2</v>
      </c>
      <c r="H12">
        <v>2</v>
      </c>
      <c r="I12">
        <v>2</v>
      </c>
      <c r="J12">
        <v>2</v>
      </c>
      <c r="K12">
        <v>2</v>
      </c>
    </row>
    <row r="13" spans="1:13" hidden="1" x14ac:dyDescent="0.25">
      <c r="A13" t="s">
        <v>193</v>
      </c>
      <c r="B13">
        <v>1</v>
      </c>
      <c r="C13">
        <v>1</v>
      </c>
      <c r="D13">
        <v>1</v>
      </c>
      <c r="E13">
        <v>1</v>
      </c>
      <c r="F13">
        <v>1</v>
      </c>
      <c r="G13">
        <v>1</v>
      </c>
      <c r="H13">
        <v>1</v>
      </c>
      <c r="I13">
        <v>1</v>
      </c>
      <c r="J13">
        <v>1</v>
      </c>
      <c r="K13">
        <v>1</v>
      </c>
    </row>
    <row r="14" spans="1:13" hidden="1" x14ac:dyDescent="0.25">
      <c r="A14" t="s">
        <v>570</v>
      </c>
      <c r="B14">
        <v>1</v>
      </c>
    </row>
    <row r="15" spans="1:13" hidden="1" x14ac:dyDescent="0.25">
      <c r="A15" t="s">
        <v>572</v>
      </c>
      <c r="B15">
        <v>1</v>
      </c>
    </row>
    <row r="16" spans="1:13" ht="90" hidden="1" x14ac:dyDescent="0.25">
      <c r="A16" s="3" t="s">
        <v>893</v>
      </c>
      <c r="B16">
        <v>1</v>
      </c>
      <c r="C16">
        <v>1</v>
      </c>
      <c r="D16">
        <v>1</v>
      </c>
      <c r="G16">
        <v>1</v>
      </c>
      <c r="H16">
        <v>1</v>
      </c>
      <c r="I16">
        <v>1</v>
      </c>
    </row>
    <row r="17" spans="1:11" ht="30" hidden="1" x14ac:dyDescent="0.25">
      <c r="A17" s="3" t="s">
        <v>894</v>
      </c>
      <c r="B17">
        <v>1</v>
      </c>
      <c r="I17">
        <v>1</v>
      </c>
    </row>
    <row r="18" spans="1:11" ht="120" hidden="1" x14ac:dyDescent="0.25">
      <c r="A18" s="3" t="s">
        <v>896</v>
      </c>
      <c r="B18">
        <v>1</v>
      </c>
      <c r="C18">
        <v>1</v>
      </c>
      <c r="D18">
        <v>1</v>
      </c>
      <c r="E18">
        <v>1</v>
      </c>
      <c r="F18">
        <v>1</v>
      </c>
      <c r="G18">
        <v>1</v>
      </c>
      <c r="H18">
        <v>1</v>
      </c>
      <c r="I18">
        <v>1</v>
      </c>
      <c r="J18">
        <v>1</v>
      </c>
      <c r="K18">
        <v>1</v>
      </c>
    </row>
    <row r="19" spans="1:11" hidden="1" x14ac:dyDescent="0.25">
      <c r="A19" t="s">
        <v>580</v>
      </c>
      <c r="B19">
        <v>1</v>
      </c>
    </row>
    <row r="20" spans="1:11" ht="45" hidden="1" x14ac:dyDescent="0.25">
      <c r="A20" s="3" t="s">
        <v>898</v>
      </c>
      <c r="B20">
        <v>1</v>
      </c>
      <c r="C20">
        <v>1</v>
      </c>
      <c r="G20">
        <v>1</v>
      </c>
    </row>
    <row r="21" spans="1:11" ht="75" hidden="1" x14ac:dyDescent="0.25">
      <c r="A21" s="3" t="s">
        <v>908</v>
      </c>
      <c r="B21">
        <v>1</v>
      </c>
      <c r="E21">
        <v>1</v>
      </c>
      <c r="H21">
        <v>1</v>
      </c>
      <c r="I21">
        <v>1</v>
      </c>
      <c r="J21">
        <v>1</v>
      </c>
      <c r="K21">
        <v>1</v>
      </c>
    </row>
    <row r="22" spans="1:11" ht="135" hidden="1" x14ac:dyDescent="0.25">
      <c r="A22" s="3" t="s">
        <v>900</v>
      </c>
      <c r="B22">
        <v>1</v>
      </c>
      <c r="C22">
        <v>1</v>
      </c>
      <c r="D22">
        <v>1</v>
      </c>
      <c r="E22">
        <v>1</v>
      </c>
      <c r="F22">
        <v>1</v>
      </c>
      <c r="G22">
        <v>1</v>
      </c>
      <c r="H22">
        <v>1</v>
      </c>
      <c r="I22">
        <v>1</v>
      </c>
      <c r="J22">
        <v>1</v>
      </c>
      <c r="K22">
        <v>1</v>
      </c>
    </row>
    <row r="23" spans="1:11" ht="120" hidden="1" x14ac:dyDescent="0.25">
      <c r="A23" s="3" t="s">
        <v>950</v>
      </c>
      <c r="B23">
        <v>1</v>
      </c>
      <c r="C23">
        <v>1</v>
      </c>
      <c r="E23">
        <v>1</v>
      </c>
      <c r="F23">
        <v>1</v>
      </c>
      <c r="H23">
        <v>1</v>
      </c>
      <c r="I23">
        <v>1</v>
      </c>
      <c r="J23">
        <v>1</v>
      </c>
      <c r="K23">
        <v>1</v>
      </c>
    </row>
    <row r="24" spans="1:11" ht="30" hidden="1" x14ac:dyDescent="0.25">
      <c r="A24" s="3" t="s">
        <v>897</v>
      </c>
      <c r="C24">
        <v>1</v>
      </c>
      <c r="E24">
        <v>1</v>
      </c>
    </row>
    <row r="25" spans="1:11" hidden="1" x14ac:dyDescent="0.25">
      <c r="A25" t="s">
        <v>593</v>
      </c>
      <c r="C25">
        <v>1</v>
      </c>
    </row>
    <row r="26" spans="1:11" hidden="1" x14ac:dyDescent="0.25">
      <c r="A26" t="s">
        <v>597</v>
      </c>
      <c r="C26">
        <v>1</v>
      </c>
    </row>
    <row r="27" spans="1:11" hidden="1" x14ac:dyDescent="0.25">
      <c r="A27" t="s">
        <v>599</v>
      </c>
      <c r="C27">
        <v>1</v>
      </c>
    </row>
    <row r="28" spans="1:11" hidden="1" x14ac:dyDescent="0.25">
      <c r="A28" t="s">
        <v>602</v>
      </c>
      <c r="C28">
        <v>1</v>
      </c>
    </row>
    <row r="29" spans="1:11" hidden="1" x14ac:dyDescent="0.25">
      <c r="A29" t="s">
        <v>604</v>
      </c>
      <c r="C29">
        <v>1</v>
      </c>
    </row>
    <row r="30" spans="1:11" hidden="1" x14ac:dyDescent="0.25">
      <c r="A30" t="s">
        <v>606</v>
      </c>
      <c r="C30">
        <v>1</v>
      </c>
    </row>
    <row r="31" spans="1:11" hidden="1" x14ac:dyDescent="0.25">
      <c r="A31" t="s">
        <v>613</v>
      </c>
      <c r="C31">
        <v>1</v>
      </c>
    </row>
    <row r="32" spans="1:11" hidden="1" x14ac:dyDescent="0.25">
      <c r="A32" t="s">
        <v>617</v>
      </c>
      <c r="C32">
        <v>1</v>
      </c>
    </row>
    <row r="33" spans="1:11" hidden="1" x14ac:dyDescent="0.25">
      <c r="A33" t="s">
        <v>625</v>
      </c>
      <c r="D33">
        <v>1</v>
      </c>
    </row>
    <row r="34" spans="1:11" hidden="1" x14ac:dyDescent="0.25">
      <c r="A34" t="s">
        <v>627</v>
      </c>
      <c r="D34">
        <v>1</v>
      </c>
    </row>
    <row r="35" spans="1:11" ht="30" hidden="1" x14ac:dyDescent="0.25">
      <c r="A35" s="3" t="s">
        <v>890</v>
      </c>
      <c r="D35">
        <v>1</v>
      </c>
      <c r="H35">
        <v>1</v>
      </c>
      <c r="K35">
        <v>1</v>
      </c>
    </row>
    <row r="36" spans="1:11" hidden="1" x14ac:dyDescent="0.25">
      <c r="A36" t="s">
        <v>631</v>
      </c>
      <c r="D36">
        <v>1</v>
      </c>
      <c r="I36">
        <v>1</v>
      </c>
    </row>
    <row r="37" spans="1:11" hidden="1" x14ac:dyDescent="0.25">
      <c r="A37" t="s">
        <v>638</v>
      </c>
      <c r="D37">
        <v>1</v>
      </c>
    </row>
    <row r="38" spans="1:11" hidden="1" x14ac:dyDescent="0.25">
      <c r="A38" t="s">
        <v>640</v>
      </c>
      <c r="D38">
        <v>1</v>
      </c>
    </row>
    <row r="39" spans="1:11" hidden="1" x14ac:dyDescent="0.25">
      <c r="A39" t="s">
        <v>646</v>
      </c>
      <c r="D39">
        <v>1</v>
      </c>
    </row>
    <row r="40" spans="1:11" hidden="1" x14ac:dyDescent="0.25">
      <c r="A40" t="s">
        <v>648</v>
      </c>
      <c r="D40">
        <v>1</v>
      </c>
    </row>
    <row r="41" spans="1:11" ht="45" hidden="1" x14ac:dyDescent="0.25">
      <c r="A41" s="3" t="s">
        <v>899</v>
      </c>
      <c r="D41">
        <v>1</v>
      </c>
      <c r="F41">
        <v>1</v>
      </c>
      <c r="G41">
        <v>1</v>
      </c>
    </row>
    <row r="42" spans="1:11" ht="30" hidden="1" x14ac:dyDescent="0.25">
      <c r="A42" s="3" t="s">
        <v>901</v>
      </c>
      <c r="D42">
        <v>1</v>
      </c>
      <c r="G42">
        <v>1</v>
      </c>
    </row>
    <row r="43" spans="1:11" ht="75" hidden="1" x14ac:dyDescent="0.25">
      <c r="A43" s="3" t="s">
        <v>886</v>
      </c>
      <c r="B43">
        <v>1</v>
      </c>
      <c r="E43">
        <v>1</v>
      </c>
      <c r="H43">
        <v>1</v>
      </c>
      <c r="J43">
        <v>1</v>
      </c>
    </row>
    <row r="44" spans="1:11" ht="135" hidden="1" x14ac:dyDescent="0.25">
      <c r="A44" s="3" t="s">
        <v>902</v>
      </c>
      <c r="C44">
        <v>1</v>
      </c>
      <c r="D44">
        <v>1</v>
      </c>
      <c r="E44">
        <v>1</v>
      </c>
      <c r="F44">
        <v>1</v>
      </c>
      <c r="G44">
        <v>1</v>
      </c>
      <c r="H44">
        <v>1</v>
      </c>
      <c r="I44">
        <v>1</v>
      </c>
      <c r="J44">
        <v>1</v>
      </c>
      <c r="K44">
        <v>1</v>
      </c>
    </row>
    <row r="45" spans="1:11" hidden="1" x14ac:dyDescent="0.25">
      <c r="A45" t="s">
        <v>663</v>
      </c>
      <c r="E45">
        <v>1</v>
      </c>
    </row>
    <row r="46" spans="1:11" hidden="1" x14ac:dyDescent="0.25">
      <c r="A46" t="s">
        <v>665</v>
      </c>
      <c r="E46">
        <v>1</v>
      </c>
    </row>
    <row r="47" spans="1:11" hidden="1" x14ac:dyDescent="0.25">
      <c r="A47" t="s">
        <v>668</v>
      </c>
      <c r="E47">
        <v>1</v>
      </c>
    </row>
    <row r="48" spans="1:11" hidden="1" x14ac:dyDescent="0.25">
      <c r="A48" t="s">
        <v>672</v>
      </c>
      <c r="E48">
        <v>1</v>
      </c>
    </row>
    <row r="49" spans="1:11" hidden="1" x14ac:dyDescent="0.25">
      <c r="A49" t="s">
        <v>673</v>
      </c>
      <c r="E49">
        <v>1</v>
      </c>
    </row>
    <row r="50" spans="1:11" hidden="1" x14ac:dyDescent="0.25">
      <c r="A50" t="s">
        <v>675</v>
      </c>
      <c r="E50">
        <v>1</v>
      </c>
    </row>
    <row r="51" spans="1:11" hidden="1" x14ac:dyDescent="0.25">
      <c r="A51" t="s">
        <v>678</v>
      </c>
      <c r="E51">
        <v>1</v>
      </c>
    </row>
    <row r="52" spans="1:11" hidden="1" x14ac:dyDescent="0.25">
      <c r="A52" t="s">
        <v>680</v>
      </c>
      <c r="E52">
        <v>1</v>
      </c>
    </row>
    <row r="53" spans="1:11" hidden="1" x14ac:dyDescent="0.25">
      <c r="A53" t="s">
        <v>684</v>
      </c>
      <c r="E53">
        <v>1</v>
      </c>
    </row>
    <row r="54" spans="1:11" hidden="1" x14ac:dyDescent="0.25">
      <c r="A54" t="s">
        <v>694</v>
      </c>
      <c r="F54">
        <v>1</v>
      </c>
    </row>
    <row r="55" spans="1:11" hidden="1" x14ac:dyDescent="0.25">
      <c r="A55" t="s">
        <v>696</v>
      </c>
      <c r="F55">
        <v>1</v>
      </c>
    </row>
    <row r="56" spans="1:11" hidden="1" x14ac:dyDescent="0.25">
      <c r="A56" t="s">
        <v>698</v>
      </c>
      <c r="F56">
        <v>1</v>
      </c>
    </row>
    <row r="57" spans="1:11" ht="30" hidden="1" x14ac:dyDescent="0.25">
      <c r="A57" s="3" t="s">
        <v>895</v>
      </c>
      <c r="F57">
        <v>1</v>
      </c>
      <c r="K57">
        <v>1</v>
      </c>
    </row>
    <row r="58" spans="1:11" ht="30" hidden="1" x14ac:dyDescent="0.25">
      <c r="A58" s="3" t="s">
        <v>905</v>
      </c>
      <c r="F58">
        <v>1</v>
      </c>
    </row>
    <row r="59" spans="1:11" hidden="1" x14ac:dyDescent="0.25">
      <c r="A59" t="s">
        <v>704</v>
      </c>
      <c r="F59">
        <v>1</v>
      </c>
    </row>
    <row r="60" spans="1:11" hidden="1" x14ac:dyDescent="0.25">
      <c r="A60" t="s">
        <v>706</v>
      </c>
      <c r="F60">
        <v>1</v>
      </c>
    </row>
    <row r="61" spans="1:11" ht="45" hidden="1" x14ac:dyDescent="0.25">
      <c r="A61" s="3" t="s">
        <v>904</v>
      </c>
      <c r="F61">
        <v>1</v>
      </c>
      <c r="G61">
        <v>1</v>
      </c>
      <c r="I61">
        <v>1</v>
      </c>
    </row>
    <row r="62" spans="1:11" hidden="1" x14ac:dyDescent="0.25">
      <c r="A62" t="s">
        <v>711</v>
      </c>
      <c r="F62">
        <v>1</v>
      </c>
    </row>
    <row r="63" spans="1:11" hidden="1" x14ac:dyDescent="0.25">
      <c r="A63" t="s">
        <v>713</v>
      </c>
      <c r="F63">
        <v>1</v>
      </c>
    </row>
    <row r="64" spans="1:11" ht="45" hidden="1" x14ac:dyDescent="0.25">
      <c r="A64" s="3" t="s">
        <v>909</v>
      </c>
      <c r="F64">
        <v>1</v>
      </c>
      <c r="G64">
        <v>1</v>
      </c>
      <c r="K64">
        <v>1</v>
      </c>
    </row>
    <row r="65" spans="1:11" ht="30" hidden="1" x14ac:dyDescent="0.25">
      <c r="A65" s="3" t="s">
        <v>910</v>
      </c>
      <c r="G65">
        <v>1</v>
      </c>
      <c r="H65">
        <v>1</v>
      </c>
    </row>
    <row r="66" spans="1:11" hidden="1" x14ac:dyDescent="0.25">
      <c r="A66" t="s">
        <v>728</v>
      </c>
      <c r="G66">
        <v>1</v>
      </c>
    </row>
    <row r="67" spans="1:11" hidden="1" x14ac:dyDescent="0.25">
      <c r="A67" t="s">
        <v>729</v>
      </c>
      <c r="G67">
        <v>1</v>
      </c>
    </row>
    <row r="68" spans="1:11" hidden="1" x14ac:dyDescent="0.25">
      <c r="A68" t="s">
        <v>733</v>
      </c>
      <c r="G68">
        <v>1</v>
      </c>
    </row>
    <row r="69" spans="1:11" hidden="1" x14ac:dyDescent="0.25">
      <c r="A69" t="s">
        <v>735</v>
      </c>
      <c r="G69">
        <v>1</v>
      </c>
    </row>
    <row r="70" spans="1:11" ht="30" hidden="1" x14ac:dyDescent="0.25">
      <c r="A70" s="3" t="s">
        <v>907</v>
      </c>
      <c r="G70">
        <v>1</v>
      </c>
      <c r="K70">
        <v>1</v>
      </c>
    </row>
    <row r="71" spans="1:11" hidden="1" x14ac:dyDescent="0.25">
      <c r="A71" t="s">
        <v>753</v>
      </c>
      <c r="H71">
        <v>1</v>
      </c>
    </row>
    <row r="72" spans="1:11" hidden="1" x14ac:dyDescent="0.25">
      <c r="A72" t="s">
        <v>755</v>
      </c>
      <c r="H72">
        <v>1</v>
      </c>
    </row>
    <row r="73" spans="1:11" hidden="1" x14ac:dyDescent="0.25">
      <c r="A73" t="s">
        <v>759</v>
      </c>
      <c r="H73">
        <v>1</v>
      </c>
    </row>
    <row r="74" spans="1:11" hidden="1" x14ac:dyDescent="0.25">
      <c r="A74" t="s">
        <v>761</v>
      </c>
      <c r="H74">
        <v>1</v>
      </c>
    </row>
    <row r="75" spans="1:11" hidden="1" x14ac:dyDescent="0.25">
      <c r="A75" t="s">
        <v>764</v>
      </c>
      <c r="H75">
        <v>1</v>
      </c>
    </row>
    <row r="76" spans="1:11" hidden="1" x14ac:dyDescent="0.25">
      <c r="A76" t="s">
        <v>767</v>
      </c>
      <c r="H76">
        <v>1</v>
      </c>
    </row>
    <row r="77" spans="1:11" ht="30" hidden="1" x14ac:dyDescent="0.25">
      <c r="A77" s="3" t="s">
        <v>911</v>
      </c>
      <c r="H77">
        <v>1</v>
      </c>
      <c r="J77">
        <v>1</v>
      </c>
    </row>
    <row r="78" spans="1:11" hidden="1" x14ac:dyDescent="0.25">
      <c r="A78" t="s">
        <v>779</v>
      </c>
      <c r="I78">
        <v>1</v>
      </c>
    </row>
    <row r="79" spans="1:11" ht="30" hidden="1" x14ac:dyDescent="0.25">
      <c r="A79" s="3" t="s">
        <v>889</v>
      </c>
      <c r="I79">
        <v>1</v>
      </c>
      <c r="J79">
        <v>1</v>
      </c>
    </row>
    <row r="80" spans="1:11" hidden="1" x14ac:dyDescent="0.25">
      <c r="A80" t="s">
        <v>782</v>
      </c>
      <c r="I80">
        <v>1</v>
      </c>
    </row>
    <row r="81" spans="1:11" ht="30" hidden="1" x14ac:dyDescent="0.25">
      <c r="A81" s="3" t="s">
        <v>903</v>
      </c>
      <c r="I81">
        <v>1</v>
      </c>
      <c r="K81">
        <v>1</v>
      </c>
    </row>
    <row r="82" spans="1:11" hidden="1" x14ac:dyDescent="0.25">
      <c r="A82" t="s">
        <v>797</v>
      </c>
      <c r="I82">
        <v>1</v>
      </c>
    </row>
    <row r="83" spans="1:11" ht="60" hidden="1" x14ac:dyDescent="0.25">
      <c r="A83" s="3" t="s">
        <v>906</v>
      </c>
      <c r="I83">
        <v>1</v>
      </c>
      <c r="J83">
        <v>1</v>
      </c>
    </row>
    <row r="84" spans="1:11" hidden="1" x14ac:dyDescent="0.25">
      <c r="A84" t="s">
        <v>810</v>
      </c>
      <c r="J84">
        <v>1</v>
      </c>
    </row>
    <row r="85" spans="1:11" hidden="1" x14ac:dyDescent="0.25">
      <c r="A85" t="s">
        <v>814</v>
      </c>
      <c r="J85">
        <v>1</v>
      </c>
    </row>
    <row r="86" spans="1:11" hidden="1" x14ac:dyDescent="0.25">
      <c r="A86" t="s">
        <v>820</v>
      </c>
      <c r="J86">
        <v>1</v>
      </c>
    </row>
    <row r="87" spans="1:11" hidden="1" x14ac:dyDescent="0.25">
      <c r="A87" t="s">
        <v>824</v>
      </c>
      <c r="J87">
        <v>1</v>
      </c>
    </row>
    <row r="88" spans="1:11" hidden="1" x14ac:dyDescent="0.25">
      <c r="A88" t="s">
        <v>831</v>
      </c>
      <c r="J88">
        <v>1</v>
      </c>
    </row>
    <row r="89" spans="1:11" hidden="1" x14ac:dyDescent="0.25">
      <c r="A89" t="s">
        <v>833</v>
      </c>
      <c r="J89">
        <v>1</v>
      </c>
    </row>
    <row r="90" spans="1:11" hidden="1" x14ac:dyDescent="0.25">
      <c r="A90" t="s">
        <v>862</v>
      </c>
      <c r="K90">
        <v>1</v>
      </c>
    </row>
    <row r="91" spans="1:11" hidden="1" x14ac:dyDescent="0.25">
      <c r="A91" t="s">
        <v>865</v>
      </c>
      <c r="K91">
        <v>1</v>
      </c>
    </row>
    <row r="92" spans="1:11" hidden="1" x14ac:dyDescent="0.25">
      <c r="A92" t="s">
        <v>866</v>
      </c>
      <c r="K92">
        <v>1</v>
      </c>
    </row>
    <row r="93" spans="1:11" hidden="1" x14ac:dyDescent="0.25">
      <c r="A93" t="s">
        <v>874</v>
      </c>
      <c r="K93">
        <v>1</v>
      </c>
    </row>
    <row r="94" spans="1:11" hidden="1" x14ac:dyDescent="0.25">
      <c r="A94" t="s">
        <v>875</v>
      </c>
      <c r="K94">
        <v>1</v>
      </c>
    </row>
    <row r="95" spans="1:11" hidden="1" x14ac:dyDescent="0.25">
      <c r="A95" t="s">
        <v>877</v>
      </c>
      <c r="K95">
        <v>1</v>
      </c>
    </row>
  </sheetData>
  <autoFilter ref="A5:K95" xr:uid="{7CAE4AB3-5409-4513-8AC3-B0BF056F44E4}">
    <filterColumn colId="10">
      <filters>
        <filter val="2"/>
      </filters>
    </filterColumn>
  </autoFilter>
  <conditionalFormatting sqref="A2:A5">
    <cfRule type="duplicateValues" dxfId="55" priority="5"/>
  </conditionalFormatting>
  <conditionalFormatting sqref="A2:A95">
    <cfRule type="duplicateValues" dxfId="54" priority="496"/>
    <cfRule type="duplicateValues" dxfId="53" priority="497"/>
  </conditionalFormatting>
  <conditionalFormatting sqref="A6:A23">
    <cfRule type="duplicateValues" dxfId="52" priority="201"/>
  </conditionalFormatting>
  <conditionalFormatting sqref="A24:A95">
    <cfRule type="duplicateValues" dxfId="51" priority="494"/>
  </conditionalFormatting>
  <conditionalFormatting sqref="B1:K1">
    <cfRule type="cellIs" dxfId="50" priority="1" operator="equal">
      <formula>FALSE</formula>
    </cfRule>
  </conditionalFormatting>
  <conditionalFormatting sqref="M2:M48">
    <cfRule type="cellIs" dxfId="49" priority="7" operator="greaterThan">
      <formula>50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6A8CF-A13E-44F2-84CC-1CAA004F3414}">
  <dimension ref="A1:AB213"/>
  <sheetViews>
    <sheetView workbookViewId="0">
      <selection activeCell="Y19" sqref="Y19"/>
    </sheetView>
    <sheetView workbookViewId="1"/>
    <sheetView tabSelected="1" topLeftCell="A186" workbookViewId="2"/>
    <sheetView topLeftCell="A172" zoomScale="82" zoomScaleNormal="82" workbookViewId="3">
      <selection activeCell="E2" sqref="E2"/>
    </sheetView>
  </sheetViews>
  <sheetFormatPr defaultRowHeight="15" x14ac:dyDescent="0.25"/>
  <cols>
    <col min="2" max="2" width="66.85546875" bestFit="1" customWidth="1"/>
    <col min="3" max="3" width="9" hidden="1" customWidth="1"/>
    <col min="4" max="4" width="9" customWidth="1"/>
    <col min="5" max="5" width="15.5703125" bestFit="1" customWidth="1"/>
    <col min="6" max="6" width="0" hidden="1" customWidth="1"/>
    <col min="7" max="7" width="10.5703125" bestFit="1" customWidth="1"/>
    <col min="9" max="9" width="64.7109375" bestFit="1" customWidth="1"/>
  </cols>
  <sheetData>
    <row r="1" spans="1:28" x14ac:dyDescent="0.25">
      <c r="A1" s="36" t="s">
        <v>261</v>
      </c>
      <c r="B1" s="36"/>
      <c r="C1" s="32" t="s">
        <v>531</v>
      </c>
      <c r="D1" s="32" t="s">
        <v>532</v>
      </c>
      <c r="E1" s="32" t="s">
        <v>993</v>
      </c>
      <c r="F1" s="32" t="s">
        <v>992</v>
      </c>
      <c r="G1" s="1" t="s">
        <v>149</v>
      </c>
      <c r="H1" s="1" t="s">
        <v>918</v>
      </c>
      <c r="I1" s="1" t="s">
        <v>923</v>
      </c>
      <c r="J1" s="1" t="s">
        <v>922</v>
      </c>
      <c r="K1" s="1" t="s">
        <v>150</v>
      </c>
      <c r="L1" s="1" t="s">
        <v>151</v>
      </c>
      <c r="M1" s="1" t="s">
        <v>152</v>
      </c>
      <c r="N1" s="1" t="s">
        <v>153</v>
      </c>
      <c r="O1" s="1" t="s">
        <v>154</v>
      </c>
      <c r="P1" s="1" t="s">
        <v>155</v>
      </c>
      <c r="Q1" s="1" t="s">
        <v>156</v>
      </c>
      <c r="R1" s="1" t="s">
        <v>157</v>
      </c>
      <c r="S1" s="1" t="s">
        <v>158</v>
      </c>
      <c r="T1" s="1" t="s">
        <v>159</v>
      </c>
      <c r="V1" s="12" t="s">
        <v>522</v>
      </c>
      <c r="W1" s="12" t="s">
        <v>523</v>
      </c>
      <c r="X1" s="12" t="s">
        <v>524</v>
      </c>
      <c r="Y1" s="12" t="s">
        <v>525</v>
      </c>
      <c r="Z1" s="12" t="s">
        <v>526</v>
      </c>
      <c r="AA1" s="12" t="s">
        <v>529</v>
      </c>
      <c r="AB1" s="32" t="s">
        <v>472</v>
      </c>
    </row>
    <row r="2" spans="1:28" x14ac:dyDescent="0.25">
      <c r="A2" s="53">
        <v>0.38055555555555554</v>
      </c>
      <c r="B2" s="5" t="s">
        <v>556</v>
      </c>
      <c r="C2" t="b">
        <f>(A2=G2)</f>
        <v>1</v>
      </c>
      <c r="D2" t="b">
        <f>(B2=I2)</f>
        <v>0</v>
      </c>
      <c r="E2" t="b">
        <v>1</v>
      </c>
      <c r="G2" s="52">
        <v>0.38055555555555554</v>
      </c>
      <c r="H2" t="s">
        <v>168</v>
      </c>
      <c r="I2" t="s">
        <v>1179</v>
      </c>
      <c r="J2" t="s">
        <v>169</v>
      </c>
      <c r="K2" t="s">
        <v>1180</v>
      </c>
      <c r="L2" t="s">
        <v>170</v>
      </c>
      <c r="M2">
        <v>15</v>
      </c>
    </row>
    <row r="3" spans="1:28" x14ac:dyDescent="0.25">
      <c r="A3" s="53">
        <v>0.39791666666666664</v>
      </c>
      <c r="B3" s="5" t="s">
        <v>558</v>
      </c>
      <c r="C3" t="b">
        <f t="shared" ref="C3:C20" si="0">(A3=G3)</f>
        <v>0</v>
      </c>
      <c r="D3" t="b">
        <f t="shared" ref="D3:D20" si="1">(B3=I3)</f>
        <v>0</v>
      </c>
      <c r="G3" s="51"/>
    </row>
    <row r="4" spans="1:28" x14ac:dyDescent="0.25">
      <c r="A4" s="53">
        <v>0.41666666666666669</v>
      </c>
      <c r="B4" s="5" t="s">
        <v>560</v>
      </c>
      <c r="C4" t="b">
        <f t="shared" si="0"/>
        <v>1</v>
      </c>
      <c r="D4" t="b">
        <f t="shared" si="1"/>
        <v>1</v>
      </c>
      <c r="E4" t="b">
        <v>1</v>
      </c>
      <c r="G4" s="52">
        <v>0.41666666666666669</v>
      </c>
      <c r="H4" t="s">
        <v>178</v>
      </c>
      <c r="I4" t="s">
        <v>560</v>
      </c>
      <c r="J4" t="s">
        <v>161</v>
      </c>
      <c r="K4" t="s">
        <v>1181</v>
      </c>
      <c r="L4" t="s">
        <v>179</v>
      </c>
      <c r="M4" t="s">
        <v>1182</v>
      </c>
    </row>
    <row r="5" spans="1:28" x14ac:dyDescent="0.25">
      <c r="A5" s="53">
        <v>0.44444444444444442</v>
      </c>
      <c r="B5" s="20" t="s">
        <v>562</v>
      </c>
      <c r="C5" t="b">
        <f t="shared" si="0"/>
        <v>1</v>
      </c>
      <c r="D5" t="b">
        <f t="shared" si="1"/>
        <v>0</v>
      </c>
      <c r="E5" t="b">
        <v>1</v>
      </c>
      <c r="G5" s="52">
        <v>0.44444444444444442</v>
      </c>
      <c r="H5" t="s">
        <v>177</v>
      </c>
    </row>
    <row r="6" spans="1:28" x14ac:dyDescent="0.25">
      <c r="A6" s="53">
        <v>0.46250000000000002</v>
      </c>
      <c r="B6" s="5" t="s">
        <v>564</v>
      </c>
      <c r="C6" t="b">
        <f t="shared" si="0"/>
        <v>1</v>
      </c>
      <c r="D6" t="b">
        <f t="shared" si="1"/>
        <v>1</v>
      </c>
      <c r="E6" t="b">
        <v>1</v>
      </c>
      <c r="G6" s="52">
        <v>0.46250000000000002</v>
      </c>
      <c r="H6" t="s">
        <v>165</v>
      </c>
      <c r="I6" t="s">
        <v>564</v>
      </c>
      <c r="J6" t="s">
        <v>166</v>
      </c>
      <c r="K6" t="s">
        <v>1183</v>
      </c>
      <c r="L6" t="s">
        <v>167</v>
      </c>
      <c r="M6">
        <v>30</v>
      </c>
    </row>
    <row r="7" spans="1:28" x14ac:dyDescent="0.25">
      <c r="A7" s="53">
        <v>0.47847222222222224</v>
      </c>
      <c r="B7" s="5" t="s">
        <v>566</v>
      </c>
      <c r="C7" t="b">
        <f t="shared" si="0"/>
        <v>0</v>
      </c>
      <c r="D7" t="b">
        <f t="shared" si="1"/>
        <v>0</v>
      </c>
    </row>
    <row r="8" spans="1:28" x14ac:dyDescent="0.25">
      <c r="A8" s="53">
        <v>0.5</v>
      </c>
      <c r="B8" s="20" t="s">
        <v>568</v>
      </c>
      <c r="C8" t="b">
        <f t="shared" si="0"/>
        <v>1</v>
      </c>
      <c r="D8" t="b">
        <f t="shared" si="1"/>
        <v>0</v>
      </c>
      <c r="E8" t="b">
        <v>1</v>
      </c>
      <c r="G8" s="52">
        <v>0.5</v>
      </c>
      <c r="H8" t="s">
        <v>168</v>
      </c>
      <c r="I8" t="s">
        <v>1184</v>
      </c>
      <c r="J8" t="s">
        <v>169</v>
      </c>
      <c r="K8" t="s">
        <v>1185</v>
      </c>
      <c r="L8" t="s">
        <v>170</v>
      </c>
      <c r="M8">
        <v>15</v>
      </c>
    </row>
    <row r="9" spans="1:28" x14ac:dyDescent="0.25">
      <c r="A9" s="53">
        <v>0.51111111111111107</v>
      </c>
      <c r="B9" s="20" t="s">
        <v>193</v>
      </c>
      <c r="C9" t="b">
        <f t="shared" si="0"/>
        <v>1</v>
      </c>
      <c r="D9" t="b">
        <f t="shared" si="1"/>
        <v>0</v>
      </c>
      <c r="E9" t="b">
        <v>1</v>
      </c>
      <c r="G9" s="52">
        <v>0.51111111111111107</v>
      </c>
      <c r="H9" t="s">
        <v>177</v>
      </c>
    </row>
    <row r="10" spans="1:28" x14ac:dyDescent="0.25">
      <c r="A10" s="53">
        <v>0.53541666666666665</v>
      </c>
      <c r="B10" s="5" t="s">
        <v>570</v>
      </c>
      <c r="C10" t="b">
        <f t="shared" si="0"/>
        <v>1</v>
      </c>
      <c r="D10" t="b">
        <f t="shared" si="1"/>
        <v>0</v>
      </c>
      <c r="E10" t="b">
        <v>1</v>
      </c>
      <c r="G10" s="52">
        <v>0.53541666666666665</v>
      </c>
      <c r="H10" t="s">
        <v>168</v>
      </c>
      <c r="I10" t="s">
        <v>1186</v>
      </c>
      <c r="J10" t="s">
        <v>169</v>
      </c>
      <c r="K10" t="s">
        <v>1182</v>
      </c>
      <c r="L10" t="s">
        <v>170</v>
      </c>
      <c r="M10">
        <v>60</v>
      </c>
    </row>
    <row r="11" spans="1:28" x14ac:dyDescent="0.25">
      <c r="A11" s="53">
        <v>0.55902777777777779</v>
      </c>
      <c r="B11" s="5" t="s">
        <v>572</v>
      </c>
      <c r="C11" t="b">
        <f t="shared" si="0"/>
        <v>1</v>
      </c>
      <c r="D11" t="b">
        <f t="shared" si="1"/>
        <v>0</v>
      </c>
      <c r="E11" t="b">
        <v>1</v>
      </c>
      <c r="G11" s="52">
        <v>0.55902777777777779</v>
      </c>
      <c r="H11" t="s">
        <v>165</v>
      </c>
      <c r="I11" t="s">
        <v>1187</v>
      </c>
      <c r="J11" t="s">
        <v>166</v>
      </c>
      <c r="K11" t="s">
        <v>1188</v>
      </c>
      <c r="L11" t="s">
        <v>167</v>
      </c>
      <c r="M11">
        <v>30</v>
      </c>
    </row>
    <row r="12" spans="1:28" x14ac:dyDescent="0.25">
      <c r="A12" s="53">
        <v>0.58125000000000004</v>
      </c>
      <c r="B12" s="5" t="s">
        <v>574</v>
      </c>
      <c r="C12" t="b">
        <f t="shared" si="0"/>
        <v>1</v>
      </c>
      <c r="D12" t="b">
        <f t="shared" si="1"/>
        <v>0</v>
      </c>
      <c r="E12" t="b">
        <v>1</v>
      </c>
      <c r="G12" s="52">
        <v>0.58125000000000004</v>
      </c>
      <c r="H12" t="s">
        <v>177</v>
      </c>
    </row>
    <row r="13" spans="1:28" x14ac:dyDescent="0.25">
      <c r="A13" s="53">
        <v>0.59791666666666665</v>
      </c>
      <c r="B13" s="5" t="s">
        <v>576</v>
      </c>
      <c r="C13" t="b">
        <f t="shared" si="0"/>
        <v>1</v>
      </c>
      <c r="D13" t="b">
        <f t="shared" si="1"/>
        <v>0</v>
      </c>
      <c r="E13" t="b">
        <v>1</v>
      </c>
      <c r="G13" s="52">
        <v>0.59791666666666665</v>
      </c>
      <c r="H13" t="s">
        <v>177</v>
      </c>
    </row>
    <row r="14" spans="1:28" x14ac:dyDescent="0.25">
      <c r="A14" s="53">
        <v>0.61736111111111114</v>
      </c>
      <c r="B14" s="20" t="s">
        <v>578</v>
      </c>
      <c r="C14" t="b">
        <f t="shared" si="0"/>
        <v>1</v>
      </c>
      <c r="D14" t="b">
        <f t="shared" si="1"/>
        <v>0</v>
      </c>
      <c r="E14" t="b">
        <v>1</v>
      </c>
      <c r="G14" s="52">
        <v>0.61736111111111114</v>
      </c>
      <c r="H14" t="s">
        <v>177</v>
      </c>
    </row>
    <row r="15" spans="1:28" x14ac:dyDescent="0.25">
      <c r="A15" s="53">
        <v>0.63541666666666663</v>
      </c>
      <c r="B15" s="5" t="s">
        <v>580</v>
      </c>
      <c r="C15" t="b">
        <f t="shared" si="0"/>
        <v>1</v>
      </c>
      <c r="D15" t="b">
        <f t="shared" si="1"/>
        <v>1</v>
      </c>
      <c r="E15" t="b">
        <v>1</v>
      </c>
      <c r="G15" s="52">
        <v>0.63541666666666663</v>
      </c>
      <c r="H15" t="s">
        <v>178</v>
      </c>
      <c r="I15" t="s">
        <v>580</v>
      </c>
      <c r="J15" t="s">
        <v>161</v>
      </c>
      <c r="K15" t="s">
        <v>1181</v>
      </c>
      <c r="L15" t="s">
        <v>179</v>
      </c>
      <c r="M15" t="s">
        <v>1182</v>
      </c>
    </row>
    <row r="16" spans="1:28" x14ac:dyDescent="0.25">
      <c r="A16" s="53">
        <v>0.65208333333333335</v>
      </c>
      <c r="B16" s="5" t="s">
        <v>582</v>
      </c>
      <c r="C16" t="b">
        <f t="shared" si="0"/>
        <v>1</v>
      </c>
      <c r="D16" t="b">
        <f t="shared" si="1"/>
        <v>0</v>
      </c>
      <c r="E16" t="b">
        <v>1</v>
      </c>
      <c r="G16" s="52">
        <v>0.65208333333333335</v>
      </c>
      <c r="H16" t="s">
        <v>160</v>
      </c>
      <c r="I16" t="s">
        <v>1189</v>
      </c>
      <c r="J16" t="s">
        <v>161</v>
      </c>
      <c r="K16" t="s">
        <v>1190</v>
      </c>
      <c r="L16" t="s">
        <v>162</v>
      </c>
      <c r="M16" t="s">
        <v>1191</v>
      </c>
      <c r="N16" t="s">
        <v>163</v>
      </c>
      <c r="O16" t="s">
        <v>1192</v>
      </c>
      <c r="P16" t="s">
        <v>185</v>
      </c>
      <c r="Q16" t="s">
        <v>1193</v>
      </c>
    </row>
    <row r="17" spans="1:28" x14ac:dyDescent="0.25">
      <c r="A17" s="53">
        <v>0.67013888888888884</v>
      </c>
      <c r="B17" s="20" t="s">
        <v>583</v>
      </c>
      <c r="C17" t="b">
        <f t="shared" si="0"/>
        <v>1</v>
      </c>
      <c r="D17" t="b">
        <f t="shared" si="1"/>
        <v>0</v>
      </c>
      <c r="E17" t="b">
        <v>1</v>
      </c>
      <c r="G17" s="52">
        <v>0.67013888888888884</v>
      </c>
      <c r="H17" t="s">
        <v>168</v>
      </c>
      <c r="I17" t="s">
        <v>1194</v>
      </c>
      <c r="J17" t="s">
        <v>169</v>
      </c>
      <c r="K17" t="s">
        <v>1185</v>
      </c>
      <c r="L17" t="s">
        <v>170</v>
      </c>
      <c r="M17">
        <v>15</v>
      </c>
    </row>
    <row r="18" spans="1:28" x14ac:dyDescent="0.25">
      <c r="A18" s="53">
        <v>0.68194444444444446</v>
      </c>
      <c r="B18" s="5" t="s">
        <v>584</v>
      </c>
      <c r="C18" t="b">
        <f t="shared" si="0"/>
        <v>1</v>
      </c>
      <c r="D18" t="b">
        <f t="shared" si="1"/>
        <v>0</v>
      </c>
      <c r="E18" t="b">
        <v>1</v>
      </c>
      <c r="G18" s="52">
        <v>0.68194444444444446</v>
      </c>
      <c r="H18" t="s">
        <v>177</v>
      </c>
    </row>
    <row r="19" spans="1:28" x14ac:dyDescent="0.25">
      <c r="A19" s="53">
        <v>0.7</v>
      </c>
      <c r="B19" s="20" t="s">
        <v>585</v>
      </c>
      <c r="C19" t="b">
        <f t="shared" si="0"/>
        <v>1</v>
      </c>
      <c r="D19" t="b">
        <f t="shared" si="1"/>
        <v>0</v>
      </c>
      <c r="E19" t="b">
        <v>1</v>
      </c>
      <c r="G19" s="52">
        <v>0.7</v>
      </c>
      <c r="H19" t="s">
        <v>180</v>
      </c>
      <c r="I19" t="s">
        <v>1195</v>
      </c>
      <c r="J19" t="s">
        <v>181</v>
      </c>
      <c r="K19" t="s">
        <v>164</v>
      </c>
      <c r="L19" t="s">
        <v>182</v>
      </c>
      <c r="M19" t="s">
        <v>164</v>
      </c>
      <c r="N19" t="s">
        <v>183</v>
      </c>
      <c r="O19" t="s">
        <v>1196</v>
      </c>
    </row>
    <row r="20" spans="1:28" x14ac:dyDescent="0.25">
      <c r="A20" s="53">
        <v>0.7104166666666667</v>
      </c>
      <c r="B20" s="5" t="s">
        <v>586</v>
      </c>
      <c r="C20" t="b">
        <f t="shared" si="0"/>
        <v>1</v>
      </c>
      <c r="D20" t="b">
        <f t="shared" si="1"/>
        <v>0</v>
      </c>
      <c r="E20" t="b">
        <v>1</v>
      </c>
      <c r="G20" s="52">
        <v>0.7104166666666667</v>
      </c>
      <c r="H20" t="s">
        <v>177</v>
      </c>
    </row>
    <row r="21" spans="1:28" ht="15.75" thickBot="1" x14ac:dyDescent="0.3"/>
    <row r="22" spans="1:28" x14ac:dyDescent="0.25">
      <c r="A22" s="6" t="s">
        <v>262</v>
      </c>
      <c r="B22" s="21"/>
      <c r="C22" s="32" t="s">
        <v>531</v>
      </c>
      <c r="D22" s="32" t="s">
        <v>532</v>
      </c>
      <c r="E22" s="32" t="s">
        <v>993</v>
      </c>
      <c r="F22" s="32" t="s">
        <v>992</v>
      </c>
      <c r="G22" s="1" t="s">
        <v>149</v>
      </c>
      <c r="H22" s="1" t="s">
        <v>918</v>
      </c>
      <c r="I22" s="1" t="s">
        <v>923</v>
      </c>
      <c r="J22" s="1" t="s">
        <v>922</v>
      </c>
      <c r="K22" s="1" t="s">
        <v>150</v>
      </c>
      <c r="L22" s="1" t="s">
        <v>151</v>
      </c>
      <c r="M22" s="1" t="s">
        <v>152</v>
      </c>
      <c r="N22" s="1" t="s">
        <v>153</v>
      </c>
      <c r="O22" s="1" t="s">
        <v>154</v>
      </c>
      <c r="P22" s="1" t="s">
        <v>155</v>
      </c>
      <c r="Q22" s="1" t="s">
        <v>156</v>
      </c>
      <c r="R22" s="1" t="s">
        <v>157</v>
      </c>
      <c r="S22" s="1" t="s">
        <v>158</v>
      </c>
      <c r="T22" s="1" t="s">
        <v>159</v>
      </c>
      <c r="V22" s="12" t="s">
        <v>522</v>
      </c>
      <c r="W22" s="12" t="s">
        <v>523</v>
      </c>
      <c r="X22" s="12" t="s">
        <v>524</v>
      </c>
      <c r="Y22" s="12" t="s">
        <v>525</v>
      </c>
      <c r="Z22" s="12" t="s">
        <v>526</v>
      </c>
      <c r="AA22" s="12" t="s">
        <v>529</v>
      </c>
      <c r="AB22" s="32" t="s">
        <v>472</v>
      </c>
    </row>
    <row r="23" spans="1:28" x14ac:dyDescent="0.25">
      <c r="A23" s="8">
        <v>0.37708333333333333</v>
      </c>
      <c r="B23" s="9" t="s">
        <v>587</v>
      </c>
      <c r="C23" t="b">
        <f t="shared" ref="C23" si="2">(A23=G23)</f>
        <v>1</v>
      </c>
      <c r="D23" t="b">
        <f t="shared" ref="D23" si="3">(B23=I23)</f>
        <v>0</v>
      </c>
      <c r="E23" t="b">
        <v>1</v>
      </c>
      <c r="G23" s="2">
        <v>0.37708333333333333</v>
      </c>
      <c r="H23" t="s">
        <v>168</v>
      </c>
      <c r="I23" t="s">
        <v>1197</v>
      </c>
      <c r="J23" t="s">
        <v>169</v>
      </c>
      <c r="K23" t="s">
        <v>1198</v>
      </c>
      <c r="L23" t="s">
        <v>170</v>
      </c>
      <c r="M23">
        <v>10</v>
      </c>
    </row>
    <row r="24" spans="1:28" x14ac:dyDescent="0.25">
      <c r="A24" s="8">
        <v>0.39305555555555555</v>
      </c>
      <c r="B24" s="9" t="s">
        <v>589</v>
      </c>
      <c r="C24" t="b">
        <f t="shared" ref="C24:C42" si="4">(A24=G24)</f>
        <v>1</v>
      </c>
      <c r="D24" t="b">
        <f t="shared" ref="D24:D42" si="5">(B24=I24)</f>
        <v>0</v>
      </c>
      <c r="E24" t="b">
        <v>1</v>
      </c>
      <c r="G24" s="2">
        <v>0.39305555555555555</v>
      </c>
      <c r="H24" t="s">
        <v>165</v>
      </c>
      <c r="I24" t="s">
        <v>1199</v>
      </c>
      <c r="J24" t="s">
        <v>166</v>
      </c>
      <c r="K24" t="s">
        <v>1200</v>
      </c>
      <c r="L24" t="s">
        <v>167</v>
      </c>
      <c r="M24">
        <v>30</v>
      </c>
    </row>
    <row r="25" spans="1:28" x14ac:dyDescent="0.25">
      <c r="A25" s="8">
        <v>0.41041666666666665</v>
      </c>
      <c r="B25" s="9" t="s">
        <v>591</v>
      </c>
      <c r="C25" t="b">
        <f t="shared" si="4"/>
        <v>1</v>
      </c>
      <c r="D25" t="b">
        <f t="shared" si="5"/>
        <v>0</v>
      </c>
      <c r="E25" t="b">
        <v>1</v>
      </c>
      <c r="G25" s="2">
        <v>0.41041666666666665</v>
      </c>
      <c r="H25" t="s">
        <v>160</v>
      </c>
      <c r="I25" t="s">
        <v>1201</v>
      </c>
      <c r="J25" t="s">
        <v>161</v>
      </c>
      <c r="K25" t="s">
        <v>1190</v>
      </c>
      <c r="L25" t="s">
        <v>162</v>
      </c>
      <c r="M25" t="s">
        <v>164</v>
      </c>
      <c r="N25" t="s">
        <v>163</v>
      </c>
      <c r="O25" t="s">
        <v>1202</v>
      </c>
      <c r="P25" t="s">
        <v>185</v>
      </c>
      <c r="Q25" t="s">
        <v>1203</v>
      </c>
      <c r="R25" t="s">
        <v>183</v>
      </c>
      <c r="S25" t="s">
        <v>1204</v>
      </c>
    </row>
    <row r="26" spans="1:28" x14ac:dyDescent="0.25">
      <c r="A26" s="8">
        <v>0.42708333333333331</v>
      </c>
      <c r="B26" s="9" t="s">
        <v>593</v>
      </c>
      <c r="C26" t="b">
        <f t="shared" si="4"/>
        <v>1</v>
      </c>
      <c r="D26" t="b">
        <f t="shared" si="5"/>
        <v>0</v>
      </c>
      <c r="E26" t="b">
        <v>1</v>
      </c>
      <c r="G26" s="2">
        <v>0.42708333333333331</v>
      </c>
      <c r="H26" t="s">
        <v>178</v>
      </c>
      <c r="I26" t="s">
        <v>1205</v>
      </c>
      <c r="J26" t="s">
        <v>161</v>
      </c>
      <c r="K26" t="s">
        <v>1181</v>
      </c>
      <c r="L26" t="s">
        <v>179</v>
      </c>
      <c r="M26" t="s">
        <v>1206</v>
      </c>
    </row>
    <row r="27" spans="1:28" x14ac:dyDescent="0.25">
      <c r="A27" s="8">
        <v>0.45069444444444445</v>
      </c>
      <c r="B27" s="45" t="s">
        <v>595</v>
      </c>
      <c r="C27" t="b">
        <f t="shared" si="4"/>
        <v>1</v>
      </c>
      <c r="D27" t="b">
        <f t="shared" si="5"/>
        <v>0</v>
      </c>
      <c r="E27" t="b">
        <v>1</v>
      </c>
      <c r="G27" s="2">
        <v>0.45069444444444445</v>
      </c>
      <c r="H27" t="s">
        <v>177</v>
      </c>
      <c r="I27" t="s">
        <v>1207</v>
      </c>
    </row>
    <row r="28" spans="1:28" x14ac:dyDescent="0.25">
      <c r="A28" s="8">
        <v>0.46736111111111112</v>
      </c>
      <c r="B28" s="9" t="s">
        <v>597</v>
      </c>
      <c r="C28" t="b">
        <f t="shared" si="4"/>
        <v>1</v>
      </c>
      <c r="D28" t="b">
        <f t="shared" si="5"/>
        <v>0</v>
      </c>
      <c r="E28" t="b">
        <v>1</v>
      </c>
      <c r="G28" s="2">
        <v>0.46736111111111112</v>
      </c>
      <c r="H28" t="s">
        <v>165</v>
      </c>
      <c r="I28" t="s">
        <v>1208</v>
      </c>
      <c r="J28" t="s">
        <v>166</v>
      </c>
      <c r="K28" t="s">
        <v>1209</v>
      </c>
      <c r="L28" t="s">
        <v>167</v>
      </c>
      <c r="M28">
        <v>30</v>
      </c>
    </row>
    <row r="29" spans="1:28" x14ac:dyDescent="0.25">
      <c r="A29" s="8">
        <v>0.48333333333333334</v>
      </c>
      <c r="B29" s="9" t="s">
        <v>599</v>
      </c>
      <c r="C29" t="b">
        <f t="shared" si="4"/>
        <v>1</v>
      </c>
      <c r="D29" t="b">
        <f t="shared" si="5"/>
        <v>0</v>
      </c>
      <c r="E29" t="b">
        <v>1</v>
      </c>
      <c r="G29" s="2">
        <v>0.48333333333333334</v>
      </c>
      <c r="H29" t="s">
        <v>165</v>
      </c>
      <c r="I29" t="s">
        <v>1210</v>
      </c>
      <c r="J29" t="s">
        <v>166</v>
      </c>
      <c r="K29" t="s">
        <v>1211</v>
      </c>
      <c r="L29" t="s">
        <v>167</v>
      </c>
      <c r="M29">
        <v>20</v>
      </c>
    </row>
    <row r="30" spans="1:28" x14ac:dyDescent="0.25">
      <c r="A30" s="8">
        <v>0.50277777777777777</v>
      </c>
      <c r="B30" s="45" t="s">
        <v>600</v>
      </c>
      <c r="C30" t="b">
        <f t="shared" si="4"/>
        <v>1</v>
      </c>
      <c r="D30" t="b">
        <f t="shared" si="5"/>
        <v>0</v>
      </c>
      <c r="E30" t="b">
        <v>1</v>
      </c>
      <c r="G30" s="2">
        <v>0.50277777777777777</v>
      </c>
      <c r="H30" t="s">
        <v>168</v>
      </c>
      <c r="I30" t="s">
        <v>1212</v>
      </c>
      <c r="J30" t="s">
        <v>169</v>
      </c>
      <c r="K30" t="s">
        <v>1185</v>
      </c>
      <c r="L30" t="s">
        <v>170</v>
      </c>
      <c r="M30">
        <v>15</v>
      </c>
    </row>
    <row r="31" spans="1:28" x14ac:dyDescent="0.25">
      <c r="A31" s="8">
        <v>0.51180555555555551</v>
      </c>
      <c r="B31" s="45" t="s">
        <v>193</v>
      </c>
      <c r="C31" t="b">
        <f t="shared" si="4"/>
        <v>1</v>
      </c>
      <c r="D31" t="b">
        <f t="shared" si="5"/>
        <v>1</v>
      </c>
      <c r="E31" t="b">
        <v>1</v>
      </c>
      <c r="G31" s="2">
        <v>0.51180555555555551</v>
      </c>
      <c r="H31" t="s">
        <v>177</v>
      </c>
      <c r="I31" t="s">
        <v>193</v>
      </c>
    </row>
    <row r="32" spans="1:28" x14ac:dyDescent="0.25">
      <c r="A32" s="8">
        <v>0.53749999999999998</v>
      </c>
      <c r="B32" s="9" t="s">
        <v>602</v>
      </c>
      <c r="C32" t="b">
        <f t="shared" si="4"/>
        <v>1</v>
      </c>
      <c r="D32" t="b">
        <f t="shared" si="5"/>
        <v>0</v>
      </c>
      <c r="E32" t="b">
        <v>1</v>
      </c>
      <c r="G32" s="2">
        <v>0.53749999999999998</v>
      </c>
      <c r="H32" t="s">
        <v>168</v>
      </c>
      <c r="I32" t="s">
        <v>1213</v>
      </c>
      <c r="J32" t="s">
        <v>169</v>
      </c>
      <c r="K32" t="s">
        <v>1214</v>
      </c>
      <c r="L32" t="s">
        <v>170</v>
      </c>
      <c r="M32">
        <v>60</v>
      </c>
    </row>
    <row r="33" spans="1:28" x14ac:dyDescent="0.25">
      <c r="A33" s="8">
        <v>0.56388888888888888</v>
      </c>
      <c r="B33" s="9" t="s">
        <v>604</v>
      </c>
      <c r="C33" t="b">
        <f t="shared" si="4"/>
        <v>1</v>
      </c>
      <c r="D33" t="b">
        <f t="shared" si="5"/>
        <v>0</v>
      </c>
      <c r="E33" t="b">
        <v>1</v>
      </c>
      <c r="G33" s="2">
        <v>0.56388888888888888</v>
      </c>
      <c r="H33" t="s">
        <v>160</v>
      </c>
      <c r="I33" t="s">
        <v>1215</v>
      </c>
      <c r="J33" t="s">
        <v>161</v>
      </c>
      <c r="K33" t="s">
        <v>1190</v>
      </c>
      <c r="L33" t="s">
        <v>162</v>
      </c>
      <c r="M33" t="s">
        <v>164</v>
      </c>
      <c r="N33" t="s">
        <v>163</v>
      </c>
      <c r="O33" t="s">
        <v>1216</v>
      </c>
      <c r="P33" t="s">
        <v>185</v>
      </c>
      <c r="Q33" t="s">
        <v>1217</v>
      </c>
      <c r="R33" t="s">
        <v>183</v>
      </c>
      <c r="S33" t="s">
        <v>1218</v>
      </c>
    </row>
    <row r="34" spans="1:28" x14ac:dyDescent="0.25">
      <c r="A34" s="8">
        <v>0.58680555555555558</v>
      </c>
      <c r="B34" s="9" t="s">
        <v>606</v>
      </c>
      <c r="C34" t="b">
        <f t="shared" si="4"/>
        <v>1</v>
      </c>
      <c r="D34" t="b">
        <f t="shared" si="5"/>
        <v>0</v>
      </c>
      <c r="E34" t="b">
        <v>1</v>
      </c>
      <c r="G34" s="2">
        <v>0.58680555555555558</v>
      </c>
      <c r="H34" t="s">
        <v>165</v>
      </c>
      <c r="I34" t="s">
        <v>1219</v>
      </c>
      <c r="J34" t="s">
        <v>166</v>
      </c>
      <c r="K34" t="s">
        <v>1220</v>
      </c>
      <c r="L34" t="s">
        <v>167</v>
      </c>
      <c r="M34">
        <v>30</v>
      </c>
    </row>
    <row r="35" spans="1:28" x14ac:dyDescent="0.25">
      <c r="A35" s="8">
        <v>0.61041666666666672</v>
      </c>
      <c r="B35" s="45" t="s">
        <v>608</v>
      </c>
      <c r="C35" t="b">
        <f t="shared" si="4"/>
        <v>1</v>
      </c>
      <c r="D35" t="b">
        <f t="shared" si="5"/>
        <v>0</v>
      </c>
      <c r="E35" t="b">
        <v>1</v>
      </c>
      <c r="G35" s="2">
        <v>0.61041666666666672</v>
      </c>
      <c r="H35" t="s">
        <v>177</v>
      </c>
      <c r="I35" t="s">
        <v>1221</v>
      </c>
    </row>
    <row r="36" spans="1:28" x14ac:dyDescent="0.25">
      <c r="A36" s="8">
        <v>0.62569444444444444</v>
      </c>
      <c r="B36" s="9" t="s">
        <v>609</v>
      </c>
      <c r="C36" t="b">
        <f t="shared" si="4"/>
        <v>1</v>
      </c>
      <c r="D36" t="b">
        <f t="shared" si="5"/>
        <v>0</v>
      </c>
      <c r="E36" t="b">
        <v>1</v>
      </c>
      <c r="G36" s="2">
        <v>0.62569444444444444</v>
      </c>
      <c r="H36" t="s">
        <v>160</v>
      </c>
      <c r="I36" t="s">
        <v>1222</v>
      </c>
      <c r="J36" t="s">
        <v>161</v>
      </c>
      <c r="K36" t="s">
        <v>1190</v>
      </c>
      <c r="L36" t="s">
        <v>162</v>
      </c>
      <c r="M36" t="s">
        <v>164</v>
      </c>
      <c r="N36" t="s">
        <v>163</v>
      </c>
      <c r="O36" t="s">
        <v>1223</v>
      </c>
      <c r="P36" t="s">
        <v>185</v>
      </c>
      <c r="Q36" t="s">
        <v>1224</v>
      </c>
      <c r="R36" t="s">
        <v>183</v>
      </c>
      <c r="S36" t="s">
        <v>1225</v>
      </c>
    </row>
    <row r="37" spans="1:28" x14ac:dyDescent="0.25">
      <c r="A37" s="8">
        <v>0.64375000000000004</v>
      </c>
      <c r="B37" s="9" t="s">
        <v>611</v>
      </c>
      <c r="C37" t="b">
        <f t="shared" si="4"/>
        <v>1</v>
      </c>
      <c r="D37" t="b">
        <f t="shared" si="5"/>
        <v>0</v>
      </c>
      <c r="E37" t="b">
        <v>1</v>
      </c>
      <c r="G37" s="2">
        <v>0.64375000000000004</v>
      </c>
      <c r="H37" t="s">
        <v>165</v>
      </c>
      <c r="I37" t="s">
        <v>1226</v>
      </c>
      <c r="J37" t="s">
        <v>166</v>
      </c>
      <c r="K37" t="s">
        <v>1227</v>
      </c>
      <c r="L37" t="s">
        <v>167</v>
      </c>
      <c r="M37">
        <v>20</v>
      </c>
    </row>
    <row r="38" spans="1:28" x14ac:dyDescent="0.25">
      <c r="A38" s="8">
        <v>0.65833333333333333</v>
      </c>
      <c r="B38" s="9" t="s">
        <v>613</v>
      </c>
      <c r="C38" t="b">
        <f t="shared" si="4"/>
        <v>1</v>
      </c>
      <c r="D38" t="b">
        <f t="shared" si="5"/>
        <v>0</v>
      </c>
      <c r="E38" t="b">
        <v>1</v>
      </c>
      <c r="G38" s="2">
        <v>0.65833333333333333</v>
      </c>
      <c r="H38" t="s">
        <v>165</v>
      </c>
      <c r="I38" t="s">
        <v>1228</v>
      </c>
      <c r="J38" t="s">
        <v>166</v>
      </c>
      <c r="K38" t="s">
        <v>1229</v>
      </c>
      <c r="L38" t="s">
        <v>167</v>
      </c>
      <c r="M38">
        <v>30</v>
      </c>
    </row>
    <row r="39" spans="1:28" x14ac:dyDescent="0.25">
      <c r="A39" s="8">
        <v>0.67638888888888893</v>
      </c>
      <c r="B39" s="45" t="s">
        <v>615</v>
      </c>
      <c r="C39" t="b">
        <f t="shared" si="4"/>
        <v>1</v>
      </c>
      <c r="D39" t="b">
        <f t="shared" si="5"/>
        <v>0</v>
      </c>
      <c r="E39" t="b">
        <v>1</v>
      </c>
      <c r="G39" s="2">
        <v>0.67638888888888893</v>
      </c>
      <c r="H39" t="s">
        <v>168</v>
      </c>
      <c r="I39" t="s">
        <v>1230</v>
      </c>
      <c r="J39" t="s">
        <v>169</v>
      </c>
      <c r="K39" t="s">
        <v>1185</v>
      </c>
      <c r="L39" t="s">
        <v>170</v>
      </c>
      <c r="M39">
        <v>10</v>
      </c>
    </row>
    <row r="40" spans="1:28" x14ac:dyDescent="0.25">
      <c r="A40" s="8">
        <v>0.68680555555555556</v>
      </c>
      <c r="B40" s="9" t="s">
        <v>617</v>
      </c>
      <c r="C40" t="b">
        <f t="shared" si="4"/>
        <v>1</v>
      </c>
      <c r="D40" t="b">
        <f t="shared" si="5"/>
        <v>0</v>
      </c>
      <c r="E40" t="b">
        <v>1</v>
      </c>
      <c r="G40" s="2">
        <v>0.68680555555555556</v>
      </c>
      <c r="H40" t="s">
        <v>160</v>
      </c>
      <c r="I40" t="s">
        <v>1231</v>
      </c>
      <c r="J40" t="s">
        <v>161</v>
      </c>
      <c r="K40" t="s">
        <v>1190</v>
      </c>
      <c r="L40" t="s">
        <v>162</v>
      </c>
      <c r="M40" t="s">
        <v>164</v>
      </c>
      <c r="N40" t="s">
        <v>163</v>
      </c>
      <c r="O40" t="s">
        <v>1232</v>
      </c>
      <c r="P40" t="s">
        <v>185</v>
      </c>
      <c r="Q40" t="s">
        <v>1233</v>
      </c>
      <c r="R40" t="s">
        <v>183</v>
      </c>
      <c r="S40" t="s">
        <v>1234</v>
      </c>
    </row>
    <row r="41" spans="1:28" x14ac:dyDescent="0.25">
      <c r="A41" s="8">
        <v>0.70347222222222228</v>
      </c>
      <c r="B41" s="45" t="s">
        <v>619</v>
      </c>
      <c r="C41" t="b">
        <f t="shared" si="4"/>
        <v>1</v>
      </c>
      <c r="D41" t="b">
        <f t="shared" si="5"/>
        <v>0</v>
      </c>
      <c r="E41" t="b">
        <v>1</v>
      </c>
      <c r="G41" s="2">
        <v>0.70347222222222228</v>
      </c>
      <c r="H41" t="s">
        <v>180</v>
      </c>
      <c r="I41" t="s">
        <v>1235</v>
      </c>
      <c r="J41" t="s">
        <v>181</v>
      </c>
      <c r="K41" t="s">
        <v>164</v>
      </c>
      <c r="L41" t="s">
        <v>182</v>
      </c>
      <c r="M41" t="s">
        <v>1236</v>
      </c>
      <c r="N41" t="s">
        <v>183</v>
      </c>
      <c r="O41" t="s">
        <v>1237</v>
      </c>
    </row>
    <row r="42" spans="1:28" ht="15.75" thickBot="1" x14ac:dyDescent="0.3">
      <c r="A42" s="10">
        <v>0.71250000000000002</v>
      </c>
      <c r="B42" s="11" t="s">
        <v>621</v>
      </c>
      <c r="C42" t="b">
        <f t="shared" si="4"/>
        <v>1</v>
      </c>
      <c r="D42" t="b">
        <f t="shared" si="5"/>
        <v>0</v>
      </c>
      <c r="E42" t="b">
        <v>1</v>
      </c>
      <c r="G42" s="2">
        <v>0.71250000000000002</v>
      </c>
      <c r="H42" t="s">
        <v>177</v>
      </c>
      <c r="I42" t="s">
        <v>1238</v>
      </c>
    </row>
    <row r="43" spans="1:28" ht="15.75" thickBot="1" x14ac:dyDescent="0.3"/>
    <row r="44" spans="1:28" x14ac:dyDescent="0.25">
      <c r="A44" s="6" t="s">
        <v>263</v>
      </c>
      <c r="B44" s="21"/>
      <c r="C44" s="32" t="s">
        <v>531</v>
      </c>
      <c r="D44" s="32" t="s">
        <v>532</v>
      </c>
      <c r="E44" s="32" t="s">
        <v>993</v>
      </c>
      <c r="F44" s="32" t="s">
        <v>992</v>
      </c>
      <c r="G44" s="1" t="s">
        <v>149</v>
      </c>
      <c r="H44" s="1" t="s">
        <v>918</v>
      </c>
      <c r="I44" s="1" t="s">
        <v>923</v>
      </c>
      <c r="J44" s="1" t="s">
        <v>922</v>
      </c>
      <c r="K44" s="1" t="s">
        <v>150</v>
      </c>
      <c r="L44" s="1" t="s">
        <v>151</v>
      </c>
      <c r="M44" s="1" t="s">
        <v>152</v>
      </c>
      <c r="N44" s="1" t="s">
        <v>153</v>
      </c>
      <c r="O44" s="1" t="s">
        <v>154</v>
      </c>
      <c r="P44" s="1" t="s">
        <v>155</v>
      </c>
      <c r="Q44" s="1" t="s">
        <v>156</v>
      </c>
      <c r="R44" s="1" t="s">
        <v>157</v>
      </c>
      <c r="S44" s="1" t="s">
        <v>158</v>
      </c>
      <c r="T44" s="1" t="s">
        <v>159</v>
      </c>
      <c r="V44" s="12" t="s">
        <v>522</v>
      </c>
      <c r="W44" s="12" t="s">
        <v>523</v>
      </c>
      <c r="X44" s="12" t="s">
        <v>524</v>
      </c>
      <c r="Y44" s="12" t="s">
        <v>525</v>
      </c>
      <c r="Z44" s="12" t="s">
        <v>526</v>
      </c>
      <c r="AA44" s="12" t="s">
        <v>529</v>
      </c>
      <c r="AB44" s="32" t="s">
        <v>472</v>
      </c>
    </row>
    <row r="45" spans="1:28" x14ac:dyDescent="0.25">
      <c r="A45" s="8">
        <v>0.38333333333333336</v>
      </c>
      <c r="B45" s="9" t="s">
        <v>623</v>
      </c>
      <c r="C45" t="b">
        <f t="shared" ref="C45" si="6">(A45=G45)</f>
        <v>1</v>
      </c>
      <c r="D45" t="b">
        <f t="shared" ref="D45" si="7">(B45=I45)</f>
        <v>0</v>
      </c>
      <c r="E45" t="b">
        <v>1</v>
      </c>
      <c r="G45" s="18">
        <v>0.38333333333333336</v>
      </c>
      <c r="H45" t="s">
        <v>168</v>
      </c>
      <c r="I45" t="s">
        <v>1239</v>
      </c>
      <c r="J45" t="s">
        <v>169</v>
      </c>
      <c r="K45" t="s">
        <v>1198</v>
      </c>
      <c r="L45" t="s">
        <v>170</v>
      </c>
      <c r="M45">
        <v>30</v>
      </c>
    </row>
    <row r="46" spans="1:28" x14ac:dyDescent="0.25">
      <c r="A46" s="8">
        <v>0.40555555555555556</v>
      </c>
      <c r="B46" s="9" t="s">
        <v>625</v>
      </c>
      <c r="C46" t="b">
        <f t="shared" ref="C46:C63" si="8">(A46=G46)</f>
        <v>1</v>
      </c>
      <c r="D46" t="b">
        <f t="shared" ref="D46:D63" si="9">(B46=I46)</f>
        <v>0</v>
      </c>
      <c r="E46" t="b">
        <v>1</v>
      </c>
      <c r="G46" s="18">
        <v>0.40555555555555556</v>
      </c>
      <c r="H46" t="s">
        <v>165</v>
      </c>
      <c r="I46" t="s">
        <v>1240</v>
      </c>
      <c r="J46" t="s">
        <v>166</v>
      </c>
      <c r="K46" t="s">
        <v>1241</v>
      </c>
      <c r="L46" t="s">
        <v>167</v>
      </c>
      <c r="M46">
        <v>30</v>
      </c>
    </row>
    <row r="47" spans="1:28" x14ac:dyDescent="0.25">
      <c r="A47" s="8">
        <v>0.42986111111111114</v>
      </c>
      <c r="B47" s="9" t="s">
        <v>627</v>
      </c>
      <c r="C47" t="b">
        <f t="shared" si="8"/>
        <v>1</v>
      </c>
      <c r="D47" t="b">
        <f t="shared" si="9"/>
        <v>0</v>
      </c>
      <c r="E47" t="b">
        <v>1</v>
      </c>
      <c r="G47" s="18">
        <v>0.42986111111111114</v>
      </c>
      <c r="H47" t="s">
        <v>178</v>
      </c>
      <c r="I47" t="s">
        <v>1242</v>
      </c>
      <c r="J47" t="s">
        <v>161</v>
      </c>
      <c r="K47" t="s">
        <v>1181</v>
      </c>
      <c r="L47" t="s">
        <v>179</v>
      </c>
      <c r="M47" t="s">
        <v>164</v>
      </c>
    </row>
    <row r="48" spans="1:28" x14ac:dyDescent="0.25">
      <c r="A48" s="8">
        <v>0.45347222222222222</v>
      </c>
      <c r="B48" s="45" t="s">
        <v>629</v>
      </c>
      <c r="C48" t="b">
        <f t="shared" si="8"/>
        <v>1</v>
      </c>
      <c r="D48" t="b">
        <f t="shared" si="9"/>
        <v>1</v>
      </c>
      <c r="E48" t="b">
        <v>1</v>
      </c>
      <c r="G48" s="18">
        <v>0.45347222222222222</v>
      </c>
      <c r="H48" t="s">
        <v>177</v>
      </c>
      <c r="I48" t="s">
        <v>629</v>
      </c>
    </row>
    <row r="49" spans="1:19" x14ac:dyDescent="0.25">
      <c r="A49" s="8">
        <v>0.46875</v>
      </c>
      <c r="B49" s="9" t="s">
        <v>631</v>
      </c>
      <c r="C49" t="b">
        <f t="shared" si="8"/>
        <v>1</v>
      </c>
      <c r="D49" t="b">
        <f t="shared" si="9"/>
        <v>0</v>
      </c>
      <c r="E49" t="b">
        <v>1</v>
      </c>
      <c r="G49" s="18">
        <v>0.46875</v>
      </c>
      <c r="H49" t="s">
        <v>165</v>
      </c>
      <c r="I49" t="s">
        <v>1243</v>
      </c>
      <c r="J49" t="s">
        <v>166</v>
      </c>
      <c r="K49" t="s">
        <v>1244</v>
      </c>
      <c r="L49" t="s">
        <v>167</v>
      </c>
      <c r="M49">
        <v>60</v>
      </c>
    </row>
    <row r="50" spans="1:19" x14ac:dyDescent="0.25">
      <c r="A50" s="8">
        <v>0.48749999999999999</v>
      </c>
      <c r="B50" s="9" t="s">
        <v>633</v>
      </c>
      <c r="C50" t="b">
        <f t="shared" si="8"/>
        <v>1</v>
      </c>
      <c r="D50" t="b">
        <f t="shared" si="9"/>
        <v>0</v>
      </c>
      <c r="E50" t="b">
        <v>1</v>
      </c>
      <c r="G50" s="18">
        <v>0.48749999999999999</v>
      </c>
      <c r="H50" t="s">
        <v>165</v>
      </c>
      <c r="I50" t="s">
        <v>1245</v>
      </c>
      <c r="J50" t="s">
        <v>166</v>
      </c>
      <c r="K50" t="s">
        <v>1246</v>
      </c>
      <c r="L50" t="s">
        <v>167</v>
      </c>
      <c r="M50">
        <v>30</v>
      </c>
    </row>
    <row r="51" spans="1:19" x14ac:dyDescent="0.25">
      <c r="A51" s="8">
        <v>0.50486111111111109</v>
      </c>
      <c r="B51" s="45" t="s">
        <v>635</v>
      </c>
      <c r="C51" t="b">
        <f t="shared" si="8"/>
        <v>1</v>
      </c>
      <c r="D51" t="b">
        <f t="shared" si="9"/>
        <v>0</v>
      </c>
      <c r="E51" t="b">
        <v>1</v>
      </c>
      <c r="G51" s="18">
        <v>0.50486111111111109</v>
      </c>
      <c r="H51" t="s">
        <v>168</v>
      </c>
      <c r="I51" t="s">
        <v>1247</v>
      </c>
      <c r="J51" t="s">
        <v>169</v>
      </c>
      <c r="K51" t="s">
        <v>1185</v>
      </c>
      <c r="L51" t="s">
        <v>170</v>
      </c>
      <c r="M51">
        <v>15</v>
      </c>
    </row>
    <row r="52" spans="1:19" x14ac:dyDescent="0.25">
      <c r="A52" s="8">
        <v>0.51527777777777772</v>
      </c>
      <c r="B52" s="45" t="s">
        <v>193</v>
      </c>
      <c r="C52" t="b">
        <f t="shared" si="8"/>
        <v>1</v>
      </c>
      <c r="D52" t="b">
        <f t="shared" si="9"/>
        <v>1</v>
      </c>
      <c r="E52" t="b">
        <v>1</v>
      </c>
      <c r="G52" s="18">
        <v>0.51527777777777772</v>
      </c>
      <c r="H52" t="s">
        <v>177</v>
      </c>
      <c r="I52" t="s">
        <v>193</v>
      </c>
    </row>
    <row r="53" spans="1:19" x14ac:dyDescent="0.25">
      <c r="A53" s="8">
        <v>0.54236111111111107</v>
      </c>
      <c r="B53" s="9" t="s">
        <v>638</v>
      </c>
      <c r="C53" t="b">
        <f t="shared" si="8"/>
        <v>1</v>
      </c>
      <c r="D53" t="b">
        <f t="shared" si="9"/>
        <v>0</v>
      </c>
      <c r="E53" t="b">
        <v>1</v>
      </c>
      <c r="G53" s="18">
        <v>0.54236111111111107</v>
      </c>
      <c r="H53" t="s">
        <v>168</v>
      </c>
      <c r="I53" t="s">
        <v>1248</v>
      </c>
      <c r="J53" t="s">
        <v>169</v>
      </c>
      <c r="K53" t="s">
        <v>164</v>
      </c>
      <c r="L53" t="s">
        <v>170</v>
      </c>
      <c r="M53">
        <v>60</v>
      </c>
    </row>
    <row r="54" spans="1:19" x14ac:dyDescent="0.25">
      <c r="A54" s="8">
        <v>0.56458333333333333</v>
      </c>
      <c r="B54" s="9" t="s">
        <v>640</v>
      </c>
      <c r="C54" t="b">
        <f t="shared" si="8"/>
        <v>1</v>
      </c>
      <c r="D54" t="b">
        <f t="shared" si="9"/>
        <v>0</v>
      </c>
      <c r="E54" t="b">
        <v>1</v>
      </c>
      <c r="G54" s="18">
        <v>0.56458333333333333</v>
      </c>
      <c r="H54" t="s">
        <v>165</v>
      </c>
      <c r="I54" t="s">
        <v>1249</v>
      </c>
      <c r="J54" t="s">
        <v>166</v>
      </c>
      <c r="K54" t="s">
        <v>1250</v>
      </c>
      <c r="L54" t="s">
        <v>167</v>
      </c>
      <c r="M54">
        <v>45</v>
      </c>
    </row>
    <row r="55" spans="1:19" x14ac:dyDescent="0.25">
      <c r="A55" s="8">
        <v>0.58888888888888891</v>
      </c>
      <c r="B55" s="9" t="s">
        <v>642</v>
      </c>
      <c r="C55" t="b">
        <f t="shared" si="8"/>
        <v>1</v>
      </c>
      <c r="D55" t="b">
        <f t="shared" si="9"/>
        <v>0</v>
      </c>
      <c r="E55" t="b">
        <v>1</v>
      </c>
      <c r="G55" s="18">
        <v>0.58888888888888891</v>
      </c>
      <c r="H55" t="s">
        <v>160</v>
      </c>
      <c r="I55" t="s">
        <v>1251</v>
      </c>
      <c r="J55" t="s">
        <v>161</v>
      </c>
      <c r="K55" t="s">
        <v>1190</v>
      </c>
      <c r="L55" t="s">
        <v>162</v>
      </c>
      <c r="M55" t="s">
        <v>164</v>
      </c>
      <c r="N55" t="s">
        <v>163</v>
      </c>
      <c r="O55" t="s">
        <v>164</v>
      </c>
      <c r="P55" t="s">
        <v>185</v>
      </c>
      <c r="Q55" t="s">
        <v>1252</v>
      </c>
      <c r="R55" t="s">
        <v>183</v>
      </c>
      <c r="S55" t="s">
        <v>1253</v>
      </c>
    </row>
    <row r="56" spans="1:19" x14ac:dyDescent="0.25">
      <c r="A56" s="8">
        <v>0.60833333333333328</v>
      </c>
      <c r="B56" s="45" t="s">
        <v>644</v>
      </c>
      <c r="C56" t="b">
        <f t="shared" si="8"/>
        <v>1</v>
      </c>
      <c r="D56" t="b">
        <f t="shared" si="9"/>
        <v>0</v>
      </c>
      <c r="E56" t="b">
        <v>1</v>
      </c>
      <c r="G56" s="18">
        <v>0.60833333333333328</v>
      </c>
      <c r="H56" t="s">
        <v>177</v>
      </c>
      <c r="I56" t="s">
        <v>1254</v>
      </c>
    </row>
    <row r="57" spans="1:19" x14ac:dyDescent="0.25">
      <c r="A57" s="8">
        <v>0.62638888888888888</v>
      </c>
      <c r="B57" s="9" t="s">
        <v>646</v>
      </c>
      <c r="C57" t="b">
        <f t="shared" si="8"/>
        <v>1</v>
      </c>
      <c r="D57" t="b">
        <f t="shared" si="9"/>
        <v>0</v>
      </c>
      <c r="E57" t="b">
        <v>1</v>
      </c>
      <c r="G57" s="18">
        <v>0.62638888888888888</v>
      </c>
      <c r="H57" t="s">
        <v>165</v>
      </c>
      <c r="I57" t="s">
        <v>1255</v>
      </c>
      <c r="J57" t="s">
        <v>166</v>
      </c>
      <c r="K57" t="s">
        <v>1256</v>
      </c>
      <c r="L57" t="s">
        <v>167</v>
      </c>
      <c r="M57">
        <v>30</v>
      </c>
    </row>
    <row r="58" spans="1:19" x14ac:dyDescent="0.25">
      <c r="A58" s="8">
        <v>0.64513888888888893</v>
      </c>
      <c r="B58" s="9" t="s">
        <v>648</v>
      </c>
      <c r="C58" t="b">
        <f t="shared" si="8"/>
        <v>1</v>
      </c>
      <c r="D58" t="b">
        <f t="shared" si="9"/>
        <v>0</v>
      </c>
      <c r="E58" t="b">
        <v>1</v>
      </c>
      <c r="G58" s="18">
        <v>0.64513888888888893</v>
      </c>
      <c r="H58" t="s">
        <v>168</v>
      </c>
      <c r="I58" t="s">
        <v>1257</v>
      </c>
      <c r="J58" t="s">
        <v>169</v>
      </c>
      <c r="K58" t="s">
        <v>1258</v>
      </c>
      <c r="L58" t="s">
        <v>170</v>
      </c>
      <c r="M58">
        <v>45</v>
      </c>
    </row>
    <row r="59" spans="1:19" x14ac:dyDescent="0.25">
      <c r="A59" s="8">
        <v>0.66041666666666665</v>
      </c>
      <c r="B59" s="45" t="s">
        <v>650</v>
      </c>
      <c r="C59" t="b">
        <f t="shared" si="8"/>
        <v>1</v>
      </c>
      <c r="D59" t="b">
        <f t="shared" si="9"/>
        <v>0</v>
      </c>
      <c r="E59" t="b">
        <v>1</v>
      </c>
      <c r="G59" s="18">
        <v>0.66041666666666665</v>
      </c>
      <c r="H59" t="s">
        <v>168</v>
      </c>
      <c r="I59" t="s">
        <v>1259</v>
      </c>
      <c r="J59" t="s">
        <v>169</v>
      </c>
      <c r="K59" t="s">
        <v>1185</v>
      </c>
      <c r="L59" t="s">
        <v>170</v>
      </c>
      <c r="M59">
        <v>10</v>
      </c>
    </row>
    <row r="60" spans="1:19" x14ac:dyDescent="0.25">
      <c r="A60" s="8">
        <v>0.67083333333333328</v>
      </c>
      <c r="B60" s="9" t="s">
        <v>652</v>
      </c>
      <c r="C60" t="b">
        <f t="shared" si="8"/>
        <v>1</v>
      </c>
      <c r="D60" t="b">
        <f t="shared" si="9"/>
        <v>0</v>
      </c>
      <c r="E60" t="b">
        <v>1</v>
      </c>
      <c r="G60" s="18">
        <v>0.67083333333333328</v>
      </c>
      <c r="H60" t="s">
        <v>168</v>
      </c>
      <c r="I60" t="s">
        <v>1260</v>
      </c>
      <c r="J60" t="s">
        <v>169</v>
      </c>
      <c r="K60" t="s">
        <v>1198</v>
      </c>
      <c r="L60" t="s">
        <v>170</v>
      </c>
      <c r="M60">
        <v>30</v>
      </c>
    </row>
    <row r="61" spans="1:19" x14ac:dyDescent="0.25">
      <c r="A61" s="8">
        <v>0.69027777777777777</v>
      </c>
      <c r="B61" s="45" t="s">
        <v>654</v>
      </c>
      <c r="C61" t="b">
        <f t="shared" si="8"/>
        <v>1</v>
      </c>
      <c r="D61" t="b">
        <f t="shared" si="9"/>
        <v>0</v>
      </c>
      <c r="E61" t="b">
        <v>1</v>
      </c>
      <c r="G61" s="18">
        <v>0.69027777777777777</v>
      </c>
      <c r="H61" t="s">
        <v>180</v>
      </c>
      <c r="I61" t="s">
        <v>1261</v>
      </c>
      <c r="J61" t="s">
        <v>181</v>
      </c>
      <c r="K61" t="s">
        <v>164</v>
      </c>
      <c r="L61" t="s">
        <v>182</v>
      </c>
      <c r="M61" t="s">
        <v>164</v>
      </c>
      <c r="N61" t="s">
        <v>183</v>
      </c>
      <c r="O61" t="s">
        <v>1262</v>
      </c>
    </row>
    <row r="62" spans="1:19" x14ac:dyDescent="0.25">
      <c r="A62" s="8">
        <v>0.70625000000000004</v>
      </c>
      <c r="B62" s="9" t="s">
        <v>656</v>
      </c>
      <c r="C62" t="b">
        <f t="shared" si="8"/>
        <v>1</v>
      </c>
      <c r="D62" t="b">
        <f t="shared" si="9"/>
        <v>0</v>
      </c>
      <c r="E62" t="b">
        <v>1</v>
      </c>
      <c r="G62" s="18">
        <v>0.70625000000000004</v>
      </c>
      <c r="H62" t="s">
        <v>165</v>
      </c>
      <c r="I62" t="s">
        <v>1263</v>
      </c>
      <c r="J62" t="s">
        <v>166</v>
      </c>
      <c r="K62" t="s">
        <v>1264</v>
      </c>
      <c r="L62" t="s">
        <v>167</v>
      </c>
      <c r="M62">
        <v>30</v>
      </c>
    </row>
    <row r="63" spans="1:19" ht="15.75" thickBot="1" x14ac:dyDescent="0.3">
      <c r="A63" s="10">
        <v>0.71527777777777779</v>
      </c>
      <c r="B63" s="11" t="s">
        <v>658</v>
      </c>
      <c r="C63" t="b">
        <f t="shared" si="8"/>
        <v>1</v>
      </c>
      <c r="D63" t="b">
        <f t="shared" si="9"/>
        <v>0</v>
      </c>
      <c r="E63" t="b">
        <v>1</v>
      </c>
      <c r="G63" s="18">
        <v>0.71527777777777779</v>
      </c>
      <c r="H63" t="s">
        <v>177</v>
      </c>
      <c r="I63" t="s">
        <v>1265</v>
      </c>
    </row>
    <row r="64" spans="1:19" ht="15.75" thickBot="1" x14ac:dyDescent="0.3"/>
    <row r="65" spans="1:28" x14ac:dyDescent="0.25">
      <c r="A65" s="6" t="s">
        <v>264</v>
      </c>
      <c r="B65" s="21"/>
      <c r="C65" s="32" t="s">
        <v>531</v>
      </c>
      <c r="D65" s="32" t="s">
        <v>532</v>
      </c>
      <c r="E65" s="32" t="s">
        <v>993</v>
      </c>
      <c r="F65" s="32" t="s">
        <v>992</v>
      </c>
      <c r="G65" s="1" t="s">
        <v>149</v>
      </c>
      <c r="H65" s="1" t="s">
        <v>918</v>
      </c>
      <c r="I65" s="1" t="s">
        <v>923</v>
      </c>
      <c r="J65" s="1" t="s">
        <v>922</v>
      </c>
      <c r="K65" s="1" t="s">
        <v>150</v>
      </c>
      <c r="L65" s="1" t="s">
        <v>151</v>
      </c>
      <c r="M65" s="1" t="s">
        <v>152</v>
      </c>
      <c r="N65" s="1" t="s">
        <v>153</v>
      </c>
      <c r="O65" s="1" t="s">
        <v>154</v>
      </c>
      <c r="P65" s="1" t="s">
        <v>155</v>
      </c>
      <c r="Q65" s="1" t="s">
        <v>156</v>
      </c>
      <c r="R65" s="1" t="s">
        <v>157</v>
      </c>
      <c r="S65" s="1" t="s">
        <v>158</v>
      </c>
      <c r="T65" s="1" t="s">
        <v>159</v>
      </c>
      <c r="V65" s="12" t="s">
        <v>522</v>
      </c>
      <c r="W65" s="12" t="s">
        <v>523</v>
      </c>
      <c r="X65" s="12" t="s">
        <v>524</v>
      </c>
      <c r="Y65" s="12" t="s">
        <v>525</v>
      </c>
      <c r="Z65" s="12" t="s">
        <v>526</v>
      </c>
      <c r="AA65" s="12" t="s">
        <v>529</v>
      </c>
      <c r="AB65" s="32" t="s">
        <v>472</v>
      </c>
    </row>
    <row r="66" spans="1:28" x14ac:dyDescent="0.25">
      <c r="A66" s="8">
        <v>0.3840277777777778</v>
      </c>
      <c r="B66" s="9" t="s">
        <v>660</v>
      </c>
      <c r="C66" t="b">
        <f t="shared" ref="C66" si="10">(A66=G66)</f>
        <v>1</v>
      </c>
      <c r="D66" t="b">
        <f t="shared" ref="D66" si="11">(B66=I66)</f>
        <v>0</v>
      </c>
      <c r="E66" t="b">
        <v>1</v>
      </c>
      <c r="G66" s="18">
        <v>0.3840277777777778</v>
      </c>
      <c r="H66" t="s">
        <v>168</v>
      </c>
      <c r="I66" t="s">
        <v>1266</v>
      </c>
      <c r="J66" t="s">
        <v>169</v>
      </c>
      <c r="K66" t="s">
        <v>1198</v>
      </c>
      <c r="L66" t="s">
        <v>170</v>
      </c>
      <c r="M66">
        <v>15</v>
      </c>
    </row>
    <row r="67" spans="1:28" x14ac:dyDescent="0.25">
      <c r="A67" s="8">
        <v>0.40347222222222223</v>
      </c>
      <c r="B67" s="9" t="s">
        <v>662</v>
      </c>
      <c r="C67" t="b">
        <f t="shared" ref="C67:C84" si="12">(A67=G67)</f>
        <v>1</v>
      </c>
      <c r="D67" t="b">
        <f t="shared" ref="D67:D84" si="13">(B67=I67)</f>
        <v>0</v>
      </c>
      <c r="E67" t="b">
        <v>1</v>
      </c>
      <c r="G67" s="18">
        <v>0.40347222222222223</v>
      </c>
      <c r="H67" t="s">
        <v>168</v>
      </c>
      <c r="I67" t="s">
        <v>1267</v>
      </c>
      <c r="J67" t="s">
        <v>169</v>
      </c>
      <c r="K67" t="s">
        <v>1180</v>
      </c>
      <c r="L67" t="s">
        <v>170</v>
      </c>
      <c r="M67">
        <v>20</v>
      </c>
    </row>
    <row r="68" spans="1:28" x14ac:dyDescent="0.25">
      <c r="A68" s="8">
        <v>0.42430555555555555</v>
      </c>
      <c r="B68" s="9" t="s">
        <v>663</v>
      </c>
      <c r="C68" t="b">
        <f t="shared" si="12"/>
        <v>1</v>
      </c>
      <c r="D68" t="b">
        <f t="shared" si="13"/>
        <v>0</v>
      </c>
      <c r="E68" t="b">
        <v>1</v>
      </c>
      <c r="G68" s="18">
        <v>0.42430555555555555</v>
      </c>
      <c r="H68" t="s">
        <v>178</v>
      </c>
      <c r="I68" t="s">
        <v>1268</v>
      </c>
      <c r="J68" t="s">
        <v>161</v>
      </c>
      <c r="K68" t="s">
        <v>1269</v>
      </c>
      <c r="L68" t="s">
        <v>179</v>
      </c>
      <c r="M68" t="s">
        <v>164</v>
      </c>
    </row>
    <row r="69" spans="1:28" x14ac:dyDescent="0.25">
      <c r="A69" s="8">
        <v>0.45416666666666666</v>
      </c>
      <c r="B69" s="45" t="s">
        <v>665</v>
      </c>
      <c r="C69" t="b">
        <f t="shared" si="12"/>
        <v>1</v>
      </c>
      <c r="D69" t="b">
        <f t="shared" si="13"/>
        <v>0</v>
      </c>
      <c r="E69" t="b">
        <v>1</v>
      </c>
      <c r="G69" s="18">
        <v>0.45416666666666666</v>
      </c>
      <c r="H69" t="s">
        <v>177</v>
      </c>
      <c r="I69" t="s">
        <v>1270</v>
      </c>
    </row>
    <row r="70" spans="1:28" x14ac:dyDescent="0.25">
      <c r="A70" s="8">
        <v>0.47152777777777777</v>
      </c>
      <c r="B70" s="9" t="s">
        <v>667</v>
      </c>
      <c r="C70" t="b">
        <f t="shared" si="12"/>
        <v>1</v>
      </c>
      <c r="D70" t="b">
        <f t="shared" si="13"/>
        <v>0</v>
      </c>
      <c r="E70" t="b">
        <v>1</v>
      </c>
      <c r="G70" s="18">
        <v>0.47152777777777777</v>
      </c>
      <c r="H70" t="s">
        <v>168</v>
      </c>
      <c r="I70" t="s">
        <v>1271</v>
      </c>
      <c r="J70" t="s">
        <v>169</v>
      </c>
      <c r="K70" t="s">
        <v>1198</v>
      </c>
      <c r="L70" t="s">
        <v>170</v>
      </c>
      <c r="M70">
        <v>30</v>
      </c>
    </row>
    <row r="71" spans="1:28" x14ac:dyDescent="0.25">
      <c r="A71" s="8">
        <v>0.49166666666666664</v>
      </c>
      <c r="B71" s="9" t="s">
        <v>668</v>
      </c>
      <c r="C71" t="b">
        <f t="shared" si="12"/>
        <v>1</v>
      </c>
      <c r="D71" t="b">
        <f t="shared" si="13"/>
        <v>0</v>
      </c>
      <c r="E71" t="b">
        <v>1</v>
      </c>
      <c r="G71" s="18">
        <v>0.49166666666666664</v>
      </c>
      <c r="H71" t="s">
        <v>165</v>
      </c>
      <c r="I71" t="s">
        <v>1272</v>
      </c>
      <c r="J71" t="s">
        <v>166</v>
      </c>
      <c r="K71" t="s">
        <v>1273</v>
      </c>
      <c r="L71" t="s">
        <v>167</v>
      </c>
      <c r="M71">
        <v>25</v>
      </c>
    </row>
    <row r="72" spans="1:28" x14ac:dyDescent="0.25">
      <c r="A72" s="8">
        <v>0.50416666666666665</v>
      </c>
      <c r="B72" s="45" t="s">
        <v>670</v>
      </c>
      <c r="C72" t="b">
        <f t="shared" si="12"/>
        <v>1</v>
      </c>
      <c r="D72" t="b">
        <f t="shared" si="13"/>
        <v>0</v>
      </c>
      <c r="E72" t="b">
        <v>1</v>
      </c>
      <c r="G72" s="18">
        <v>0.50416666666666665</v>
      </c>
      <c r="H72" t="s">
        <v>168</v>
      </c>
      <c r="I72" t="s">
        <v>1212</v>
      </c>
      <c r="J72" t="s">
        <v>169</v>
      </c>
      <c r="K72" t="s">
        <v>1185</v>
      </c>
      <c r="L72" t="s">
        <v>170</v>
      </c>
      <c r="M72">
        <v>10</v>
      </c>
    </row>
    <row r="73" spans="1:28" x14ac:dyDescent="0.25">
      <c r="A73" s="8">
        <v>0.51527777777777772</v>
      </c>
      <c r="B73" s="45" t="s">
        <v>671</v>
      </c>
      <c r="C73" t="b">
        <f t="shared" si="12"/>
        <v>1</v>
      </c>
      <c r="D73" t="b">
        <f t="shared" si="13"/>
        <v>0</v>
      </c>
      <c r="E73" t="b">
        <v>1</v>
      </c>
      <c r="G73" s="18">
        <v>0.51527777777777772</v>
      </c>
      <c r="H73" t="s">
        <v>177</v>
      </c>
      <c r="I73" t="s">
        <v>193</v>
      </c>
    </row>
    <row r="74" spans="1:28" x14ac:dyDescent="0.25">
      <c r="A74" s="8">
        <v>0.54027777777777775</v>
      </c>
      <c r="B74" s="9" t="s">
        <v>672</v>
      </c>
      <c r="C74" t="b">
        <f t="shared" si="12"/>
        <v>1</v>
      </c>
      <c r="D74" t="b">
        <f t="shared" si="13"/>
        <v>0</v>
      </c>
      <c r="E74" t="b">
        <v>1</v>
      </c>
      <c r="G74" s="18">
        <v>0.54027777777777775</v>
      </c>
      <c r="H74" t="s">
        <v>178</v>
      </c>
      <c r="I74" t="s">
        <v>1274</v>
      </c>
      <c r="J74" t="s">
        <v>161</v>
      </c>
      <c r="K74" t="s">
        <v>1269</v>
      </c>
      <c r="L74" t="s">
        <v>179</v>
      </c>
      <c r="M74" t="s">
        <v>164</v>
      </c>
    </row>
    <row r="75" spans="1:28" x14ac:dyDescent="0.25">
      <c r="A75" s="8">
        <v>0.56597222222222221</v>
      </c>
      <c r="B75" s="9" t="s">
        <v>673</v>
      </c>
      <c r="C75" t="b">
        <f t="shared" si="12"/>
        <v>1</v>
      </c>
      <c r="D75" t="b">
        <f t="shared" si="13"/>
        <v>0</v>
      </c>
      <c r="E75" t="b">
        <v>1</v>
      </c>
      <c r="G75" s="18">
        <v>0.56597222222222221</v>
      </c>
      <c r="H75" t="s">
        <v>165</v>
      </c>
      <c r="I75" t="s">
        <v>1275</v>
      </c>
      <c r="J75" t="s">
        <v>166</v>
      </c>
      <c r="K75" t="s">
        <v>1276</v>
      </c>
      <c r="L75" t="s">
        <v>167</v>
      </c>
      <c r="M75">
        <v>30</v>
      </c>
    </row>
    <row r="76" spans="1:28" x14ac:dyDescent="0.25">
      <c r="A76" s="8">
        <v>0.58819444444444446</v>
      </c>
      <c r="B76" s="9" t="s">
        <v>675</v>
      </c>
      <c r="C76" t="b">
        <f t="shared" si="12"/>
        <v>1</v>
      </c>
      <c r="D76" t="b">
        <f t="shared" si="13"/>
        <v>0</v>
      </c>
      <c r="E76" t="b">
        <v>1</v>
      </c>
      <c r="G76" s="18">
        <v>0.58819444444444446</v>
      </c>
      <c r="H76" t="s">
        <v>168</v>
      </c>
      <c r="I76" t="s">
        <v>1277</v>
      </c>
      <c r="J76" t="s">
        <v>169</v>
      </c>
      <c r="K76" t="s">
        <v>1258</v>
      </c>
      <c r="L76" t="s">
        <v>170</v>
      </c>
      <c r="M76">
        <v>15</v>
      </c>
    </row>
    <row r="77" spans="1:28" x14ac:dyDescent="0.25">
      <c r="A77" s="8">
        <v>0.61041666666666672</v>
      </c>
      <c r="B77" s="45" t="s">
        <v>676</v>
      </c>
      <c r="C77" t="b">
        <f t="shared" si="12"/>
        <v>1</v>
      </c>
      <c r="D77" t="b">
        <f t="shared" si="13"/>
        <v>0</v>
      </c>
      <c r="E77" t="b">
        <v>1</v>
      </c>
      <c r="G77" s="18">
        <v>0.61041666666666672</v>
      </c>
      <c r="H77" t="s">
        <v>177</v>
      </c>
      <c r="I77" t="s">
        <v>343</v>
      </c>
    </row>
    <row r="78" spans="1:28" x14ac:dyDescent="0.25">
      <c r="A78" s="8">
        <v>0.62291666666666667</v>
      </c>
      <c r="B78" s="9" t="s">
        <v>678</v>
      </c>
      <c r="C78" t="b">
        <f t="shared" si="12"/>
        <v>1</v>
      </c>
      <c r="D78" t="b">
        <f t="shared" si="13"/>
        <v>0</v>
      </c>
      <c r="E78" t="b">
        <v>1</v>
      </c>
      <c r="G78" s="18">
        <v>0.62291666666666667</v>
      </c>
      <c r="H78" t="s">
        <v>168</v>
      </c>
      <c r="I78" t="s">
        <v>1278</v>
      </c>
      <c r="J78" t="s">
        <v>169</v>
      </c>
      <c r="K78" t="s">
        <v>1198</v>
      </c>
      <c r="L78" t="s">
        <v>170</v>
      </c>
      <c r="M78">
        <v>20</v>
      </c>
    </row>
    <row r="79" spans="1:28" x14ac:dyDescent="0.25">
      <c r="A79" s="8">
        <v>0.64444444444444449</v>
      </c>
      <c r="B79" s="9" t="s">
        <v>680</v>
      </c>
      <c r="C79" t="b">
        <f t="shared" si="12"/>
        <v>1</v>
      </c>
      <c r="D79" t="b">
        <f t="shared" si="13"/>
        <v>0</v>
      </c>
      <c r="E79" t="b">
        <v>1</v>
      </c>
      <c r="G79" s="18">
        <v>0.64444444444444449</v>
      </c>
      <c r="H79" t="s">
        <v>165</v>
      </c>
      <c r="I79" t="s">
        <v>1279</v>
      </c>
      <c r="J79" t="s">
        <v>166</v>
      </c>
      <c r="K79" t="s">
        <v>164</v>
      </c>
      <c r="L79" t="s">
        <v>167</v>
      </c>
      <c r="M79">
        <v>30</v>
      </c>
    </row>
    <row r="80" spans="1:28" x14ac:dyDescent="0.25">
      <c r="A80" s="8">
        <v>0.66111111111111109</v>
      </c>
      <c r="B80" s="45" t="s">
        <v>682</v>
      </c>
      <c r="C80" t="b">
        <f t="shared" si="12"/>
        <v>1</v>
      </c>
      <c r="D80" t="b">
        <f t="shared" si="13"/>
        <v>0</v>
      </c>
      <c r="E80" t="b">
        <v>1</v>
      </c>
      <c r="G80" s="18">
        <v>0.66111111111111109</v>
      </c>
      <c r="H80" t="s">
        <v>180</v>
      </c>
      <c r="I80" t="s">
        <v>250</v>
      </c>
      <c r="J80" t="s">
        <v>181</v>
      </c>
      <c r="K80" t="s">
        <v>164</v>
      </c>
      <c r="L80" t="s">
        <v>182</v>
      </c>
      <c r="M80" t="s">
        <v>164</v>
      </c>
      <c r="N80" t="s">
        <v>183</v>
      </c>
      <c r="O80" t="s">
        <v>1280</v>
      </c>
    </row>
    <row r="81" spans="1:28" x14ac:dyDescent="0.25">
      <c r="A81" s="8">
        <v>0.67777777777777781</v>
      </c>
      <c r="B81" s="9" t="s">
        <v>684</v>
      </c>
      <c r="C81" t="b">
        <f t="shared" si="12"/>
        <v>1</v>
      </c>
      <c r="D81" t="b">
        <f t="shared" si="13"/>
        <v>0</v>
      </c>
      <c r="E81" t="b">
        <v>1</v>
      </c>
      <c r="G81" s="18">
        <v>0.67777777777777781</v>
      </c>
      <c r="H81" t="s">
        <v>168</v>
      </c>
      <c r="I81" t="s">
        <v>1281</v>
      </c>
      <c r="J81" t="s">
        <v>169</v>
      </c>
      <c r="K81" t="s">
        <v>1258</v>
      </c>
      <c r="L81" t="s">
        <v>170</v>
      </c>
      <c r="M81">
        <v>25</v>
      </c>
    </row>
    <row r="82" spans="1:28" x14ac:dyDescent="0.25">
      <c r="A82" s="8">
        <v>0.69652777777777775</v>
      </c>
      <c r="B82" s="45" t="s">
        <v>685</v>
      </c>
      <c r="C82" t="b">
        <f t="shared" si="12"/>
        <v>1</v>
      </c>
      <c r="D82" t="b">
        <f t="shared" si="13"/>
        <v>0</v>
      </c>
      <c r="E82" t="b">
        <v>1</v>
      </c>
      <c r="G82" s="18">
        <v>0.69652777777777775</v>
      </c>
      <c r="H82" t="s">
        <v>168</v>
      </c>
      <c r="I82" t="s">
        <v>1212</v>
      </c>
      <c r="J82" t="s">
        <v>169</v>
      </c>
      <c r="K82" t="s">
        <v>1185</v>
      </c>
      <c r="L82" t="s">
        <v>170</v>
      </c>
      <c r="M82">
        <v>10</v>
      </c>
    </row>
    <row r="83" spans="1:28" x14ac:dyDescent="0.25">
      <c r="A83" s="8">
        <v>0.7055555555555556</v>
      </c>
      <c r="B83" s="9" t="s">
        <v>687</v>
      </c>
      <c r="C83" t="b">
        <f t="shared" si="12"/>
        <v>1</v>
      </c>
      <c r="D83" t="b">
        <f t="shared" si="13"/>
        <v>0</v>
      </c>
      <c r="E83" t="b">
        <v>1</v>
      </c>
      <c r="G83" s="18">
        <v>0.7055555555555556</v>
      </c>
      <c r="H83" t="s">
        <v>160</v>
      </c>
      <c r="I83" t="s">
        <v>1282</v>
      </c>
      <c r="J83" t="s">
        <v>161</v>
      </c>
      <c r="K83" t="s">
        <v>1190</v>
      </c>
      <c r="L83" t="s">
        <v>162</v>
      </c>
      <c r="M83" t="s">
        <v>164</v>
      </c>
      <c r="N83" t="s">
        <v>163</v>
      </c>
      <c r="O83" t="s">
        <v>1283</v>
      </c>
      <c r="P83" t="s">
        <v>185</v>
      </c>
      <c r="Q83" t="s">
        <v>1284</v>
      </c>
      <c r="R83" t="s">
        <v>183</v>
      </c>
      <c r="S83" t="s">
        <v>1285</v>
      </c>
    </row>
    <row r="84" spans="1:28" ht="15.75" thickBot="1" x14ac:dyDescent="0.3">
      <c r="A84" s="10">
        <v>0.71597222222222223</v>
      </c>
      <c r="B84" s="11" t="s">
        <v>689</v>
      </c>
      <c r="C84" t="b">
        <f t="shared" si="12"/>
        <v>1</v>
      </c>
      <c r="D84" t="b">
        <f t="shared" si="13"/>
        <v>0</v>
      </c>
      <c r="E84" t="b">
        <v>1</v>
      </c>
      <c r="G84" s="18">
        <v>0.71597222222222223</v>
      </c>
      <c r="H84" t="s">
        <v>177</v>
      </c>
      <c r="I84" t="s">
        <v>1286</v>
      </c>
    </row>
    <row r="85" spans="1:28" ht="15.75" thickBot="1" x14ac:dyDescent="0.3"/>
    <row r="86" spans="1:28" x14ac:dyDescent="0.25">
      <c r="A86" s="6" t="s">
        <v>265</v>
      </c>
      <c r="B86" s="21"/>
      <c r="C86" s="32" t="s">
        <v>531</v>
      </c>
      <c r="D86" s="32" t="s">
        <v>532</v>
      </c>
      <c r="E86" s="32" t="s">
        <v>993</v>
      </c>
      <c r="F86" s="32" t="s">
        <v>992</v>
      </c>
      <c r="G86" s="1" t="s">
        <v>149</v>
      </c>
      <c r="H86" s="1" t="s">
        <v>918</v>
      </c>
      <c r="I86" s="1" t="s">
        <v>923</v>
      </c>
      <c r="J86" s="1" t="s">
        <v>922</v>
      </c>
      <c r="K86" s="1" t="s">
        <v>150</v>
      </c>
      <c r="L86" s="1" t="s">
        <v>151</v>
      </c>
      <c r="M86" s="1" t="s">
        <v>152</v>
      </c>
      <c r="N86" s="1" t="s">
        <v>153</v>
      </c>
      <c r="O86" s="1" t="s">
        <v>154</v>
      </c>
      <c r="P86" s="1" t="s">
        <v>155</v>
      </c>
      <c r="Q86" s="1" t="s">
        <v>156</v>
      </c>
      <c r="R86" s="1" t="s">
        <v>157</v>
      </c>
      <c r="S86" s="1" t="s">
        <v>158</v>
      </c>
      <c r="T86" s="1" t="s">
        <v>159</v>
      </c>
      <c r="V86" s="12" t="s">
        <v>522</v>
      </c>
      <c r="W86" s="12" t="s">
        <v>523</v>
      </c>
      <c r="X86" s="12" t="s">
        <v>524</v>
      </c>
      <c r="Y86" s="12" t="s">
        <v>525</v>
      </c>
      <c r="Z86" s="12" t="s">
        <v>526</v>
      </c>
      <c r="AA86" s="12" t="s">
        <v>529</v>
      </c>
      <c r="AB86" s="32" t="s">
        <v>472</v>
      </c>
    </row>
    <row r="87" spans="1:28" x14ac:dyDescent="0.25">
      <c r="A87" s="8">
        <v>0.37708333333333333</v>
      </c>
      <c r="B87" s="9" t="s">
        <v>690</v>
      </c>
      <c r="C87" t="b">
        <f t="shared" ref="C87" si="14">(A87=G87)</f>
        <v>1</v>
      </c>
      <c r="D87" t="b">
        <f t="shared" ref="D87" si="15">(B87=I87)</f>
        <v>0</v>
      </c>
      <c r="E87" t="b">
        <v>1</v>
      </c>
      <c r="G87" s="2">
        <v>0.37708333333333333</v>
      </c>
      <c r="H87" t="s">
        <v>168</v>
      </c>
      <c r="I87" t="s">
        <v>1197</v>
      </c>
      <c r="J87" t="s">
        <v>169</v>
      </c>
      <c r="K87" t="s">
        <v>1287</v>
      </c>
      <c r="L87" t="s">
        <v>170</v>
      </c>
      <c r="M87">
        <v>30</v>
      </c>
    </row>
    <row r="88" spans="1:28" x14ac:dyDescent="0.25">
      <c r="A88" s="8">
        <v>0.39444444444444443</v>
      </c>
      <c r="B88" s="9" t="s">
        <v>692</v>
      </c>
      <c r="C88" t="b">
        <f t="shared" ref="C88:C106" si="16">(A88=G88)</f>
        <v>1</v>
      </c>
      <c r="D88" t="b">
        <f t="shared" ref="D88:D106" si="17">(B88=I88)</f>
        <v>0</v>
      </c>
      <c r="E88" t="b">
        <v>1</v>
      </c>
      <c r="G88" s="2">
        <v>0.39444444444444443</v>
      </c>
      <c r="H88" t="s">
        <v>165</v>
      </c>
      <c r="I88" t="s">
        <v>1288</v>
      </c>
      <c r="J88" t="s">
        <v>166</v>
      </c>
      <c r="K88" t="s">
        <v>1289</v>
      </c>
      <c r="L88" t="s">
        <v>167</v>
      </c>
      <c r="M88">
        <v>15</v>
      </c>
    </row>
    <row r="89" spans="1:28" x14ac:dyDescent="0.25">
      <c r="A89" s="8">
        <v>0.40902777777777777</v>
      </c>
      <c r="B89" s="9" t="s">
        <v>694</v>
      </c>
      <c r="C89" t="b">
        <f t="shared" si="16"/>
        <v>1</v>
      </c>
      <c r="D89" t="b">
        <f t="shared" si="17"/>
        <v>0</v>
      </c>
      <c r="E89" t="b">
        <v>1</v>
      </c>
      <c r="G89" s="2">
        <v>0.40902777777777777</v>
      </c>
      <c r="H89" t="s">
        <v>178</v>
      </c>
      <c r="I89" t="s">
        <v>1290</v>
      </c>
      <c r="J89" t="s">
        <v>161</v>
      </c>
      <c r="K89" t="s">
        <v>1269</v>
      </c>
      <c r="L89" t="s">
        <v>179</v>
      </c>
      <c r="M89" t="s">
        <v>164</v>
      </c>
    </row>
    <row r="90" spans="1:28" x14ac:dyDescent="0.25">
      <c r="A90" s="8">
        <v>0.43541666666666667</v>
      </c>
      <c r="B90" s="45" t="s">
        <v>696</v>
      </c>
      <c r="C90" t="b">
        <f t="shared" si="16"/>
        <v>1</v>
      </c>
      <c r="D90" t="b">
        <f t="shared" si="17"/>
        <v>0</v>
      </c>
      <c r="E90" t="b">
        <v>1</v>
      </c>
      <c r="G90" s="2">
        <v>0.43541666666666667</v>
      </c>
      <c r="H90" t="s">
        <v>177</v>
      </c>
      <c r="I90" t="s">
        <v>213</v>
      </c>
    </row>
    <row r="91" spans="1:28" x14ac:dyDescent="0.25">
      <c r="A91" s="8">
        <v>0.45208333333333334</v>
      </c>
      <c r="B91" s="9" t="s">
        <v>698</v>
      </c>
      <c r="C91" t="b">
        <f t="shared" si="16"/>
        <v>1</v>
      </c>
      <c r="D91" t="b">
        <f t="shared" si="17"/>
        <v>0</v>
      </c>
      <c r="E91" t="b">
        <v>1</v>
      </c>
      <c r="G91" s="2">
        <v>0.45208333333333334</v>
      </c>
      <c r="H91" t="s">
        <v>160</v>
      </c>
      <c r="I91" t="s">
        <v>1291</v>
      </c>
      <c r="J91" t="s">
        <v>161</v>
      </c>
      <c r="K91" t="s">
        <v>1190</v>
      </c>
      <c r="L91" t="s">
        <v>162</v>
      </c>
      <c r="M91" t="s">
        <v>1292</v>
      </c>
      <c r="N91" t="s">
        <v>163</v>
      </c>
      <c r="O91" t="s">
        <v>1293</v>
      </c>
      <c r="P91" t="s">
        <v>185</v>
      </c>
      <c r="Q91" t="s">
        <v>1294</v>
      </c>
      <c r="R91" t="s">
        <v>183</v>
      </c>
      <c r="S91" t="s">
        <v>1295</v>
      </c>
    </row>
    <row r="92" spans="1:28" x14ac:dyDescent="0.25">
      <c r="A92" s="8">
        <v>0.46875</v>
      </c>
      <c r="B92" s="9" t="s">
        <v>699</v>
      </c>
      <c r="C92" t="b">
        <f t="shared" si="16"/>
        <v>1</v>
      </c>
      <c r="D92" t="b">
        <f t="shared" si="17"/>
        <v>0</v>
      </c>
      <c r="E92" t="b">
        <v>1</v>
      </c>
      <c r="G92" s="2">
        <v>0.46875</v>
      </c>
      <c r="H92" t="s">
        <v>165</v>
      </c>
      <c r="I92" t="s">
        <v>1296</v>
      </c>
      <c r="J92" t="s">
        <v>166</v>
      </c>
      <c r="K92" t="s">
        <v>1297</v>
      </c>
      <c r="L92" t="s">
        <v>167</v>
      </c>
      <c r="M92">
        <v>20</v>
      </c>
    </row>
    <row r="93" spans="1:28" x14ac:dyDescent="0.25">
      <c r="A93" s="8">
        <v>0.48749999999999999</v>
      </c>
      <c r="B93" s="9" t="s">
        <v>700</v>
      </c>
      <c r="C93" t="b">
        <f t="shared" si="16"/>
        <v>1</v>
      </c>
      <c r="D93" t="b">
        <f t="shared" si="17"/>
        <v>0</v>
      </c>
      <c r="E93" t="b">
        <v>1</v>
      </c>
      <c r="G93" s="2">
        <v>0.48749999999999999</v>
      </c>
      <c r="H93" t="s">
        <v>165</v>
      </c>
      <c r="I93" t="s">
        <v>1298</v>
      </c>
      <c r="J93" t="s">
        <v>166</v>
      </c>
      <c r="K93" t="s">
        <v>1299</v>
      </c>
      <c r="L93" t="s">
        <v>167</v>
      </c>
      <c r="M93">
        <v>30</v>
      </c>
    </row>
    <row r="94" spans="1:28" x14ac:dyDescent="0.25">
      <c r="A94" s="8">
        <v>0.50486111111111109</v>
      </c>
      <c r="B94" s="45" t="s">
        <v>701</v>
      </c>
      <c r="C94" t="b">
        <f t="shared" si="16"/>
        <v>1</v>
      </c>
      <c r="D94" t="b">
        <f t="shared" si="17"/>
        <v>0</v>
      </c>
      <c r="E94" t="b">
        <v>1</v>
      </c>
      <c r="G94" s="2">
        <v>0.50486111111111109</v>
      </c>
      <c r="H94" t="s">
        <v>177</v>
      </c>
      <c r="I94" t="s">
        <v>237</v>
      </c>
    </row>
    <row r="95" spans="1:28" x14ac:dyDescent="0.25">
      <c r="A95" s="8">
        <v>0.51458333333333328</v>
      </c>
      <c r="B95" s="45" t="s">
        <v>193</v>
      </c>
      <c r="C95" t="b">
        <f t="shared" si="16"/>
        <v>1</v>
      </c>
      <c r="D95" t="b">
        <f t="shared" si="17"/>
        <v>1</v>
      </c>
      <c r="E95" t="b">
        <v>1</v>
      </c>
      <c r="G95" s="2">
        <v>0.51458333333333328</v>
      </c>
      <c r="H95" t="s">
        <v>177</v>
      </c>
      <c r="I95" t="s">
        <v>193</v>
      </c>
    </row>
    <row r="96" spans="1:28" x14ac:dyDescent="0.25">
      <c r="A96" s="8">
        <v>0.54166666666666663</v>
      </c>
      <c r="B96" s="9" t="s">
        <v>704</v>
      </c>
      <c r="C96" t="b">
        <f t="shared" si="16"/>
        <v>1</v>
      </c>
      <c r="D96" t="b">
        <f t="shared" si="17"/>
        <v>0</v>
      </c>
      <c r="E96" t="b">
        <v>1</v>
      </c>
      <c r="G96" s="2">
        <v>0.54166666666666663</v>
      </c>
      <c r="H96" t="s">
        <v>168</v>
      </c>
      <c r="I96" t="s">
        <v>1300</v>
      </c>
      <c r="J96" t="s">
        <v>169</v>
      </c>
      <c r="K96" t="s">
        <v>1182</v>
      </c>
      <c r="L96" t="s">
        <v>170</v>
      </c>
      <c r="M96">
        <v>60</v>
      </c>
    </row>
    <row r="97" spans="1:28" x14ac:dyDescent="0.25">
      <c r="A97" s="8">
        <v>0.56527777777777777</v>
      </c>
      <c r="B97" s="9" t="s">
        <v>706</v>
      </c>
      <c r="C97" t="b">
        <f t="shared" si="16"/>
        <v>1</v>
      </c>
      <c r="D97" t="b">
        <f t="shared" si="17"/>
        <v>0</v>
      </c>
      <c r="E97" t="b">
        <v>1</v>
      </c>
      <c r="G97" s="2">
        <v>0.56527777777777777</v>
      </c>
      <c r="H97" t="s">
        <v>160</v>
      </c>
      <c r="I97" t="s">
        <v>1301</v>
      </c>
      <c r="J97" t="s">
        <v>161</v>
      </c>
      <c r="K97" t="s">
        <v>1190</v>
      </c>
      <c r="L97" t="s">
        <v>162</v>
      </c>
      <c r="M97" t="s">
        <v>1292</v>
      </c>
      <c r="N97" t="s">
        <v>163</v>
      </c>
      <c r="O97" t="s">
        <v>1302</v>
      </c>
      <c r="P97" t="s">
        <v>185</v>
      </c>
      <c r="Q97" t="s">
        <v>1303</v>
      </c>
      <c r="R97" t="s">
        <v>183</v>
      </c>
      <c r="S97" t="s">
        <v>1304</v>
      </c>
    </row>
    <row r="98" spans="1:28" x14ac:dyDescent="0.25">
      <c r="A98" s="8">
        <v>0.59166666666666667</v>
      </c>
      <c r="B98" s="9" t="s">
        <v>708</v>
      </c>
      <c r="C98" t="b">
        <f t="shared" si="16"/>
        <v>1</v>
      </c>
      <c r="D98" t="b">
        <f t="shared" si="17"/>
        <v>0</v>
      </c>
      <c r="E98" t="b">
        <v>1</v>
      </c>
      <c r="G98" s="2">
        <v>0.59166666666666667</v>
      </c>
      <c r="H98" t="s">
        <v>165</v>
      </c>
      <c r="I98" t="s">
        <v>1305</v>
      </c>
      <c r="J98" t="s">
        <v>166</v>
      </c>
      <c r="K98" t="s">
        <v>1306</v>
      </c>
      <c r="L98" t="s">
        <v>167</v>
      </c>
      <c r="M98">
        <v>30</v>
      </c>
    </row>
    <row r="99" spans="1:28" x14ac:dyDescent="0.25">
      <c r="A99" s="8">
        <v>0.61041666666666672</v>
      </c>
      <c r="B99" s="45" t="s">
        <v>709</v>
      </c>
      <c r="C99" t="b">
        <f t="shared" si="16"/>
        <v>1</v>
      </c>
      <c r="D99" t="b">
        <f t="shared" si="17"/>
        <v>0</v>
      </c>
      <c r="E99" t="b">
        <v>1</v>
      </c>
      <c r="G99" s="2">
        <v>0.61041666666666672</v>
      </c>
      <c r="H99" t="s">
        <v>177</v>
      </c>
      <c r="I99" t="s">
        <v>1307</v>
      </c>
    </row>
    <row r="100" spans="1:28" x14ac:dyDescent="0.25">
      <c r="A100" s="8">
        <v>0.62847222222222221</v>
      </c>
      <c r="B100" s="9" t="s">
        <v>711</v>
      </c>
      <c r="C100" t="b">
        <f t="shared" si="16"/>
        <v>1</v>
      </c>
      <c r="D100" t="b">
        <f t="shared" si="17"/>
        <v>0</v>
      </c>
      <c r="E100" t="b">
        <v>1</v>
      </c>
      <c r="G100" s="2">
        <v>0.62847222222222221</v>
      </c>
      <c r="H100" t="s">
        <v>165</v>
      </c>
      <c r="I100" t="s">
        <v>1308</v>
      </c>
      <c r="J100" t="s">
        <v>166</v>
      </c>
      <c r="K100" t="s">
        <v>1309</v>
      </c>
      <c r="L100" t="s">
        <v>167</v>
      </c>
      <c r="M100">
        <v>25</v>
      </c>
    </row>
    <row r="101" spans="1:28" x14ac:dyDescent="0.25">
      <c r="A101" s="8">
        <v>0.64652777777777781</v>
      </c>
      <c r="B101" s="9" t="s">
        <v>713</v>
      </c>
      <c r="C101" t="b">
        <f t="shared" si="16"/>
        <v>1</v>
      </c>
      <c r="D101" t="b">
        <f t="shared" si="17"/>
        <v>0</v>
      </c>
      <c r="E101" t="b">
        <v>1</v>
      </c>
      <c r="G101" s="2">
        <v>0.64652777777777781</v>
      </c>
      <c r="H101" t="s">
        <v>165</v>
      </c>
      <c r="I101" t="s">
        <v>1310</v>
      </c>
      <c r="J101" t="s">
        <v>166</v>
      </c>
      <c r="K101" t="s">
        <v>1311</v>
      </c>
      <c r="L101" t="s">
        <v>167</v>
      </c>
      <c r="M101">
        <v>20</v>
      </c>
    </row>
    <row r="102" spans="1:28" x14ac:dyDescent="0.25">
      <c r="A102" s="8">
        <v>0.66180555555555554</v>
      </c>
      <c r="B102" s="45" t="s">
        <v>715</v>
      </c>
      <c r="C102" t="b">
        <f t="shared" si="16"/>
        <v>1</v>
      </c>
      <c r="D102" t="b">
        <f t="shared" si="17"/>
        <v>0</v>
      </c>
      <c r="E102" t="b">
        <v>1</v>
      </c>
      <c r="G102" s="2">
        <v>0.66180555555555554</v>
      </c>
      <c r="H102" t="s">
        <v>180</v>
      </c>
      <c r="I102" t="s">
        <v>1312</v>
      </c>
      <c r="J102" t="s">
        <v>181</v>
      </c>
      <c r="K102" t="s">
        <v>1313</v>
      </c>
      <c r="L102" t="s">
        <v>182</v>
      </c>
      <c r="M102" t="s">
        <v>1314</v>
      </c>
      <c r="N102" t="s">
        <v>183</v>
      </c>
      <c r="O102" t="s">
        <v>1315</v>
      </c>
    </row>
    <row r="103" spans="1:28" x14ac:dyDescent="0.25">
      <c r="A103" s="8">
        <v>0.67777777777777781</v>
      </c>
      <c r="B103" s="9" t="s">
        <v>716</v>
      </c>
      <c r="C103" t="b">
        <f t="shared" si="16"/>
        <v>1</v>
      </c>
      <c r="D103" t="b">
        <f t="shared" si="17"/>
        <v>0</v>
      </c>
      <c r="E103" t="b">
        <v>1</v>
      </c>
      <c r="G103" s="2">
        <v>0.67777777777777781</v>
      </c>
      <c r="H103" t="s">
        <v>168</v>
      </c>
      <c r="I103" t="s">
        <v>1316</v>
      </c>
      <c r="J103" t="s">
        <v>169</v>
      </c>
      <c r="K103" t="s">
        <v>1180</v>
      </c>
      <c r="L103" t="s">
        <v>170</v>
      </c>
      <c r="M103">
        <v>30</v>
      </c>
    </row>
    <row r="104" spans="1:28" x14ac:dyDescent="0.25">
      <c r="A104" s="8">
        <v>0.69652777777777775</v>
      </c>
      <c r="B104" s="45" t="s">
        <v>717</v>
      </c>
      <c r="C104" t="b">
        <f t="shared" si="16"/>
        <v>1</v>
      </c>
      <c r="D104" t="b">
        <f t="shared" si="17"/>
        <v>0</v>
      </c>
      <c r="E104" t="b">
        <v>1</v>
      </c>
      <c r="G104" s="2">
        <v>0.69652777777777775</v>
      </c>
      <c r="H104" t="s">
        <v>177</v>
      </c>
      <c r="I104" t="s">
        <v>1317</v>
      </c>
    </row>
    <row r="105" spans="1:28" x14ac:dyDescent="0.25">
      <c r="A105" s="8">
        <v>0.70694444444444449</v>
      </c>
      <c r="B105" s="9" t="s">
        <v>719</v>
      </c>
      <c r="C105" t="b">
        <f t="shared" si="16"/>
        <v>1</v>
      </c>
      <c r="D105" t="b">
        <f t="shared" si="17"/>
        <v>0</v>
      </c>
      <c r="E105" t="b">
        <v>1</v>
      </c>
      <c r="G105" s="2">
        <v>0.70694444444444449</v>
      </c>
      <c r="H105" t="s">
        <v>165</v>
      </c>
      <c r="I105" t="s">
        <v>1318</v>
      </c>
      <c r="J105" t="s">
        <v>166</v>
      </c>
      <c r="K105" t="s">
        <v>1319</v>
      </c>
      <c r="L105" t="s">
        <v>167</v>
      </c>
      <c r="M105">
        <v>15</v>
      </c>
    </row>
    <row r="106" spans="1:28" ht="15.75" thickBot="1" x14ac:dyDescent="0.3">
      <c r="A106" s="10">
        <v>0.71527777777777779</v>
      </c>
      <c r="B106" s="11" t="s">
        <v>720</v>
      </c>
      <c r="C106" t="b">
        <f t="shared" si="16"/>
        <v>1</v>
      </c>
      <c r="D106" t="b">
        <f t="shared" si="17"/>
        <v>0</v>
      </c>
      <c r="E106" t="b">
        <v>1</v>
      </c>
      <c r="G106" s="2">
        <v>0.71527777777777779</v>
      </c>
      <c r="H106" t="s">
        <v>177</v>
      </c>
      <c r="I106" t="s">
        <v>1320</v>
      </c>
    </row>
    <row r="107" spans="1:28" ht="15.75" thickBot="1" x14ac:dyDescent="0.3"/>
    <row r="108" spans="1:28" x14ac:dyDescent="0.25">
      <c r="A108" s="6" t="s">
        <v>266</v>
      </c>
      <c r="B108" s="21"/>
      <c r="C108" s="32" t="s">
        <v>531</v>
      </c>
      <c r="D108" s="32" t="s">
        <v>532</v>
      </c>
      <c r="E108" s="32" t="s">
        <v>993</v>
      </c>
      <c r="F108" s="32" t="s">
        <v>992</v>
      </c>
      <c r="G108" s="1" t="s">
        <v>149</v>
      </c>
      <c r="H108" s="1" t="s">
        <v>918</v>
      </c>
      <c r="I108" s="1" t="s">
        <v>923</v>
      </c>
      <c r="J108" s="1" t="s">
        <v>922</v>
      </c>
      <c r="K108" s="1" t="s">
        <v>150</v>
      </c>
      <c r="L108" s="1" t="s">
        <v>151</v>
      </c>
      <c r="M108" s="1" t="s">
        <v>152</v>
      </c>
      <c r="N108" s="1" t="s">
        <v>153</v>
      </c>
      <c r="O108" s="1" t="s">
        <v>154</v>
      </c>
      <c r="P108" s="1" t="s">
        <v>155</v>
      </c>
      <c r="Q108" s="1" t="s">
        <v>156</v>
      </c>
      <c r="R108" s="1" t="s">
        <v>157</v>
      </c>
      <c r="S108" s="1" t="s">
        <v>158</v>
      </c>
      <c r="T108" s="1" t="s">
        <v>159</v>
      </c>
      <c r="V108" s="12" t="s">
        <v>522</v>
      </c>
      <c r="W108" s="12" t="s">
        <v>523</v>
      </c>
      <c r="X108" s="12" t="s">
        <v>524</v>
      </c>
      <c r="Y108" s="12" t="s">
        <v>525</v>
      </c>
      <c r="Z108" s="12" t="s">
        <v>526</v>
      </c>
      <c r="AA108" s="12" t="s">
        <v>529</v>
      </c>
      <c r="AB108" s="32" t="s">
        <v>472</v>
      </c>
    </row>
    <row r="109" spans="1:28" x14ac:dyDescent="0.25">
      <c r="A109" s="8">
        <v>0.38263888888888886</v>
      </c>
      <c r="B109" s="9" t="s">
        <v>722</v>
      </c>
      <c r="C109" t="b">
        <f t="shared" ref="C109" si="18">(A109=G109)</f>
        <v>1</v>
      </c>
      <c r="D109" t="b">
        <f t="shared" ref="D109" si="19">(B109=I109)</f>
        <v>1</v>
      </c>
      <c r="E109" t="b">
        <v>1</v>
      </c>
      <c r="G109" s="52">
        <v>0.38263888888888886</v>
      </c>
      <c r="H109" t="s">
        <v>168</v>
      </c>
      <c r="I109" t="s">
        <v>722</v>
      </c>
      <c r="J109" t="s">
        <v>169</v>
      </c>
      <c r="K109" t="s">
        <v>1198</v>
      </c>
      <c r="L109" t="s">
        <v>170</v>
      </c>
      <c r="M109">
        <v>15</v>
      </c>
    </row>
    <row r="110" spans="1:28" x14ac:dyDescent="0.25">
      <c r="A110" s="8">
        <v>0.3972222222222222</v>
      </c>
      <c r="B110" s="9" t="s">
        <v>724</v>
      </c>
      <c r="C110" t="b">
        <f t="shared" ref="C110:C128" si="20">(A110=G110)</f>
        <v>1</v>
      </c>
      <c r="D110" t="b">
        <f t="shared" ref="D110:D128" si="21">(B110=I110)</f>
        <v>1</v>
      </c>
      <c r="E110" t="b">
        <v>1</v>
      </c>
      <c r="G110" s="52">
        <v>0.3972222222222222</v>
      </c>
      <c r="H110" t="s">
        <v>168</v>
      </c>
      <c r="I110" t="s">
        <v>724</v>
      </c>
      <c r="J110" t="s">
        <v>169</v>
      </c>
      <c r="K110" t="s">
        <v>1180</v>
      </c>
      <c r="L110" t="s">
        <v>170</v>
      </c>
      <c r="M110">
        <v>20</v>
      </c>
    </row>
    <row r="111" spans="1:28" x14ac:dyDescent="0.25">
      <c r="A111" s="8">
        <v>0.4152777777777778</v>
      </c>
      <c r="B111" s="9" t="s">
        <v>726</v>
      </c>
      <c r="C111" t="b">
        <f t="shared" si="20"/>
        <v>1</v>
      </c>
      <c r="D111" t="b">
        <f t="shared" si="21"/>
        <v>1</v>
      </c>
      <c r="E111" t="b">
        <v>1</v>
      </c>
      <c r="G111" s="52">
        <v>0.4152777777777778</v>
      </c>
      <c r="H111" t="s">
        <v>178</v>
      </c>
      <c r="I111" t="s">
        <v>726</v>
      </c>
      <c r="J111" t="s">
        <v>161</v>
      </c>
      <c r="K111" t="s">
        <v>1181</v>
      </c>
      <c r="L111" t="s">
        <v>179</v>
      </c>
      <c r="M111" t="s">
        <v>164</v>
      </c>
    </row>
    <row r="112" spans="1:28" x14ac:dyDescent="0.25">
      <c r="A112" s="8">
        <v>0.43541666666666667</v>
      </c>
      <c r="B112" s="45" t="s">
        <v>727</v>
      </c>
      <c r="C112" t="b">
        <f t="shared" si="20"/>
        <v>1</v>
      </c>
      <c r="D112" t="b">
        <f t="shared" si="21"/>
        <v>1</v>
      </c>
      <c r="E112" t="b">
        <v>1</v>
      </c>
      <c r="G112" s="52">
        <v>0.43541666666666667</v>
      </c>
      <c r="H112" t="s">
        <v>177</v>
      </c>
      <c r="I112" t="s">
        <v>727</v>
      </c>
    </row>
    <row r="113" spans="1:15" x14ac:dyDescent="0.25">
      <c r="A113" s="8">
        <v>0.45208333333333334</v>
      </c>
      <c r="B113" s="9" t="s">
        <v>728</v>
      </c>
      <c r="C113" t="b">
        <f t="shared" si="20"/>
        <v>1</v>
      </c>
      <c r="D113" t="b">
        <f t="shared" si="21"/>
        <v>1</v>
      </c>
      <c r="E113" t="b">
        <v>1</v>
      </c>
      <c r="G113" s="52">
        <v>0.45208333333333334</v>
      </c>
      <c r="H113" t="s">
        <v>165</v>
      </c>
      <c r="I113" t="s">
        <v>728</v>
      </c>
      <c r="J113" t="s">
        <v>166</v>
      </c>
      <c r="K113" t="s">
        <v>1321</v>
      </c>
      <c r="L113" t="s">
        <v>167</v>
      </c>
      <c r="M113">
        <v>30</v>
      </c>
    </row>
    <row r="114" spans="1:15" x14ac:dyDescent="0.25">
      <c r="A114" s="8">
        <v>0.46875</v>
      </c>
      <c r="B114" s="9" t="s">
        <v>729</v>
      </c>
      <c r="C114" t="b">
        <f t="shared" si="20"/>
        <v>1</v>
      </c>
      <c r="D114" t="b">
        <f t="shared" si="21"/>
        <v>1</v>
      </c>
      <c r="E114" t="b">
        <v>1</v>
      </c>
      <c r="G114" s="52">
        <v>0.46875</v>
      </c>
      <c r="H114" t="s">
        <v>165</v>
      </c>
      <c r="I114" t="s">
        <v>729</v>
      </c>
      <c r="J114" t="s">
        <v>166</v>
      </c>
      <c r="K114" t="s">
        <v>1322</v>
      </c>
      <c r="L114" t="s">
        <v>167</v>
      </c>
      <c r="M114">
        <v>45</v>
      </c>
    </row>
    <row r="115" spans="1:15" x14ac:dyDescent="0.25">
      <c r="A115" s="8">
        <v>0.48472222222222222</v>
      </c>
      <c r="B115" s="45" t="s">
        <v>701</v>
      </c>
      <c r="C115" t="b">
        <f t="shared" si="20"/>
        <v>1</v>
      </c>
      <c r="D115" t="b">
        <f t="shared" si="21"/>
        <v>1</v>
      </c>
      <c r="E115" t="b">
        <v>1</v>
      </c>
      <c r="G115" s="52">
        <v>0.48472222222222222</v>
      </c>
      <c r="H115" t="s">
        <v>177</v>
      </c>
      <c r="I115" t="s">
        <v>701</v>
      </c>
    </row>
    <row r="116" spans="1:15" x14ac:dyDescent="0.25">
      <c r="A116" s="8">
        <v>0.49652777777777779</v>
      </c>
      <c r="B116" s="45" t="s">
        <v>193</v>
      </c>
      <c r="C116" t="b">
        <f t="shared" si="20"/>
        <v>1</v>
      </c>
      <c r="D116" t="b">
        <f t="shared" si="21"/>
        <v>1</v>
      </c>
      <c r="E116" t="b">
        <v>1</v>
      </c>
      <c r="G116" s="52">
        <v>0.49652777777777779</v>
      </c>
      <c r="H116" t="s">
        <v>177</v>
      </c>
      <c r="I116" t="s">
        <v>193</v>
      </c>
    </row>
    <row r="117" spans="1:15" x14ac:dyDescent="0.25">
      <c r="A117" s="8">
        <v>0.52847222222222223</v>
      </c>
      <c r="B117" s="9" t="s">
        <v>733</v>
      </c>
      <c r="C117" t="b">
        <f t="shared" si="20"/>
        <v>1</v>
      </c>
      <c r="D117" t="b">
        <f t="shared" si="21"/>
        <v>1</v>
      </c>
      <c r="E117" t="b">
        <v>1</v>
      </c>
      <c r="G117" s="52">
        <v>0.52847222222222223</v>
      </c>
      <c r="H117" t="s">
        <v>168</v>
      </c>
      <c r="I117" t="s">
        <v>733</v>
      </c>
      <c r="J117" t="s">
        <v>169</v>
      </c>
      <c r="K117" t="s">
        <v>1258</v>
      </c>
      <c r="L117" t="s">
        <v>170</v>
      </c>
      <c r="M117">
        <v>30</v>
      </c>
    </row>
    <row r="118" spans="1:15" x14ac:dyDescent="0.25">
      <c r="A118" s="8">
        <v>0.55347222222222225</v>
      </c>
      <c r="B118" s="9" t="s">
        <v>735</v>
      </c>
      <c r="C118" t="b">
        <f t="shared" si="20"/>
        <v>1</v>
      </c>
      <c r="D118" t="b">
        <f t="shared" si="21"/>
        <v>1</v>
      </c>
      <c r="E118" t="b">
        <v>1</v>
      </c>
      <c r="G118" s="52">
        <v>0.55347222222222225</v>
      </c>
      <c r="H118" t="s">
        <v>168</v>
      </c>
      <c r="I118" t="s">
        <v>735</v>
      </c>
      <c r="J118" t="s">
        <v>169</v>
      </c>
      <c r="K118" t="s">
        <v>1198</v>
      </c>
      <c r="L118" t="s">
        <v>170</v>
      </c>
      <c r="M118">
        <v>30</v>
      </c>
    </row>
    <row r="119" spans="1:15" x14ac:dyDescent="0.25">
      <c r="A119" s="8">
        <v>0.57430555555555551</v>
      </c>
      <c r="B119" s="9" t="s">
        <v>737</v>
      </c>
      <c r="C119" t="b">
        <f t="shared" si="20"/>
        <v>1</v>
      </c>
      <c r="D119" t="b">
        <f t="shared" si="21"/>
        <v>1</v>
      </c>
      <c r="E119" t="b">
        <v>1</v>
      </c>
      <c r="G119" s="52">
        <v>0.57430555555555551</v>
      </c>
      <c r="H119" t="s">
        <v>168</v>
      </c>
      <c r="I119" t="s">
        <v>737</v>
      </c>
      <c r="J119" t="s">
        <v>169</v>
      </c>
      <c r="K119" t="s">
        <v>1180</v>
      </c>
      <c r="L119" t="s">
        <v>170</v>
      </c>
      <c r="M119">
        <v>20</v>
      </c>
    </row>
    <row r="120" spans="1:15" x14ac:dyDescent="0.25">
      <c r="A120" s="8">
        <v>0.59305555555555556</v>
      </c>
      <c r="B120" s="9" t="s">
        <v>738</v>
      </c>
      <c r="C120" t="b">
        <f t="shared" si="20"/>
        <v>1</v>
      </c>
      <c r="D120" t="b">
        <f t="shared" si="21"/>
        <v>1</v>
      </c>
      <c r="E120" t="b">
        <v>1</v>
      </c>
      <c r="G120" s="52">
        <v>0.59305555555555556</v>
      </c>
      <c r="H120" t="s">
        <v>165</v>
      </c>
      <c r="I120" t="s">
        <v>738</v>
      </c>
      <c r="J120" t="s">
        <v>166</v>
      </c>
      <c r="K120" t="s">
        <v>1323</v>
      </c>
      <c r="L120" t="s">
        <v>167</v>
      </c>
      <c r="M120">
        <v>45</v>
      </c>
    </row>
    <row r="121" spans="1:15" x14ac:dyDescent="0.25">
      <c r="A121" s="8">
        <v>0.61041666666666672</v>
      </c>
      <c r="B121" s="45" t="s">
        <v>644</v>
      </c>
      <c r="C121" t="b">
        <f t="shared" si="20"/>
        <v>1</v>
      </c>
      <c r="D121" t="b">
        <f t="shared" si="21"/>
        <v>1</v>
      </c>
      <c r="E121" t="b">
        <v>1</v>
      </c>
      <c r="G121" s="52">
        <v>0.61041666666666672</v>
      </c>
      <c r="H121" t="s">
        <v>177</v>
      </c>
      <c r="I121" t="s">
        <v>644</v>
      </c>
    </row>
    <row r="122" spans="1:15" x14ac:dyDescent="0.25">
      <c r="A122" s="8">
        <v>0.62638888888888888</v>
      </c>
      <c r="B122" s="9" t="s">
        <v>739</v>
      </c>
      <c r="C122" t="b">
        <f t="shared" si="20"/>
        <v>1</v>
      </c>
      <c r="D122" t="b">
        <f t="shared" si="21"/>
        <v>1</v>
      </c>
      <c r="E122" t="b">
        <v>1</v>
      </c>
      <c r="G122" s="52">
        <v>0.62638888888888888</v>
      </c>
      <c r="H122" t="s">
        <v>165</v>
      </c>
      <c r="I122" t="s">
        <v>739</v>
      </c>
      <c r="J122" t="s">
        <v>166</v>
      </c>
      <c r="K122" t="s">
        <v>1324</v>
      </c>
      <c r="L122" t="s">
        <v>167</v>
      </c>
      <c r="M122">
        <v>30</v>
      </c>
    </row>
    <row r="123" spans="1:15" x14ac:dyDescent="0.25">
      <c r="A123" s="8">
        <v>0.64444444444444449</v>
      </c>
      <c r="B123" s="9" t="s">
        <v>740</v>
      </c>
      <c r="C123" t="b">
        <f t="shared" si="20"/>
        <v>1</v>
      </c>
      <c r="D123" t="b">
        <f t="shared" si="21"/>
        <v>1</v>
      </c>
      <c r="E123" t="b">
        <v>1</v>
      </c>
      <c r="G123" s="52">
        <v>0.64444444444444449</v>
      </c>
      <c r="H123" t="s">
        <v>168</v>
      </c>
      <c r="I123" t="s">
        <v>740</v>
      </c>
      <c r="J123" t="s">
        <v>169</v>
      </c>
      <c r="K123" t="s">
        <v>1258</v>
      </c>
      <c r="L123" t="s">
        <v>170</v>
      </c>
      <c r="M123">
        <v>30</v>
      </c>
    </row>
    <row r="124" spans="1:15" x14ac:dyDescent="0.25">
      <c r="A124" s="8">
        <v>0.66180555555555554</v>
      </c>
      <c r="B124" s="45" t="s">
        <v>741</v>
      </c>
      <c r="C124" t="b">
        <f t="shared" si="20"/>
        <v>1</v>
      </c>
      <c r="D124" t="b">
        <f t="shared" si="21"/>
        <v>1</v>
      </c>
      <c r="E124" t="b">
        <v>1</v>
      </c>
      <c r="G124" s="52">
        <v>0.66180555555555554</v>
      </c>
      <c r="H124" t="s">
        <v>180</v>
      </c>
      <c r="I124" t="s">
        <v>741</v>
      </c>
      <c r="J124" t="s">
        <v>181</v>
      </c>
      <c r="K124" t="s">
        <v>164</v>
      </c>
      <c r="L124" t="s">
        <v>182</v>
      </c>
      <c r="M124" t="s">
        <v>164</v>
      </c>
      <c r="N124" t="s">
        <v>183</v>
      </c>
      <c r="O124" t="s">
        <v>516</v>
      </c>
    </row>
    <row r="125" spans="1:15" x14ac:dyDescent="0.25">
      <c r="A125" s="8">
        <v>0.67291666666666672</v>
      </c>
      <c r="B125" s="9" t="s">
        <v>742</v>
      </c>
      <c r="C125" t="b">
        <f t="shared" si="20"/>
        <v>1</v>
      </c>
      <c r="D125" t="b">
        <f t="shared" si="21"/>
        <v>1</v>
      </c>
      <c r="E125" t="b">
        <v>1</v>
      </c>
      <c r="G125" s="52">
        <v>0.67291666666666672</v>
      </c>
      <c r="H125" t="s">
        <v>165</v>
      </c>
      <c r="I125" t="s">
        <v>742</v>
      </c>
      <c r="J125" t="s">
        <v>166</v>
      </c>
      <c r="K125" t="s">
        <v>1325</v>
      </c>
      <c r="L125" t="s">
        <v>167</v>
      </c>
      <c r="M125">
        <v>40</v>
      </c>
    </row>
    <row r="126" spans="1:15" x14ac:dyDescent="0.25">
      <c r="A126" s="8">
        <v>0.69097222222222221</v>
      </c>
      <c r="B126" s="45" t="s">
        <v>717</v>
      </c>
      <c r="C126" t="b">
        <f t="shared" si="20"/>
        <v>1</v>
      </c>
      <c r="D126" t="b">
        <f t="shared" si="21"/>
        <v>1</v>
      </c>
      <c r="E126" t="b">
        <v>1</v>
      </c>
      <c r="G126" s="52">
        <v>0.69097222222222221</v>
      </c>
      <c r="H126" t="s">
        <v>177</v>
      </c>
      <c r="I126" t="s">
        <v>717</v>
      </c>
    </row>
    <row r="127" spans="1:15" x14ac:dyDescent="0.25">
      <c r="A127" s="8">
        <v>0.7006944444444444</v>
      </c>
      <c r="B127" s="9" t="s">
        <v>744</v>
      </c>
      <c r="C127" t="b">
        <f t="shared" si="20"/>
        <v>1</v>
      </c>
      <c r="D127" t="b">
        <f t="shared" si="21"/>
        <v>1</v>
      </c>
      <c r="E127" t="b">
        <v>1</v>
      </c>
      <c r="G127" s="52">
        <v>0.7006944444444444</v>
      </c>
      <c r="H127" t="s">
        <v>165</v>
      </c>
      <c r="I127" t="s">
        <v>744</v>
      </c>
      <c r="J127" t="s">
        <v>166</v>
      </c>
      <c r="K127" t="s">
        <v>1326</v>
      </c>
      <c r="L127" t="s">
        <v>167</v>
      </c>
      <c r="M127">
        <v>30</v>
      </c>
    </row>
    <row r="128" spans="1:15" ht="15.75" thickBot="1" x14ac:dyDescent="0.3">
      <c r="A128" s="10">
        <v>0.71250000000000002</v>
      </c>
      <c r="B128" s="11" t="s">
        <v>745</v>
      </c>
      <c r="C128" t="b">
        <f t="shared" si="20"/>
        <v>1</v>
      </c>
      <c r="D128" t="b">
        <f t="shared" si="21"/>
        <v>0</v>
      </c>
      <c r="E128" t="b">
        <v>1</v>
      </c>
      <c r="G128" s="52">
        <v>0.71250000000000002</v>
      </c>
      <c r="H128" t="s">
        <v>177</v>
      </c>
      <c r="I128" t="s">
        <v>1178</v>
      </c>
      <c r="J128" t="s">
        <v>1327</v>
      </c>
      <c r="K128" t="s">
        <v>1328</v>
      </c>
    </row>
    <row r="129" spans="1:28" ht="15.75" thickBot="1" x14ac:dyDescent="0.3"/>
    <row r="130" spans="1:28" x14ac:dyDescent="0.25">
      <c r="A130" s="6" t="s">
        <v>267</v>
      </c>
      <c r="B130" s="21"/>
      <c r="C130" s="32" t="s">
        <v>531</v>
      </c>
      <c r="D130" s="32" t="s">
        <v>532</v>
      </c>
      <c r="E130" s="32" t="s">
        <v>993</v>
      </c>
      <c r="F130" s="32" t="s">
        <v>992</v>
      </c>
      <c r="G130" s="1" t="s">
        <v>149</v>
      </c>
      <c r="H130" s="1" t="s">
        <v>918</v>
      </c>
      <c r="I130" s="1" t="s">
        <v>923</v>
      </c>
      <c r="J130" s="1" t="s">
        <v>922</v>
      </c>
      <c r="K130" s="1" t="s">
        <v>150</v>
      </c>
      <c r="L130" s="1" t="s">
        <v>151</v>
      </c>
      <c r="M130" s="1" t="s">
        <v>152</v>
      </c>
      <c r="N130" s="1" t="s">
        <v>153</v>
      </c>
      <c r="O130" s="1" t="s">
        <v>154</v>
      </c>
      <c r="P130" s="1" t="s">
        <v>155</v>
      </c>
      <c r="Q130" s="1" t="s">
        <v>156</v>
      </c>
      <c r="R130" s="1" t="s">
        <v>157</v>
      </c>
      <c r="S130" s="1" t="s">
        <v>158</v>
      </c>
      <c r="T130" s="1" t="s">
        <v>159</v>
      </c>
      <c r="V130" s="12" t="s">
        <v>522</v>
      </c>
      <c r="W130" s="12" t="s">
        <v>523</v>
      </c>
      <c r="X130" s="12" t="s">
        <v>524</v>
      </c>
      <c r="Y130" s="12" t="s">
        <v>525</v>
      </c>
      <c r="Z130" s="12" t="s">
        <v>526</v>
      </c>
      <c r="AA130" s="12" t="s">
        <v>529</v>
      </c>
      <c r="AB130" s="32" t="s">
        <v>472</v>
      </c>
    </row>
    <row r="131" spans="1:28" x14ac:dyDescent="0.25">
      <c r="A131" s="8">
        <v>0.38333333333333336</v>
      </c>
      <c r="B131" s="9" t="s">
        <v>746</v>
      </c>
      <c r="C131" t="b">
        <f t="shared" ref="C131" si="22">(A131=G131)</f>
        <v>1</v>
      </c>
      <c r="D131" t="b">
        <f t="shared" ref="D131" si="23">(B131=I131)</f>
        <v>1</v>
      </c>
      <c r="E131" t="b">
        <v>1</v>
      </c>
      <c r="G131" s="52">
        <v>0.38333333333333336</v>
      </c>
      <c r="H131" t="s">
        <v>168</v>
      </c>
      <c r="I131" t="s">
        <v>746</v>
      </c>
      <c r="J131" t="s">
        <v>169</v>
      </c>
      <c r="K131" t="s">
        <v>1180</v>
      </c>
      <c r="L131" t="s">
        <v>170</v>
      </c>
      <c r="M131">
        <v>20</v>
      </c>
    </row>
    <row r="132" spans="1:28" x14ac:dyDescent="0.25">
      <c r="A132" s="8">
        <v>0.39930555555555558</v>
      </c>
      <c r="B132" s="9" t="s">
        <v>748</v>
      </c>
      <c r="C132" t="b">
        <f t="shared" ref="C132:C149" si="24">(A132=G132)</f>
        <v>1</v>
      </c>
      <c r="D132" t="b">
        <f t="shared" ref="D132:D149" si="25">(B132=I132)</f>
        <v>1</v>
      </c>
      <c r="E132" t="b">
        <v>1</v>
      </c>
      <c r="G132" s="52">
        <v>0.39930555555555558</v>
      </c>
      <c r="H132" t="s">
        <v>165</v>
      </c>
      <c r="I132" t="s">
        <v>748</v>
      </c>
      <c r="J132" t="s">
        <v>166</v>
      </c>
      <c r="K132" t="s">
        <v>1289</v>
      </c>
      <c r="L132" t="s">
        <v>167</v>
      </c>
      <c r="M132">
        <v>15</v>
      </c>
    </row>
    <row r="133" spans="1:28" x14ac:dyDescent="0.25">
      <c r="A133" s="8">
        <v>0.41736111111111113</v>
      </c>
      <c r="B133" s="9" t="s">
        <v>750</v>
      </c>
      <c r="C133" t="b">
        <f t="shared" si="24"/>
        <v>1</v>
      </c>
      <c r="D133" t="b">
        <f t="shared" si="25"/>
        <v>1</v>
      </c>
      <c r="E133" t="b">
        <v>1</v>
      </c>
      <c r="G133" s="52">
        <v>0.41736111111111113</v>
      </c>
      <c r="H133" t="s">
        <v>178</v>
      </c>
      <c r="I133" t="s">
        <v>750</v>
      </c>
      <c r="J133" t="s">
        <v>161</v>
      </c>
      <c r="K133" t="s">
        <v>1181</v>
      </c>
      <c r="L133" t="s">
        <v>179</v>
      </c>
      <c r="M133" t="s">
        <v>1329</v>
      </c>
    </row>
    <row r="134" spans="1:28" x14ac:dyDescent="0.25">
      <c r="A134" s="8">
        <v>0.44583333333333336</v>
      </c>
      <c r="B134" s="45" t="s">
        <v>629</v>
      </c>
      <c r="C134" t="b">
        <f t="shared" si="24"/>
        <v>1</v>
      </c>
      <c r="D134" t="b">
        <f t="shared" si="25"/>
        <v>0</v>
      </c>
      <c r="E134" t="b">
        <v>1</v>
      </c>
      <c r="G134" s="52">
        <v>0.44583333333333336</v>
      </c>
      <c r="H134" t="s">
        <v>177</v>
      </c>
    </row>
    <row r="135" spans="1:28" x14ac:dyDescent="0.25">
      <c r="A135" s="8">
        <v>0.46180555555555558</v>
      </c>
      <c r="B135" s="9" t="s">
        <v>753</v>
      </c>
      <c r="C135" t="b">
        <f t="shared" si="24"/>
        <v>1</v>
      </c>
      <c r="D135" t="b">
        <f t="shared" si="25"/>
        <v>1</v>
      </c>
      <c r="E135" t="b">
        <v>1</v>
      </c>
      <c r="G135" s="52">
        <v>0.46180555555555558</v>
      </c>
      <c r="H135" t="s">
        <v>165</v>
      </c>
      <c r="I135" t="s">
        <v>753</v>
      </c>
      <c r="J135" t="s">
        <v>166</v>
      </c>
      <c r="K135" t="s">
        <v>1188</v>
      </c>
      <c r="L135" t="s">
        <v>167</v>
      </c>
      <c r="M135">
        <v>25</v>
      </c>
    </row>
    <row r="136" spans="1:28" x14ac:dyDescent="0.25">
      <c r="A136" s="8">
        <v>0.48194444444444445</v>
      </c>
      <c r="B136" s="9" t="s">
        <v>755</v>
      </c>
      <c r="C136" t="b">
        <f t="shared" si="24"/>
        <v>1</v>
      </c>
      <c r="D136" t="b">
        <f t="shared" si="25"/>
        <v>1</v>
      </c>
      <c r="E136" t="b">
        <v>1</v>
      </c>
      <c r="G136" s="52">
        <v>0.48194444444444445</v>
      </c>
      <c r="H136" t="s">
        <v>165</v>
      </c>
      <c r="I136" t="s">
        <v>755</v>
      </c>
      <c r="J136" t="s">
        <v>166</v>
      </c>
      <c r="K136" t="s">
        <v>1330</v>
      </c>
      <c r="L136" t="s">
        <v>167</v>
      </c>
      <c r="M136">
        <v>20</v>
      </c>
    </row>
    <row r="137" spans="1:28" x14ac:dyDescent="0.25">
      <c r="A137" s="8">
        <v>0.49791666666666667</v>
      </c>
      <c r="B137" s="45" t="s">
        <v>701</v>
      </c>
      <c r="C137" t="b">
        <f t="shared" si="24"/>
        <v>1</v>
      </c>
      <c r="D137" t="b">
        <f t="shared" si="25"/>
        <v>0</v>
      </c>
      <c r="E137" t="b">
        <v>1</v>
      </c>
      <c r="G137" s="52">
        <v>0.49791666666666667</v>
      </c>
      <c r="H137" t="s">
        <v>177</v>
      </c>
    </row>
    <row r="138" spans="1:28" x14ac:dyDescent="0.25">
      <c r="A138" s="8">
        <v>0.50972222222222219</v>
      </c>
      <c r="B138" s="45" t="s">
        <v>193</v>
      </c>
      <c r="C138" t="b">
        <f t="shared" si="24"/>
        <v>1</v>
      </c>
      <c r="D138" t="b">
        <f t="shared" si="25"/>
        <v>0</v>
      </c>
      <c r="E138" t="b">
        <v>1</v>
      </c>
      <c r="G138" s="52">
        <v>0.50972222222222219</v>
      </c>
      <c r="H138" t="s">
        <v>177</v>
      </c>
    </row>
    <row r="139" spans="1:28" x14ac:dyDescent="0.25">
      <c r="A139" s="8">
        <v>0.53402777777777777</v>
      </c>
      <c r="B139" s="9" t="s">
        <v>759</v>
      </c>
      <c r="C139" t="b">
        <f t="shared" si="24"/>
        <v>1</v>
      </c>
      <c r="D139" t="b">
        <f t="shared" si="25"/>
        <v>1</v>
      </c>
      <c r="E139" t="b">
        <v>1</v>
      </c>
      <c r="G139" s="52">
        <v>0.53402777777777777</v>
      </c>
      <c r="H139" t="s">
        <v>168</v>
      </c>
      <c r="I139" t="s">
        <v>759</v>
      </c>
      <c r="J139" t="s">
        <v>169</v>
      </c>
      <c r="K139" t="s">
        <v>1258</v>
      </c>
      <c r="L139" t="s">
        <v>170</v>
      </c>
      <c r="M139">
        <v>45</v>
      </c>
    </row>
    <row r="140" spans="1:28" x14ac:dyDescent="0.25">
      <c r="A140" s="8">
        <v>0.55763888888888891</v>
      </c>
      <c r="B140" s="9" t="s">
        <v>761</v>
      </c>
      <c r="C140" t="b">
        <f t="shared" si="24"/>
        <v>1</v>
      </c>
      <c r="D140" t="b">
        <f t="shared" si="25"/>
        <v>0</v>
      </c>
      <c r="E140" t="b">
        <v>1</v>
      </c>
      <c r="G140" s="52">
        <v>0.55763888888888891</v>
      </c>
      <c r="H140" t="s">
        <v>171</v>
      </c>
      <c r="I140" t="s">
        <v>1331</v>
      </c>
      <c r="J140" t="s">
        <v>172</v>
      </c>
      <c r="K140" t="s">
        <v>1332</v>
      </c>
      <c r="L140" t="s">
        <v>173</v>
      </c>
      <c r="M140" t="b">
        <v>1</v>
      </c>
      <c r="N140" t="s">
        <v>174</v>
      </c>
      <c r="O140" t="s">
        <v>1333</v>
      </c>
      <c r="P140" t="s">
        <v>175</v>
      </c>
      <c r="Q140">
        <v>1</v>
      </c>
      <c r="R140" t="s">
        <v>176</v>
      </c>
      <c r="S140">
        <v>1</v>
      </c>
    </row>
    <row r="141" spans="1:28" x14ac:dyDescent="0.25">
      <c r="A141" s="8">
        <v>0.57777777777777772</v>
      </c>
      <c r="B141" s="9" t="s">
        <v>762</v>
      </c>
      <c r="C141" t="b">
        <f t="shared" si="24"/>
        <v>1</v>
      </c>
      <c r="D141" t="b">
        <f t="shared" si="25"/>
        <v>1</v>
      </c>
      <c r="E141" t="b">
        <v>1</v>
      </c>
      <c r="G141" s="52">
        <v>0.57777777777777772</v>
      </c>
      <c r="H141" t="s">
        <v>160</v>
      </c>
      <c r="I141" t="s">
        <v>762</v>
      </c>
      <c r="J141" t="s">
        <v>161</v>
      </c>
      <c r="K141" t="s">
        <v>1190</v>
      </c>
      <c r="L141" t="s">
        <v>162</v>
      </c>
      <c r="M141" t="s">
        <v>164</v>
      </c>
      <c r="N141" t="s">
        <v>163</v>
      </c>
      <c r="O141" t="s">
        <v>1334</v>
      </c>
      <c r="P141" t="s">
        <v>185</v>
      </c>
      <c r="Q141" t="s">
        <v>1335</v>
      </c>
      <c r="R141" t="s">
        <v>183</v>
      </c>
      <c r="S141" t="s">
        <v>1336</v>
      </c>
    </row>
    <row r="142" spans="1:28" x14ac:dyDescent="0.25">
      <c r="A142" s="8">
        <v>0.59444444444444444</v>
      </c>
      <c r="B142" s="9" t="s">
        <v>764</v>
      </c>
      <c r="C142" t="b">
        <f t="shared" si="24"/>
        <v>1</v>
      </c>
      <c r="D142" t="b">
        <f t="shared" si="25"/>
        <v>1</v>
      </c>
      <c r="E142" t="b">
        <v>1</v>
      </c>
      <c r="G142" s="52">
        <v>0.59444444444444444</v>
      </c>
      <c r="H142" t="s">
        <v>165</v>
      </c>
      <c r="I142" t="s">
        <v>764</v>
      </c>
      <c r="J142" t="s">
        <v>166</v>
      </c>
      <c r="K142" t="s">
        <v>1337</v>
      </c>
      <c r="L142" t="s">
        <v>167</v>
      </c>
      <c r="M142">
        <v>20</v>
      </c>
    </row>
    <row r="143" spans="1:28" x14ac:dyDescent="0.25">
      <c r="A143" s="8">
        <v>0.61319444444444449</v>
      </c>
      <c r="B143" s="45" t="s">
        <v>766</v>
      </c>
      <c r="C143" t="b">
        <f t="shared" si="24"/>
        <v>1</v>
      </c>
      <c r="D143" t="b">
        <f t="shared" si="25"/>
        <v>0</v>
      </c>
      <c r="E143" t="b">
        <v>1</v>
      </c>
      <c r="G143" s="52">
        <v>0.61319444444444449</v>
      </c>
      <c r="H143" t="s">
        <v>177</v>
      </c>
    </row>
    <row r="144" spans="1:28" x14ac:dyDescent="0.25">
      <c r="A144" s="8">
        <v>0.62986111111111109</v>
      </c>
      <c r="B144" s="9" t="s">
        <v>767</v>
      </c>
      <c r="C144" t="b">
        <f t="shared" si="24"/>
        <v>1</v>
      </c>
      <c r="D144" t="b">
        <f t="shared" si="25"/>
        <v>1</v>
      </c>
      <c r="E144" t="b">
        <v>1</v>
      </c>
      <c r="G144" s="52">
        <v>0.62986111111111109</v>
      </c>
      <c r="H144" t="s">
        <v>165</v>
      </c>
      <c r="I144" t="s">
        <v>767</v>
      </c>
      <c r="J144" t="s">
        <v>166</v>
      </c>
      <c r="K144" t="s">
        <v>1338</v>
      </c>
      <c r="L144" t="s">
        <v>167</v>
      </c>
      <c r="M144">
        <v>30</v>
      </c>
    </row>
    <row r="145" spans="1:28" x14ac:dyDescent="0.25">
      <c r="A145" s="8">
        <v>0.64652777777777781</v>
      </c>
      <c r="B145" s="45" t="s">
        <v>768</v>
      </c>
      <c r="C145" t="b">
        <f t="shared" si="24"/>
        <v>1</v>
      </c>
      <c r="D145" t="b">
        <f t="shared" si="25"/>
        <v>1</v>
      </c>
      <c r="E145" t="b">
        <v>1</v>
      </c>
      <c r="G145" s="52">
        <v>0.64652777777777781</v>
      </c>
      <c r="H145" t="s">
        <v>180</v>
      </c>
      <c r="I145" t="s">
        <v>768</v>
      </c>
      <c r="J145" t="s">
        <v>181</v>
      </c>
      <c r="K145" t="s">
        <v>238</v>
      </c>
      <c r="L145" t="s">
        <v>182</v>
      </c>
      <c r="M145">
        <v>123456789</v>
      </c>
      <c r="N145" t="s">
        <v>183</v>
      </c>
      <c r="O145" t="s">
        <v>1339</v>
      </c>
    </row>
    <row r="146" spans="1:28" x14ac:dyDescent="0.25">
      <c r="A146" s="8">
        <v>0.65833333333333333</v>
      </c>
      <c r="B146" s="9" t="s">
        <v>769</v>
      </c>
      <c r="C146" t="b">
        <f t="shared" si="24"/>
        <v>1</v>
      </c>
      <c r="D146" t="b">
        <f t="shared" si="25"/>
        <v>1</v>
      </c>
      <c r="E146" t="b">
        <v>1</v>
      </c>
      <c r="G146" s="52">
        <v>0.65833333333333333</v>
      </c>
      <c r="H146" t="s">
        <v>165</v>
      </c>
      <c r="I146" t="s">
        <v>769</v>
      </c>
      <c r="J146" t="s">
        <v>166</v>
      </c>
      <c r="K146" t="s">
        <v>1340</v>
      </c>
      <c r="L146" t="s">
        <v>167</v>
      </c>
      <c r="M146">
        <v>35</v>
      </c>
    </row>
    <row r="147" spans="1:28" x14ac:dyDescent="0.25">
      <c r="A147" s="8">
        <v>0.67569444444444449</v>
      </c>
      <c r="B147" s="45" t="s">
        <v>717</v>
      </c>
      <c r="C147" t="b">
        <f t="shared" si="24"/>
        <v>1</v>
      </c>
      <c r="D147" t="b">
        <f t="shared" si="25"/>
        <v>0</v>
      </c>
      <c r="E147" t="b">
        <v>1</v>
      </c>
      <c r="G147" s="52">
        <v>0.67569444444444449</v>
      </c>
      <c r="H147" t="s">
        <v>177</v>
      </c>
    </row>
    <row r="148" spans="1:28" x14ac:dyDescent="0.25">
      <c r="A148" s="8">
        <v>0.6875</v>
      </c>
      <c r="B148" s="9" t="s">
        <v>772</v>
      </c>
      <c r="C148" t="b">
        <f t="shared" si="24"/>
        <v>1</v>
      </c>
      <c r="D148" t="b">
        <f t="shared" si="25"/>
        <v>1</v>
      </c>
      <c r="E148" t="b">
        <v>1</v>
      </c>
      <c r="G148" s="52">
        <v>0.6875</v>
      </c>
      <c r="H148" t="s">
        <v>165</v>
      </c>
      <c r="I148" t="s">
        <v>772</v>
      </c>
      <c r="J148" t="s">
        <v>166</v>
      </c>
      <c r="K148" t="s">
        <v>1341</v>
      </c>
      <c r="L148" t="s">
        <v>167</v>
      </c>
      <c r="M148">
        <v>25</v>
      </c>
    </row>
    <row r="149" spans="1:28" ht="15.75" thickBot="1" x14ac:dyDescent="0.3">
      <c r="A149" s="10">
        <v>0.7055555555555556</v>
      </c>
      <c r="B149" s="11" t="s">
        <v>773</v>
      </c>
      <c r="C149" t="b">
        <f t="shared" si="24"/>
        <v>1</v>
      </c>
      <c r="D149" t="b">
        <f t="shared" si="25"/>
        <v>0</v>
      </c>
      <c r="E149" t="b">
        <v>1</v>
      </c>
      <c r="G149" s="52">
        <v>0.7055555555555556</v>
      </c>
      <c r="H149" t="s">
        <v>171</v>
      </c>
      <c r="I149" t="s">
        <v>1178</v>
      </c>
      <c r="J149" t="s">
        <v>1327</v>
      </c>
      <c r="K149" t="s">
        <v>1342</v>
      </c>
      <c r="L149" t="s">
        <v>172</v>
      </c>
      <c r="M149" t="s">
        <v>1343</v>
      </c>
      <c r="N149" t="s">
        <v>173</v>
      </c>
      <c r="O149" t="b">
        <v>1</v>
      </c>
      <c r="P149" t="s">
        <v>174</v>
      </c>
      <c r="Q149" t="s">
        <v>1344</v>
      </c>
      <c r="R149" t="s">
        <v>175</v>
      </c>
      <c r="S149">
        <v>1</v>
      </c>
      <c r="T149" t="s">
        <v>176</v>
      </c>
      <c r="U149">
        <v>1</v>
      </c>
    </row>
    <row r="150" spans="1:28" ht="15.75" thickBot="1" x14ac:dyDescent="0.3"/>
    <row r="151" spans="1:28" x14ac:dyDescent="0.25">
      <c r="A151" s="6" t="s">
        <v>268</v>
      </c>
      <c r="B151" s="21"/>
      <c r="C151" s="32" t="s">
        <v>531</v>
      </c>
      <c r="D151" s="32" t="s">
        <v>532</v>
      </c>
      <c r="E151" s="32" t="s">
        <v>993</v>
      </c>
      <c r="F151" s="32" t="s">
        <v>992</v>
      </c>
      <c r="G151" s="1" t="s">
        <v>149</v>
      </c>
      <c r="H151" s="1" t="s">
        <v>918</v>
      </c>
      <c r="I151" s="1" t="s">
        <v>923</v>
      </c>
      <c r="J151" s="1" t="s">
        <v>922</v>
      </c>
      <c r="K151" s="1" t="s">
        <v>150</v>
      </c>
      <c r="L151" s="1" t="s">
        <v>151</v>
      </c>
      <c r="M151" s="1" t="s">
        <v>152</v>
      </c>
      <c r="N151" s="1" t="s">
        <v>153</v>
      </c>
      <c r="O151" s="1" t="s">
        <v>154</v>
      </c>
      <c r="P151" s="1" t="s">
        <v>155</v>
      </c>
      <c r="Q151" s="1" t="s">
        <v>156</v>
      </c>
      <c r="R151" s="1" t="s">
        <v>157</v>
      </c>
      <c r="S151" s="1" t="s">
        <v>158</v>
      </c>
      <c r="T151" s="1" t="s">
        <v>159</v>
      </c>
      <c r="V151" s="12" t="s">
        <v>522</v>
      </c>
      <c r="W151" s="12" t="s">
        <v>523</v>
      </c>
      <c r="X151" s="12" t="s">
        <v>524</v>
      </c>
      <c r="Y151" s="12" t="s">
        <v>525</v>
      </c>
      <c r="Z151" s="12" t="s">
        <v>526</v>
      </c>
      <c r="AA151" s="12" t="s">
        <v>529</v>
      </c>
      <c r="AB151" s="32" t="s">
        <v>472</v>
      </c>
    </row>
    <row r="152" spans="1:28" x14ac:dyDescent="0.25">
      <c r="A152" s="8">
        <v>0.37777777777777777</v>
      </c>
      <c r="B152" s="9" t="s">
        <v>775</v>
      </c>
      <c r="C152" t="b">
        <f t="shared" ref="C152" si="26">(A152=G152)</f>
        <v>1</v>
      </c>
      <c r="D152" t="b">
        <f t="shared" ref="D152" si="27">(B152=I152)</f>
        <v>0</v>
      </c>
      <c r="E152" t="b">
        <v>1</v>
      </c>
      <c r="G152" s="52">
        <v>0.37777777777777777</v>
      </c>
      <c r="H152" t="s">
        <v>168</v>
      </c>
      <c r="I152" t="s">
        <v>1345</v>
      </c>
      <c r="J152" t="s">
        <v>169</v>
      </c>
      <c r="K152" t="s">
        <v>1198</v>
      </c>
      <c r="L152" t="s">
        <v>170</v>
      </c>
      <c r="M152">
        <v>30</v>
      </c>
    </row>
    <row r="153" spans="1:28" x14ac:dyDescent="0.25">
      <c r="A153" s="8">
        <v>0.39374999999999999</v>
      </c>
      <c r="B153" s="9" t="s">
        <v>777</v>
      </c>
      <c r="C153" t="b">
        <f t="shared" ref="C153:C170" si="28">(A153=G153)</f>
        <v>1</v>
      </c>
      <c r="D153" t="b">
        <f t="shared" ref="D153:D170" si="29">(B153=I153)</f>
        <v>0</v>
      </c>
      <c r="E153" t="b">
        <v>1</v>
      </c>
      <c r="G153" s="52">
        <v>0.39374999999999999</v>
      </c>
      <c r="H153" t="s">
        <v>165</v>
      </c>
      <c r="I153" t="s">
        <v>1346</v>
      </c>
      <c r="J153" t="s">
        <v>166</v>
      </c>
      <c r="K153" t="s">
        <v>1347</v>
      </c>
      <c r="L153" t="s">
        <v>167</v>
      </c>
      <c r="M153">
        <v>20</v>
      </c>
    </row>
    <row r="154" spans="1:28" x14ac:dyDescent="0.25">
      <c r="A154" s="8">
        <v>0.41111111111111109</v>
      </c>
      <c r="B154" s="9" t="s">
        <v>779</v>
      </c>
      <c r="C154" t="b">
        <f t="shared" si="28"/>
        <v>1</v>
      </c>
      <c r="D154" t="b">
        <f t="shared" si="29"/>
        <v>0</v>
      </c>
      <c r="E154" t="b">
        <v>1</v>
      </c>
      <c r="G154" s="52">
        <v>0.41111111111111109</v>
      </c>
      <c r="H154" t="s">
        <v>178</v>
      </c>
      <c r="I154" t="s">
        <v>1348</v>
      </c>
      <c r="J154" t="s">
        <v>161</v>
      </c>
      <c r="K154" t="s">
        <v>1181</v>
      </c>
      <c r="L154" t="s">
        <v>179</v>
      </c>
      <c r="M154" t="s">
        <v>246</v>
      </c>
    </row>
    <row r="155" spans="1:28" x14ac:dyDescent="0.25">
      <c r="A155" s="8">
        <v>0.43680555555555556</v>
      </c>
      <c r="B155" s="45" t="s">
        <v>780</v>
      </c>
      <c r="C155" t="b">
        <f t="shared" si="28"/>
        <v>1</v>
      </c>
      <c r="D155" t="b">
        <f t="shared" si="29"/>
        <v>0</v>
      </c>
      <c r="E155" t="b">
        <v>1</v>
      </c>
      <c r="G155" s="52">
        <v>0.43680555555555556</v>
      </c>
      <c r="H155" t="s">
        <v>177</v>
      </c>
    </row>
    <row r="156" spans="1:28" x14ac:dyDescent="0.25">
      <c r="A156" s="8">
        <v>0.44930555555555557</v>
      </c>
      <c r="B156" s="9" t="s">
        <v>782</v>
      </c>
      <c r="C156" t="b">
        <f t="shared" si="28"/>
        <v>1</v>
      </c>
      <c r="D156" t="b">
        <f t="shared" si="29"/>
        <v>0</v>
      </c>
      <c r="E156" t="b">
        <v>1</v>
      </c>
      <c r="G156" s="52">
        <v>0.44930555555555557</v>
      </c>
      <c r="H156" t="s">
        <v>165</v>
      </c>
      <c r="I156" t="s">
        <v>1349</v>
      </c>
      <c r="J156" t="s">
        <v>166</v>
      </c>
      <c r="K156" t="s">
        <v>1350</v>
      </c>
      <c r="L156" t="s">
        <v>167</v>
      </c>
      <c r="M156">
        <v>25</v>
      </c>
    </row>
    <row r="157" spans="1:28" x14ac:dyDescent="0.25">
      <c r="A157" s="8">
        <v>0.47083333333333333</v>
      </c>
      <c r="B157" s="9" t="s">
        <v>783</v>
      </c>
      <c r="C157" t="b">
        <f t="shared" si="28"/>
        <v>1</v>
      </c>
      <c r="D157" t="b">
        <f t="shared" si="29"/>
        <v>0</v>
      </c>
      <c r="E157" t="b">
        <v>1</v>
      </c>
      <c r="G157" s="52">
        <v>0.47083333333333333</v>
      </c>
      <c r="H157" t="s">
        <v>165</v>
      </c>
      <c r="I157" t="s">
        <v>1351</v>
      </c>
      <c r="J157" t="s">
        <v>166</v>
      </c>
      <c r="K157" t="s">
        <v>1352</v>
      </c>
      <c r="L157" t="s">
        <v>167</v>
      </c>
      <c r="M157">
        <v>30</v>
      </c>
    </row>
    <row r="158" spans="1:28" x14ac:dyDescent="0.25">
      <c r="A158" s="8">
        <v>0.48888888888888887</v>
      </c>
      <c r="B158" s="45" t="s">
        <v>785</v>
      </c>
      <c r="C158" t="b">
        <f t="shared" si="28"/>
        <v>1</v>
      </c>
      <c r="D158" t="b">
        <f t="shared" si="29"/>
        <v>0</v>
      </c>
      <c r="E158" t="b">
        <v>1</v>
      </c>
      <c r="G158" s="52">
        <v>0.48888888888888887</v>
      </c>
      <c r="H158" t="s">
        <v>177</v>
      </c>
    </row>
    <row r="159" spans="1:28" x14ac:dyDescent="0.25">
      <c r="A159" s="8">
        <v>0.50138888888888888</v>
      </c>
      <c r="B159" s="45" t="s">
        <v>193</v>
      </c>
      <c r="C159" t="b">
        <f t="shared" si="28"/>
        <v>1</v>
      </c>
      <c r="D159" t="b">
        <f t="shared" si="29"/>
        <v>0</v>
      </c>
      <c r="E159" t="b">
        <v>1</v>
      </c>
      <c r="G159" s="52">
        <v>0.50138888888888888</v>
      </c>
      <c r="H159" t="s">
        <v>177</v>
      </c>
    </row>
    <row r="160" spans="1:28" x14ac:dyDescent="0.25">
      <c r="A160" s="8">
        <v>0.52708333333333335</v>
      </c>
      <c r="B160" s="9" t="s">
        <v>788</v>
      </c>
      <c r="C160" t="b">
        <f t="shared" si="28"/>
        <v>1</v>
      </c>
      <c r="D160" t="b">
        <f t="shared" si="29"/>
        <v>0</v>
      </c>
      <c r="E160" t="b">
        <v>1</v>
      </c>
      <c r="G160" s="52">
        <v>0.52708333333333335</v>
      </c>
      <c r="H160" t="s">
        <v>168</v>
      </c>
      <c r="I160" t="s">
        <v>1353</v>
      </c>
      <c r="J160" t="s">
        <v>169</v>
      </c>
      <c r="K160" t="s">
        <v>1354</v>
      </c>
      <c r="L160" t="s">
        <v>170</v>
      </c>
      <c r="M160">
        <v>60</v>
      </c>
    </row>
    <row r="161" spans="1:28" x14ac:dyDescent="0.25">
      <c r="A161" s="8">
        <v>0.54791666666666672</v>
      </c>
      <c r="B161" s="9" t="s">
        <v>790</v>
      </c>
      <c r="C161" t="b">
        <f t="shared" si="28"/>
        <v>1</v>
      </c>
      <c r="D161" t="b">
        <f t="shared" si="29"/>
        <v>0</v>
      </c>
      <c r="E161" t="b">
        <v>1</v>
      </c>
      <c r="G161" s="52">
        <v>0.54791666666666672</v>
      </c>
      <c r="H161" t="s">
        <v>165</v>
      </c>
      <c r="I161" t="s">
        <v>1355</v>
      </c>
      <c r="J161" t="s">
        <v>166</v>
      </c>
      <c r="K161" t="s">
        <v>1356</v>
      </c>
      <c r="L161" t="s">
        <v>167</v>
      </c>
      <c r="M161">
        <v>30</v>
      </c>
    </row>
    <row r="162" spans="1:28" x14ac:dyDescent="0.25">
      <c r="A162" s="8">
        <v>0.5708333333333333</v>
      </c>
      <c r="B162" s="9" t="s">
        <v>792</v>
      </c>
      <c r="C162" t="b">
        <f t="shared" si="28"/>
        <v>1</v>
      </c>
      <c r="D162" t="b">
        <f t="shared" si="29"/>
        <v>0</v>
      </c>
      <c r="E162" t="b">
        <v>1</v>
      </c>
      <c r="G162" s="52">
        <v>0.5708333333333333</v>
      </c>
      <c r="H162" t="s">
        <v>168</v>
      </c>
      <c r="I162" t="s">
        <v>1357</v>
      </c>
      <c r="J162" t="s">
        <v>169</v>
      </c>
      <c r="K162" t="s">
        <v>1258</v>
      </c>
      <c r="L162" t="s">
        <v>170</v>
      </c>
      <c r="M162">
        <v>30</v>
      </c>
    </row>
    <row r="163" spans="1:28" x14ac:dyDescent="0.25">
      <c r="A163" s="8">
        <v>0.59097222222222223</v>
      </c>
      <c r="B163" s="45" t="s">
        <v>644</v>
      </c>
      <c r="C163" t="b">
        <f t="shared" si="28"/>
        <v>1</v>
      </c>
      <c r="D163" t="b">
        <f t="shared" si="29"/>
        <v>0</v>
      </c>
      <c r="E163" t="b">
        <v>1</v>
      </c>
      <c r="G163" s="52">
        <v>0.59097222222222223</v>
      </c>
      <c r="H163" t="s">
        <v>177</v>
      </c>
    </row>
    <row r="164" spans="1:28" x14ac:dyDescent="0.25">
      <c r="A164" s="8">
        <v>0.6069444444444444</v>
      </c>
      <c r="B164" s="9" t="s">
        <v>795</v>
      </c>
      <c r="C164" t="b">
        <f t="shared" si="28"/>
        <v>1</v>
      </c>
      <c r="D164" t="b">
        <f t="shared" si="29"/>
        <v>0</v>
      </c>
      <c r="E164" t="b">
        <v>1</v>
      </c>
      <c r="G164" s="52">
        <v>0.6069444444444444</v>
      </c>
      <c r="H164" t="s">
        <v>165</v>
      </c>
      <c r="I164" t="s">
        <v>1358</v>
      </c>
      <c r="J164" t="s">
        <v>166</v>
      </c>
      <c r="K164" t="s">
        <v>1359</v>
      </c>
      <c r="L164" t="s">
        <v>167</v>
      </c>
      <c r="M164">
        <v>30</v>
      </c>
    </row>
    <row r="165" spans="1:28" x14ac:dyDescent="0.25">
      <c r="A165" s="8">
        <v>0.62708333333333333</v>
      </c>
      <c r="B165" s="9" t="s">
        <v>797</v>
      </c>
      <c r="C165" t="b">
        <f t="shared" si="28"/>
        <v>1</v>
      </c>
      <c r="D165" t="b">
        <f t="shared" si="29"/>
        <v>0</v>
      </c>
      <c r="E165" t="b">
        <v>1</v>
      </c>
      <c r="G165" s="52">
        <v>0.62708333333333333</v>
      </c>
      <c r="H165" t="s">
        <v>165</v>
      </c>
      <c r="I165" t="s">
        <v>1360</v>
      </c>
      <c r="J165" t="s">
        <v>166</v>
      </c>
      <c r="K165" t="s">
        <v>1361</v>
      </c>
      <c r="L165" t="s">
        <v>167</v>
      </c>
      <c r="M165">
        <v>30</v>
      </c>
    </row>
    <row r="166" spans="1:28" x14ac:dyDescent="0.25">
      <c r="A166" s="8">
        <v>0.64236111111111116</v>
      </c>
      <c r="B166" s="45" t="s">
        <v>799</v>
      </c>
      <c r="C166" t="b">
        <f t="shared" si="28"/>
        <v>1</v>
      </c>
      <c r="D166" t="b">
        <f t="shared" si="29"/>
        <v>0</v>
      </c>
      <c r="E166" t="b">
        <v>1</v>
      </c>
      <c r="G166" s="52">
        <v>0.64236111111111116</v>
      </c>
      <c r="H166" t="s">
        <v>180</v>
      </c>
      <c r="I166" t="s">
        <v>1046</v>
      </c>
      <c r="J166" t="s">
        <v>181</v>
      </c>
      <c r="K166" t="s">
        <v>164</v>
      </c>
      <c r="L166" t="s">
        <v>182</v>
      </c>
      <c r="M166" t="s">
        <v>164</v>
      </c>
      <c r="N166" t="s">
        <v>183</v>
      </c>
      <c r="O166" t="s">
        <v>1362</v>
      </c>
    </row>
    <row r="167" spans="1:28" x14ac:dyDescent="0.25">
      <c r="A167" s="8">
        <v>0.65902777777777777</v>
      </c>
      <c r="B167" s="9" t="s">
        <v>801</v>
      </c>
      <c r="C167" t="b">
        <f t="shared" si="28"/>
        <v>1</v>
      </c>
      <c r="D167" t="b">
        <f t="shared" si="29"/>
        <v>0</v>
      </c>
      <c r="E167" t="b">
        <v>1</v>
      </c>
      <c r="G167" s="52">
        <v>0.65902777777777777</v>
      </c>
      <c r="H167" t="s">
        <v>165</v>
      </c>
      <c r="I167" t="s">
        <v>1228</v>
      </c>
      <c r="J167" t="s">
        <v>166</v>
      </c>
      <c r="K167" t="s">
        <v>1363</v>
      </c>
      <c r="L167" t="s">
        <v>167</v>
      </c>
      <c r="M167">
        <v>30</v>
      </c>
    </row>
    <row r="168" spans="1:28" x14ac:dyDescent="0.25">
      <c r="A168" s="8">
        <v>0.67638888888888893</v>
      </c>
      <c r="B168" s="45" t="s">
        <v>802</v>
      </c>
      <c r="C168" t="b">
        <f t="shared" si="28"/>
        <v>1</v>
      </c>
      <c r="D168" t="b">
        <f t="shared" si="29"/>
        <v>0</v>
      </c>
      <c r="E168" t="b">
        <v>1</v>
      </c>
      <c r="G168" s="52">
        <v>0.67638888888888893</v>
      </c>
      <c r="H168" t="s">
        <v>177</v>
      </c>
    </row>
    <row r="169" spans="1:28" x14ac:dyDescent="0.25">
      <c r="A169" s="8">
        <v>0.68819444444444444</v>
      </c>
      <c r="B169" s="9" t="s">
        <v>772</v>
      </c>
      <c r="C169" t="b">
        <f t="shared" si="28"/>
        <v>1</v>
      </c>
      <c r="D169" t="b">
        <f t="shared" si="29"/>
        <v>0</v>
      </c>
      <c r="E169" t="b">
        <v>1</v>
      </c>
      <c r="G169" s="52">
        <v>0.68819444444444444</v>
      </c>
      <c r="H169" t="s">
        <v>165</v>
      </c>
      <c r="I169" t="s">
        <v>1364</v>
      </c>
      <c r="J169" t="s">
        <v>166</v>
      </c>
      <c r="K169" t="s">
        <v>1365</v>
      </c>
      <c r="L169" t="s">
        <v>167</v>
      </c>
      <c r="M169">
        <v>30</v>
      </c>
    </row>
    <row r="170" spans="1:28" ht="15.75" thickBot="1" x14ac:dyDescent="0.3">
      <c r="A170" s="10">
        <v>0.70625000000000004</v>
      </c>
      <c r="B170" s="11" t="s">
        <v>804</v>
      </c>
      <c r="C170" t="b">
        <f t="shared" si="28"/>
        <v>1</v>
      </c>
      <c r="D170" t="b">
        <f t="shared" si="29"/>
        <v>0</v>
      </c>
      <c r="E170" t="b">
        <v>1</v>
      </c>
      <c r="G170" s="52">
        <v>0.70625000000000004</v>
      </c>
      <c r="H170" t="s">
        <v>177</v>
      </c>
    </row>
    <row r="171" spans="1:28" ht="15.75" thickBot="1" x14ac:dyDescent="0.3"/>
    <row r="172" spans="1:28" x14ac:dyDescent="0.25">
      <c r="A172" s="6" t="s">
        <v>70</v>
      </c>
      <c r="B172" s="21"/>
      <c r="C172" s="32" t="s">
        <v>531</v>
      </c>
      <c r="D172" s="32" t="s">
        <v>532</v>
      </c>
      <c r="E172" s="32" t="s">
        <v>993</v>
      </c>
      <c r="F172" s="32" t="s">
        <v>992</v>
      </c>
      <c r="G172" s="1" t="s">
        <v>149</v>
      </c>
      <c r="H172" s="1" t="s">
        <v>918</v>
      </c>
      <c r="I172" s="1" t="s">
        <v>923</v>
      </c>
      <c r="J172" s="1" t="s">
        <v>922</v>
      </c>
      <c r="K172" s="1" t="s">
        <v>150</v>
      </c>
      <c r="L172" s="1" t="s">
        <v>151</v>
      </c>
      <c r="M172" s="1" t="s">
        <v>152</v>
      </c>
      <c r="N172" s="1" t="s">
        <v>153</v>
      </c>
      <c r="O172" s="1" t="s">
        <v>154</v>
      </c>
      <c r="P172" s="1" t="s">
        <v>155</v>
      </c>
      <c r="Q172" s="1" t="s">
        <v>156</v>
      </c>
      <c r="R172" s="1" t="s">
        <v>157</v>
      </c>
      <c r="S172" s="1" t="s">
        <v>158</v>
      </c>
      <c r="T172" s="1" t="s">
        <v>159</v>
      </c>
      <c r="V172" s="12" t="s">
        <v>522</v>
      </c>
      <c r="W172" s="12" t="s">
        <v>523</v>
      </c>
      <c r="X172" s="12" t="s">
        <v>524</v>
      </c>
      <c r="Y172" s="12" t="s">
        <v>525</v>
      </c>
      <c r="Z172" s="12" t="s">
        <v>526</v>
      </c>
      <c r="AA172" s="12" t="s">
        <v>529</v>
      </c>
      <c r="AB172" s="32" t="s">
        <v>472</v>
      </c>
    </row>
    <row r="173" spans="1:28" x14ac:dyDescent="0.25">
      <c r="A173" s="8">
        <v>0.38472222222222224</v>
      </c>
      <c r="B173" s="9" t="s">
        <v>806</v>
      </c>
      <c r="C173" t="b">
        <f t="shared" ref="C173" si="30">(A173=G173)</f>
        <v>1</v>
      </c>
      <c r="D173" t="b">
        <f t="shared" ref="D173" si="31">(B173=I173)</f>
        <v>0</v>
      </c>
      <c r="E173" t="b">
        <v>1</v>
      </c>
      <c r="G173" s="52">
        <v>0.38472222222222224</v>
      </c>
      <c r="H173" t="s">
        <v>168</v>
      </c>
      <c r="I173" t="s">
        <v>1197</v>
      </c>
      <c r="J173" t="s">
        <v>169</v>
      </c>
      <c r="K173" t="s">
        <v>1198</v>
      </c>
      <c r="L173" t="s">
        <v>170</v>
      </c>
      <c r="M173">
        <v>15</v>
      </c>
    </row>
    <row r="174" spans="1:28" x14ac:dyDescent="0.25">
      <c r="A174" s="8">
        <v>0.40277777777777779</v>
      </c>
      <c r="B174" s="9" t="s">
        <v>808</v>
      </c>
      <c r="C174" t="b">
        <f t="shared" ref="C174:C191" si="32">(A174=G174)</f>
        <v>1</v>
      </c>
      <c r="D174" t="b">
        <f t="shared" ref="D174:D191" si="33">(B174=I174)</f>
        <v>0</v>
      </c>
      <c r="E174" t="b">
        <v>1</v>
      </c>
      <c r="G174" s="52">
        <v>0.40277777777777779</v>
      </c>
      <c r="H174" t="s">
        <v>165</v>
      </c>
      <c r="I174" t="s">
        <v>1366</v>
      </c>
      <c r="J174" t="s">
        <v>166</v>
      </c>
      <c r="K174" t="s">
        <v>1367</v>
      </c>
      <c r="L174" t="s">
        <v>167</v>
      </c>
      <c r="M174">
        <v>10</v>
      </c>
    </row>
    <row r="175" spans="1:28" x14ac:dyDescent="0.25">
      <c r="A175" s="8">
        <v>0.4201388888888889</v>
      </c>
      <c r="B175" s="9" t="s">
        <v>810</v>
      </c>
      <c r="C175" t="b">
        <f t="shared" si="32"/>
        <v>1</v>
      </c>
      <c r="D175" t="b">
        <f t="shared" si="33"/>
        <v>0</v>
      </c>
      <c r="E175" t="b">
        <v>1</v>
      </c>
      <c r="G175" s="52">
        <v>0.4201388888888889</v>
      </c>
      <c r="H175" t="s">
        <v>178</v>
      </c>
      <c r="I175" t="s">
        <v>1368</v>
      </c>
      <c r="J175" t="s">
        <v>161</v>
      </c>
      <c r="K175" t="s">
        <v>1181</v>
      </c>
      <c r="L175" t="s">
        <v>179</v>
      </c>
      <c r="M175" t="s">
        <v>164</v>
      </c>
    </row>
    <row r="176" spans="1:28" x14ac:dyDescent="0.25">
      <c r="A176" s="8">
        <v>0.44166666666666665</v>
      </c>
      <c r="B176" s="45" t="s">
        <v>812</v>
      </c>
      <c r="C176" t="b">
        <f t="shared" si="32"/>
        <v>1</v>
      </c>
      <c r="D176" t="b">
        <f t="shared" si="33"/>
        <v>1</v>
      </c>
      <c r="E176" t="b">
        <v>1</v>
      </c>
      <c r="G176" s="52">
        <v>0.44166666666666665</v>
      </c>
      <c r="H176" t="s">
        <v>177</v>
      </c>
      <c r="I176" t="s">
        <v>812</v>
      </c>
    </row>
    <row r="177" spans="1:19" x14ac:dyDescent="0.25">
      <c r="A177" s="8">
        <v>0.45555555555555555</v>
      </c>
      <c r="B177" s="9" t="s">
        <v>814</v>
      </c>
      <c r="C177" t="b">
        <f t="shared" si="32"/>
        <v>1</v>
      </c>
      <c r="D177" t="b">
        <f t="shared" si="33"/>
        <v>0</v>
      </c>
      <c r="E177" t="b">
        <v>1</v>
      </c>
      <c r="G177" s="52">
        <v>0.45555555555555555</v>
      </c>
      <c r="H177" t="s">
        <v>165</v>
      </c>
      <c r="I177" t="s">
        <v>1369</v>
      </c>
      <c r="J177" t="s">
        <v>166</v>
      </c>
      <c r="K177" t="s">
        <v>1370</v>
      </c>
      <c r="L177" t="s">
        <v>167</v>
      </c>
      <c r="M177">
        <v>20</v>
      </c>
    </row>
    <row r="178" spans="1:19" x14ac:dyDescent="0.25">
      <c r="A178" s="8">
        <v>0.47430555555555554</v>
      </c>
      <c r="B178" s="9" t="s">
        <v>816</v>
      </c>
      <c r="C178" t="b">
        <f t="shared" si="32"/>
        <v>1</v>
      </c>
      <c r="D178" t="b">
        <f t="shared" si="33"/>
        <v>0</v>
      </c>
      <c r="E178" t="b">
        <v>1</v>
      </c>
      <c r="G178" s="52">
        <v>0.47430555555555554</v>
      </c>
      <c r="H178" t="s">
        <v>165</v>
      </c>
      <c r="I178" t="s">
        <v>1371</v>
      </c>
      <c r="J178" t="s">
        <v>166</v>
      </c>
      <c r="K178" t="s">
        <v>1273</v>
      </c>
      <c r="L178" t="s">
        <v>167</v>
      </c>
      <c r="M178">
        <v>15</v>
      </c>
    </row>
    <row r="179" spans="1:19" x14ac:dyDescent="0.25">
      <c r="A179" s="8">
        <v>0.49166666666666664</v>
      </c>
      <c r="B179" s="45" t="s">
        <v>817</v>
      </c>
      <c r="C179" t="b">
        <f t="shared" si="32"/>
        <v>1</v>
      </c>
      <c r="D179" t="b">
        <f t="shared" si="33"/>
        <v>1</v>
      </c>
      <c r="E179" t="b">
        <v>1</v>
      </c>
      <c r="G179" s="52">
        <v>0.49166666666666664</v>
      </c>
      <c r="H179" t="s">
        <v>177</v>
      </c>
      <c r="I179" t="s">
        <v>817</v>
      </c>
    </row>
    <row r="180" spans="1:19" x14ac:dyDescent="0.25">
      <c r="A180" s="8">
        <v>0.50555555555555554</v>
      </c>
      <c r="B180" s="45" t="s">
        <v>193</v>
      </c>
      <c r="C180" t="b">
        <f t="shared" si="32"/>
        <v>1</v>
      </c>
      <c r="D180" t="b">
        <f t="shared" si="33"/>
        <v>1</v>
      </c>
      <c r="E180" t="b">
        <v>1</v>
      </c>
      <c r="G180" s="52">
        <v>0.50555555555555554</v>
      </c>
      <c r="H180" t="s">
        <v>177</v>
      </c>
      <c r="I180" t="s">
        <v>193</v>
      </c>
    </row>
    <row r="181" spans="1:19" x14ac:dyDescent="0.25">
      <c r="A181" s="8">
        <v>0.53472222222222221</v>
      </c>
      <c r="B181" s="9" t="s">
        <v>820</v>
      </c>
      <c r="C181" t="b">
        <f t="shared" si="32"/>
        <v>1</v>
      </c>
      <c r="D181" t="b">
        <f t="shared" si="33"/>
        <v>0</v>
      </c>
      <c r="E181" t="b">
        <v>1</v>
      </c>
      <c r="G181" s="52">
        <v>0.53472222222222221</v>
      </c>
      <c r="H181" t="s">
        <v>168</v>
      </c>
      <c r="I181" t="s">
        <v>1372</v>
      </c>
      <c r="J181" t="s">
        <v>169</v>
      </c>
      <c r="K181" t="s">
        <v>164</v>
      </c>
      <c r="L181" t="s">
        <v>170</v>
      </c>
      <c r="M181">
        <v>60</v>
      </c>
    </row>
    <row r="182" spans="1:19" x14ac:dyDescent="0.25">
      <c r="A182" s="8">
        <v>0.56041666666666667</v>
      </c>
      <c r="B182" s="9" t="s">
        <v>822</v>
      </c>
      <c r="C182" t="b">
        <f t="shared" si="32"/>
        <v>1</v>
      </c>
      <c r="D182" t="b">
        <f t="shared" si="33"/>
        <v>0</v>
      </c>
      <c r="E182" t="b">
        <v>1</v>
      </c>
      <c r="G182" s="52">
        <v>0.56041666666666667</v>
      </c>
      <c r="H182" t="s">
        <v>165</v>
      </c>
      <c r="I182" t="s">
        <v>1373</v>
      </c>
      <c r="J182" t="s">
        <v>166</v>
      </c>
      <c r="K182" t="s">
        <v>1273</v>
      </c>
      <c r="L182" t="s">
        <v>167</v>
      </c>
      <c r="M182">
        <v>30</v>
      </c>
    </row>
    <row r="183" spans="1:19" x14ac:dyDescent="0.25">
      <c r="A183" s="8">
        <v>0.57916666666666672</v>
      </c>
      <c r="B183" s="9" t="s">
        <v>824</v>
      </c>
      <c r="C183" t="b">
        <f t="shared" si="32"/>
        <v>1</v>
      </c>
      <c r="D183" t="b">
        <f t="shared" si="33"/>
        <v>0</v>
      </c>
      <c r="E183" t="b">
        <v>1</v>
      </c>
      <c r="G183" s="52">
        <v>0.57916666666666672</v>
      </c>
      <c r="H183" t="s">
        <v>160</v>
      </c>
      <c r="I183" t="s">
        <v>1374</v>
      </c>
      <c r="J183" t="s">
        <v>161</v>
      </c>
      <c r="K183" t="s">
        <v>1181</v>
      </c>
      <c r="L183" t="s">
        <v>162</v>
      </c>
      <c r="M183" t="s">
        <v>164</v>
      </c>
      <c r="N183" t="s">
        <v>163</v>
      </c>
      <c r="O183" t="s">
        <v>164</v>
      </c>
      <c r="P183" t="s">
        <v>185</v>
      </c>
      <c r="Q183" t="s">
        <v>1375</v>
      </c>
      <c r="R183" t="s">
        <v>183</v>
      </c>
      <c r="S183" t="s">
        <v>1376</v>
      </c>
    </row>
    <row r="184" spans="1:19" x14ac:dyDescent="0.25">
      <c r="A184" s="8">
        <v>0.59652777777777777</v>
      </c>
      <c r="B184" s="45" t="s">
        <v>826</v>
      </c>
      <c r="C184" t="b">
        <f t="shared" si="32"/>
        <v>1</v>
      </c>
      <c r="D184" t="b">
        <f t="shared" si="33"/>
        <v>1</v>
      </c>
      <c r="E184" t="b">
        <v>1</v>
      </c>
      <c r="G184" s="52">
        <v>0.59652777777777777</v>
      </c>
      <c r="H184" t="s">
        <v>177</v>
      </c>
      <c r="I184" t="s">
        <v>826</v>
      </c>
    </row>
    <row r="185" spans="1:19" x14ac:dyDescent="0.25">
      <c r="A185" s="8">
        <v>0.61250000000000004</v>
      </c>
      <c r="B185" s="9" t="s">
        <v>828</v>
      </c>
      <c r="C185" t="b">
        <f t="shared" si="32"/>
        <v>1</v>
      </c>
      <c r="D185" t="b">
        <f t="shared" si="33"/>
        <v>0</v>
      </c>
      <c r="E185" t="b">
        <v>1</v>
      </c>
      <c r="G185" s="52">
        <v>0.61250000000000004</v>
      </c>
      <c r="H185" t="s">
        <v>165</v>
      </c>
      <c r="I185" t="s">
        <v>1377</v>
      </c>
      <c r="J185" t="s">
        <v>166</v>
      </c>
      <c r="K185" t="s">
        <v>1273</v>
      </c>
      <c r="L185" t="s">
        <v>167</v>
      </c>
      <c r="M185">
        <v>20</v>
      </c>
    </row>
    <row r="186" spans="1:19" x14ac:dyDescent="0.25">
      <c r="A186" s="8">
        <v>0.63055555555555554</v>
      </c>
      <c r="B186" s="45" t="s">
        <v>741</v>
      </c>
      <c r="C186" t="b">
        <f t="shared" si="32"/>
        <v>1</v>
      </c>
      <c r="D186" t="b">
        <f t="shared" si="33"/>
        <v>0</v>
      </c>
      <c r="E186" t="b">
        <v>1</v>
      </c>
      <c r="G186" s="52">
        <v>0.63055555555555554</v>
      </c>
      <c r="H186" t="s">
        <v>180</v>
      </c>
      <c r="I186" t="s">
        <v>1378</v>
      </c>
      <c r="J186" t="s">
        <v>181</v>
      </c>
      <c r="K186" t="s">
        <v>164</v>
      </c>
      <c r="L186" t="s">
        <v>182</v>
      </c>
      <c r="M186" t="s">
        <v>164</v>
      </c>
      <c r="N186" t="s">
        <v>183</v>
      </c>
      <c r="O186" t="s">
        <v>1379</v>
      </c>
    </row>
    <row r="187" spans="1:19" x14ac:dyDescent="0.25">
      <c r="A187" s="8">
        <v>0.64583333333333337</v>
      </c>
      <c r="B187" s="9" t="s">
        <v>831</v>
      </c>
      <c r="C187" t="b">
        <f t="shared" si="32"/>
        <v>1</v>
      </c>
      <c r="D187" t="b">
        <f t="shared" si="33"/>
        <v>0</v>
      </c>
      <c r="E187" t="b">
        <v>1</v>
      </c>
      <c r="G187" s="52">
        <v>0.64583333333333337</v>
      </c>
      <c r="H187" t="s">
        <v>165</v>
      </c>
      <c r="I187" t="s">
        <v>1380</v>
      </c>
      <c r="J187" t="s">
        <v>166</v>
      </c>
      <c r="K187" t="s">
        <v>1276</v>
      </c>
      <c r="L187" t="s">
        <v>167</v>
      </c>
      <c r="M187">
        <v>25</v>
      </c>
    </row>
    <row r="188" spans="1:19" x14ac:dyDescent="0.25">
      <c r="A188" s="8">
        <v>0.66319444444444442</v>
      </c>
      <c r="B188" s="9" t="s">
        <v>833</v>
      </c>
      <c r="C188" t="b">
        <f t="shared" si="32"/>
        <v>1</v>
      </c>
      <c r="D188" t="b">
        <f t="shared" si="33"/>
        <v>0</v>
      </c>
      <c r="E188" t="b">
        <v>1</v>
      </c>
      <c r="G188" s="52">
        <v>0.66319444444444442</v>
      </c>
      <c r="H188" t="s">
        <v>165</v>
      </c>
      <c r="I188" t="s">
        <v>1381</v>
      </c>
      <c r="J188" t="s">
        <v>166</v>
      </c>
      <c r="K188" t="s">
        <v>1273</v>
      </c>
      <c r="L188" t="s">
        <v>167</v>
      </c>
      <c r="M188">
        <v>25</v>
      </c>
    </row>
    <row r="189" spans="1:19" x14ac:dyDescent="0.25">
      <c r="A189" s="8">
        <v>0.67638888888888893</v>
      </c>
      <c r="B189" s="45" t="s">
        <v>834</v>
      </c>
      <c r="C189" t="b">
        <f t="shared" si="32"/>
        <v>1</v>
      </c>
      <c r="D189" t="b">
        <f t="shared" si="33"/>
        <v>1</v>
      </c>
      <c r="E189" t="b">
        <v>1</v>
      </c>
      <c r="G189" s="52">
        <v>0.67638888888888893</v>
      </c>
      <c r="H189" t="s">
        <v>177</v>
      </c>
      <c r="I189" t="s">
        <v>834</v>
      </c>
    </row>
    <row r="190" spans="1:19" x14ac:dyDescent="0.25">
      <c r="A190" s="8">
        <v>0.69305555555555554</v>
      </c>
      <c r="B190" s="9" t="s">
        <v>836</v>
      </c>
      <c r="C190" t="b">
        <f t="shared" si="32"/>
        <v>1</v>
      </c>
      <c r="D190" t="b">
        <f t="shared" si="33"/>
        <v>0</v>
      </c>
      <c r="E190" t="b">
        <v>1</v>
      </c>
      <c r="G190" s="52">
        <v>0.69305555555555554</v>
      </c>
      <c r="H190" t="s">
        <v>165</v>
      </c>
      <c r="I190" t="s">
        <v>1382</v>
      </c>
      <c r="J190" t="s">
        <v>166</v>
      </c>
      <c r="K190" t="s">
        <v>1383</v>
      </c>
      <c r="L190" t="s">
        <v>167</v>
      </c>
      <c r="M190">
        <v>30</v>
      </c>
    </row>
    <row r="191" spans="1:19" ht="15.75" thickBot="1" x14ac:dyDescent="0.3">
      <c r="A191" s="10">
        <v>0.7055555555555556</v>
      </c>
      <c r="B191" s="11" t="s">
        <v>837</v>
      </c>
      <c r="C191" t="b">
        <f t="shared" si="32"/>
        <v>1</v>
      </c>
      <c r="D191" t="b">
        <f t="shared" si="33"/>
        <v>0</v>
      </c>
      <c r="E191" t="b">
        <v>1</v>
      </c>
      <c r="G191" s="52">
        <v>0.7055555555555556</v>
      </c>
      <c r="H191" t="s">
        <v>177</v>
      </c>
      <c r="I191" t="s">
        <v>1384</v>
      </c>
    </row>
    <row r="192" spans="1:19" ht="15.75" thickBot="1" x14ac:dyDescent="0.3"/>
    <row r="193" spans="1:28" ht="15.75" thickBot="1" x14ac:dyDescent="0.3">
      <c r="A193" s="37" t="s">
        <v>269</v>
      </c>
      <c r="B193" s="38"/>
      <c r="C193" s="32" t="s">
        <v>531</v>
      </c>
      <c r="D193" s="32" t="s">
        <v>532</v>
      </c>
      <c r="E193" s="32" t="s">
        <v>993</v>
      </c>
      <c r="F193" s="32" t="s">
        <v>992</v>
      </c>
      <c r="G193" s="1" t="s">
        <v>149</v>
      </c>
      <c r="H193" s="1" t="s">
        <v>918</v>
      </c>
      <c r="I193" s="1" t="s">
        <v>923</v>
      </c>
      <c r="J193" s="1" t="s">
        <v>922</v>
      </c>
      <c r="K193" s="1" t="s">
        <v>150</v>
      </c>
      <c r="L193" s="1" t="s">
        <v>151</v>
      </c>
      <c r="M193" s="1" t="s">
        <v>152</v>
      </c>
      <c r="N193" s="1" t="s">
        <v>153</v>
      </c>
      <c r="O193" s="1" t="s">
        <v>154</v>
      </c>
      <c r="P193" s="1" t="s">
        <v>155</v>
      </c>
      <c r="Q193" s="1" t="s">
        <v>156</v>
      </c>
      <c r="R193" s="1" t="s">
        <v>157</v>
      </c>
      <c r="S193" s="1" t="s">
        <v>158</v>
      </c>
      <c r="T193" s="1" t="s">
        <v>159</v>
      </c>
      <c r="V193" s="12" t="s">
        <v>522</v>
      </c>
      <c r="W193" s="12" t="s">
        <v>523</v>
      </c>
      <c r="X193" s="12" t="s">
        <v>524</v>
      </c>
      <c r="Y193" s="12" t="s">
        <v>525</v>
      </c>
      <c r="Z193" s="12" t="s">
        <v>526</v>
      </c>
      <c r="AA193" s="12" t="s">
        <v>529</v>
      </c>
      <c r="AB193" s="32" t="s">
        <v>472</v>
      </c>
    </row>
    <row r="194" spans="1:28" x14ac:dyDescent="0.25">
      <c r="A194" s="39">
        <v>0.38472222222222224</v>
      </c>
      <c r="B194" s="40" t="s">
        <v>858</v>
      </c>
      <c r="C194" t="b">
        <f t="shared" ref="C194" si="34">(A194=G194)</f>
        <v>1</v>
      </c>
      <c r="D194" t="b">
        <f t="shared" ref="D194" si="35">(B194=I194)</f>
        <v>0</v>
      </c>
      <c r="E194" t="b">
        <v>1</v>
      </c>
      <c r="G194" s="18">
        <v>0.38472222222222224</v>
      </c>
      <c r="H194" t="s">
        <v>168</v>
      </c>
      <c r="I194" t="s">
        <v>1197</v>
      </c>
      <c r="J194" t="s">
        <v>169</v>
      </c>
      <c r="K194" t="s">
        <v>1198</v>
      </c>
      <c r="L194" t="s">
        <v>170</v>
      </c>
      <c r="M194">
        <v>20</v>
      </c>
    </row>
    <row r="195" spans="1:28" x14ac:dyDescent="0.25">
      <c r="A195" s="8">
        <v>0.40069444444444446</v>
      </c>
      <c r="B195" s="9" t="s">
        <v>860</v>
      </c>
      <c r="C195" t="b">
        <f t="shared" ref="C195:C213" si="36">(A195=G195)</f>
        <v>1</v>
      </c>
      <c r="D195" t="b">
        <f t="shared" ref="D195:D213" si="37">(B195=I195)</f>
        <v>0</v>
      </c>
      <c r="E195" t="b">
        <v>1</v>
      </c>
      <c r="G195" s="18">
        <v>0.40069444444444446</v>
      </c>
      <c r="H195" t="s">
        <v>177</v>
      </c>
      <c r="I195" t="s">
        <v>1385</v>
      </c>
    </row>
    <row r="196" spans="1:28" x14ac:dyDescent="0.25">
      <c r="A196" s="8">
        <v>0.41319444444444442</v>
      </c>
      <c r="B196" s="9" t="s">
        <v>862</v>
      </c>
      <c r="C196" t="b">
        <f t="shared" si="36"/>
        <v>1</v>
      </c>
      <c r="D196" t="b">
        <f t="shared" si="37"/>
        <v>0</v>
      </c>
      <c r="E196" t="b">
        <v>1</v>
      </c>
      <c r="G196" s="18">
        <v>0.41319444444444442</v>
      </c>
      <c r="H196" t="s">
        <v>178</v>
      </c>
      <c r="I196" t="s">
        <v>1386</v>
      </c>
      <c r="J196" t="s">
        <v>161</v>
      </c>
      <c r="K196" t="s">
        <v>1181</v>
      </c>
      <c r="L196" t="s">
        <v>179</v>
      </c>
      <c r="M196" t="s">
        <v>164</v>
      </c>
    </row>
    <row r="197" spans="1:28" x14ac:dyDescent="0.25">
      <c r="A197" s="8">
        <v>0.43472222222222223</v>
      </c>
      <c r="B197" s="45" t="s">
        <v>864</v>
      </c>
      <c r="C197" t="b">
        <f t="shared" si="36"/>
        <v>1</v>
      </c>
      <c r="D197" t="b">
        <f t="shared" si="37"/>
        <v>0</v>
      </c>
      <c r="E197" t="b">
        <v>1</v>
      </c>
      <c r="G197" s="18">
        <v>0.43472222222222223</v>
      </c>
      <c r="H197" t="s">
        <v>177</v>
      </c>
      <c r="I197" t="s">
        <v>1387</v>
      </c>
    </row>
    <row r="198" spans="1:28" x14ac:dyDescent="0.25">
      <c r="A198" s="8">
        <v>0.44930555555555557</v>
      </c>
      <c r="B198" s="9" t="s">
        <v>865</v>
      </c>
      <c r="C198" t="b">
        <f t="shared" si="36"/>
        <v>1</v>
      </c>
      <c r="D198" t="b">
        <f t="shared" si="37"/>
        <v>0</v>
      </c>
      <c r="E198" t="b">
        <v>1</v>
      </c>
      <c r="G198" s="18">
        <v>0.44930555555555557</v>
      </c>
      <c r="H198" t="s">
        <v>168</v>
      </c>
      <c r="I198" t="s">
        <v>1388</v>
      </c>
      <c r="K198" t="s">
        <v>169</v>
      </c>
      <c r="L198" t="s">
        <v>1258</v>
      </c>
      <c r="M198" t="s">
        <v>170</v>
      </c>
      <c r="N198">
        <v>15</v>
      </c>
    </row>
    <row r="199" spans="1:28" x14ac:dyDescent="0.25">
      <c r="A199" s="8">
        <v>0.46736111111111112</v>
      </c>
      <c r="B199" s="9" t="s">
        <v>866</v>
      </c>
      <c r="C199" t="b">
        <f t="shared" si="36"/>
        <v>1</v>
      </c>
      <c r="D199" t="b">
        <f t="shared" si="37"/>
        <v>0</v>
      </c>
      <c r="E199" t="b">
        <v>1</v>
      </c>
      <c r="G199" s="18">
        <v>0.46736111111111112</v>
      </c>
      <c r="H199" t="s">
        <v>165</v>
      </c>
      <c r="I199" t="s">
        <v>1389</v>
      </c>
      <c r="J199" t="s">
        <v>166</v>
      </c>
      <c r="K199" t="s">
        <v>1390</v>
      </c>
      <c r="L199" t="s">
        <v>167</v>
      </c>
      <c r="M199">
        <v>30</v>
      </c>
    </row>
    <row r="200" spans="1:28" x14ac:dyDescent="0.25">
      <c r="A200" s="8">
        <v>0.48680555555555555</v>
      </c>
      <c r="B200" s="45" t="s">
        <v>868</v>
      </c>
      <c r="C200" t="b">
        <f t="shared" si="36"/>
        <v>1</v>
      </c>
      <c r="D200" t="b">
        <f t="shared" si="37"/>
        <v>0</v>
      </c>
      <c r="E200" t="b">
        <v>1</v>
      </c>
      <c r="G200" s="18">
        <v>0.48680555555555555</v>
      </c>
      <c r="H200" t="s">
        <v>177</v>
      </c>
      <c r="I200" t="s">
        <v>320</v>
      </c>
    </row>
    <row r="201" spans="1:28" x14ac:dyDescent="0.25">
      <c r="A201" s="8">
        <v>0.49722222222222223</v>
      </c>
      <c r="B201" s="45" t="s">
        <v>671</v>
      </c>
      <c r="C201" t="b">
        <f t="shared" si="36"/>
        <v>1</v>
      </c>
      <c r="D201" t="b">
        <f t="shared" si="37"/>
        <v>0</v>
      </c>
      <c r="E201" t="b">
        <v>1</v>
      </c>
      <c r="G201" s="18">
        <v>0.49722222222222223</v>
      </c>
      <c r="H201" t="s">
        <v>177</v>
      </c>
      <c r="I201" t="s">
        <v>193</v>
      </c>
    </row>
    <row r="202" spans="1:28" x14ac:dyDescent="0.25">
      <c r="A202" s="8">
        <v>0.52222222222222225</v>
      </c>
      <c r="B202" s="9" t="s">
        <v>870</v>
      </c>
      <c r="C202" t="b">
        <f t="shared" si="36"/>
        <v>1</v>
      </c>
      <c r="D202" t="b">
        <f t="shared" si="37"/>
        <v>0</v>
      </c>
      <c r="E202" t="b">
        <v>1</v>
      </c>
      <c r="G202" s="18">
        <v>0.52222222222222225</v>
      </c>
      <c r="H202" t="s">
        <v>168</v>
      </c>
      <c r="I202" t="s">
        <v>1391</v>
      </c>
      <c r="J202" t="s">
        <v>169</v>
      </c>
      <c r="K202" t="s">
        <v>1258</v>
      </c>
      <c r="L202" t="s">
        <v>170</v>
      </c>
      <c r="M202">
        <v>60</v>
      </c>
    </row>
    <row r="203" spans="1:28" x14ac:dyDescent="0.25">
      <c r="A203" s="8">
        <v>0.54652777777777772</v>
      </c>
      <c r="B203" s="9" t="s">
        <v>872</v>
      </c>
      <c r="C203" t="b">
        <f t="shared" si="36"/>
        <v>1</v>
      </c>
      <c r="D203" t="b">
        <f t="shared" si="37"/>
        <v>0</v>
      </c>
      <c r="E203" t="b">
        <v>1</v>
      </c>
      <c r="G203" s="18">
        <v>0.54652777777777772</v>
      </c>
      <c r="H203" t="s">
        <v>177</v>
      </c>
      <c r="I203" t="s">
        <v>1392</v>
      </c>
    </row>
    <row r="204" spans="1:28" x14ac:dyDescent="0.25">
      <c r="A204" s="8">
        <v>0.56319444444444444</v>
      </c>
      <c r="B204" s="9" t="s">
        <v>874</v>
      </c>
      <c r="C204" t="b">
        <f t="shared" si="36"/>
        <v>1</v>
      </c>
      <c r="D204" t="b">
        <f t="shared" si="37"/>
        <v>0</v>
      </c>
      <c r="E204" t="b">
        <v>1</v>
      </c>
      <c r="G204" s="18">
        <v>0.56319444444444444</v>
      </c>
      <c r="H204" t="s">
        <v>160</v>
      </c>
      <c r="I204" t="s">
        <v>1393</v>
      </c>
      <c r="J204" t="s">
        <v>161</v>
      </c>
      <c r="K204" t="s">
        <v>1190</v>
      </c>
      <c r="L204" t="s">
        <v>162</v>
      </c>
      <c r="M204" t="s">
        <v>164</v>
      </c>
      <c r="N204" t="s">
        <v>163</v>
      </c>
      <c r="O204" t="s">
        <v>164</v>
      </c>
      <c r="P204" t="s">
        <v>185</v>
      </c>
      <c r="Q204" t="s">
        <v>1394</v>
      </c>
      <c r="R204" t="s">
        <v>183</v>
      </c>
      <c r="S204" t="s">
        <v>164</v>
      </c>
    </row>
    <row r="205" spans="1:28" x14ac:dyDescent="0.25">
      <c r="A205" s="8">
        <v>0.57916666666666672</v>
      </c>
      <c r="B205" s="9" t="s">
        <v>875</v>
      </c>
      <c r="C205" t="b">
        <f t="shared" si="36"/>
        <v>1</v>
      </c>
      <c r="D205" t="b">
        <f t="shared" si="37"/>
        <v>0</v>
      </c>
      <c r="E205" t="b">
        <v>1</v>
      </c>
      <c r="G205" s="18">
        <v>0.57916666666666672</v>
      </c>
      <c r="H205" t="s">
        <v>168</v>
      </c>
      <c r="I205" t="s">
        <v>1395</v>
      </c>
      <c r="J205" t="s">
        <v>169</v>
      </c>
      <c r="K205" t="s">
        <v>1258</v>
      </c>
      <c r="L205" t="s">
        <v>170</v>
      </c>
      <c r="M205">
        <v>40</v>
      </c>
    </row>
    <row r="206" spans="1:28" x14ac:dyDescent="0.25">
      <c r="A206" s="8">
        <v>0.59652777777777777</v>
      </c>
      <c r="B206" s="45" t="s">
        <v>876</v>
      </c>
      <c r="C206" t="b">
        <f t="shared" si="36"/>
        <v>1</v>
      </c>
      <c r="D206" t="b">
        <f t="shared" si="37"/>
        <v>0</v>
      </c>
      <c r="E206" t="b">
        <v>1</v>
      </c>
      <c r="G206" s="18">
        <v>0.59652777777777777</v>
      </c>
      <c r="H206" t="s">
        <v>177</v>
      </c>
      <c r="I206" t="s">
        <v>644</v>
      </c>
    </row>
    <row r="207" spans="1:28" x14ac:dyDescent="0.25">
      <c r="A207" s="8">
        <v>0.61319444444444449</v>
      </c>
      <c r="B207" s="9" t="s">
        <v>877</v>
      </c>
      <c r="C207" t="b">
        <f t="shared" si="36"/>
        <v>1</v>
      </c>
      <c r="D207" t="b">
        <f t="shared" si="37"/>
        <v>0</v>
      </c>
      <c r="E207" t="b">
        <v>1</v>
      </c>
      <c r="G207" s="18">
        <v>0.61319444444444449</v>
      </c>
      <c r="H207" t="s">
        <v>168</v>
      </c>
      <c r="I207" t="s">
        <v>1396</v>
      </c>
      <c r="J207" t="s">
        <v>169</v>
      </c>
      <c r="K207" t="s">
        <v>1258</v>
      </c>
      <c r="L207" t="s">
        <v>170</v>
      </c>
      <c r="M207">
        <v>45</v>
      </c>
    </row>
    <row r="208" spans="1:28" x14ac:dyDescent="0.25">
      <c r="A208" s="8">
        <v>0.62847222222222221</v>
      </c>
      <c r="B208" s="45" t="s">
        <v>878</v>
      </c>
      <c r="C208" t="b">
        <f t="shared" si="36"/>
        <v>1</v>
      </c>
      <c r="D208" t="b">
        <f t="shared" si="37"/>
        <v>0</v>
      </c>
      <c r="E208" t="b">
        <v>1</v>
      </c>
      <c r="G208" s="18">
        <v>0.62847222222222221</v>
      </c>
      <c r="H208" t="s">
        <v>180</v>
      </c>
      <c r="I208" t="s">
        <v>212</v>
      </c>
      <c r="J208" t="s">
        <v>181</v>
      </c>
      <c r="K208" t="s">
        <v>164</v>
      </c>
      <c r="L208" t="s">
        <v>182</v>
      </c>
      <c r="M208" t="s">
        <v>164</v>
      </c>
      <c r="N208" t="s">
        <v>183</v>
      </c>
      <c r="O208" t="s">
        <v>164</v>
      </c>
    </row>
    <row r="209" spans="1:13" x14ac:dyDescent="0.25">
      <c r="A209" s="8">
        <v>0.64444444444444449</v>
      </c>
      <c r="B209" s="9" t="s">
        <v>879</v>
      </c>
      <c r="C209" t="b">
        <f t="shared" si="36"/>
        <v>1</v>
      </c>
      <c r="D209" t="b">
        <f t="shared" si="37"/>
        <v>0</v>
      </c>
      <c r="E209" t="b">
        <v>1</v>
      </c>
      <c r="G209" s="18">
        <v>0.64444444444444449</v>
      </c>
      <c r="H209" t="s">
        <v>165</v>
      </c>
      <c r="I209" t="s">
        <v>1397</v>
      </c>
      <c r="J209" t="s">
        <v>166</v>
      </c>
      <c r="K209" t="s">
        <v>1183</v>
      </c>
      <c r="L209" t="s">
        <v>167</v>
      </c>
      <c r="M209">
        <v>30</v>
      </c>
    </row>
    <row r="210" spans="1:13" x14ac:dyDescent="0.25">
      <c r="A210" s="8">
        <v>0.66041666666666665</v>
      </c>
      <c r="B210" s="9" t="s">
        <v>880</v>
      </c>
      <c r="C210" t="b">
        <f t="shared" si="36"/>
        <v>1</v>
      </c>
      <c r="D210" t="b">
        <f t="shared" si="37"/>
        <v>0</v>
      </c>
      <c r="E210" t="b">
        <v>1</v>
      </c>
      <c r="G210" s="18">
        <v>0.66041666666666665</v>
      </c>
      <c r="H210" t="s">
        <v>1398</v>
      </c>
      <c r="I210" t="s">
        <v>1399</v>
      </c>
      <c r="J210" t="s">
        <v>169</v>
      </c>
      <c r="K210" t="s">
        <v>1400</v>
      </c>
      <c r="L210" t="s">
        <v>170</v>
      </c>
      <c r="M210">
        <v>30</v>
      </c>
    </row>
    <row r="211" spans="1:13" x14ac:dyDescent="0.25">
      <c r="A211" s="8">
        <v>0.67638888888888893</v>
      </c>
      <c r="B211" s="45" t="s">
        <v>881</v>
      </c>
      <c r="C211" t="b">
        <f t="shared" si="36"/>
        <v>1</v>
      </c>
      <c r="D211" t="b">
        <f t="shared" si="37"/>
        <v>0</v>
      </c>
      <c r="E211" t="b">
        <v>1</v>
      </c>
      <c r="G211" s="18">
        <v>0.67638888888888893</v>
      </c>
      <c r="H211" t="s">
        <v>177</v>
      </c>
      <c r="I211" t="s">
        <v>1401</v>
      </c>
    </row>
    <row r="212" spans="1:13" x14ac:dyDescent="0.25">
      <c r="A212" s="8">
        <v>0.68888888888888888</v>
      </c>
      <c r="B212" s="9" t="s">
        <v>883</v>
      </c>
      <c r="C212" t="b">
        <f t="shared" si="36"/>
        <v>1</v>
      </c>
      <c r="D212" t="b">
        <f t="shared" si="37"/>
        <v>0</v>
      </c>
      <c r="E212" t="b">
        <v>1</v>
      </c>
      <c r="G212" s="18">
        <v>0.68888888888888888</v>
      </c>
      <c r="H212" t="s">
        <v>165</v>
      </c>
      <c r="I212" t="s">
        <v>1402</v>
      </c>
      <c r="J212" t="s">
        <v>166</v>
      </c>
      <c r="K212" t="s">
        <v>1188</v>
      </c>
      <c r="L212" t="s">
        <v>167</v>
      </c>
      <c r="M212">
        <v>50</v>
      </c>
    </row>
    <row r="213" spans="1:13" ht="15.75" thickBot="1" x14ac:dyDescent="0.3">
      <c r="A213" s="10">
        <v>0.70625000000000004</v>
      </c>
      <c r="B213" s="11" t="s">
        <v>884</v>
      </c>
      <c r="C213" t="b">
        <f t="shared" si="36"/>
        <v>1</v>
      </c>
      <c r="D213" t="b">
        <f t="shared" si="37"/>
        <v>0</v>
      </c>
      <c r="E213" t="b">
        <v>1</v>
      </c>
      <c r="G213" s="18">
        <v>0.70625000000000004</v>
      </c>
      <c r="H213" t="s">
        <v>177</v>
      </c>
      <c r="I213" t="s">
        <v>1178</v>
      </c>
      <c r="J213" t="s">
        <v>1403</v>
      </c>
      <c r="K213" t="s">
        <v>1404</v>
      </c>
    </row>
  </sheetData>
  <conditionalFormatting sqref="B2:B20">
    <cfRule type="duplicateValues" dxfId="48" priority="20"/>
  </conditionalFormatting>
  <conditionalFormatting sqref="B23:B42">
    <cfRule type="duplicateValues" dxfId="47" priority="19"/>
  </conditionalFormatting>
  <conditionalFormatting sqref="B45:B63">
    <cfRule type="duplicateValues" dxfId="46" priority="18"/>
  </conditionalFormatting>
  <conditionalFormatting sqref="B66:B84">
    <cfRule type="duplicateValues" dxfId="45" priority="17"/>
  </conditionalFormatting>
  <conditionalFormatting sqref="B87:B106">
    <cfRule type="duplicateValues" dxfId="44" priority="16"/>
  </conditionalFormatting>
  <conditionalFormatting sqref="B109:B128">
    <cfRule type="duplicateValues" dxfId="43" priority="15"/>
  </conditionalFormatting>
  <conditionalFormatting sqref="B131:B149">
    <cfRule type="duplicateValues" dxfId="42" priority="14"/>
  </conditionalFormatting>
  <conditionalFormatting sqref="B152:B170">
    <cfRule type="duplicateValues" dxfId="41" priority="13"/>
  </conditionalFormatting>
  <conditionalFormatting sqref="B173:B191">
    <cfRule type="duplicateValues" dxfId="40" priority="12"/>
  </conditionalFormatting>
  <conditionalFormatting sqref="B194:B212">
    <cfRule type="duplicateValues" dxfId="39" priority="11"/>
  </conditionalFormatting>
  <conditionalFormatting sqref="D2:D20">
    <cfRule type="cellIs" dxfId="38" priority="10" operator="equal">
      <formula>FALSE</formula>
    </cfRule>
  </conditionalFormatting>
  <conditionalFormatting sqref="D23:D42">
    <cfRule type="cellIs" dxfId="37" priority="9" operator="equal">
      <formula>FALSE</formula>
    </cfRule>
  </conditionalFormatting>
  <conditionalFormatting sqref="D45:D63">
    <cfRule type="cellIs" dxfId="36" priority="8" operator="equal">
      <formula>FALSE</formula>
    </cfRule>
  </conditionalFormatting>
  <conditionalFormatting sqref="D66:D84">
    <cfRule type="cellIs" dxfId="35" priority="7" operator="equal">
      <formula>FALSE</formula>
    </cfRule>
  </conditionalFormatting>
  <conditionalFormatting sqref="D87:D106">
    <cfRule type="cellIs" dxfId="34" priority="6" operator="equal">
      <formula>FALSE</formula>
    </cfRule>
  </conditionalFormatting>
  <conditionalFormatting sqref="D109:D128">
    <cfRule type="cellIs" dxfId="33" priority="5" operator="equal">
      <formula>FALSE</formula>
    </cfRule>
  </conditionalFormatting>
  <conditionalFormatting sqref="D131:D149">
    <cfRule type="cellIs" dxfId="32" priority="4" operator="equal">
      <formula>FALSE</formula>
    </cfRule>
  </conditionalFormatting>
  <conditionalFormatting sqref="D152:D170">
    <cfRule type="cellIs" dxfId="31" priority="3" operator="equal">
      <formula>FALSE</formula>
    </cfRule>
  </conditionalFormatting>
  <conditionalFormatting sqref="D173:D191">
    <cfRule type="cellIs" dxfId="30" priority="2" operator="equal">
      <formula>FALSE</formula>
    </cfRule>
  </conditionalFormatting>
  <conditionalFormatting sqref="D194:D213">
    <cfRule type="cellIs" dxfId="29" priority="1" operator="equal">
      <formula>FALSE</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5F145-4B77-44AF-87E0-95B295210109}">
  <sheetPr>
    <tabColor rgb="FFFFC000"/>
  </sheetPr>
  <dimension ref="A1"/>
  <sheetViews>
    <sheetView workbookViewId="0"/>
    <sheetView workbookViewId="1"/>
    <sheetView workbookViewId="2"/>
    <sheetView workbookViewId="3"/>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D3A07-FBD8-4E64-9BBF-C6C703217C2C}">
  <dimension ref="A1:S173"/>
  <sheetViews>
    <sheetView workbookViewId="0">
      <selection activeCell="A4" sqref="A4:E14"/>
    </sheetView>
    <sheetView workbookViewId="1">
      <selection activeCell="D5" sqref="D5:D14"/>
    </sheetView>
    <sheetView workbookViewId="2"/>
    <sheetView workbookViewId="3"/>
  </sheetViews>
  <sheetFormatPr defaultRowHeight="15" x14ac:dyDescent="0.25"/>
  <cols>
    <col min="9" max="9" width="40.85546875" bestFit="1" customWidth="1"/>
  </cols>
  <sheetData>
    <row r="1" spans="1:19" x14ac:dyDescent="0.25">
      <c r="A1" s="1" t="s">
        <v>0</v>
      </c>
      <c r="B1" t="s">
        <v>272</v>
      </c>
      <c r="I1" s="28" t="s">
        <v>472</v>
      </c>
      <c r="J1" s="29">
        <f>COUNTA(J5:J173)</f>
        <v>15</v>
      </c>
      <c r="K1" s="29">
        <f t="shared" ref="K1:S1" si="0">COUNTA(K5:K173)</f>
        <v>16</v>
      </c>
      <c r="L1" s="29">
        <f t="shared" si="0"/>
        <v>17</v>
      </c>
      <c r="M1" s="29">
        <f t="shared" si="0"/>
        <v>20</v>
      </c>
      <c r="N1" s="29">
        <f t="shared" si="0"/>
        <v>17</v>
      </c>
      <c r="O1" s="29">
        <f t="shared" si="0"/>
        <v>19</v>
      </c>
      <c r="P1" s="29">
        <f t="shared" si="0"/>
        <v>18</v>
      </c>
      <c r="Q1" s="29">
        <f t="shared" si="0"/>
        <v>20</v>
      </c>
      <c r="R1" s="29">
        <f t="shared" si="0"/>
        <v>17</v>
      </c>
      <c r="S1" s="29">
        <f t="shared" si="0"/>
        <v>19</v>
      </c>
    </row>
    <row r="2" spans="1:19" x14ac:dyDescent="0.25">
      <c r="A2" s="1" t="s">
        <v>273</v>
      </c>
      <c r="B2" t="s">
        <v>281</v>
      </c>
      <c r="I2" s="28" t="s">
        <v>109</v>
      </c>
      <c r="J2" s="29">
        <v>15</v>
      </c>
      <c r="K2" s="29">
        <v>16</v>
      </c>
      <c r="L2" s="29">
        <v>17</v>
      </c>
      <c r="M2" s="29">
        <v>20</v>
      </c>
      <c r="N2" s="29">
        <v>17</v>
      </c>
      <c r="O2" s="29">
        <v>19</v>
      </c>
      <c r="P2" s="29">
        <v>18</v>
      </c>
      <c r="Q2" s="29">
        <v>20</v>
      </c>
      <c r="R2" s="29">
        <v>17</v>
      </c>
      <c r="S2" s="29">
        <v>19</v>
      </c>
    </row>
    <row r="3" spans="1:19" ht="15.75" thickBot="1" x14ac:dyDescent="0.3">
      <c r="I3" s="28" t="s">
        <v>471</v>
      </c>
      <c r="J3" s="29">
        <v>22</v>
      </c>
      <c r="K3" s="29">
        <v>32</v>
      </c>
      <c r="L3" s="29">
        <v>45</v>
      </c>
      <c r="M3" s="29">
        <v>48</v>
      </c>
      <c r="N3" s="29">
        <v>51</v>
      </c>
      <c r="O3" s="29">
        <v>72</v>
      </c>
      <c r="P3" s="29">
        <v>78</v>
      </c>
      <c r="Q3" s="29">
        <v>91</v>
      </c>
      <c r="R3" s="29">
        <v>98</v>
      </c>
      <c r="S3" s="29">
        <v>99</v>
      </c>
    </row>
    <row r="4" spans="1:19" x14ac:dyDescent="0.25">
      <c r="A4" s="22" t="s">
        <v>20</v>
      </c>
      <c r="B4" s="23" t="s">
        <v>99</v>
      </c>
      <c r="C4" s="23" t="s">
        <v>100</v>
      </c>
      <c r="D4" s="23" t="s">
        <v>109</v>
      </c>
      <c r="E4" s="24" t="s">
        <v>122</v>
      </c>
      <c r="I4" s="28" t="s">
        <v>470</v>
      </c>
      <c r="J4" s="29"/>
      <c r="K4" s="29"/>
      <c r="L4" s="29"/>
      <c r="M4" s="29"/>
      <c r="N4" s="29"/>
      <c r="O4" s="29"/>
      <c r="P4" s="29"/>
      <c r="Q4" s="29"/>
      <c r="R4" s="29"/>
      <c r="S4" s="29"/>
    </row>
    <row r="5" spans="1:19" x14ac:dyDescent="0.25">
      <c r="A5" s="25">
        <v>22</v>
      </c>
      <c r="B5" s="5"/>
      <c r="C5" s="5"/>
      <c r="D5" s="5">
        <f>COUNTA('Schedules - IT Project Manager'!B2:B16)</f>
        <v>15</v>
      </c>
      <c r="E5" s="9">
        <v>15</v>
      </c>
      <c r="I5" t="s">
        <v>288</v>
      </c>
      <c r="J5">
        <v>1</v>
      </c>
    </row>
    <row r="6" spans="1:19" x14ac:dyDescent="0.25">
      <c r="A6" s="25">
        <v>32</v>
      </c>
      <c r="B6" s="5"/>
      <c r="C6" s="5"/>
      <c r="D6" s="5">
        <f>COUNTA('Schedules - IT Project Manager'!E2:E17)</f>
        <v>16</v>
      </c>
      <c r="E6" s="9">
        <v>16</v>
      </c>
      <c r="I6" t="s">
        <v>289</v>
      </c>
      <c r="J6">
        <v>1</v>
      </c>
    </row>
    <row r="7" spans="1:19" x14ac:dyDescent="0.25">
      <c r="A7" s="25">
        <v>45</v>
      </c>
      <c r="B7" s="5"/>
      <c r="C7" s="5"/>
      <c r="D7" s="5">
        <f>COUNTA('Schedules - IT Project Manager'!H2:H18)</f>
        <v>17</v>
      </c>
      <c r="E7" s="9">
        <v>17</v>
      </c>
      <c r="I7" t="s">
        <v>290</v>
      </c>
      <c r="J7">
        <v>1</v>
      </c>
    </row>
    <row r="8" spans="1:19" x14ac:dyDescent="0.25">
      <c r="A8" s="25">
        <v>48</v>
      </c>
      <c r="B8" s="5"/>
      <c r="C8" s="5"/>
      <c r="D8" s="5">
        <f>COUNTA('Schedules - IT Project Manager'!B21:B40)</f>
        <v>20</v>
      </c>
      <c r="E8" s="9">
        <v>20</v>
      </c>
      <c r="I8" t="s">
        <v>291</v>
      </c>
      <c r="J8">
        <v>1</v>
      </c>
    </row>
    <row r="9" spans="1:19" x14ac:dyDescent="0.25">
      <c r="A9" s="27">
        <v>51</v>
      </c>
      <c r="B9" s="5"/>
      <c r="C9" s="5"/>
      <c r="D9" s="5">
        <f>COUNTA('Schedules - IT Project Manager'!E21:E37)</f>
        <v>17</v>
      </c>
      <c r="E9" s="9">
        <v>17</v>
      </c>
      <c r="I9" t="s">
        <v>292</v>
      </c>
      <c r="J9">
        <v>1</v>
      </c>
    </row>
    <row r="10" spans="1:19" x14ac:dyDescent="0.25">
      <c r="A10" s="25">
        <v>72</v>
      </c>
      <c r="B10" s="5"/>
      <c r="C10" s="5"/>
      <c r="D10" s="5">
        <f>COUNTA('Schedules - IT Project Manager'!H21:H39)</f>
        <v>19</v>
      </c>
      <c r="E10" s="9">
        <v>19</v>
      </c>
      <c r="I10" t="s">
        <v>293</v>
      </c>
      <c r="J10">
        <v>1</v>
      </c>
    </row>
    <row r="11" spans="1:19" x14ac:dyDescent="0.25">
      <c r="A11" s="25">
        <v>78</v>
      </c>
      <c r="B11" s="5"/>
      <c r="C11" s="5"/>
      <c r="D11" s="5">
        <f>COUNTA('Schedules - IT Project Manager'!B43:B60)</f>
        <v>18</v>
      </c>
      <c r="E11" s="9">
        <v>18</v>
      </c>
      <c r="I11" t="s">
        <v>280</v>
      </c>
      <c r="J11">
        <v>1</v>
      </c>
      <c r="K11">
        <v>1</v>
      </c>
      <c r="M11">
        <v>1</v>
      </c>
      <c r="O11">
        <v>1</v>
      </c>
      <c r="P11">
        <v>1</v>
      </c>
      <c r="R11">
        <v>1</v>
      </c>
      <c r="S11">
        <v>1</v>
      </c>
    </row>
    <row r="12" spans="1:19" x14ac:dyDescent="0.25">
      <c r="A12" s="25">
        <v>91</v>
      </c>
      <c r="B12" s="5"/>
      <c r="C12" s="5"/>
      <c r="D12" s="5">
        <f>COUNTA('Schedules - IT Project Manager'!E43:E62)</f>
        <v>20</v>
      </c>
      <c r="E12" s="9">
        <v>20</v>
      </c>
      <c r="I12" t="s">
        <v>294</v>
      </c>
      <c r="J12">
        <v>1</v>
      </c>
    </row>
    <row r="13" spans="1:19" x14ac:dyDescent="0.25">
      <c r="A13" s="25">
        <v>98</v>
      </c>
      <c r="B13" s="5"/>
      <c r="C13" s="5"/>
      <c r="D13" s="5">
        <f>COUNTA('Schedules - IT Project Manager'!H43:H59)</f>
        <v>17</v>
      </c>
      <c r="E13" s="9">
        <v>17</v>
      </c>
      <c r="I13" t="s">
        <v>295</v>
      </c>
      <c r="J13">
        <v>1</v>
      </c>
    </row>
    <row r="14" spans="1:19" ht="15.75" thickBot="1" x14ac:dyDescent="0.3">
      <c r="A14" s="26">
        <v>99</v>
      </c>
      <c r="B14" s="14"/>
      <c r="C14" s="14"/>
      <c r="D14" s="14">
        <f>COUNTA('Schedules - IT Project Manager'!B65:B83)</f>
        <v>19</v>
      </c>
      <c r="E14" s="11">
        <v>19</v>
      </c>
      <c r="I14" t="s">
        <v>296</v>
      </c>
      <c r="J14">
        <v>1</v>
      </c>
    </row>
    <row r="15" spans="1:19" x14ac:dyDescent="0.25">
      <c r="I15" t="s">
        <v>297</v>
      </c>
      <c r="J15">
        <v>1</v>
      </c>
    </row>
    <row r="16" spans="1:19" x14ac:dyDescent="0.25">
      <c r="A16" s="3"/>
      <c r="I16" t="s">
        <v>279</v>
      </c>
      <c r="J16">
        <v>1</v>
      </c>
    </row>
    <row r="17" spans="1:11" x14ac:dyDescent="0.25">
      <c r="I17" t="s">
        <v>298</v>
      </c>
      <c r="J17">
        <v>1</v>
      </c>
    </row>
    <row r="18" spans="1:11" x14ac:dyDescent="0.25">
      <c r="A18" t="s">
        <v>259</v>
      </c>
      <c r="I18" t="s">
        <v>299</v>
      </c>
      <c r="J18">
        <v>1</v>
      </c>
    </row>
    <row r="19" spans="1:11" x14ac:dyDescent="0.25">
      <c r="A19" t="s">
        <v>913</v>
      </c>
      <c r="I19" t="s">
        <v>300</v>
      </c>
      <c r="J19">
        <v>1</v>
      </c>
    </row>
    <row r="20" spans="1:11" x14ac:dyDescent="0.25">
      <c r="A20" t="s">
        <v>914</v>
      </c>
      <c r="I20" t="s">
        <v>301</v>
      </c>
      <c r="K20">
        <v>1</v>
      </c>
    </row>
    <row r="21" spans="1:11" x14ac:dyDescent="0.25">
      <c r="I21" t="s">
        <v>302</v>
      </c>
      <c r="K21">
        <v>1</v>
      </c>
    </row>
    <row r="22" spans="1:11" x14ac:dyDescent="0.25">
      <c r="A22" t="s">
        <v>915</v>
      </c>
      <c r="I22" t="s">
        <v>303</v>
      </c>
      <c r="K22">
        <v>1</v>
      </c>
    </row>
    <row r="23" spans="1:11" x14ac:dyDescent="0.25">
      <c r="A23" t="s">
        <v>921</v>
      </c>
      <c r="I23" t="s">
        <v>488</v>
      </c>
      <c r="K23">
        <v>1</v>
      </c>
    </row>
    <row r="24" spans="1:11" x14ac:dyDescent="0.25">
      <c r="A24" t="s">
        <v>919</v>
      </c>
      <c r="I24" t="s">
        <v>304</v>
      </c>
      <c r="K24">
        <v>1</v>
      </c>
    </row>
    <row r="25" spans="1:11" x14ac:dyDescent="0.25">
      <c r="A25" t="s">
        <v>920</v>
      </c>
      <c r="I25" t="s">
        <v>305</v>
      </c>
      <c r="K25">
        <v>1</v>
      </c>
    </row>
    <row r="26" spans="1:11" x14ac:dyDescent="0.25">
      <c r="I26" t="s">
        <v>306</v>
      </c>
      <c r="K26">
        <v>1</v>
      </c>
    </row>
    <row r="27" spans="1:11" x14ac:dyDescent="0.25">
      <c r="I27" t="s">
        <v>307</v>
      </c>
      <c r="K27">
        <v>1</v>
      </c>
    </row>
    <row r="28" spans="1:11" x14ac:dyDescent="0.25">
      <c r="I28" t="s">
        <v>308</v>
      </c>
      <c r="K28">
        <v>1</v>
      </c>
    </row>
    <row r="29" spans="1:11" x14ac:dyDescent="0.25">
      <c r="I29" t="s">
        <v>309</v>
      </c>
      <c r="K29">
        <v>1</v>
      </c>
    </row>
    <row r="30" spans="1:11" x14ac:dyDescent="0.25">
      <c r="I30" t="s">
        <v>310</v>
      </c>
      <c r="K30">
        <v>1</v>
      </c>
    </row>
    <row r="31" spans="1:11" x14ac:dyDescent="0.25">
      <c r="I31" t="s">
        <v>311</v>
      </c>
      <c r="K31">
        <v>1</v>
      </c>
    </row>
    <row r="32" spans="1:11" x14ac:dyDescent="0.25">
      <c r="I32" t="s">
        <v>312</v>
      </c>
      <c r="K32">
        <v>1</v>
      </c>
    </row>
    <row r="33" spans="9:12" x14ac:dyDescent="0.25">
      <c r="I33" t="s">
        <v>468</v>
      </c>
      <c r="K33">
        <v>1</v>
      </c>
    </row>
    <row r="34" spans="9:12" x14ac:dyDescent="0.25">
      <c r="I34" t="s">
        <v>313</v>
      </c>
      <c r="K34">
        <v>1</v>
      </c>
    </row>
    <row r="35" spans="9:12" x14ac:dyDescent="0.25">
      <c r="I35" t="s">
        <v>314</v>
      </c>
      <c r="L35">
        <v>1</v>
      </c>
    </row>
    <row r="36" spans="9:12" x14ac:dyDescent="0.25">
      <c r="I36" t="s">
        <v>469</v>
      </c>
      <c r="L36">
        <v>1</v>
      </c>
    </row>
    <row r="37" spans="9:12" x14ac:dyDescent="0.25">
      <c r="I37" t="s">
        <v>315</v>
      </c>
      <c r="L37">
        <v>1</v>
      </c>
    </row>
    <row r="38" spans="9:12" x14ac:dyDescent="0.25">
      <c r="I38" t="s">
        <v>316</v>
      </c>
      <c r="L38">
        <v>1</v>
      </c>
    </row>
    <row r="39" spans="9:12" x14ac:dyDescent="0.25">
      <c r="I39" t="s">
        <v>317</v>
      </c>
      <c r="L39">
        <v>1</v>
      </c>
    </row>
    <row r="40" spans="9:12" x14ac:dyDescent="0.25">
      <c r="I40" t="s">
        <v>318</v>
      </c>
      <c r="L40">
        <v>1</v>
      </c>
    </row>
    <row r="41" spans="9:12" x14ac:dyDescent="0.25">
      <c r="I41" t="s">
        <v>319</v>
      </c>
      <c r="L41">
        <v>1</v>
      </c>
    </row>
    <row r="42" spans="9:12" x14ac:dyDescent="0.25">
      <c r="I42" t="s">
        <v>320</v>
      </c>
      <c r="L42">
        <v>1</v>
      </c>
    </row>
    <row r="43" spans="9:12" x14ac:dyDescent="0.25">
      <c r="I43" t="s">
        <v>321</v>
      </c>
      <c r="L43">
        <v>1</v>
      </c>
    </row>
    <row r="44" spans="9:12" x14ac:dyDescent="0.25">
      <c r="I44" t="s">
        <v>322</v>
      </c>
      <c r="L44">
        <v>1</v>
      </c>
    </row>
    <row r="45" spans="9:12" x14ac:dyDescent="0.25">
      <c r="I45" t="s">
        <v>323</v>
      </c>
      <c r="L45">
        <v>1</v>
      </c>
    </row>
    <row r="46" spans="9:12" x14ac:dyDescent="0.25">
      <c r="I46" t="s">
        <v>324</v>
      </c>
      <c r="L46">
        <v>1</v>
      </c>
    </row>
    <row r="47" spans="9:12" x14ac:dyDescent="0.25">
      <c r="I47" t="s">
        <v>325</v>
      </c>
      <c r="L47">
        <v>1</v>
      </c>
    </row>
    <row r="48" spans="9:12" x14ac:dyDescent="0.25">
      <c r="I48" t="s">
        <v>326</v>
      </c>
      <c r="L48">
        <v>1</v>
      </c>
    </row>
    <row r="49" spans="9:13" x14ac:dyDescent="0.25">
      <c r="I49" t="s">
        <v>327</v>
      </c>
      <c r="L49">
        <v>1</v>
      </c>
    </row>
    <row r="50" spans="9:13" x14ac:dyDescent="0.25">
      <c r="I50" t="s">
        <v>328</v>
      </c>
      <c r="L50">
        <v>1</v>
      </c>
    </row>
    <row r="51" spans="9:13" x14ac:dyDescent="0.25">
      <c r="I51" t="s">
        <v>329</v>
      </c>
      <c r="L51">
        <v>1</v>
      </c>
    </row>
    <row r="52" spans="9:13" x14ac:dyDescent="0.25">
      <c r="I52" t="s">
        <v>330</v>
      </c>
      <c r="M52">
        <v>1</v>
      </c>
    </row>
    <row r="53" spans="9:13" x14ac:dyDescent="0.25">
      <c r="I53" t="s">
        <v>473</v>
      </c>
      <c r="M53">
        <v>1</v>
      </c>
    </row>
    <row r="54" spans="9:13" x14ac:dyDescent="0.25">
      <c r="I54" t="s">
        <v>331</v>
      </c>
      <c r="M54">
        <v>1</v>
      </c>
    </row>
    <row r="55" spans="9:13" x14ac:dyDescent="0.25">
      <c r="I55" t="s">
        <v>332</v>
      </c>
      <c r="M55">
        <v>1</v>
      </c>
    </row>
    <row r="56" spans="9:13" x14ac:dyDescent="0.25">
      <c r="I56" t="s">
        <v>333</v>
      </c>
      <c r="M56">
        <v>1</v>
      </c>
    </row>
    <row r="57" spans="9:13" x14ac:dyDescent="0.25">
      <c r="I57" t="s">
        <v>334</v>
      </c>
      <c r="M57">
        <v>1</v>
      </c>
    </row>
    <row r="58" spans="9:13" x14ac:dyDescent="0.25">
      <c r="I58" t="s">
        <v>335</v>
      </c>
      <c r="M58">
        <v>1</v>
      </c>
    </row>
    <row r="59" spans="9:13" x14ac:dyDescent="0.25">
      <c r="I59" t="s">
        <v>336</v>
      </c>
      <c r="M59">
        <v>1</v>
      </c>
    </row>
    <row r="60" spans="9:13" x14ac:dyDescent="0.25">
      <c r="I60" t="s">
        <v>337</v>
      </c>
      <c r="M60">
        <v>1</v>
      </c>
    </row>
    <row r="61" spans="9:13" x14ac:dyDescent="0.25">
      <c r="I61" t="s">
        <v>338</v>
      </c>
      <c r="M61">
        <v>1</v>
      </c>
    </row>
    <row r="62" spans="9:13" x14ac:dyDescent="0.25">
      <c r="I62" t="s">
        <v>339</v>
      </c>
      <c r="M62">
        <v>1</v>
      </c>
    </row>
    <row r="63" spans="9:13" x14ac:dyDescent="0.25">
      <c r="I63" t="s">
        <v>340</v>
      </c>
      <c r="M63">
        <v>1</v>
      </c>
    </row>
    <row r="64" spans="9:13" x14ac:dyDescent="0.25">
      <c r="I64" t="s">
        <v>341</v>
      </c>
      <c r="M64">
        <v>1</v>
      </c>
    </row>
    <row r="65" spans="9:14" x14ac:dyDescent="0.25">
      <c r="I65" t="s">
        <v>342</v>
      </c>
      <c r="M65">
        <v>1</v>
      </c>
    </row>
    <row r="66" spans="9:14" x14ac:dyDescent="0.25">
      <c r="I66" t="s">
        <v>343</v>
      </c>
      <c r="M66">
        <v>1</v>
      </c>
    </row>
    <row r="67" spans="9:14" x14ac:dyDescent="0.25">
      <c r="I67" t="s">
        <v>344</v>
      </c>
      <c r="M67">
        <v>1</v>
      </c>
    </row>
    <row r="68" spans="9:14" x14ac:dyDescent="0.25">
      <c r="I68" t="s">
        <v>345</v>
      </c>
      <c r="M68">
        <v>1</v>
      </c>
    </row>
    <row r="69" spans="9:14" x14ac:dyDescent="0.25">
      <c r="I69" t="s">
        <v>346</v>
      </c>
      <c r="M69">
        <v>1</v>
      </c>
    </row>
    <row r="70" spans="9:14" x14ac:dyDescent="0.25">
      <c r="I70" t="s">
        <v>347</v>
      </c>
      <c r="M70">
        <v>1</v>
      </c>
    </row>
    <row r="71" spans="9:14" x14ac:dyDescent="0.25">
      <c r="I71" t="s">
        <v>348</v>
      </c>
      <c r="N71">
        <v>1</v>
      </c>
    </row>
    <row r="72" spans="9:14" x14ac:dyDescent="0.25">
      <c r="I72" t="s">
        <v>449</v>
      </c>
      <c r="N72">
        <v>1</v>
      </c>
    </row>
    <row r="73" spans="9:14" x14ac:dyDescent="0.25">
      <c r="I73" t="s">
        <v>349</v>
      </c>
      <c r="N73">
        <v>1</v>
      </c>
    </row>
    <row r="74" spans="9:14" x14ac:dyDescent="0.25">
      <c r="I74" t="s">
        <v>350</v>
      </c>
      <c r="N74">
        <v>1</v>
      </c>
    </row>
    <row r="75" spans="9:14" x14ac:dyDescent="0.25">
      <c r="I75" t="s">
        <v>351</v>
      </c>
      <c r="N75">
        <v>1</v>
      </c>
    </row>
    <row r="76" spans="9:14" x14ac:dyDescent="0.25">
      <c r="I76" t="s">
        <v>352</v>
      </c>
      <c r="N76">
        <v>1</v>
      </c>
    </row>
    <row r="77" spans="9:14" x14ac:dyDescent="0.25">
      <c r="I77" t="s">
        <v>353</v>
      </c>
      <c r="N77">
        <v>1</v>
      </c>
    </row>
    <row r="78" spans="9:14" x14ac:dyDescent="0.25">
      <c r="I78" t="s">
        <v>354</v>
      </c>
      <c r="N78">
        <v>1</v>
      </c>
    </row>
    <row r="79" spans="9:14" x14ac:dyDescent="0.25">
      <c r="I79" t="s">
        <v>355</v>
      </c>
      <c r="N79">
        <v>1</v>
      </c>
    </row>
    <row r="80" spans="9:14" x14ac:dyDescent="0.25">
      <c r="I80" t="s">
        <v>356</v>
      </c>
      <c r="N80">
        <v>1</v>
      </c>
    </row>
    <row r="81" spans="9:15" x14ac:dyDescent="0.25">
      <c r="I81" t="s">
        <v>357</v>
      </c>
      <c r="N81">
        <v>1</v>
      </c>
    </row>
    <row r="82" spans="9:15" x14ac:dyDescent="0.25">
      <c r="I82" t="s">
        <v>358</v>
      </c>
      <c r="N82">
        <v>1</v>
      </c>
    </row>
    <row r="83" spans="9:15" x14ac:dyDescent="0.25">
      <c r="I83" t="s">
        <v>359</v>
      </c>
      <c r="N83">
        <v>1</v>
      </c>
    </row>
    <row r="84" spans="9:15" x14ac:dyDescent="0.25">
      <c r="I84" t="s">
        <v>360</v>
      </c>
      <c r="N84">
        <v>1</v>
      </c>
    </row>
    <row r="85" spans="9:15" x14ac:dyDescent="0.25">
      <c r="I85" t="s">
        <v>361</v>
      </c>
      <c r="N85">
        <v>1</v>
      </c>
    </row>
    <row r="86" spans="9:15" x14ac:dyDescent="0.25">
      <c r="I86" t="s">
        <v>362</v>
      </c>
      <c r="N86">
        <v>1</v>
      </c>
    </row>
    <row r="87" spans="9:15" x14ac:dyDescent="0.25">
      <c r="I87" t="s">
        <v>363</v>
      </c>
      <c r="N87">
        <v>1</v>
      </c>
    </row>
    <row r="88" spans="9:15" x14ac:dyDescent="0.25">
      <c r="I88" t="s">
        <v>364</v>
      </c>
      <c r="O88">
        <v>1</v>
      </c>
    </row>
    <row r="89" spans="9:15" x14ac:dyDescent="0.25">
      <c r="I89" t="s">
        <v>450</v>
      </c>
      <c r="O89">
        <v>1</v>
      </c>
    </row>
    <row r="90" spans="9:15" x14ac:dyDescent="0.25">
      <c r="I90" t="s">
        <v>365</v>
      </c>
      <c r="O90">
        <v>1</v>
      </c>
    </row>
    <row r="91" spans="9:15" x14ac:dyDescent="0.25">
      <c r="I91" t="s">
        <v>366</v>
      </c>
      <c r="O91">
        <v>1</v>
      </c>
    </row>
    <row r="92" spans="9:15" x14ac:dyDescent="0.25">
      <c r="I92" t="s">
        <v>367</v>
      </c>
      <c r="O92">
        <v>1</v>
      </c>
    </row>
    <row r="93" spans="9:15" x14ac:dyDescent="0.25">
      <c r="I93" t="s">
        <v>368</v>
      </c>
      <c r="O93">
        <v>1</v>
      </c>
    </row>
    <row r="94" spans="9:15" x14ac:dyDescent="0.25">
      <c r="I94" t="s">
        <v>369</v>
      </c>
      <c r="O94">
        <v>1</v>
      </c>
    </row>
    <row r="95" spans="9:15" x14ac:dyDescent="0.25">
      <c r="I95" t="s">
        <v>370</v>
      </c>
      <c r="O95">
        <v>1</v>
      </c>
    </row>
    <row r="96" spans="9:15" x14ac:dyDescent="0.25">
      <c r="I96" t="s">
        <v>371</v>
      </c>
      <c r="O96">
        <v>1</v>
      </c>
    </row>
    <row r="97" spans="9:19" x14ac:dyDescent="0.25">
      <c r="I97" t="s">
        <v>372</v>
      </c>
      <c r="O97">
        <v>1</v>
      </c>
      <c r="Q97">
        <v>1</v>
      </c>
      <c r="S97">
        <v>1</v>
      </c>
    </row>
    <row r="98" spans="9:19" x14ac:dyDescent="0.25">
      <c r="I98" t="s">
        <v>373</v>
      </c>
      <c r="O98">
        <v>1</v>
      </c>
    </row>
    <row r="99" spans="9:19" x14ac:dyDescent="0.25">
      <c r="I99" t="s">
        <v>374</v>
      </c>
      <c r="O99">
        <v>1</v>
      </c>
    </row>
    <row r="100" spans="9:19" x14ac:dyDescent="0.25">
      <c r="I100" t="s">
        <v>375</v>
      </c>
      <c r="O100">
        <v>1</v>
      </c>
    </row>
    <row r="101" spans="9:19" x14ac:dyDescent="0.25">
      <c r="I101" t="s">
        <v>376</v>
      </c>
      <c r="O101">
        <v>1</v>
      </c>
    </row>
    <row r="102" spans="9:19" x14ac:dyDescent="0.25">
      <c r="I102" t="s">
        <v>377</v>
      </c>
      <c r="O102">
        <v>1</v>
      </c>
    </row>
    <row r="103" spans="9:19" x14ac:dyDescent="0.25">
      <c r="I103" t="s">
        <v>378</v>
      </c>
      <c r="O103">
        <v>1</v>
      </c>
    </row>
    <row r="104" spans="9:19" x14ac:dyDescent="0.25">
      <c r="I104" t="s">
        <v>379</v>
      </c>
      <c r="O104">
        <v>1</v>
      </c>
    </row>
    <row r="105" spans="9:19" x14ac:dyDescent="0.25">
      <c r="I105" t="s">
        <v>380</v>
      </c>
      <c r="O105">
        <v>1</v>
      </c>
    </row>
    <row r="106" spans="9:19" x14ac:dyDescent="0.25">
      <c r="I106" t="s">
        <v>381</v>
      </c>
      <c r="P106">
        <v>1</v>
      </c>
      <c r="R106">
        <v>1</v>
      </c>
    </row>
    <row r="107" spans="9:19" x14ac:dyDescent="0.25">
      <c r="I107" t="s">
        <v>451</v>
      </c>
      <c r="P107">
        <v>1</v>
      </c>
    </row>
    <row r="108" spans="9:19" x14ac:dyDescent="0.25">
      <c r="I108" t="s">
        <v>382</v>
      </c>
      <c r="P108">
        <v>1</v>
      </c>
    </row>
    <row r="109" spans="9:19" x14ac:dyDescent="0.25">
      <c r="I109" t="s">
        <v>383</v>
      </c>
      <c r="P109">
        <v>1</v>
      </c>
    </row>
    <row r="110" spans="9:19" x14ac:dyDescent="0.25">
      <c r="I110" t="s">
        <v>384</v>
      </c>
      <c r="P110">
        <v>1</v>
      </c>
    </row>
    <row r="111" spans="9:19" x14ac:dyDescent="0.25">
      <c r="I111" t="s">
        <v>385</v>
      </c>
      <c r="P111">
        <v>1</v>
      </c>
    </row>
    <row r="112" spans="9:19" x14ac:dyDescent="0.25">
      <c r="I112" t="s">
        <v>386</v>
      </c>
      <c r="P112">
        <v>1</v>
      </c>
    </row>
    <row r="113" spans="9:17" x14ac:dyDescent="0.25">
      <c r="I113" t="s">
        <v>387</v>
      </c>
      <c r="P113">
        <v>1</v>
      </c>
    </row>
    <row r="114" spans="9:17" x14ac:dyDescent="0.25">
      <c r="I114" t="s">
        <v>388</v>
      </c>
      <c r="P114">
        <v>1</v>
      </c>
    </row>
    <row r="115" spans="9:17" x14ac:dyDescent="0.25">
      <c r="I115" t="s">
        <v>278</v>
      </c>
      <c r="P115">
        <v>1</v>
      </c>
    </row>
    <row r="116" spans="9:17" x14ac:dyDescent="0.25">
      <c r="I116" t="s">
        <v>389</v>
      </c>
      <c r="P116">
        <v>1</v>
      </c>
    </row>
    <row r="117" spans="9:17" x14ac:dyDescent="0.25">
      <c r="I117" t="s">
        <v>390</v>
      </c>
      <c r="P117">
        <v>1</v>
      </c>
    </row>
    <row r="118" spans="9:17" x14ac:dyDescent="0.25">
      <c r="I118" t="s">
        <v>391</v>
      </c>
      <c r="P118">
        <v>1</v>
      </c>
    </row>
    <row r="119" spans="9:17" x14ac:dyDescent="0.25">
      <c r="I119" t="s">
        <v>392</v>
      </c>
      <c r="P119">
        <v>1</v>
      </c>
    </row>
    <row r="120" spans="9:17" x14ac:dyDescent="0.25">
      <c r="I120" t="s">
        <v>393</v>
      </c>
      <c r="P120">
        <v>1</v>
      </c>
    </row>
    <row r="121" spans="9:17" x14ac:dyDescent="0.25">
      <c r="I121" t="s">
        <v>394</v>
      </c>
      <c r="P121">
        <v>1</v>
      </c>
    </row>
    <row r="122" spans="9:17" x14ac:dyDescent="0.25">
      <c r="I122" t="s">
        <v>395</v>
      </c>
      <c r="P122">
        <v>1</v>
      </c>
    </row>
    <row r="123" spans="9:17" x14ac:dyDescent="0.25">
      <c r="I123" t="s">
        <v>260</v>
      </c>
      <c r="Q123">
        <v>1</v>
      </c>
    </row>
    <row r="124" spans="9:17" x14ac:dyDescent="0.25">
      <c r="I124" t="s">
        <v>452</v>
      </c>
      <c r="Q124">
        <v>1</v>
      </c>
    </row>
    <row r="125" spans="9:17" x14ac:dyDescent="0.25">
      <c r="I125" t="s">
        <v>396</v>
      </c>
      <c r="Q125">
        <v>1</v>
      </c>
    </row>
    <row r="126" spans="9:17" x14ac:dyDescent="0.25">
      <c r="I126" t="s">
        <v>397</v>
      </c>
      <c r="Q126">
        <v>1</v>
      </c>
    </row>
    <row r="127" spans="9:17" x14ac:dyDescent="0.25">
      <c r="I127" t="s">
        <v>398</v>
      </c>
      <c r="Q127">
        <v>1</v>
      </c>
    </row>
    <row r="128" spans="9:17" x14ac:dyDescent="0.25">
      <c r="I128" t="s">
        <v>399</v>
      </c>
      <c r="Q128">
        <v>1</v>
      </c>
    </row>
    <row r="129" spans="9:18" x14ac:dyDescent="0.25">
      <c r="I129" t="s">
        <v>400</v>
      </c>
      <c r="Q129">
        <v>1</v>
      </c>
    </row>
    <row r="130" spans="9:18" x14ac:dyDescent="0.25">
      <c r="I130" t="s">
        <v>401</v>
      </c>
      <c r="Q130">
        <v>1</v>
      </c>
    </row>
    <row r="131" spans="9:18" x14ac:dyDescent="0.25">
      <c r="I131" t="s">
        <v>402</v>
      </c>
      <c r="Q131">
        <v>1</v>
      </c>
    </row>
    <row r="132" spans="9:18" x14ac:dyDescent="0.25">
      <c r="I132" t="s">
        <v>403</v>
      </c>
      <c r="Q132">
        <v>1</v>
      </c>
    </row>
    <row r="133" spans="9:18" x14ac:dyDescent="0.25">
      <c r="I133" t="s">
        <v>404</v>
      </c>
      <c r="Q133">
        <v>1</v>
      </c>
    </row>
    <row r="134" spans="9:18" x14ac:dyDescent="0.25">
      <c r="I134" t="s">
        <v>405</v>
      </c>
      <c r="Q134">
        <v>1</v>
      </c>
    </row>
    <row r="135" spans="9:18" x14ac:dyDescent="0.25">
      <c r="I135" t="s">
        <v>406</v>
      </c>
      <c r="Q135">
        <v>1</v>
      </c>
    </row>
    <row r="136" spans="9:18" x14ac:dyDescent="0.25">
      <c r="I136" t="s">
        <v>407</v>
      </c>
      <c r="Q136">
        <v>1</v>
      </c>
    </row>
    <row r="137" spans="9:18" x14ac:dyDescent="0.25">
      <c r="I137" t="s">
        <v>408</v>
      </c>
      <c r="Q137">
        <v>1</v>
      </c>
    </row>
    <row r="138" spans="9:18" x14ac:dyDescent="0.25">
      <c r="I138" t="s">
        <v>409</v>
      </c>
      <c r="Q138">
        <v>1</v>
      </c>
    </row>
    <row r="139" spans="9:18" x14ac:dyDescent="0.25">
      <c r="I139" t="s">
        <v>410</v>
      </c>
      <c r="Q139">
        <v>1</v>
      </c>
    </row>
    <row r="140" spans="9:18" x14ac:dyDescent="0.25">
      <c r="I140" t="s">
        <v>411</v>
      </c>
      <c r="Q140">
        <v>1</v>
      </c>
    </row>
    <row r="141" spans="9:18" x14ac:dyDescent="0.25">
      <c r="I141" t="s">
        <v>412</v>
      </c>
      <c r="Q141">
        <v>1</v>
      </c>
    </row>
    <row r="142" spans="9:18" x14ac:dyDescent="0.25">
      <c r="I142" t="s">
        <v>454</v>
      </c>
      <c r="R142">
        <v>1</v>
      </c>
    </row>
    <row r="143" spans="9:18" x14ac:dyDescent="0.25">
      <c r="I143" t="s">
        <v>455</v>
      </c>
      <c r="R143">
        <v>1</v>
      </c>
    </row>
    <row r="144" spans="9:18" x14ac:dyDescent="0.25">
      <c r="I144" t="s">
        <v>274</v>
      </c>
      <c r="R144">
        <v>1</v>
      </c>
    </row>
    <row r="145" spans="9:19" x14ac:dyDescent="0.25">
      <c r="I145" t="s">
        <v>456</v>
      </c>
      <c r="R145">
        <v>1</v>
      </c>
    </row>
    <row r="146" spans="9:19" x14ac:dyDescent="0.25">
      <c r="I146" t="s">
        <v>457</v>
      </c>
      <c r="R146">
        <v>1</v>
      </c>
    </row>
    <row r="147" spans="9:19" x14ac:dyDescent="0.25">
      <c r="I147" t="s">
        <v>458</v>
      </c>
      <c r="R147">
        <v>1</v>
      </c>
    </row>
    <row r="148" spans="9:19" x14ac:dyDescent="0.25">
      <c r="I148" t="s">
        <v>459</v>
      </c>
      <c r="R148">
        <v>1</v>
      </c>
    </row>
    <row r="149" spans="9:19" x14ac:dyDescent="0.25">
      <c r="I149" t="s">
        <v>460</v>
      </c>
      <c r="R149">
        <v>1</v>
      </c>
    </row>
    <row r="150" spans="9:19" x14ac:dyDescent="0.25">
      <c r="I150" t="s">
        <v>461</v>
      </c>
      <c r="R150">
        <v>1</v>
      </c>
    </row>
    <row r="151" spans="9:19" x14ac:dyDescent="0.25">
      <c r="I151" t="s">
        <v>462</v>
      </c>
      <c r="R151">
        <v>1</v>
      </c>
    </row>
    <row r="152" spans="9:19" x14ac:dyDescent="0.25">
      <c r="I152" t="s">
        <v>463</v>
      </c>
      <c r="R152">
        <v>1</v>
      </c>
    </row>
    <row r="153" spans="9:19" x14ac:dyDescent="0.25">
      <c r="I153" t="s">
        <v>464</v>
      </c>
      <c r="R153">
        <v>1</v>
      </c>
    </row>
    <row r="154" spans="9:19" x14ac:dyDescent="0.25">
      <c r="I154" t="s">
        <v>465</v>
      </c>
      <c r="R154">
        <v>1</v>
      </c>
    </row>
    <row r="155" spans="9:19" x14ac:dyDescent="0.25">
      <c r="I155" t="s">
        <v>466</v>
      </c>
      <c r="R155">
        <v>1</v>
      </c>
    </row>
    <row r="156" spans="9:19" x14ac:dyDescent="0.25">
      <c r="I156" t="s">
        <v>467</v>
      </c>
      <c r="R156">
        <v>1</v>
      </c>
    </row>
    <row r="157" spans="9:19" x14ac:dyDescent="0.25">
      <c r="I157" t="s">
        <v>433</v>
      </c>
      <c r="S157">
        <v>1</v>
      </c>
    </row>
    <row r="158" spans="9:19" x14ac:dyDescent="0.25">
      <c r="I158" t="s">
        <v>434</v>
      </c>
      <c r="S158">
        <v>1</v>
      </c>
    </row>
    <row r="159" spans="9:19" x14ac:dyDescent="0.25">
      <c r="I159" t="s">
        <v>501</v>
      </c>
      <c r="S159">
        <v>1</v>
      </c>
    </row>
    <row r="160" spans="9:19" x14ac:dyDescent="0.25">
      <c r="I160" t="s">
        <v>435</v>
      </c>
      <c r="S160">
        <v>1</v>
      </c>
    </row>
    <row r="161" spans="9:19" x14ac:dyDescent="0.25">
      <c r="I161" t="s">
        <v>436</v>
      </c>
      <c r="S161">
        <v>1</v>
      </c>
    </row>
    <row r="162" spans="9:19" x14ac:dyDescent="0.25">
      <c r="I162" t="s">
        <v>437</v>
      </c>
      <c r="S162">
        <v>1</v>
      </c>
    </row>
    <row r="163" spans="9:19" x14ac:dyDescent="0.25">
      <c r="I163" t="s">
        <v>438</v>
      </c>
      <c r="S163">
        <v>1</v>
      </c>
    </row>
    <row r="164" spans="9:19" x14ac:dyDescent="0.25">
      <c r="I164" t="s">
        <v>439</v>
      </c>
      <c r="S164">
        <v>1</v>
      </c>
    </row>
    <row r="165" spans="9:19" x14ac:dyDescent="0.25">
      <c r="I165" t="s">
        <v>440</v>
      </c>
      <c r="S165">
        <v>1</v>
      </c>
    </row>
    <row r="166" spans="9:19" x14ac:dyDescent="0.25">
      <c r="I166" t="s">
        <v>441</v>
      </c>
      <c r="S166">
        <v>1</v>
      </c>
    </row>
    <row r="167" spans="9:19" x14ac:dyDescent="0.25">
      <c r="I167" t="s">
        <v>442</v>
      </c>
      <c r="S167">
        <v>1</v>
      </c>
    </row>
    <row r="168" spans="9:19" x14ac:dyDescent="0.25">
      <c r="I168" t="s">
        <v>443</v>
      </c>
      <c r="S168">
        <v>1</v>
      </c>
    </row>
    <row r="169" spans="9:19" x14ac:dyDescent="0.25">
      <c r="I169" t="s">
        <v>444</v>
      </c>
      <c r="S169">
        <v>1</v>
      </c>
    </row>
    <row r="170" spans="9:19" x14ac:dyDescent="0.25">
      <c r="I170" t="s">
        <v>445</v>
      </c>
      <c r="S170">
        <v>1</v>
      </c>
    </row>
    <row r="171" spans="9:19" x14ac:dyDescent="0.25">
      <c r="I171" t="s">
        <v>446</v>
      </c>
      <c r="S171">
        <v>1</v>
      </c>
    </row>
    <row r="172" spans="9:19" x14ac:dyDescent="0.25">
      <c r="I172" t="s">
        <v>447</v>
      </c>
      <c r="S172">
        <v>1</v>
      </c>
    </row>
    <row r="173" spans="9:19" x14ac:dyDescent="0.25">
      <c r="I173" t="s">
        <v>448</v>
      </c>
      <c r="S173">
        <v>1</v>
      </c>
    </row>
  </sheetData>
  <autoFilter ref="I4:S173" xr:uid="{4FAD3A07-FBD8-4E64-9BBF-C6C703217C2C}"/>
  <conditionalFormatting sqref="I1:I1048576">
    <cfRule type="duplicateValues" dxfId="28"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355FB-15C7-4380-9D61-D0A07F975360}">
  <dimension ref="A1:O117"/>
  <sheetViews>
    <sheetView topLeftCell="A56" workbookViewId="0">
      <selection activeCell="A7" sqref="A7"/>
    </sheetView>
    <sheetView workbookViewId="1">
      <selection activeCell="J9" sqref="J9"/>
    </sheetView>
    <sheetView workbookViewId="2"/>
    <sheetView topLeftCell="A92" workbookViewId="3">
      <selection activeCell="C8" sqref="C8"/>
    </sheetView>
  </sheetViews>
  <sheetFormatPr defaultRowHeight="15" x14ac:dyDescent="0.25"/>
  <cols>
    <col min="1" max="1" width="59.7109375" bestFit="1" customWidth="1"/>
    <col min="12" max="13" width="9" style="31"/>
  </cols>
  <sheetData>
    <row r="1" spans="1:15" x14ac:dyDescent="0.25">
      <c r="B1">
        <f>B2+B4</f>
        <v>110</v>
      </c>
      <c r="C1">
        <f t="shared" ref="C1:K1" si="0">C2+C4</f>
        <v>110</v>
      </c>
      <c r="D1">
        <f t="shared" si="0"/>
        <v>110</v>
      </c>
      <c r="E1">
        <f t="shared" si="0"/>
        <v>110</v>
      </c>
      <c r="F1">
        <f t="shared" si="0"/>
        <v>110</v>
      </c>
      <c r="G1">
        <f t="shared" si="0"/>
        <v>110</v>
      </c>
      <c r="H1">
        <f t="shared" si="0"/>
        <v>110</v>
      </c>
      <c r="I1">
        <f t="shared" si="0"/>
        <v>110</v>
      </c>
      <c r="J1">
        <f t="shared" si="0"/>
        <v>110</v>
      </c>
      <c r="K1">
        <f t="shared" si="0"/>
        <v>110</v>
      </c>
    </row>
    <row r="2" spans="1:15" x14ac:dyDescent="0.25">
      <c r="A2" s="1" t="s">
        <v>961</v>
      </c>
      <c r="B2">
        <f>COUNTIF(B8:B117,0)</f>
        <v>95</v>
      </c>
      <c r="C2">
        <f t="shared" ref="C2:K2" si="1">COUNTIF(C8:C117,0)</f>
        <v>94</v>
      </c>
      <c r="D2">
        <f t="shared" si="1"/>
        <v>93</v>
      </c>
      <c r="E2">
        <f t="shared" si="1"/>
        <v>90</v>
      </c>
      <c r="F2">
        <f t="shared" si="1"/>
        <v>93</v>
      </c>
      <c r="G2">
        <f t="shared" si="1"/>
        <v>91</v>
      </c>
      <c r="H2">
        <f t="shared" si="1"/>
        <v>92</v>
      </c>
      <c r="I2">
        <f t="shared" si="1"/>
        <v>90</v>
      </c>
      <c r="J2">
        <f t="shared" si="1"/>
        <v>93</v>
      </c>
      <c r="K2">
        <f t="shared" si="1"/>
        <v>91</v>
      </c>
    </row>
    <row r="3" spans="1:15" x14ac:dyDescent="0.25">
      <c r="B3" t="b">
        <f>(B4=B5)</f>
        <v>1</v>
      </c>
      <c r="C3" t="b">
        <f t="shared" ref="C3:K3" si="2">(C4=C5)</f>
        <v>1</v>
      </c>
      <c r="D3" t="b">
        <f t="shared" si="2"/>
        <v>1</v>
      </c>
      <c r="E3" t="b">
        <f t="shared" si="2"/>
        <v>1</v>
      </c>
      <c r="F3" t="b">
        <f t="shared" si="2"/>
        <v>1</v>
      </c>
      <c r="G3" t="b">
        <f t="shared" si="2"/>
        <v>1</v>
      </c>
      <c r="H3" t="b">
        <f t="shared" si="2"/>
        <v>1</v>
      </c>
      <c r="I3" t="b">
        <f t="shared" si="2"/>
        <v>1</v>
      </c>
      <c r="J3" t="b">
        <f t="shared" si="2"/>
        <v>1</v>
      </c>
      <c r="K3" t="b">
        <f t="shared" si="2"/>
        <v>1</v>
      </c>
      <c r="O3" t="s">
        <v>502</v>
      </c>
    </row>
    <row r="4" spans="1:15" x14ac:dyDescent="0.25">
      <c r="A4" s="28" t="s">
        <v>472</v>
      </c>
      <c r="B4" s="29">
        <f>COUNTIF(B8:B117,1)</f>
        <v>15</v>
      </c>
      <c r="C4" s="29">
        <f t="shared" ref="C4:K4" si="3">COUNTIF(C8:C117,1)</f>
        <v>16</v>
      </c>
      <c r="D4" s="29">
        <f t="shared" si="3"/>
        <v>17</v>
      </c>
      <c r="E4" s="29">
        <f t="shared" si="3"/>
        <v>20</v>
      </c>
      <c r="F4" s="29">
        <f t="shared" si="3"/>
        <v>17</v>
      </c>
      <c r="G4" s="29">
        <f t="shared" si="3"/>
        <v>19</v>
      </c>
      <c r="H4" s="29">
        <f t="shared" si="3"/>
        <v>18</v>
      </c>
      <c r="I4" s="29">
        <f t="shared" si="3"/>
        <v>20</v>
      </c>
      <c r="J4" s="29">
        <f t="shared" si="3"/>
        <v>17</v>
      </c>
      <c r="K4" s="29">
        <f t="shared" si="3"/>
        <v>19</v>
      </c>
      <c r="L4" s="30"/>
      <c r="M4" s="30"/>
      <c r="O4" t="s">
        <v>912</v>
      </c>
    </row>
    <row r="5" spans="1:15" x14ac:dyDescent="0.25">
      <c r="A5" s="28" t="s">
        <v>109</v>
      </c>
      <c r="B5" s="29">
        <v>15</v>
      </c>
      <c r="C5" s="29">
        <v>16</v>
      </c>
      <c r="D5" s="29">
        <v>17</v>
      </c>
      <c r="E5" s="29">
        <v>20</v>
      </c>
      <c r="F5" s="29">
        <v>17</v>
      </c>
      <c r="G5" s="29">
        <v>19</v>
      </c>
      <c r="H5" s="29">
        <v>18</v>
      </c>
      <c r="I5" s="29">
        <v>20</v>
      </c>
      <c r="J5" s="29">
        <v>17</v>
      </c>
      <c r="K5" s="29">
        <v>19</v>
      </c>
      <c r="L5" s="30"/>
      <c r="M5" s="30"/>
    </row>
    <row r="6" spans="1:15" x14ac:dyDescent="0.25">
      <c r="A6" s="28" t="s">
        <v>471</v>
      </c>
      <c r="B6" s="29">
        <v>22</v>
      </c>
      <c r="C6" s="29">
        <v>32</v>
      </c>
      <c r="D6" s="29">
        <v>45</v>
      </c>
      <c r="E6" s="29">
        <v>48</v>
      </c>
      <c r="F6" s="29">
        <v>51</v>
      </c>
      <c r="G6" s="29">
        <v>72</v>
      </c>
      <c r="H6" s="29">
        <v>78</v>
      </c>
      <c r="I6" s="29">
        <v>91</v>
      </c>
      <c r="J6" s="29">
        <v>98</v>
      </c>
      <c r="K6" s="29">
        <v>99</v>
      </c>
      <c r="L6" s="30"/>
      <c r="M6" s="30"/>
    </row>
    <row r="7" spans="1:15" x14ac:dyDescent="0.25">
      <c r="A7" s="28" t="s">
        <v>470</v>
      </c>
      <c r="B7" s="28"/>
      <c r="C7" s="28"/>
      <c r="D7" s="28"/>
      <c r="E7" s="28"/>
      <c r="F7" s="28"/>
      <c r="G7" s="28"/>
      <c r="H7" s="28"/>
      <c r="I7" s="28"/>
      <c r="J7" s="28"/>
      <c r="K7" s="28"/>
      <c r="L7" s="19" t="s">
        <v>124</v>
      </c>
      <c r="M7" s="19" t="s">
        <v>148</v>
      </c>
    </row>
    <row r="8" spans="1:15" ht="30" x14ac:dyDescent="0.25">
      <c r="A8" s="3" t="s">
        <v>475</v>
      </c>
      <c r="B8">
        <v>1</v>
      </c>
      <c r="C8">
        <v>0</v>
      </c>
      <c r="D8">
        <v>0</v>
      </c>
      <c r="E8">
        <v>0</v>
      </c>
      <c r="F8">
        <v>0</v>
      </c>
      <c r="G8">
        <v>0</v>
      </c>
      <c r="H8">
        <v>0</v>
      </c>
      <c r="I8">
        <v>0</v>
      </c>
      <c r="J8">
        <v>0</v>
      </c>
      <c r="K8">
        <v>1</v>
      </c>
      <c r="L8" s="31">
        <f>SUM(B8:K8)</f>
        <v>2</v>
      </c>
      <c r="M8" s="31">
        <f>L8/10*100</f>
        <v>20</v>
      </c>
    </row>
    <row r="9" spans="1:15" ht="45" x14ac:dyDescent="0.25">
      <c r="A9" s="3" t="s">
        <v>478</v>
      </c>
      <c r="B9">
        <v>1</v>
      </c>
      <c r="C9">
        <v>0</v>
      </c>
      <c r="D9">
        <v>1</v>
      </c>
      <c r="E9">
        <v>0</v>
      </c>
      <c r="F9">
        <v>0</v>
      </c>
      <c r="G9">
        <v>0</v>
      </c>
      <c r="H9">
        <v>1</v>
      </c>
      <c r="I9">
        <v>0</v>
      </c>
      <c r="J9">
        <v>0</v>
      </c>
      <c r="K9">
        <v>0</v>
      </c>
      <c r="L9" s="31">
        <f t="shared" ref="L9:L72" si="4">SUM(B9:K9)</f>
        <v>3</v>
      </c>
      <c r="M9" s="31">
        <f t="shared" ref="M9:M72" si="5">L9/10*100</f>
        <v>30</v>
      </c>
    </row>
    <row r="10" spans="1:15" ht="30" x14ac:dyDescent="0.25">
      <c r="A10" s="3" t="s">
        <v>500</v>
      </c>
      <c r="B10">
        <v>1</v>
      </c>
      <c r="C10">
        <v>0</v>
      </c>
      <c r="D10">
        <v>0</v>
      </c>
      <c r="E10">
        <v>0</v>
      </c>
      <c r="F10">
        <v>0</v>
      </c>
      <c r="G10">
        <v>1</v>
      </c>
      <c r="H10">
        <v>0</v>
      </c>
      <c r="I10">
        <v>0</v>
      </c>
      <c r="J10">
        <v>0</v>
      </c>
      <c r="K10">
        <v>0</v>
      </c>
      <c r="L10" s="31">
        <f t="shared" si="4"/>
        <v>2</v>
      </c>
      <c r="M10" s="31">
        <f t="shared" si="5"/>
        <v>20</v>
      </c>
    </row>
    <row r="11" spans="1:15" x14ac:dyDescent="0.25">
      <c r="A11" t="s">
        <v>291</v>
      </c>
      <c r="B11">
        <v>1</v>
      </c>
      <c r="C11">
        <v>0</v>
      </c>
      <c r="D11">
        <v>0</v>
      </c>
      <c r="E11">
        <v>0</v>
      </c>
      <c r="F11">
        <v>0</v>
      </c>
      <c r="G11">
        <v>0</v>
      </c>
      <c r="H11">
        <v>0</v>
      </c>
      <c r="I11">
        <v>0</v>
      </c>
      <c r="J11">
        <v>0</v>
      </c>
      <c r="K11">
        <v>0</v>
      </c>
      <c r="L11" s="31">
        <f t="shared" si="4"/>
        <v>1</v>
      </c>
      <c r="M11" s="31">
        <f t="shared" si="5"/>
        <v>10</v>
      </c>
    </row>
    <row r="12" spans="1:15" x14ac:dyDescent="0.25">
      <c r="A12" t="s">
        <v>292</v>
      </c>
      <c r="B12">
        <v>1</v>
      </c>
      <c r="C12">
        <v>0</v>
      </c>
      <c r="D12">
        <v>0</v>
      </c>
      <c r="E12">
        <v>0</v>
      </c>
      <c r="F12">
        <v>0</v>
      </c>
      <c r="G12">
        <v>0</v>
      </c>
      <c r="H12">
        <v>0</v>
      </c>
      <c r="I12">
        <v>0</v>
      </c>
      <c r="J12">
        <v>0</v>
      </c>
      <c r="K12">
        <v>0</v>
      </c>
      <c r="L12" s="31">
        <f t="shared" si="4"/>
        <v>1</v>
      </c>
      <c r="M12" s="31">
        <f t="shared" si="5"/>
        <v>10</v>
      </c>
    </row>
    <row r="13" spans="1:15" x14ac:dyDescent="0.25">
      <c r="A13" t="s">
        <v>293</v>
      </c>
      <c r="B13">
        <v>1</v>
      </c>
      <c r="C13">
        <v>0</v>
      </c>
      <c r="D13">
        <v>0</v>
      </c>
      <c r="E13">
        <v>0</v>
      </c>
      <c r="F13">
        <v>0</v>
      </c>
      <c r="G13">
        <v>0</v>
      </c>
      <c r="H13">
        <v>0</v>
      </c>
      <c r="I13">
        <v>0</v>
      </c>
      <c r="J13">
        <v>0</v>
      </c>
      <c r="K13">
        <v>0</v>
      </c>
      <c r="L13" s="31">
        <f t="shared" si="4"/>
        <v>1</v>
      </c>
      <c r="M13" s="31">
        <f t="shared" si="5"/>
        <v>10</v>
      </c>
    </row>
    <row r="14" spans="1:15" x14ac:dyDescent="0.25">
      <c r="A14" t="s">
        <v>280</v>
      </c>
      <c r="B14">
        <v>1</v>
      </c>
      <c r="C14">
        <v>1</v>
      </c>
      <c r="D14">
        <v>0</v>
      </c>
      <c r="E14">
        <v>1</v>
      </c>
      <c r="F14">
        <v>0</v>
      </c>
      <c r="G14">
        <v>1</v>
      </c>
      <c r="H14">
        <v>1</v>
      </c>
      <c r="I14">
        <v>0</v>
      </c>
      <c r="J14">
        <v>1</v>
      </c>
      <c r="K14">
        <v>1</v>
      </c>
      <c r="L14" s="31">
        <f t="shared" si="4"/>
        <v>7</v>
      </c>
      <c r="M14" s="31">
        <f t="shared" si="5"/>
        <v>70</v>
      </c>
    </row>
    <row r="15" spans="1:15" x14ac:dyDescent="0.25">
      <c r="A15" t="s">
        <v>294</v>
      </c>
      <c r="B15">
        <v>1</v>
      </c>
      <c r="C15">
        <v>0</v>
      </c>
      <c r="D15">
        <v>0</v>
      </c>
      <c r="E15">
        <v>0</v>
      </c>
      <c r="F15">
        <v>0</v>
      </c>
      <c r="G15">
        <v>0</v>
      </c>
      <c r="H15">
        <v>0</v>
      </c>
      <c r="I15">
        <v>0</v>
      </c>
      <c r="J15">
        <v>0</v>
      </c>
      <c r="K15">
        <v>0</v>
      </c>
      <c r="L15" s="31">
        <f t="shared" si="4"/>
        <v>1</v>
      </c>
      <c r="M15" s="31">
        <f t="shared" si="5"/>
        <v>10</v>
      </c>
    </row>
    <row r="16" spans="1:15" ht="120" x14ac:dyDescent="0.25">
      <c r="A16" s="3" t="s">
        <v>484</v>
      </c>
      <c r="B16">
        <v>1</v>
      </c>
      <c r="C16">
        <v>1</v>
      </c>
      <c r="D16">
        <v>1</v>
      </c>
      <c r="E16">
        <v>1</v>
      </c>
      <c r="F16">
        <v>0</v>
      </c>
      <c r="G16">
        <v>1</v>
      </c>
      <c r="H16">
        <v>1</v>
      </c>
      <c r="I16">
        <v>1</v>
      </c>
      <c r="J16">
        <v>1</v>
      </c>
      <c r="K16">
        <v>0</v>
      </c>
      <c r="L16" s="31">
        <f t="shared" si="4"/>
        <v>8</v>
      </c>
      <c r="M16" s="31">
        <f t="shared" si="5"/>
        <v>80</v>
      </c>
    </row>
    <row r="17" spans="1:13" x14ac:dyDescent="0.25">
      <c r="A17" t="s">
        <v>296</v>
      </c>
      <c r="B17">
        <v>1</v>
      </c>
      <c r="C17">
        <v>0</v>
      </c>
      <c r="D17">
        <v>0</v>
      </c>
      <c r="E17">
        <v>0</v>
      </c>
      <c r="F17">
        <v>0</v>
      </c>
      <c r="G17">
        <v>0</v>
      </c>
      <c r="H17">
        <v>0</v>
      </c>
      <c r="I17">
        <v>0</v>
      </c>
      <c r="J17">
        <v>0</v>
      </c>
      <c r="K17">
        <v>0</v>
      </c>
      <c r="L17" s="31">
        <f t="shared" si="4"/>
        <v>1</v>
      </c>
      <c r="M17" s="31">
        <f t="shared" si="5"/>
        <v>10</v>
      </c>
    </row>
    <row r="18" spans="1:13" x14ac:dyDescent="0.25">
      <c r="A18" t="s">
        <v>297</v>
      </c>
      <c r="B18">
        <v>1</v>
      </c>
      <c r="C18">
        <v>0</v>
      </c>
      <c r="D18">
        <v>0</v>
      </c>
      <c r="E18">
        <v>0</v>
      </c>
      <c r="F18">
        <v>0</v>
      </c>
      <c r="G18">
        <v>0</v>
      </c>
      <c r="H18">
        <v>0</v>
      </c>
      <c r="I18">
        <v>0</v>
      </c>
      <c r="J18">
        <v>0</v>
      </c>
      <c r="K18">
        <v>0</v>
      </c>
      <c r="L18" s="31">
        <f t="shared" si="4"/>
        <v>1</v>
      </c>
      <c r="M18" s="31">
        <f t="shared" si="5"/>
        <v>10</v>
      </c>
    </row>
    <row r="19" spans="1:13" ht="120" x14ac:dyDescent="0.25">
      <c r="A19" s="3" t="s">
        <v>485</v>
      </c>
      <c r="B19">
        <v>1</v>
      </c>
      <c r="C19">
        <v>1</v>
      </c>
      <c r="D19">
        <v>1</v>
      </c>
      <c r="E19">
        <v>1</v>
      </c>
      <c r="F19">
        <v>1</v>
      </c>
      <c r="G19">
        <v>1</v>
      </c>
      <c r="H19">
        <v>1</v>
      </c>
      <c r="I19">
        <v>1</v>
      </c>
      <c r="J19">
        <v>1</v>
      </c>
      <c r="K19">
        <v>1</v>
      </c>
      <c r="L19" s="31">
        <f t="shared" si="4"/>
        <v>10</v>
      </c>
      <c r="M19" s="31">
        <f t="shared" si="5"/>
        <v>100</v>
      </c>
    </row>
    <row r="20" spans="1:13" x14ac:dyDescent="0.25">
      <c r="A20" t="s">
        <v>298</v>
      </c>
      <c r="B20">
        <v>1</v>
      </c>
      <c r="C20">
        <v>0</v>
      </c>
      <c r="D20">
        <v>0</v>
      </c>
      <c r="E20">
        <v>0</v>
      </c>
      <c r="F20">
        <v>0</v>
      </c>
      <c r="G20">
        <v>0</v>
      </c>
      <c r="H20">
        <v>0</v>
      </c>
      <c r="I20">
        <v>0</v>
      </c>
      <c r="J20">
        <v>0</v>
      </c>
      <c r="K20">
        <v>0</v>
      </c>
      <c r="L20" s="31">
        <f t="shared" si="4"/>
        <v>1</v>
      </c>
      <c r="M20" s="31">
        <f t="shared" si="5"/>
        <v>10</v>
      </c>
    </row>
    <row r="21" spans="1:13" x14ac:dyDescent="0.25">
      <c r="A21" t="s">
        <v>299</v>
      </c>
      <c r="B21">
        <v>1</v>
      </c>
      <c r="C21">
        <v>0</v>
      </c>
      <c r="D21">
        <v>0</v>
      </c>
      <c r="E21">
        <v>0</v>
      </c>
      <c r="F21">
        <v>0</v>
      </c>
      <c r="G21">
        <v>0</v>
      </c>
      <c r="H21">
        <v>0</v>
      </c>
      <c r="I21">
        <v>0</v>
      </c>
      <c r="J21">
        <v>0</v>
      </c>
      <c r="K21">
        <v>0</v>
      </c>
      <c r="L21" s="31">
        <f t="shared" si="4"/>
        <v>1</v>
      </c>
      <c r="M21" s="31">
        <f t="shared" si="5"/>
        <v>10</v>
      </c>
    </row>
    <row r="22" spans="1:13" ht="105" x14ac:dyDescent="0.25">
      <c r="A22" s="3" t="s">
        <v>498</v>
      </c>
      <c r="B22">
        <v>1</v>
      </c>
      <c r="C22">
        <v>0</v>
      </c>
      <c r="D22">
        <v>1</v>
      </c>
      <c r="E22">
        <v>1</v>
      </c>
      <c r="F22">
        <v>1</v>
      </c>
      <c r="G22">
        <v>0</v>
      </c>
      <c r="H22">
        <v>1</v>
      </c>
      <c r="I22">
        <v>1</v>
      </c>
      <c r="J22">
        <v>0</v>
      </c>
      <c r="K22">
        <v>1</v>
      </c>
      <c r="L22" s="31">
        <f t="shared" si="4"/>
        <v>7</v>
      </c>
      <c r="M22" s="31">
        <f t="shared" si="5"/>
        <v>70</v>
      </c>
    </row>
    <row r="23" spans="1:13" ht="105" x14ac:dyDescent="0.25">
      <c r="A23" s="3" t="s">
        <v>497</v>
      </c>
      <c r="B23">
        <v>0</v>
      </c>
      <c r="C23">
        <v>1</v>
      </c>
      <c r="D23">
        <v>1</v>
      </c>
      <c r="E23">
        <v>1</v>
      </c>
      <c r="F23">
        <v>1</v>
      </c>
      <c r="G23">
        <v>0</v>
      </c>
      <c r="H23">
        <v>0</v>
      </c>
      <c r="I23">
        <v>1</v>
      </c>
      <c r="J23">
        <v>0</v>
      </c>
      <c r="K23">
        <v>1</v>
      </c>
      <c r="L23" s="31">
        <f t="shared" si="4"/>
        <v>6</v>
      </c>
      <c r="M23" s="31">
        <f t="shared" si="5"/>
        <v>60</v>
      </c>
    </row>
    <row r="24" spans="1:13" x14ac:dyDescent="0.25">
      <c r="A24" t="s">
        <v>302</v>
      </c>
      <c r="B24">
        <v>0</v>
      </c>
      <c r="C24">
        <v>1</v>
      </c>
      <c r="D24">
        <v>0</v>
      </c>
      <c r="E24">
        <v>0</v>
      </c>
      <c r="F24">
        <v>0</v>
      </c>
      <c r="G24">
        <v>0</v>
      </c>
      <c r="H24">
        <v>0</v>
      </c>
      <c r="I24">
        <v>0</v>
      </c>
      <c r="J24">
        <v>0</v>
      </c>
      <c r="K24">
        <v>0</v>
      </c>
      <c r="L24" s="31">
        <f t="shared" si="4"/>
        <v>1</v>
      </c>
      <c r="M24" s="31">
        <f t="shared" si="5"/>
        <v>10</v>
      </c>
    </row>
    <row r="25" spans="1:13" ht="60" x14ac:dyDescent="0.25">
      <c r="A25" s="3" t="s">
        <v>486</v>
      </c>
      <c r="B25">
        <v>0</v>
      </c>
      <c r="C25">
        <v>1</v>
      </c>
      <c r="D25">
        <v>1</v>
      </c>
      <c r="E25">
        <v>0</v>
      </c>
      <c r="F25">
        <v>0</v>
      </c>
      <c r="G25">
        <v>0</v>
      </c>
      <c r="H25">
        <v>0</v>
      </c>
      <c r="I25">
        <v>0</v>
      </c>
      <c r="J25">
        <v>0</v>
      </c>
      <c r="K25">
        <v>1</v>
      </c>
      <c r="L25" s="31">
        <f t="shared" si="4"/>
        <v>3</v>
      </c>
      <c r="M25" s="31">
        <f t="shared" si="5"/>
        <v>30</v>
      </c>
    </row>
    <row r="26" spans="1:13" x14ac:dyDescent="0.25">
      <c r="A26" t="s">
        <v>487</v>
      </c>
      <c r="B26">
        <v>0</v>
      </c>
      <c r="C26">
        <v>1</v>
      </c>
      <c r="D26">
        <v>0</v>
      </c>
      <c r="E26">
        <v>0</v>
      </c>
      <c r="F26">
        <v>0</v>
      </c>
      <c r="G26">
        <v>0</v>
      </c>
      <c r="H26">
        <v>0</v>
      </c>
      <c r="I26">
        <v>0</v>
      </c>
      <c r="J26">
        <v>0</v>
      </c>
      <c r="K26">
        <v>0</v>
      </c>
      <c r="L26" s="31">
        <f t="shared" si="4"/>
        <v>1</v>
      </c>
      <c r="M26" s="31">
        <f t="shared" si="5"/>
        <v>10</v>
      </c>
    </row>
    <row r="27" spans="1:13" x14ac:dyDescent="0.25">
      <c r="A27" t="s">
        <v>304</v>
      </c>
      <c r="B27">
        <v>0</v>
      </c>
      <c r="C27">
        <v>1</v>
      </c>
      <c r="D27">
        <v>0</v>
      </c>
      <c r="E27">
        <v>0</v>
      </c>
      <c r="F27">
        <v>0</v>
      </c>
      <c r="G27">
        <v>0</v>
      </c>
      <c r="H27">
        <v>0</v>
      </c>
      <c r="I27">
        <v>0</v>
      </c>
      <c r="J27">
        <v>0</v>
      </c>
      <c r="K27">
        <v>0</v>
      </c>
      <c r="L27" s="31">
        <f t="shared" si="4"/>
        <v>1</v>
      </c>
      <c r="M27" s="31">
        <f t="shared" si="5"/>
        <v>10</v>
      </c>
    </row>
    <row r="28" spans="1:13" x14ac:dyDescent="0.25">
      <c r="A28" t="s">
        <v>305</v>
      </c>
      <c r="B28">
        <v>0</v>
      </c>
      <c r="C28">
        <v>1</v>
      </c>
      <c r="D28">
        <v>0</v>
      </c>
      <c r="E28">
        <v>0</v>
      </c>
      <c r="F28">
        <v>0</v>
      </c>
      <c r="G28">
        <v>0</v>
      </c>
      <c r="H28">
        <v>0</v>
      </c>
      <c r="I28">
        <v>0</v>
      </c>
      <c r="J28">
        <v>0</v>
      </c>
      <c r="K28">
        <v>0</v>
      </c>
      <c r="L28" s="31">
        <f t="shared" si="4"/>
        <v>1</v>
      </c>
      <c r="M28" s="31">
        <f t="shared" si="5"/>
        <v>10</v>
      </c>
    </row>
    <row r="29" spans="1:13" x14ac:dyDescent="0.25">
      <c r="A29" t="s">
        <v>307</v>
      </c>
      <c r="B29">
        <v>0</v>
      </c>
      <c r="C29">
        <v>1</v>
      </c>
      <c r="D29">
        <v>0</v>
      </c>
      <c r="E29">
        <v>0</v>
      </c>
      <c r="F29">
        <v>0</v>
      </c>
      <c r="G29">
        <v>0</v>
      </c>
      <c r="H29">
        <v>0</v>
      </c>
      <c r="I29">
        <v>0</v>
      </c>
      <c r="J29">
        <v>0</v>
      </c>
      <c r="K29">
        <v>0</v>
      </c>
      <c r="L29" s="31">
        <f t="shared" si="4"/>
        <v>1</v>
      </c>
      <c r="M29" s="31">
        <f t="shared" si="5"/>
        <v>10</v>
      </c>
    </row>
    <row r="30" spans="1:13" x14ac:dyDescent="0.25">
      <c r="A30" t="s">
        <v>308</v>
      </c>
      <c r="B30">
        <v>0</v>
      </c>
      <c r="C30">
        <v>1</v>
      </c>
      <c r="D30">
        <v>0</v>
      </c>
      <c r="E30">
        <v>0</v>
      </c>
      <c r="F30">
        <v>0</v>
      </c>
      <c r="G30">
        <v>0</v>
      </c>
      <c r="H30">
        <v>0</v>
      </c>
      <c r="I30">
        <v>0</v>
      </c>
      <c r="J30">
        <v>0</v>
      </c>
      <c r="K30">
        <v>0</v>
      </c>
      <c r="L30" s="31">
        <f t="shared" si="4"/>
        <v>1</v>
      </c>
      <c r="M30" s="31">
        <f t="shared" si="5"/>
        <v>10</v>
      </c>
    </row>
    <row r="31" spans="1:13" x14ac:dyDescent="0.25">
      <c r="A31" t="s">
        <v>309</v>
      </c>
      <c r="B31">
        <v>0</v>
      </c>
      <c r="C31">
        <v>1</v>
      </c>
      <c r="D31">
        <v>0</v>
      </c>
      <c r="E31">
        <v>0</v>
      </c>
      <c r="F31">
        <v>0</v>
      </c>
      <c r="G31">
        <v>0</v>
      </c>
      <c r="H31">
        <v>0</v>
      </c>
      <c r="I31">
        <v>0</v>
      </c>
      <c r="J31">
        <v>0</v>
      </c>
      <c r="K31">
        <v>0</v>
      </c>
      <c r="L31" s="31">
        <f t="shared" si="4"/>
        <v>1</v>
      </c>
      <c r="M31" s="31">
        <f t="shared" si="5"/>
        <v>10</v>
      </c>
    </row>
    <row r="32" spans="1:13" ht="105" x14ac:dyDescent="0.25">
      <c r="A32" s="3" t="s">
        <v>489</v>
      </c>
      <c r="B32">
        <v>0</v>
      </c>
      <c r="C32">
        <v>1</v>
      </c>
      <c r="D32">
        <v>0</v>
      </c>
      <c r="E32">
        <v>1</v>
      </c>
      <c r="F32">
        <v>1</v>
      </c>
      <c r="G32">
        <v>1</v>
      </c>
      <c r="H32">
        <v>1</v>
      </c>
      <c r="I32">
        <v>0</v>
      </c>
      <c r="J32">
        <v>1</v>
      </c>
      <c r="K32">
        <v>1</v>
      </c>
      <c r="L32" s="31">
        <f t="shared" si="4"/>
        <v>7</v>
      </c>
      <c r="M32" s="31">
        <f t="shared" si="5"/>
        <v>70</v>
      </c>
    </row>
    <row r="33" spans="1:13" x14ac:dyDescent="0.25">
      <c r="A33" t="s">
        <v>312</v>
      </c>
      <c r="B33">
        <v>0</v>
      </c>
      <c r="C33">
        <v>1</v>
      </c>
      <c r="D33">
        <v>0</v>
      </c>
      <c r="E33">
        <v>0</v>
      </c>
      <c r="F33">
        <v>0</v>
      </c>
      <c r="G33">
        <v>0</v>
      </c>
      <c r="H33">
        <v>0</v>
      </c>
      <c r="I33">
        <v>0</v>
      </c>
      <c r="J33">
        <v>0</v>
      </c>
      <c r="K33">
        <v>0</v>
      </c>
      <c r="L33" s="31">
        <f t="shared" si="4"/>
        <v>1</v>
      </c>
      <c r="M33" s="31">
        <f t="shared" si="5"/>
        <v>10</v>
      </c>
    </row>
    <row r="34" spans="1:13" x14ac:dyDescent="0.25">
      <c r="A34" t="s">
        <v>468</v>
      </c>
      <c r="B34">
        <v>0</v>
      </c>
      <c r="C34">
        <v>1</v>
      </c>
      <c r="D34">
        <v>0</v>
      </c>
      <c r="E34">
        <v>0</v>
      </c>
      <c r="F34">
        <v>0</v>
      </c>
      <c r="G34">
        <v>0</v>
      </c>
      <c r="H34">
        <v>0</v>
      </c>
      <c r="I34">
        <v>0</v>
      </c>
      <c r="J34">
        <v>0</v>
      </c>
      <c r="K34">
        <v>0</v>
      </c>
      <c r="L34" s="31">
        <f t="shared" si="4"/>
        <v>1</v>
      </c>
      <c r="M34" s="31">
        <f t="shared" si="5"/>
        <v>10</v>
      </c>
    </row>
    <row r="35" spans="1:13" x14ac:dyDescent="0.25">
      <c r="A35" t="s">
        <v>313</v>
      </c>
      <c r="B35">
        <v>0</v>
      </c>
      <c r="C35">
        <v>1</v>
      </c>
      <c r="D35">
        <v>0</v>
      </c>
      <c r="E35">
        <v>0</v>
      </c>
      <c r="F35">
        <v>0</v>
      </c>
      <c r="G35">
        <v>0</v>
      </c>
      <c r="H35">
        <v>0</v>
      </c>
      <c r="I35">
        <v>0</v>
      </c>
      <c r="J35">
        <v>0</v>
      </c>
      <c r="K35">
        <v>0</v>
      </c>
      <c r="L35" s="31">
        <f t="shared" si="4"/>
        <v>1</v>
      </c>
      <c r="M35" s="31">
        <f t="shared" si="5"/>
        <v>10</v>
      </c>
    </row>
    <row r="36" spans="1:13" ht="45" x14ac:dyDescent="0.25">
      <c r="A36" s="3" t="s">
        <v>477</v>
      </c>
      <c r="B36">
        <v>0</v>
      </c>
      <c r="C36">
        <v>0</v>
      </c>
      <c r="D36">
        <v>1</v>
      </c>
      <c r="E36">
        <v>1</v>
      </c>
      <c r="F36">
        <v>0</v>
      </c>
      <c r="G36">
        <v>0</v>
      </c>
      <c r="H36">
        <v>1</v>
      </c>
      <c r="I36">
        <v>0</v>
      </c>
      <c r="J36">
        <v>1</v>
      </c>
      <c r="K36">
        <v>0</v>
      </c>
      <c r="L36" s="31">
        <f t="shared" si="4"/>
        <v>4</v>
      </c>
      <c r="M36" s="31">
        <f t="shared" si="5"/>
        <v>40</v>
      </c>
    </row>
    <row r="37" spans="1:13" x14ac:dyDescent="0.25">
      <c r="A37" t="s">
        <v>315</v>
      </c>
      <c r="B37">
        <v>0</v>
      </c>
      <c r="C37">
        <v>0</v>
      </c>
      <c r="D37">
        <v>1</v>
      </c>
      <c r="E37">
        <v>0</v>
      </c>
      <c r="F37">
        <v>0</v>
      </c>
      <c r="G37">
        <v>0</v>
      </c>
      <c r="H37">
        <v>0</v>
      </c>
      <c r="I37">
        <v>0</v>
      </c>
      <c r="J37">
        <v>0</v>
      </c>
      <c r="K37">
        <v>0</v>
      </c>
      <c r="L37" s="31">
        <f t="shared" si="4"/>
        <v>1</v>
      </c>
      <c r="M37" s="31">
        <f t="shared" si="5"/>
        <v>10</v>
      </c>
    </row>
    <row r="38" spans="1:13" ht="30" x14ac:dyDescent="0.25">
      <c r="A38" s="3" t="s">
        <v>480</v>
      </c>
      <c r="B38">
        <v>0</v>
      </c>
      <c r="C38">
        <v>0</v>
      </c>
      <c r="D38">
        <v>1</v>
      </c>
      <c r="E38">
        <v>1</v>
      </c>
      <c r="F38">
        <v>0</v>
      </c>
      <c r="G38">
        <v>0</v>
      </c>
      <c r="H38">
        <v>0</v>
      </c>
      <c r="I38">
        <v>0</v>
      </c>
      <c r="J38">
        <v>0</v>
      </c>
      <c r="K38">
        <v>0</v>
      </c>
      <c r="L38" s="31">
        <f t="shared" si="4"/>
        <v>2</v>
      </c>
      <c r="M38" s="31">
        <f t="shared" si="5"/>
        <v>20</v>
      </c>
    </row>
    <row r="39" spans="1:13" x14ac:dyDescent="0.25">
      <c r="A39" t="s">
        <v>317</v>
      </c>
      <c r="B39">
        <v>0</v>
      </c>
      <c r="C39">
        <v>0</v>
      </c>
      <c r="D39">
        <v>1</v>
      </c>
      <c r="E39">
        <v>0</v>
      </c>
      <c r="F39">
        <v>0</v>
      </c>
      <c r="G39">
        <v>0</v>
      </c>
      <c r="H39">
        <v>0</v>
      </c>
      <c r="I39">
        <v>0</v>
      </c>
      <c r="J39">
        <v>0</v>
      </c>
      <c r="K39">
        <v>0</v>
      </c>
      <c r="L39" s="31">
        <f t="shared" si="4"/>
        <v>1</v>
      </c>
      <c r="M39" s="31">
        <f t="shared" si="5"/>
        <v>10</v>
      </c>
    </row>
    <row r="40" spans="1:13" x14ac:dyDescent="0.25">
      <c r="A40" t="s">
        <v>318</v>
      </c>
      <c r="B40">
        <v>0</v>
      </c>
      <c r="C40">
        <v>0</v>
      </c>
      <c r="D40">
        <v>1</v>
      </c>
      <c r="E40">
        <v>0</v>
      </c>
      <c r="F40">
        <v>0</v>
      </c>
      <c r="G40">
        <v>0</v>
      </c>
      <c r="H40">
        <v>0</v>
      </c>
      <c r="I40">
        <v>0</v>
      </c>
      <c r="J40">
        <v>0</v>
      </c>
      <c r="K40">
        <v>0</v>
      </c>
      <c r="L40" s="31">
        <f t="shared" si="4"/>
        <v>1</v>
      </c>
      <c r="M40" s="31">
        <f t="shared" si="5"/>
        <v>10</v>
      </c>
    </row>
    <row r="41" spans="1:13" ht="30" x14ac:dyDescent="0.25">
      <c r="A41" s="3" t="s">
        <v>479</v>
      </c>
      <c r="B41">
        <v>0</v>
      </c>
      <c r="C41">
        <v>0</v>
      </c>
      <c r="D41">
        <v>1</v>
      </c>
      <c r="E41">
        <v>0</v>
      </c>
      <c r="F41">
        <v>0</v>
      </c>
      <c r="G41">
        <v>0</v>
      </c>
      <c r="H41">
        <v>0</v>
      </c>
      <c r="I41">
        <v>1</v>
      </c>
      <c r="J41">
        <v>0</v>
      </c>
      <c r="K41">
        <v>0</v>
      </c>
      <c r="L41" s="31">
        <f t="shared" si="4"/>
        <v>2</v>
      </c>
      <c r="M41" s="31">
        <f t="shared" si="5"/>
        <v>20</v>
      </c>
    </row>
    <row r="42" spans="1:13" x14ac:dyDescent="0.25">
      <c r="A42" t="s">
        <v>323</v>
      </c>
      <c r="B42">
        <v>0</v>
      </c>
      <c r="C42">
        <v>0</v>
      </c>
      <c r="D42">
        <v>1</v>
      </c>
      <c r="E42">
        <v>0</v>
      </c>
      <c r="F42">
        <v>0</v>
      </c>
      <c r="G42">
        <v>0</v>
      </c>
      <c r="H42">
        <v>0</v>
      </c>
      <c r="I42">
        <v>0</v>
      </c>
      <c r="J42">
        <v>0</v>
      </c>
      <c r="K42">
        <v>0</v>
      </c>
      <c r="L42" s="31">
        <f t="shared" si="4"/>
        <v>1</v>
      </c>
      <c r="M42" s="31">
        <f t="shared" si="5"/>
        <v>10</v>
      </c>
    </row>
    <row r="43" spans="1:13" x14ac:dyDescent="0.25">
      <c r="A43" t="s">
        <v>324</v>
      </c>
      <c r="B43">
        <v>0</v>
      </c>
      <c r="C43">
        <v>0</v>
      </c>
      <c r="D43">
        <v>1</v>
      </c>
      <c r="E43">
        <v>0</v>
      </c>
      <c r="F43">
        <v>0</v>
      </c>
      <c r="G43">
        <v>0</v>
      </c>
      <c r="H43">
        <v>0</v>
      </c>
      <c r="I43">
        <v>0</v>
      </c>
      <c r="J43">
        <v>0</v>
      </c>
      <c r="K43">
        <v>0</v>
      </c>
      <c r="L43" s="31">
        <f t="shared" si="4"/>
        <v>1</v>
      </c>
      <c r="M43" s="31">
        <f t="shared" si="5"/>
        <v>10</v>
      </c>
    </row>
    <row r="44" spans="1:13" ht="45" x14ac:dyDescent="0.25">
      <c r="A44" s="3" t="s">
        <v>491</v>
      </c>
      <c r="B44">
        <v>0</v>
      </c>
      <c r="C44">
        <v>0</v>
      </c>
      <c r="D44">
        <v>1</v>
      </c>
      <c r="E44">
        <v>0</v>
      </c>
      <c r="F44">
        <v>0</v>
      </c>
      <c r="G44">
        <v>0</v>
      </c>
      <c r="H44">
        <v>0</v>
      </c>
      <c r="I44">
        <v>1</v>
      </c>
      <c r="J44">
        <v>0</v>
      </c>
      <c r="K44">
        <v>1</v>
      </c>
      <c r="L44" s="31">
        <f t="shared" si="4"/>
        <v>3</v>
      </c>
      <c r="M44" s="31">
        <f t="shared" si="5"/>
        <v>30</v>
      </c>
    </row>
    <row r="45" spans="1:13" x14ac:dyDescent="0.25">
      <c r="A45" t="s">
        <v>327</v>
      </c>
      <c r="B45">
        <v>0</v>
      </c>
      <c r="C45">
        <v>0</v>
      </c>
      <c r="D45">
        <v>1</v>
      </c>
      <c r="E45">
        <v>0</v>
      </c>
      <c r="F45">
        <v>0</v>
      </c>
      <c r="G45">
        <v>0</v>
      </c>
      <c r="H45">
        <v>0</v>
      </c>
      <c r="I45">
        <v>0</v>
      </c>
      <c r="J45">
        <v>0</v>
      </c>
      <c r="K45">
        <v>0</v>
      </c>
      <c r="L45" s="31">
        <f t="shared" si="4"/>
        <v>1</v>
      </c>
      <c r="M45" s="31">
        <f t="shared" si="5"/>
        <v>10</v>
      </c>
    </row>
    <row r="46" spans="1:13" x14ac:dyDescent="0.25">
      <c r="A46" t="s">
        <v>329</v>
      </c>
      <c r="B46">
        <v>0</v>
      </c>
      <c r="C46">
        <v>0</v>
      </c>
      <c r="D46">
        <v>1</v>
      </c>
      <c r="E46">
        <v>0</v>
      </c>
      <c r="F46">
        <v>0</v>
      </c>
      <c r="G46">
        <v>0</v>
      </c>
      <c r="H46">
        <v>0</v>
      </c>
      <c r="I46">
        <v>0</v>
      </c>
      <c r="J46">
        <v>0</v>
      </c>
      <c r="K46">
        <v>0</v>
      </c>
      <c r="L46" s="31">
        <f t="shared" si="4"/>
        <v>1</v>
      </c>
      <c r="M46" s="31">
        <f t="shared" si="5"/>
        <v>10</v>
      </c>
    </row>
    <row r="47" spans="1:13" x14ac:dyDescent="0.25">
      <c r="A47" t="s">
        <v>473</v>
      </c>
      <c r="B47">
        <v>0</v>
      </c>
      <c r="C47">
        <v>0</v>
      </c>
      <c r="D47">
        <v>0</v>
      </c>
      <c r="E47">
        <v>1</v>
      </c>
      <c r="F47">
        <v>0</v>
      </c>
      <c r="G47">
        <v>0</v>
      </c>
      <c r="H47">
        <v>0</v>
      </c>
      <c r="I47">
        <v>0</v>
      </c>
      <c r="J47">
        <v>0</v>
      </c>
      <c r="K47">
        <v>0</v>
      </c>
      <c r="L47" s="31">
        <f t="shared" si="4"/>
        <v>1</v>
      </c>
      <c r="M47" s="31">
        <f t="shared" si="5"/>
        <v>10</v>
      </c>
    </row>
    <row r="48" spans="1:13" x14ac:dyDescent="0.25">
      <c r="A48" t="s">
        <v>332</v>
      </c>
      <c r="B48">
        <v>0</v>
      </c>
      <c r="C48">
        <v>0</v>
      </c>
      <c r="D48">
        <v>0</v>
      </c>
      <c r="E48">
        <v>1</v>
      </c>
      <c r="F48">
        <v>0</v>
      </c>
      <c r="G48">
        <v>0</v>
      </c>
      <c r="H48">
        <v>0</v>
      </c>
      <c r="I48">
        <v>0</v>
      </c>
      <c r="J48">
        <v>0</v>
      </c>
      <c r="K48">
        <v>0</v>
      </c>
      <c r="L48" s="31">
        <f t="shared" si="4"/>
        <v>1</v>
      </c>
      <c r="M48" s="31">
        <f t="shared" si="5"/>
        <v>10</v>
      </c>
    </row>
    <row r="49" spans="1:13" x14ac:dyDescent="0.25">
      <c r="A49" t="s">
        <v>333</v>
      </c>
      <c r="B49">
        <v>0</v>
      </c>
      <c r="C49">
        <v>0</v>
      </c>
      <c r="D49">
        <v>0</v>
      </c>
      <c r="E49">
        <v>1</v>
      </c>
      <c r="F49">
        <v>0</v>
      </c>
      <c r="G49">
        <v>0</v>
      </c>
      <c r="H49">
        <v>0</v>
      </c>
      <c r="I49">
        <v>0</v>
      </c>
      <c r="J49">
        <v>0</v>
      </c>
      <c r="K49">
        <v>0</v>
      </c>
      <c r="L49" s="31">
        <f t="shared" si="4"/>
        <v>1</v>
      </c>
      <c r="M49" s="31">
        <f t="shared" si="5"/>
        <v>10</v>
      </c>
    </row>
    <row r="50" spans="1:13" x14ac:dyDescent="0.25">
      <c r="A50" t="s">
        <v>335</v>
      </c>
      <c r="B50">
        <v>0</v>
      </c>
      <c r="C50">
        <v>0</v>
      </c>
      <c r="D50">
        <v>0</v>
      </c>
      <c r="E50">
        <v>1</v>
      </c>
      <c r="F50">
        <v>0</v>
      </c>
      <c r="G50">
        <v>0</v>
      </c>
      <c r="H50">
        <v>0</v>
      </c>
      <c r="I50">
        <v>0</v>
      </c>
      <c r="J50">
        <v>0</v>
      </c>
      <c r="K50">
        <v>0</v>
      </c>
      <c r="L50" s="31">
        <f t="shared" si="4"/>
        <v>1</v>
      </c>
      <c r="M50" s="31">
        <f t="shared" si="5"/>
        <v>10</v>
      </c>
    </row>
    <row r="51" spans="1:13" ht="30" x14ac:dyDescent="0.25">
      <c r="A51" s="3" t="s">
        <v>493</v>
      </c>
      <c r="B51">
        <v>0</v>
      </c>
      <c r="C51">
        <v>0</v>
      </c>
      <c r="D51">
        <v>0</v>
      </c>
      <c r="E51">
        <v>1</v>
      </c>
      <c r="F51">
        <v>0</v>
      </c>
      <c r="G51">
        <v>0</v>
      </c>
      <c r="H51">
        <v>0</v>
      </c>
      <c r="I51">
        <v>1</v>
      </c>
      <c r="J51">
        <v>0</v>
      </c>
      <c r="K51">
        <v>0</v>
      </c>
      <c r="L51" s="31">
        <f t="shared" si="4"/>
        <v>2</v>
      </c>
      <c r="M51" s="31">
        <f t="shared" si="5"/>
        <v>20</v>
      </c>
    </row>
    <row r="52" spans="1:13" ht="45" x14ac:dyDescent="0.25">
      <c r="A52" s="3" t="s">
        <v>494</v>
      </c>
      <c r="B52">
        <v>0</v>
      </c>
      <c r="C52">
        <v>0</v>
      </c>
      <c r="D52">
        <v>0</v>
      </c>
      <c r="E52">
        <v>1</v>
      </c>
      <c r="F52">
        <v>1</v>
      </c>
      <c r="G52">
        <v>0</v>
      </c>
      <c r="H52">
        <v>0</v>
      </c>
      <c r="I52">
        <v>1</v>
      </c>
      <c r="J52">
        <v>0</v>
      </c>
      <c r="K52">
        <v>0</v>
      </c>
      <c r="L52" s="31">
        <f t="shared" si="4"/>
        <v>3</v>
      </c>
      <c r="M52" s="31">
        <f t="shared" si="5"/>
        <v>30</v>
      </c>
    </row>
    <row r="53" spans="1:13" x14ac:dyDescent="0.25">
      <c r="A53" t="s">
        <v>339</v>
      </c>
      <c r="B53">
        <v>0</v>
      </c>
      <c r="C53">
        <v>0</v>
      </c>
      <c r="D53">
        <v>0</v>
      </c>
      <c r="E53">
        <v>1</v>
      </c>
      <c r="F53">
        <v>0</v>
      </c>
      <c r="G53">
        <v>0</v>
      </c>
      <c r="H53">
        <v>0</v>
      </c>
      <c r="I53">
        <v>0</v>
      </c>
      <c r="J53">
        <v>0</v>
      </c>
      <c r="K53">
        <v>0</v>
      </c>
      <c r="L53" s="31">
        <f t="shared" si="4"/>
        <v>1</v>
      </c>
      <c r="M53" s="31">
        <f t="shared" si="5"/>
        <v>10</v>
      </c>
    </row>
    <row r="54" spans="1:13" x14ac:dyDescent="0.25">
      <c r="A54" t="s">
        <v>340</v>
      </c>
      <c r="B54">
        <v>0</v>
      </c>
      <c r="C54">
        <v>0</v>
      </c>
      <c r="D54">
        <v>0</v>
      </c>
      <c r="E54">
        <v>1</v>
      </c>
      <c r="F54">
        <v>0</v>
      </c>
      <c r="G54">
        <v>0</v>
      </c>
      <c r="H54">
        <v>0</v>
      </c>
      <c r="I54">
        <v>0</v>
      </c>
      <c r="J54">
        <v>0</v>
      </c>
      <c r="K54">
        <v>0</v>
      </c>
      <c r="L54" s="31">
        <f t="shared" si="4"/>
        <v>1</v>
      </c>
      <c r="M54" s="31">
        <f t="shared" si="5"/>
        <v>10</v>
      </c>
    </row>
    <row r="55" spans="1:13" ht="60" x14ac:dyDescent="0.25">
      <c r="A55" s="3" t="s">
        <v>495</v>
      </c>
      <c r="B55">
        <v>0</v>
      </c>
      <c r="C55">
        <v>0</v>
      </c>
      <c r="D55">
        <v>0</v>
      </c>
      <c r="E55">
        <v>1</v>
      </c>
      <c r="F55">
        <v>1</v>
      </c>
      <c r="G55">
        <v>0</v>
      </c>
      <c r="H55">
        <v>0</v>
      </c>
      <c r="I55">
        <v>0</v>
      </c>
      <c r="J55">
        <v>0</v>
      </c>
      <c r="K55">
        <v>0</v>
      </c>
      <c r="L55" s="31">
        <f t="shared" si="4"/>
        <v>2</v>
      </c>
      <c r="M55" s="31">
        <f t="shared" si="5"/>
        <v>20</v>
      </c>
    </row>
    <row r="56" spans="1:13" x14ac:dyDescent="0.25">
      <c r="A56" t="s">
        <v>344</v>
      </c>
      <c r="B56">
        <v>0</v>
      </c>
      <c r="C56">
        <v>0</v>
      </c>
      <c r="D56">
        <v>0</v>
      </c>
      <c r="E56">
        <v>1</v>
      </c>
      <c r="F56">
        <v>0</v>
      </c>
      <c r="G56">
        <v>0</v>
      </c>
      <c r="H56">
        <v>0</v>
      </c>
      <c r="I56">
        <v>0</v>
      </c>
      <c r="J56">
        <v>0</v>
      </c>
      <c r="K56">
        <v>0</v>
      </c>
      <c r="L56" s="31">
        <f t="shared" si="4"/>
        <v>1</v>
      </c>
      <c r="M56" s="31">
        <f t="shared" si="5"/>
        <v>10</v>
      </c>
    </row>
    <row r="57" spans="1:13" x14ac:dyDescent="0.25">
      <c r="A57" t="s">
        <v>345</v>
      </c>
      <c r="B57">
        <v>0</v>
      </c>
      <c r="C57">
        <v>0</v>
      </c>
      <c r="D57">
        <v>0</v>
      </c>
      <c r="E57">
        <v>1</v>
      </c>
      <c r="F57">
        <v>0</v>
      </c>
      <c r="G57">
        <v>0</v>
      </c>
      <c r="H57">
        <v>0</v>
      </c>
      <c r="I57">
        <v>0</v>
      </c>
      <c r="J57">
        <v>0</v>
      </c>
      <c r="K57">
        <v>0</v>
      </c>
      <c r="L57" s="31">
        <f t="shared" si="4"/>
        <v>1</v>
      </c>
      <c r="M57" s="31">
        <f t="shared" si="5"/>
        <v>10</v>
      </c>
    </row>
    <row r="58" spans="1:13" ht="60" x14ac:dyDescent="0.25">
      <c r="A58" s="3" t="s">
        <v>490</v>
      </c>
      <c r="B58">
        <v>0</v>
      </c>
      <c r="C58">
        <v>0</v>
      </c>
      <c r="D58">
        <v>0</v>
      </c>
      <c r="E58">
        <v>1</v>
      </c>
      <c r="F58">
        <v>1</v>
      </c>
      <c r="G58">
        <v>1</v>
      </c>
      <c r="H58">
        <v>0</v>
      </c>
      <c r="I58">
        <v>0</v>
      </c>
      <c r="J58">
        <v>0</v>
      </c>
      <c r="K58">
        <v>0</v>
      </c>
      <c r="L58" s="31">
        <f t="shared" si="4"/>
        <v>3</v>
      </c>
      <c r="M58" s="31">
        <f t="shared" si="5"/>
        <v>30</v>
      </c>
    </row>
    <row r="59" spans="1:13" ht="30" x14ac:dyDescent="0.25">
      <c r="A59" s="3" t="s">
        <v>476</v>
      </c>
      <c r="B59">
        <v>0</v>
      </c>
      <c r="C59">
        <v>0</v>
      </c>
      <c r="D59">
        <v>0</v>
      </c>
      <c r="E59">
        <v>0</v>
      </c>
      <c r="F59">
        <v>1</v>
      </c>
      <c r="G59">
        <v>0</v>
      </c>
      <c r="H59">
        <v>0</v>
      </c>
      <c r="I59">
        <v>1</v>
      </c>
      <c r="J59">
        <v>0</v>
      </c>
      <c r="K59">
        <v>0</v>
      </c>
      <c r="L59" s="31">
        <f t="shared" si="4"/>
        <v>2</v>
      </c>
      <c r="M59" s="31">
        <f t="shared" si="5"/>
        <v>20</v>
      </c>
    </row>
    <row r="60" spans="1:13" ht="45" x14ac:dyDescent="0.25">
      <c r="A60" s="3" t="s">
        <v>492</v>
      </c>
      <c r="B60">
        <v>0</v>
      </c>
      <c r="C60">
        <v>0</v>
      </c>
      <c r="D60">
        <v>0</v>
      </c>
      <c r="E60">
        <v>0</v>
      </c>
      <c r="F60">
        <v>1</v>
      </c>
      <c r="G60">
        <v>1</v>
      </c>
      <c r="H60">
        <v>0</v>
      </c>
      <c r="I60">
        <v>1</v>
      </c>
      <c r="J60">
        <v>0</v>
      </c>
      <c r="K60">
        <v>0</v>
      </c>
      <c r="L60" s="31">
        <f t="shared" si="4"/>
        <v>3</v>
      </c>
      <c r="M60" s="31">
        <f t="shared" si="5"/>
        <v>30</v>
      </c>
    </row>
    <row r="61" spans="1:13" x14ac:dyDescent="0.25">
      <c r="A61" t="s">
        <v>350</v>
      </c>
      <c r="B61">
        <v>0</v>
      </c>
      <c r="C61">
        <v>0</v>
      </c>
      <c r="D61">
        <v>0</v>
      </c>
      <c r="E61">
        <v>0</v>
      </c>
      <c r="F61">
        <v>1</v>
      </c>
      <c r="G61">
        <v>0</v>
      </c>
      <c r="H61">
        <v>0</v>
      </c>
      <c r="I61">
        <v>0</v>
      </c>
      <c r="J61">
        <v>0</v>
      </c>
      <c r="K61">
        <v>0</v>
      </c>
      <c r="L61" s="31">
        <f t="shared" si="4"/>
        <v>1</v>
      </c>
      <c r="M61" s="31">
        <f t="shared" si="5"/>
        <v>10</v>
      </c>
    </row>
    <row r="62" spans="1:13" ht="60" x14ac:dyDescent="0.25">
      <c r="A62" s="3" t="s">
        <v>482</v>
      </c>
      <c r="B62">
        <v>0</v>
      </c>
      <c r="C62">
        <v>0</v>
      </c>
      <c r="D62">
        <v>0</v>
      </c>
      <c r="E62">
        <v>0</v>
      </c>
      <c r="F62">
        <v>1</v>
      </c>
      <c r="G62">
        <v>1</v>
      </c>
      <c r="H62">
        <v>1</v>
      </c>
      <c r="I62">
        <v>0</v>
      </c>
      <c r="J62">
        <v>0</v>
      </c>
      <c r="K62">
        <v>1</v>
      </c>
      <c r="L62" s="31">
        <f t="shared" si="4"/>
        <v>4</v>
      </c>
      <c r="M62" s="31">
        <f t="shared" si="5"/>
        <v>40</v>
      </c>
    </row>
    <row r="63" spans="1:13" x14ac:dyDescent="0.25">
      <c r="A63" t="s">
        <v>353</v>
      </c>
      <c r="B63">
        <v>0</v>
      </c>
      <c r="C63">
        <v>0</v>
      </c>
      <c r="D63">
        <v>0</v>
      </c>
      <c r="E63">
        <v>0</v>
      </c>
      <c r="F63">
        <v>1</v>
      </c>
      <c r="G63">
        <v>0</v>
      </c>
      <c r="H63">
        <v>0</v>
      </c>
      <c r="I63">
        <v>0</v>
      </c>
      <c r="J63">
        <v>0</v>
      </c>
      <c r="K63">
        <v>0</v>
      </c>
      <c r="L63" s="31">
        <f t="shared" si="4"/>
        <v>1</v>
      </c>
      <c r="M63" s="31">
        <f t="shared" si="5"/>
        <v>10</v>
      </c>
    </row>
    <row r="64" spans="1:13" x14ac:dyDescent="0.25">
      <c r="A64" t="s">
        <v>355</v>
      </c>
      <c r="B64">
        <v>0</v>
      </c>
      <c r="C64">
        <v>0</v>
      </c>
      <c r="D64">
        <v>0</v>
      </c>
      <c r="E64">
        <v>0</v>
      </c>
      <c r="F64">
        <v>1</v>
      </c>
      <c r="G64">
        <v>0</v>
      </c>
      <c r="H64">
        <v>0</v>
      </c>
      <c r="I64">
        <v>0</v>
      </c>
      <c r="J64">
        <v>0</v>
      </c>
      <c r="K64">
        <v>0</v>
      </c>
      <c r="L64" s="31">
        <f t="shared" si="4"/>
        <v>1</v>
      </c>
      <c r="M64" s="31">
        <f t="shared" si="5"/>
        <v>10</v>
      </c>
    </row>
    <row r="65" spans="1:13" x14ac:dyDescent="0.25">
      <c r="A65" t="s">
        <v>359</v>
      </c>
      <c r="B65">
        <v>0</v>
      </c>
      <c r="C65">
        <v>0</v>
      </c>
      <c r="D65">
        <v>0</v>
      </c>
      <c r="E65">
        <v>0</v>
      </c>
      <c r="F65">
        <v>1</v>
      </c>
      <c r="G65">
        <v>0</v>
      </c>
      <c r="H65">
        <v>0</v>
      </c>
      <c r="I65">
        <v>0</v>
      </c>
      <c r="J65">
        <v>0</v>
      </c>
      <c r="K65">
        <v>0</v>
      </c>
      <c r="L65" s="31">
        <f t="shared" si="4"/>
        <v>1</v>
      </c>
      <c r="M65" s="31">
        <f t="shared" si="5"/>
        <v>10</v>
      </c>
    </row>
    <row r="66" spans="1:13" x14ac:dyDescent="0.25">
      <c r="A66" t="s">
        <v>360</v>
      </c>
      <c r="B66">
        <v>0</v>
      </c>
      <c r="C66">
        <v>0</v>
      </c>
      <c r="D66">
        <v>0</v>
      </c>
      <c r="E66">
        <v>0</v>
      </c>
      <c r="F66">
        <v>1</v>
      </c>
      <c r="G66">
        <v>0</v>
      </c>
      <c r="H66">
        <v>0</v>
      </c>
      <c r="I66">
        <v>0</v>
      </c>
      <c r="J66">
        <v>0</v>
      </c>
      <c r="K66">
        <v>0</v>
      </c>
      <c r="L66" s="31">
        <f t="shared" si="4"/>
        <v>1</v>
      </c>
      <c r="M66" s="31">
        <f t="shared" si="5"/>
        <v>10</v>
      </c>
    </row>
    <row r="67" spans="1:13" ht="30" x14ac:dyDescent="0.25">
      <c r="A67" s="3" t="s">
        <v>496</v>
      </c>
      <c r="B67">
        <v>0</v>
      </c>
      <c r="C67">
        <v>0</v>
      </c>
      <c r="D67">
        <v>0</v>
      </c>
      <c r="E67">
        <v>0</v>
      </c>
      <c r="F67">
        <v>1</v>
      </c>
      <c r="G67">
        <v>0</v>
      </c>
      <c r="H67">
        <v>0</v>
      </c>
      <c r="I67">
        <v>0</v>
      </c>
      <c r="J67">
        <v>0</v>
      </c>
      <c r="K67">
        <v>1</v>
      </c>
      <c r="L67" s="31">
        <f t="shared" si="4"/>
        <v>2</v>
      </c>
      <c r="M67" s="31">
        <f t="shared" si="5"/>
        <v>20</v>
      </c>
    </row>
    <row r="68" spans="1:13" x14ac:dyDescent="0.25">
      <c r="A68" t="s">
        <v>362</v>
      </c>
      <c r="B68">
        <v>0</v>
      </c>
      <c r="C68">
        <v>0</v>
      </c>
      <c r="D68">
        <v>0</v>
      </c>
      <c r="E68">
        <v>0</v>
      </c>
      <c r="F68">
        <v>1</v>
      </c>
      <c r="G68">
        <v>0</v>
      </c>
      <c r="H68">
        <v>0</v>
      </c>
      <c r="I68">
        <v>0</v>
      </c>
      <c r="J68">
        <v>0</v>
      </c>
      <c r="K68">
        <v>0</v>
      </c>
      <c r="L68" s="31">
        <f t="shared" si="4"/>
        <v>1</v>
      </c>
      <c r="M68" s="31">
        <f t="shared" si="5"/>
        <v>10</v>
      </c>
    </row>
    <row r="69" spans="1:13" x14ac:dyDescent="0.25">
      <c r="A69" t="s">
        <v>364</v>
      </c>
      <c r="B69">
        <v>0</v>
      </c>
      <c r="C69">
        <v>0</v>
      </c>
      <c r="D69">
        <v>0</v>
      </c>
      <c r="E69">
        <v>0</v>
      </c>
      <c r="F69">
        <v>0</v>
      </c>
      <c r="G69">
        <v>1</v>
      </c>
      <c r="H69">
        <v>0</v>
      </c>
      <c r="I69">
        <v>0</v>
      </c>
      <c r="J69">
        <v>0</v>
      </c>
      <c r="K69">
        <v>0</v>
      </c>
      <c r="L69" s="31">
        <f t="shared" si="4"/>
        <v>1</v>
      </c>
      <c r="M69" s="31">
        <f t="shared" si="5"/>
        <v>10</v>
      </c>
    </row>
    <row r="70" spans="1:13" x14ac:dyDescent="0.25">
      <c r="A70" t="s">
        <v>365</v>
      </c>
      <c r="B70">
        <v>0</v>
      </c>
      <c r="C70">
        <v>0</v>
      </c>
      <c r="D70">
        <v>0</v>
      </c>
      <c r="E70">
        <v>0</v>
      </c>
      <c r="F70">
        <v>0</v>
      </c>
      <c r="G70">
        <v>1</v>
      </c>
      <c r="H70">
        <v>0</v>
      </c>
      <c r="I70">
        <v>0</v>
      </c>
      <c r="J70">
        <v>0</v>
      </c>
      <c r="K70">
        <v>0</v>
      </c>
      <c r="L70" s="31">
        <f t="shared" si="4"/>
        <v>1</v>
      </c>
      <c r="M70" s="31">
        <f t="shared" si="5"/>
        <v>10</v>
      </c>
    </row>
    <row r="71" spans="1:13" ht="45" x14ac:dyDescent="0.25">
      <c r="A71" s="3" t="s">
        <v>499</v>
      </c>
      <c r="B71">
        <v>0</v>
      </c>
      <c r="C71">
        <v>0</v>
      </c>
      <c r="D71">
        <v>0</v>
      </c>
      <c r="E71">
        <v>0</v>
      </c>
      <c r="F71">
        <v>0</v>
      </c>
      <c r="G71">
        <v>1</v>
      </c>
      <c r="H71">
        <v>0</v>
      </c>
      <c r="I71">
        <v>0</v>
      </c>
      <c r="J71">
        <v>1</v>
      </c>
      <c r="K71">
        <v>0</v>
      </c>
      <c r="L71" s="31">
        <f t="shared" si="4"/>
        <v>2</v>
      </c>
      <c r="M71" s="31">
        <f t="shared" si="5"/>
        <v>20</v>
      </c>
    </row>
    <row r="72" spans="1:13" x14ac:dyDescent="0.25">
      <c r="A72" t="s">
        <v>368</v>
      </c>
      <c r="B72">
        <v>0</v>
      </c>
      <c r="C72">
        <v>0</v>
      </c>
      <c r="D72">
        <v>0</v>
      </c>
      <c r="E72">
        <v>0</v>
      </c>
      <c r="F72">
        <v>0</v>
      </c>
      <c r="G72">
        <v>1</v>
      </c>
      <c r="H72">
        <v>0</v>
      </c>
      <c r="I72">
        <v>0</v>
      </c>
      <c r="J72">
        <v>0</v>
      </c>
      <c r="K72">
        <v>0</v>
      </c>
      <c r="L72" s="31">
        <f t="shared" si="4"/>
        <v>1</v>
      </c>
      <c r="M72" s="31">
        <f t="shared" si="5"/>
        <v>10</v>
      </c>
    </row>
    <row r="73" spans="1:13" ht="30" x14ac:dyDescent="0.25">
      <c r="A73" s="3" t="s">
        <v>483</v>
      </c>
      <c r="B73">
        <v>0</v>
      </c>
      <c r="C73">
        <v>0</v>
      </c>
      <c r="D73">
        <v>0</v>
      </c>
      <c r="E73">
        <v>0</v>
      </c>
      <c r="F73">
        <v>0</v>
      </c>
      <c r="G73">
        <v>1</v>
      </c>
      <c r="H73">
        <v>0</v>
      </c>
      <c r="I73">
        <v>1</v>
      </c>
      <c r="J73">
        <v>0</v>
      </c>
      <c r="K73">
        <v>0</v>
      </c>
      <c r="L73" s="31">
        <f t="shared" ref="L73:L117" si="6">SUM(B73:K73)</f>
        <v>2</v>
      </c>
      <c r="M73" s="31">
        <f t="shared" ref="M73:M117" si="7">L73/10*100</f>
        <v>20</v>
      </c>
    </row>
    <row r="74" spans="1:13" x14ac:dyDescent="0.25">
      <c r="A74" t="s">
        <v>373</v>
      </c>
      <c r="B74">
        <v>0</v>
      </c>
      <c r="C74">
        <v>0</v>
      </c>
      <c r="D74">
        <v>0</v>
      </c>
      <c r="E74">
        <v>0</v>
      </c>
      <c r="F74">
        <v>0</v>
      </c>
      <c r="G74">
        <v>1</v>
      </c>
      <c r="H74">
        <v>0</v>
      </c>
      <c r="I74">
        <v>0</v>
      </c>
      <c r="J74">
        <v>0</v>
      </c>
      <c r="K74">
        <v>0</v>
      </c>
      <c r="L74" s="31">
        <f t="shared" si="6"/>
        <v>1</v>
      </c>
      <c r="M74" s="31">
        <f t="shared" si="7"/>
        <v>10</v>
      </c>
    </row>
    <row r="75" spans="1:13" x14ac:dyDescent="0.25">
      <c r="A75" t="s">
        <v>374</v>
      </c>
      <c r="B75">
        <v>0</v>
      </c>
      <c r="C75">
        <v>0</v>
      </c>
      <c r="D75">
        <v>0</v>
      </c>
      <c r="E75">
        <v>0</v>
      </c>
      <c r="F75">
        <v>0</v>
      </c>
      <c r="G75">
        <v>1</v>
      </c>
      <c r="H75">
        <v>0</v>
      </c>
      <c r="I75">
        <v>0</v>
      </c>
      <c r="J75">
        <v>0</v>
      </c>
      <c r="K75">
        <v>0</v>
      </c>
      <c r="L75" s="31">
        <f t="shared" si="6"/>
        <v>1</v>
      </c>
      <c r="M75" s="31">
        <f t="shared" si="7"/>
        <v>10</v>
      </c>
    </row>
    <row r="76" spans="1:13" x14ac:dyDescent="0.25">
      <c r="A76" t="s">
        <v>376</v>
      </c>
      <c r="B76">
        <v>0</v>
      </c>
      <c r="C76">
        <v>0</v>
      </c>
      <c r="D76">
        <v>0</v>
      </c>
      <c r="E76">
        <v>0</v>
      </c>
      <c r="F76">
        <v>0</v>
      </c>
      <c r="G76">
        <v>1</v>
      </c>
      <c r="H76">
        <v>0</v>
      </c>
      <c r="I76">
        <v>0</v>
      </c>
      <c r="J76">
        <v>0</v>
      </c>
      <c r="K76">
        <v>0</v>
      </c>
      <c r="L76" s="31">
        <f t="shared" si="6"/>
        <v>1</v>
      </c>
      <c r="M76" s="31">
        <f t="shared" si="7"/>
        <v>10</v>
      </c>
    </row>
    <row r="77" spans="1:13" x14ac:dyDescent="0.25">
      <c r="A77" t="s">
        <v>377</v>
      </c>
      <c r="B77">
        <v>0</v>
      </c>
      <c r="C77">
        <v>0</v>
      </c>
      <c r="D77">
        <v>0</v>
      </c>
      <c r="E77">
        <v>0</v>
      </c>
      <c r="F77">
        <v>0</v>
      </c>
      <c r="G77">
        <v>1</v>
      </c>
      <c r="H77">
        <v>0</v>
      </c>
      <c r="I77">
        <v>0</v>
      </c>
      <c r="J77">
        <v>0</v>
      </c>
      <c r="K77">
        <v>0</v>
      </c>
      <c r="L77" s="31">
        <f t="shared" si="6"/>
        <v>1</v>
      </c>
      <c r="M77" s="31">
        <f t="shared" si="7"/>
        <v>10</v>
      </c>
    </row>
    <row r="78" spans="1:13" x14ac:dyDescent="0.25">
      <c r="A78" t="s">
        <v>379</v>
      </c>
      <c r="B78">
        <v>0</v>
      </c>
      <c r="C78">
        <v>0</v>
      </c>
      <c r="D78">
        <v>0</v>
      </c>
      <c r="E78">
        <v>0</v>
      </c>
      <c r="F78">
        <v>0</v>
      </c>
      <c r="G78">
        <v>1</v>
      </c>
      <c r="H78">
        <v>0</v>
      </c>
      <c r="I78">
        <v>0</v>
      </c>
      <c r="J78">
        <v>0</v>
      </c>
      <c r="K78">
        <v>0</v>
      </c>
      <c r="L78" s="31">
        <f t="shared" si="6"/>
        <v>1</v>
      </c>
      <c r="M78" s="31">
        <f t="shared" si="7"/>
        <v>10</v>
      </c>
    </row>
    <row r="79" spans="1:13" x14ac:dyDescent="0.25">
      <c r="A79" t="s">
        <v>380</v>
      </c>
      <c r="B79">
        <v>0</v>
      </c>
      <c r="C79">
        <v>0</v>
      </c>
      <c r="D79">
        <v>0</v>
      </c>
      <c r="E79">
        <v>0</v>
      </c>
      <c r="F79">
        <v>0</v>
      </c>
      <c r="G79">
        <v>1</v>
      </c>
      <c r="H79">
        <v>0</v>
      </c>
      <c r="I79">
        <v>0</v>
      </c>
      <c r="J79">
        <v>0</v>
      </c>
      <c r="K79">
        <v>0</v>
      </c>
      <c r="L79" s="31">
        <f t="shared" si="6"/>
        <v>1</v>
      </c>
      <c r="M79" s="31">
        <f t="shared" si="7"/>
        <v>10</v>
      </c>
    </row>
    <row r="80" spans="1:13" x14ac:dyDescent="0.25">
      <c r="A80" t="s">
        <v>382</v>
      </c>
      <c r="B80">
        <v>0</v>
      </c>
      <c r="C80">
        <v>0</v>
      </c>
      <c r="D80">
        <v>0</v>
      </c>
      <c r="E80">
        <v>0</v>
      </c>
      <c r="F80">
        <v>0</v>
      </c>
      <c r="G80">
        <v>0</v>
      </c>
      <c r="H80">
        <v>1</v>
      </c>
      <c r="I80">
        <v>0</v>
      </c>
      <c r="J80">
        <v>0</v>
      </c>
      <c r="K80">
        <v>0</v>
      </c>
      <c r="L80" s="31">
        <f t="shared" si="6"/>
        <v>1</v>
      </c>
      <c r="M80" s="31">
        <f t="shared" si="7"/>
        <v>10</v>
      </c>
    </row>
    <row r="81" spans="1:13" x14ac:dyDescent="0.25">
      <c r="A81" t="s">
        <v>383</v>
      </c>
      <c r="B81">
        <v>0</v>
      </c>
      <c r="C81">
        <v>0</v>
      </c>
      <c r="D81">
        <v>0</v>
      </c>
      <c r="E81">
        <v>0</v>
      </c>
      <c r="F81">
        <v>0</v>
      </c>
      <c r="G81">
        <v>0</v>
      </c>
      <c r="H81">
        <v>1</v>
      </c>
      <c r="I81">
        <v>0</v>
      </c>
      <c r="J81">
        <v>0</v>
      </c>
      <c r="K81">
        <v>0</v>
      </c>
      <c r="L81" s="31">
        <f t="shared" si="6"/>
        <v>1</v>
      </c>
      <c r="M81" s="31">
        <f t="shared" si="7"/>
        <v>10</v>
      </c>
    </row>
    <row r="82" spans="1:13" x14ac:dyDescent="0.25">
      <c r="A82" t="s">
        <v>385</v>
      </c>
      <c r="B82">
        <v>0</v>
      </c>
      <c r="C82">
        <v>0</v>
      </c>
      <c r="D82">
        <v>0</v>
      </c>
      <c r="E82">
        <v>0</v>
      </c>
      <c r="F82">
        <v>0</v>
      </c>
      <c r="G82">
        <v>0</v>
      </c>
      <c r="H82">
        <v>1</v>
      </c>
      <c r="I82">
        <v>0</v>
      </c>
      <c r="J82">
        <v>0</v>
      </c>
      <c r="K82">
        <v>0</v>
      </c>
      <c r="L82" s="31">
        <f t="shared" si="6"/>
        <v>1</v>
      </c>
      <c r="M82" s="31">
        <f t="shared" si="7"/>
        <v>10</v>
      </c>
    </row>
    <row r="83" spans="1:13" x14ac:dyDescent="0.25">
      <c r="A83" t="s">
        <v>387</v>
      </c>
      <c r="B83">
        <v>0</v>
      </c>
      <c r="C83">
        <v>0</v>
      </c>
      <c r="D83">
        <v>0</v>
      </c>
      <c r="E83">
        <v>0</v>
      </c>
      <c r="F83">
        <v>0</v>
      </c>
      <c r="G83">
        <v>0</v>
      </c>
      <c r="H83">
        <v>1</v>
      </c>
      <c r="I83">
        <v>0</v>
      </c>
      <c r="J83">
        <v>0</v>
      </c>
      <c r="K83">
        <v>0</v>
      </c>
      <c r="L83" s="31">
        <f t="shared" si="6"/>
        <v>1</v>
      </c>
      <c r="M83" s="31">
        <f t="shared" si="7"/>
        <v>10</v>
      </c>
    </row>
    <row r="84" spans="1:13" x14ac:dyDescent="0.25">
      <c r="A84" t="s">
        <v>388</v>
      </c>
      <c r="B84">
        <v>0</v>
      </c>
      <c r="C84">
        <v>0</v>
      </c>
      <c r="D84">
        <v>0</v>
      </c>
      <c r="E84">
        <v>0</v>
      </c>
      <c r="F84">
        <v>0</v>
      </c>
      <c r="G84">
        <v>0</v>
      </c>
      <c r="H84">
        <v>1</v>
      </c>
      <c r="I84">
        <v>0</v>
      </c>
      <c r="J84">
        <v>0</v>
      </c>
      <c r="K84">
        <v>0</v>
      </c>
      <c r="L84" s="31">
        <f t="shared" si="6"/>
        <v>1</v>
      </c>
      <c r="M84" s="31">
        <f t="shared" si="7"/>
        <v>10</v>
      </c>
    </row>
    <row r="85" spans="1:13" x14ac:dyDescent="0.25">
      <c r="A85" t="s">
        <v>278</v>
      </c>
      <c r="B85">
        <v>0</v>
      </c>
      <c r="C85">
        <v>0</v>
      </c>
      <c r="D85">
        <v>0</v>
      </c>
      <c r="E85">
        <v>0</v>
      </c>
      <c r="F85">
        <v>0</v>
      </c>
      <c r="G85">
        <v>0</v>
      </c>
      <c r="H85">
        <v>1</v>
      </c>
      <c r="I85">
        <v>0</v>
      </c>
      <c r="J85">
        <v>0</v>
      </c>
      <c r="K85">
        <v>0</v>
      </c>
      <c r="L85" s="31">
        <f t="shared" si="6"/>
        <v>1</v>
      </c>
      <c r="M85" s="31">
        <f t="shared" si="7"/>
        <v>10</v>
      </c>
    </row>
    <row r="86" spans="1:13" x14ac:dyDescent="0.25">
      <c r="A86" t="s">
        <v>389</v>
      </c>
      <c r="B86">
        <v>0</v>
      </c>
      <c r="C86">
        <v>0</v>
      </c>
      <c r="D86">
        <v>0</v>
      </c>
      <c r="E86">
        <v>0</v>
      </c>
      <c r="F86">
        <v>0</v>
      </c>
      <c r="G86">
        <v>0</v>
      </c>
      <c r="H86">
        <v>1</v>
      </c>
      <c r="I86">
        <v>0</v>
      </c>
      <c r="J86">
        <v>0</v>
      </c>
      <c r="K86">
        <v>0</v>
      </c>
      <c r="L86" s="31">
        <f t="shared" si="6"/>
        <v>1</v>
      </c>
      <c r="M86" s="31">
        <f t="shared" si="7"/>
        <v>10</v>
      </c>
    </row>
    <row r="87" spans="1:13" x14ac:dyDescent="0.25">
      <c r="A87" t="s">
        <v>391</v>
      </c>
      <c r="B87">
        <v>0</v>
      </c>
      <c r="C87">
        <v>0</v>
      </c>
      <c r="D87">
        <v>0</v>
      </c>
      <c r="E87">
        <v>0</v>
      </c>
      <c r="F87">
        <v>0</v>
      </c>
      <c r="G87">
        <v>0</v>
      </c>
      <c r="H87">
        <v>1</v>
      </c>
      <c r="I87">
        <v>0</v>
      </c>
      <c r="J87">
        <v>0</v>
      </c>
      <c r="K87">
        <v>0</v>
      </c>
      <c r="L87" s="31">
        <f t="shared" si="6"/>
        <v>1</v>
      </c>
      <c r="M87" s="31">
        <f t="shared" si="7"/>
        <v>10</v>
      </c>
    </row>
    <row r="88" spans="1:13" x14ac:dyDescent="0.25">
      <c r="A88" t="s">
        <v>392</v>
      </c>
      <c r="B88">
        <v>0</v>
      </c>
      <c r="C88">
        <v>0</v>
      </c>
      <c r="D88">
        <v>0</v>
      </c>
      <c r="E88">
        <v>0</v>
      </c>
      <c r="F88">
        <v>0</v>
      </c>
      <c r="G88">
        <v>0</v>
      </c>
      <c r="H88">
        <v>1</v>
      </c>
      <c r="I88">
        <v>0</v>
      </c>
      <c r="J88">
        <v>0</v>
      </c>
      <c r="K88">
        <v>0</v>
      </c>
      <c r="L88" s="31">
        <f t="shared" si="6"/>
        <v>1</v>
      </c>
      <c r="M88" s="31">
        <f t="shared" si="7"/>
        <v>10</v>
      </c>
    </row>
    <row r="89" spans="1:13" x14ac:dyDescent="0.25">
      <c r="A89" t="s">
        <v>395</v>
      </c>
      <c r="B89">
        <v>0</v>
      </c>
      <c r="C89">
        <v>0</v>
      </c>
      <c r="D89">
        <v>0</v>
      </c>
      <c r="E89">
        <v>0</v>
      </c>
      <c r="F89">
        <v>0</v>
      </c>
      <c r="G89">
        <v>0</v>
      </c>
      <c r="H89">
        <v>1</v>
      </c>
      <c r="I89">
        <v>0</v>
      </c>
      <c r="J89">
        <v>0</v>
      </c>
      <c r="K89">
        <v>0</v>
      </c>
      <c r="L89" s="31">
        <f t="shared" si="6"/>
        <v>1</v>
      </c>
      <c r="M89" s="31">
        <f t="shared" si="7"/>
        <v>10</v>
      </c>
    </row>
    <row r="90" spans="1:13" x14ac:dyDescent="0.25">
      <c r="A90" t="s">
        <v>396</v>
      </c>
      <c r="B90">
        <v>0</v>
      </c>
      <c r="C90">
        <v>0</v>
      </c>
      <c r="D90">
        <v>0</v>
      </c>
      <c r="E90">
        <v>0</v>
      </c>
      <c r="F90">
        <v>0</v>
      </c>
      <c r="G90">
        <v>0</v>
      </c>
      <c r="H90">
        <v>0</v>
      </c>
      <c r="I90">
        <v>1</v>
      </c>
      <c r="J90">
        <v>0</v>
      </c>
      <c r="K90">
        <v>0</v>
      </c>
      <c r="L90" s="31">
        <f t="shared" si="6"/>
        <v>1</v>
      </c>
      <c r="M90" s="31">
        <f t="shared" si="7"/>
        <v>10</v>
      </c>
    </row>
    <row r="91" spans="1:13" ht="30" x14ac:dyDescent="0.25">
      <c r="A91" s="3" t="s">
        <v>481</v>
      </c>
      <c r="B91">
        <v>0</v>
      </c>
      <c r="C91">
        <v>0</v>
      </c>
      <c r="D91">
        <v>0</v>
      </c>
      <c r="E91">
        <v>0</v>
      </c>
      <c r="F91">
        <v>0</v>
      </c>
      <c r="G91">
        <v>0</v>
      </c>
      <c r="H91">
        <v>0</v>
      </c>
      <c r="I91">
        <v>1</v>
      </c>
      <c r="J91">
        <v>1</v>
      </c>
      <c r="K91">
        <v>0</v>
      </c>
      <c r="L91" s="31">
        <f t="shared" si="6"/>
        <v>2</v>
      </c>
      <c r="M91" s="31">
        <f t="shared" si="7"/>
        <v>20</v>
      </c>
    </row>
    <row r="92" spans="1:13" x14ac:dyDescent="0.25">
      <c r="A92" t="s">
        <v>400</v>
      </c>
      <c r="B92">
        <v>0</v>
      </c>
      <c r="C92">
        <v>0</v>
      </c>
      <c r="D92">
        <v>0</v>
      </c>
      <c r="E92">
        <v>0</v>
      </c>
      <c r="F92">
        <v>0</v>
      </c>
      <c r="G92">
        <v>0</v>
      </c>
      <c r="H92">
        <v>0</v>
      </c>
      <c r="I92">
        <v>1</v>
      </c>
      <c r="J92">
        <v>0</v>
      </c>
      <c r="K92">
        <v>0</v>
      </c>
      <c r="L92" s="31">
        <f t="shared" si="6"/>
        <v>1</v>
      </c>
      <c r="M92" s="31">
        <f t="shared" si="7"/>
        <v>10</v>
      </c>
    </row>
    <row r="93" spans="1:13" x14ac:dyDescent="0.25">
      <c r="A93" t="s">
        <v>402</v>
      </c>
      <c r="B93">
        <v>0</v>
      </c>
      <c r="C93">
        <v>0</v>
      </c>
      <c r="D93">
        <v>0</v>
      </c>
      <c r="E93">
        <v>0</v>
      </c>
      <c r="F93">
        <v>0</v>
      </c>
      <c r="G93">
        <v>0</v>
      </c>
      <c r="H93">
        <v>0</v>
      </c>
      <c r="I93">
        <v>1</v>
      </c>
      <c r="J93">
        <v>0</v>
      </c>
      <c r="K93">
        <v>0</v>
      </c>
      <c r="L93" s="31">
        <f t="shared" si="6"/>
        <v>1</v>
      </c>
      <c r="M93" s="31">
        <f t="shared" si="7"/>
        <v>10</v>
      </c>
    </row>
    <row r="94" spans="1:13" x14ac:dyDescent="0.25">
      <c r="A94" t="s">
        <v>404</v>
      </c>
      <c r="B94">
        <v>0</v>
      </c>
      <c r="C94">
        <v>0</v>
      </c>
      <c r="D94">
        <v>0</v>
      </c>
      <c r="E94">
        <v>0</v>
      </c>
      <c r="F94">
        <v>0</v>
      </c>
      <c r="G94">
        <v>0</v>
      </c>
      <c r="H94">
        <v>0</v>
      </c>
      <c r="I94">
        <v>1</v>
      </c>
      <c r="J94">
        <v>0</v>
      </c>
      <c r="K94">
        <v>0</v>
      </c>
      <c r="L94" s="31">
        <f t="shared" si="6"/>
        <v>1</v>
      </c>
      <c r="M94" s="31">
        <f t="shared" si="7"/>
        <v>10</v>
      </c>
    </row>
    <row r="95" spans="1:13" x14ac:dyDescent="0.25">
      <c r="A95" t="s">
        <v>405</v>
      </c>
      <c r="B95">
        <v>0</v>
      </c>
      <c r="C95">
        <v>0</v>
      </c>
      <c r="D95">
        <v>0</v>
      </c>
      <c r="E95">
        <v>0</v>
      </c>
      <c r="F95">
        <v>0</v>
      </c>
      <c r="G95">
        <v>0</v>
      </c>
      <c r="H95">
        <v>0</v>
      </c>
      <c r="I95">
        <v>1</v>
      </c>
      <c r="J95">
        <v>0</v>
      </c>
      <c r="K95">
        <v>0</v>
      </c>
      <c r="L95" s="31">
        <f t="shared" si="6"/>
        <v>1</v>
      </c>
      <c r="M95" s="31">
        <f t="shared" si="7"/>
        <v>10</v>
      </c>
    </row>
    <row r="96" spans="1:13" x14ac:dyDescent="0.25">
      <c r="A96" t="s">
        <v>407</v>
      </c>
      <c r="B96">
        <v>0</v>
      </c>
      <c r="C96">
        <v>0</v>
      </c>
      <c r="D96">
        <v>0</v>
      </c>
      <c r="E96">
        <v>0</v>
      </c>
      <c r="F96">
        <v>0</v>
      </c>
      <c r="G96">
        <v>0</v>
      </c>
      <c r="H96">
        <v>0</v>
      </c>
      <c r="I96">
        <v>1</v>
      </c>
      <c r="J96">
        <v>0</v>
      </c>
      <c r="K96">
        <v>0</v>
      </c>
      <c r="L96" s="31">
        <f t="shared" si="6"/>
        <v>1</v>
      </c>
      <c r="M96" s="31">
        <f t="shared" si="7"/>
        <v>10</v>
      </c>
    </row>
    <row r="97" spans="1:13" x14ac:dyDescent="0.25">
      <c r="A97" t="s">
        <v>408</v>
      </c>
      <c r="B97">
        <v>0</v>
      </c>
      <c r="C97">
        <v>0</v>
      </c>
      <c r="D97">
        <v>0</v>
      </c>
      <c r="E97">
        <v>0</v>
      </c>
      <c r="F97">
        <v>0</v>
      </c>
      <c r="G97">
        <v>0</v>
      </c>
      <c r="H97">
        <v>0</v>
      </c>
      <c r="I97">
        <v>1</v>
      </c>
      <c r="J97">
        <v>0</v>
      </c>
      <c r="K97">
        <v>0</v>
      </c>
      <c r="L97" s="31">
        <f t="shared" si="6"/>
        <v>1</v>
      </c>
      <c r="M97" s="31">
        <f t="shared" si="7"/>
        <v>10</v>
      </c>
    </row>
    <row r="98" spans="1:13" x14ac:dyDescent="0.25">
      <c r="A98" t="s">
        <v>410</v>
      </c>
      <c r="B98">
        <v>0</v>
      </c>
      <c r="C98">
        <v>0</v>
      </c>
      <c r="D98">
        <v>0</v>
      </c>
      <c r="E98">
        <v>0</v>
      </c>
      <c r="F98">
        <v>0</v>
      </c>
      <c r="G98">
        <v>0</v>
      </c>
      <c r="H98">
        <v>0</v>
      </c>
      <c r="I98">
        <v>1</v>
      </c>
      <c r="J98">
        <v>0</v>
      </c>
      <c r="K98">
        <v>0</v>
      </c>
      <c r="L98" s="31">
        <f t="shared" si="6"/>
        <v>1</v>
      </c>
      <c r="M98" s="31">
        <f t="shared" si="7"/>
        <v>10</v>
      </c>
    </row>
    <row r="99" spans="1:13" x14ac:dyDescent="0.25">
      <c r="A99" t="s">
        <v>454</v>
      </c>
      <c r="B99">
        <v>0</v>
      </c>
      <c r="C99">
        <v>0</v>
      </c>
      <c r="D99">
        <v>0</v>
      </c>
      <c r="E99">
        <v>0</v>
      </c>
      <c r="F99">
        <v>0</v>
      </c>
      <c r="G99">
        <v>0</v>
      </c>
      <c r="H99">
        <v>0</v>
      </c>
      <c r="I99">
        <v>0</v>
      </c>
      <c r="J99">
        <v>1</v>
      </c>
      <c r="K99">
        <v>0</v>
      </c>
      <c r="L99" s="31">
        <f t="shared" si="6"/>
        <v>1</v>
      </c>
      <c r="M99" s="31">
        <f t="shared" si="7"/>
        <v>10</v>
      </c>
    </row>
    <row r="100" spans="1:13" x14ac:dyDescent="0.25">
      <c r="A100" t="s">
        <v>455</v>
      </c>
      <c r="B100">
        <v>0</v>
      </c>
      <c r="C100">
        <v>0</v>
      </c>
      <c r="D100">
        <v>0</v>
      </c>
      <c r="E100">
        <v>0</v>
      </c>
      <c r="F100">
        <v>0</v>
      </c>
      <c r="G100">
        <v>0</v>
      </c>
      <c r="H100">
        <v>0</v>
      </c>
      <c r="I100">
        <v>0</v>
      </c>
      <c r="J100">
        <v>1</v>
      </c>
      <c r="K100">
        <v>0</v>
      </c>
      <c r="L100" s="31">
        <f t="shared" si="6"/>
        <v>1</v>
      </c>
      <c r="M100" s="31">
        <f t="shared" si="7"/>
        <v>10</v>
      </c>
    </row>
    <row r="101" spans="1:13" x14ac:dyDescent="0.25">
      <c r="A101" t="s">
        <v>456</v>
      </c>
      <c r="B101">
        <v>0</v>
      </c>
      <c r="C101">
        <v>0</v>
      </c>
      <c r="D101">
        <v>0</v>
      </c>
      <c r="E101">
        <v>0</v>
      </c>
      <c r="F101">
        <v>0</v>
      </c>
      <c r="G101">
        <v>0</v>
      </c>
      <c r="H101">
        <v>0</v>
      </c>
      <c r="I101">
        <v>0</v>
      </c>
      <c r="J101">
        <v>1</v>
      </c>
      <c r="K101">
        <v>0</v>
      </c>
      <c r="L101" s="31">
        <f t="shared" si="6"/>
        <v>1</v>
      </c>
      <c r="M101" s="31">
        <f t="shared" si="7"/>
        <v>10</v>
      </c>
    </row>
    <row r="102" spans="1:13" x14ac:dyDescent="0.25">
      <c r="A102" t="s">
        <v>458</v>
      </c>
      <c r="B102">
        <v>0</v>
      </c>
      <c r="C102">
        <v>0</v>
      </c>
      <c r="D102">
        <v>0</v>
      </c>
      <c r="E102">
        <v>0</v>
      </c>
      <c r="F102">
        <v>0</v>
      </c>
      <c r="G102">
        <v>0</v>
      </c>
      <c r="H102">
        <v>0</v>
      </c>
      <c r="I102">
        <v>0</v>
      </c>
      <c r="J102">
        <v>1</v>
      </c>
      <c r="K102">
        <v>0</v>
      </c>
      <c r="L102" s="31">
        <f t="shared" si="6"/>
        <v>1</v>
      </c>
      <c r="M102" s="31">
        <f t="shared" si="7"/>
        <v>10</v>
      </c>
    </row>
    <row r="103" spans="1:13" x14ac:dyDescent="0.25">
      <c r="A103" t="s">
        <v>459</v>
      </c>
      <c r="B103">
        <v>0</v>
      </c>
      <c r="C103">
        <v>0</v>
      </c>
      <c r="D103">
        <v>0</v>
      </c>
      <c r="E103">
        <v>0</v>
      </c>
      <c r="F103">
        <v>0</v>
      </c>
      <c r="G103">
        <v>0</v>
      </c>
      <c r="H103">
        <v>0</v>
      </c>
      <c r="I103">
        <v>0</v>
      </c>
      <c r="J103">
        <v>1</v>
      </c>
      <c r="K103">
        <v>0</v>
      </c>
      <c r="L103" s="31">
        <f t="shared" si="6"/>
        <v>1</v>
      </c>
      <c r="M103" s="31">
        <f t="shared" si="7"/>
        <v>10</v>
      </c>
    </row>
    <row r="104" spans="1:13" x14ac:dyDescent="0.25">
      <c r="A104" t="s">
        <v>461</v>
      </c>
      <c r="B104">
        <v>0</v>
      </c>
      <c r="C104">
        <v>0</v>
      </c>
      <c r="D104">
        <v>0</v>
      </c>
      <c r="E104">
        <v>0</v>
      </c>
      <c r="F104">
        <v>0</v>
      </c>
      <c r="G104">
        <v>0</v>
      </c>
      <c r="H104">
        <v>0</v>
      </c>
      <c r="I104">
        <v>0</v>
      </c>
      <c r="J104">
        <v>1</v>
      </c>
      <c r="K104">
        <v>0</v>
      </c>
      <c r="L104" s="31">
        <f t="shared" si="6"/>
        <v>1</v>
      </c>
      <c r="M104" s="31">
        <f t="shared" si="7"/>
        <v>10</v>
      </c>
    </row>
    <row r="105" spans="1:13" x14ac:dyDescent="0.25">
      <c r="A105" t="s">
        <v>464</v>
      </c>
      <c r="B105">
        <v>0</v>
      </c>
      <c r="C105">
        <v>0</v>
      </c>
      <c r="D105">
        <v>0</v>
      </c>
      <c r="E105">
        <v>0</v>
      </c>
      <c r="F105">
        <v>0</v>
      </c>
      <c r="G105">
        <v>0</v>
      </c>
      <c r="H105">
        <v>0</v>
      </c>
      <c r="I105">
        <v>0</v>
      </c>
      <c r="J105">
        <v>1</v>
      </c>
      <c r="K105">
        <v>0</v>
      </c>
      <c r="L105" s="31">
        <f t="shared" si="6"/>
        <v>1</v>
      </c>
      <c r="M105" s="31">
        <f t="shared" si="7"/>
        <v>10</v>
      </c>
    </row>
    <row r="106" spans="1:13" x14ac:dyDescent="0.25">
      <c r="A106" t="s">
        <v>465</v>
      </c>
      <c r="B106">
        <v>0</v>
      </c>
      <c r="C106">
        <v>0</v>
      </c>
      <c r="D106">
        <v>0</v>
      </c>
      <c r="E106">
        <v>0</v>
      </c>
      <c r="F106">
        <v>0</v>
      </c>
      <c r="G106">
        <v>0</v>
      </c>
      <c r="H106">
        <v>0</v>
      </c>
      <c r="I106">
        <v>0</v>
      </c>
      <c r="J106">
        <v>1</v>
      </c>
      <c r="K106">
        <v>0</v>
      </c>
      <c r="L106" s="31">
        <f t="shared" si="6"/>
        <v>1</v>
      </c>
      <c r="M106" s="31">
        <f t="shared" si="7"/>
        <v>10</v>
      </c>
    </row>
    <row r="107" spans="1:13" x14ac:dyDescent="0.25">
      <c r="A107" t="s">
        <v>466</v>
      </c>
      <c r="B107">
        <v>0</v>
      </c>
      <c r="C107">
        <v>0</v>
      </c>
      <c r="D107">
        <v>0</v>
      </c>
      <c r="E107">
        <v>0</v>
      </c>
      <c r="F107">
        <v>0</v>
      </c>
      <c r="G107">
        <v>0</v>
      </c>
      <c r="H107">
        <v>0</v>
      </c>
      <c r="I107">
        <v>0</v>
      </c>
      <c r="J107">
        <v>1</v>
      </c>
      <c r="K107">
        <v>0</v>
      </c>
      <c r="L107" s="31">
        <f t="shared" si="6"/>
        <v>1</v>
      </c>
      <c r="M107" s="31">
        <f t="shared" si="7"/>
        <v>10</v>
      </c>
    </row>
    <row r="108" spans="1:13" x14ac:dyDescent="0.25">
      <c r="A108" t="s">
        <v>467</v>
      </c>
      <c r="B108">
        <v>0</v>
      </c>
      <c r="C108">
        <v>0</v>
      </c>
      <c r="D108">
        <v>0</v>
      </c>
      <c r="E108">
        <v>0</v>
      </c>
      <c r="F108">
        <v>0</v>
      </c>
      <c r="G108">
        <v>0</v>
      </c>
      <c r="H108">
        <v>0</v>
      </c>
      <c r="I108">
        <v>0</v>
      </c>
      <c r="J108">
        <v>1</v>
      </c>
      <c r="K108">
        <v>0</v>
      </c>
      <c r="L108" s="31">
        <f t="shared" si="6"/>
        <v>1</v>
      </c>
      <c r="M108" s="31">
        <f t="shared" si="7"/>
        <v>10</v>
      </c>
    </row>
    <row r="109" spans="1:13" x14ac:dyDescent="0.25">
      <c r="A109" t="s">
        <v>501</v>
      </c>
      <c r="B109">
        <v>0</v>
      </c>
      <c r="C109">
        <v>0</v>
      </c>
      <c r="D109">
        <v>0</v>
      </c>
      <c r="E109">
        <v>0</v>
      </c>
      <c r="F109">
        <v>0</v>
      </c>
      <c r="G109">
        <v>0</v>
      </c>
      <c r="H109">
        <v>0</v>
      </c>
      <c r="I109">
        <v>0</v>
      </c>
      <c r="J109">
        <v>0</v>
      </c>
      <c r="K109">
        <v>1</v>
      </c>
      <c r="L109" s="31">
        <f t="shared" si="6"/>
        <v>1</v>
      </c>
      <c r="M109" s="31">
        <f t="shared" si="7"/>
        <v>10</v>
      </c>
    </row>
    <row r="110" spans="1:13" x14ac:dyDescent="0.25">
      <c r="A110" t="s">
        <v>435</v>
      </c>
      <c r="B110">
        <v>0</v>
      </c>
      <c r="C110">
        <v>0</v>
      </c>
      <c r="D110">
        <v>0</v>
      </c>
      <c r="E110">
        <v>0</v>
      </c>
      <c r="F110">
        <v>0</v>
      </c>
      <c r="G110">
        <v>0</v>
      </c>
      <c r="H110">
        <v>0</v>
      </c>
      <c r="I110">
        <v>0</v>
      </c>
      <c r="J110">
        <v>0</v>
      </c>
      <c r="K110">
        <v>1</v>
      </c>
      <c r="L110" s="31">
        <f t="shared" si="6"/>
        <v>1</v>
      </c>
      <c r="M110" s="31">
        <f t="shared" si="7"/>
        <v>10</v>
      </c>
    </row>
    <row r="111" spans="1:13" x14ac:dyDescent="0.25">
      <c r="A111" t="s">
        <v>436</v>
      </c>
      <c r="B111">
        <v>0</v>
      </c>
      <c r="C111">
        <v>0</v>
      </c>
      <c r="D111">
        <v>0</v>
      </c>
      <c r="E111">
        <v>0</v>
      </c>
      <c r="F111">
        <v>0</v>
      </c>
      <c r="G111">
        <v>0</v>
      </c>
      <c r="H111">
        <v>0</v>
      </c>
      <c r="I111">
        <v>0</v>
      </c>
      <c r="J111">
        <v>0</v>
      </c>
      <c r="K111">
        <v>1</v>
      </c>
      <c r="L111" s="31">
        <f t="shared" si="6"/>
        <v>1</v>
      </c>
      <c r="M111" s="31">
        <f t="shared" si="7"/>
        <v>10</v>
      </c>
    </row>
    <row r="112" spans="1:13" x14ac:dyDescent="0.25">
      <c r="A112" t="s">
        <v>438</v>
      </c>
      <c r="B112">
        <v>0</v>
      </c>
      <c r="C112">
        <v>0</v>
      </c>
      <c r="D112">
        <v>0</v>
      </c>
      <c r="E112">
        <v>0</v>
      </c>
      <c r="F112">
        <v>0</v>
      </c>
      <c r="G112">
        <v>0</v>
      </c>
      <c r="H112">
        <v>0</v>
      </c>
      <c r="I112">
        <v>0</v>
      </c>
      <c r="J112">
        <v>0</v>
      </c>
      <c r="K112">
        <v>1</v>
      </c>
      <c r="L112" s="31">
        <f t="shared" si="6"/>
        <v>1</v>
      </c>
      <c r="M112" s="31">
        <f t="shared" si="7"/>
        <v>10</v>
      </c>
    </row>
    <row r="113" spans="1:13" x14ac:dyDescent="0.25">
      <c r="A113" t="s">
        <v>439</v>
      </c>
      <c r="B113">
        <v>0</v>
      </c>
      <c r="C113">
        <v>0</v>
      </c>
      <c r="D113">
        <v>0</v>
      </c>
      <c r="E113">
        <v>0</v>
      </c>
      <c r="F113">
        <v>0</v>
      </c>
      <c r="G113">
        <v>0</v>
      </c>
      <c r="H113">
        <v>0</v>
      </c>
      <c r="I113">
        <v>0</v>
      </c>
      <c r="J113">
        <v>0</v>
      </c>
      <c r="K113">
        <v>1</v>
      </c>
      <c r="L113" s="31">
        <f t="shared" si="6"/>
        <v>1</v>
      </c>
      <c r="M113" s="31">
        <f t="shared" si="7"/>
        <v>10</v>
      </c>
    </row>
    <row r="114" spans="1:13" x14ac:dyDescent="0.25">
      <c r="A114" t="s">
        <v>443</v>
      </c>
      <c r="B114">
        <v>0</v>
      </c>
      <c r="C114">
        <v>0</v>
      </c>
      <c r="D114">
        <v>0</v>
      </c>
      <c r="E114">
        <v>0</v>
      </c>
      <c r="F114">
        <v>0</v>
      </c>
      <c r="G114">
        <v>0</v>
      </c>
      <c r="H114">
        <v>0</v>
      </c>
      <c r="I114">
        <v>0</v>
      </c>
      <c r="J114">
        <v>0</v>
      </c>
      <c r="K114">
        <v>1</v>
      </c>
      <c r="L114" s="31">
        <f t="shared" si="6"/>
        <v>1</v>
      </c>
      <c r="M114" s="31">
        <f t="shared" si="7"/>
        <v>10</v>
      </c>
    </row>
    <row r="115" spans="1:13" x14ac:dyDescent="0.25">
      <c r="A115" t="s">
        <v>444</v>
      </c>
      <c r="B115">
        <v>0</v>
      </c>
      <c r="C115">
        <v>0</v>
      </c>
      <c r="D115">
        <v>0</v>
      </c>
      <c r="E115">
        <v>0</v>
      </c>
      <c r="F115">
        <v>0</v>
      </c>
      <c r="G115">
        <v>0</v>
      </c>
      <c r="H115">
        <v>0</v>
      </c>
      <c r="I115">
        <v>0</v>
      </c>
      <c r="J115">
        <v>0</v>
      </c>
      <c r="K115">
        <v>1</v>
      </c>
      <c r="L115" s="31">
        <f t="shared" si="6"/>
        <v>1</v>
      </c>
      <c r="M115" s="31">
        <f t="shared" si="7"/>
        <v>10</v>
      </c>
    </row>
    <row r="116" spans="1:13" x14ac:dyDescent="0.25">
      <c r="A116" t="s">
        <v>446</v>
      </c>
      <c r="B116">
        <v>0</v>
      </c>
      <c r="C116">
        <v>0</v>
      </c>
      <c r="D116">
        <v>0</v>
      </c>
      <c r="E116">
        <v>0</v>
      </c>
      <c r="F116">
        <v>0</v>
      </c>
      <c r="G116">
        <v>0</v>
      </c>
      <c r="H116">
        <v>0</v>
      </c>
      <c r="I116">
        <v>0</v>
      </c>
      <c r="J116">
        <v>0</v>
      </c>
      <c r="K116">
        <v>1</v>
      </c>
      <c r="L116" s="31">
        <f t="shared" si="6"/>
        <v>1</v>
      </c>
      <c r="M116" s="31">
        <f t="shared" si="7"/>
        <v>10</v>
      </c>
    </row>
    <row r="117" spans="1:13" x14ac:dyDescent="0.25">
      <c r="A117" t="s">
        <v>447</v>
      </c>
      <c r="B117">
        <v>0</v>
      </c>
      <c r="C117">
        <v>0</v>
      </c>
      <c r="D117">
        <v>0</v>
      </c>
      <c r="E117">
        <v>0</v>
      </c>
      <c r="F117">
        <v>0</v>
      </c>
      <c r="G117">
        <v>0</v>
      </c>
      <c r="H117">
        <v>0</v>
      </c>
      <c r="I117">
        <v>0</v>
      </c>
      <c r="J117">
        <v>0</v>
      </c>
      <c r="K117">
        <v>1</v>
      </c>
      <c r="L117" s="31">
        <f t="shared" si="6"/>
        <v>1</v>
      </c>
      <c r="M117" s="31">
        <f t="shared" si="7"/>
        <v>10</v>
      </c>
    </row>
  </sheetData>
  <autoFilter ref="A7:M117" xr:uid="{2095897B-2A27-4710-831F-DCC63332CAEB}"/>
  <conditionalFormatting sqref="A4:A117">
    <cfRule type="duplicateValues" dxfId="27" priority="2"/>
  </conditionalFormatting>
  <conditionalFormatting sqref="B3:K3">
    <cfRule type="cellIs" dxfId="26" priority="1" operator="equal">
      <formula>FALSE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4D5F-005B-43EB-B105-CA0F94D6EA23}">
  <dimension ref="A1:U83"/>
  <sheetViews>
    <sheetView topLeftCell="A54" zoomScale="104" workbookViewId="0">
      <selection activeCell="A64" sqref="A64:B83"/>
    </sheetView>
    <sheetView workbookViewId="1"/>
    <sheetView workbookViewId="2"/>
    <sheetView topLeftCell="A63" zoomScale="160" zoomScaleNormal="160" workbookViewId="3">
      <selection activeCell="B80" activeCellId="4" sqref="B70 B68 B73 B76 B80"/>
    </sheetView>
  </sheetViews>
  <sheetFormatPr defaultRowHeight="15" x14ac:dyDescent="0.25"/>
  <cols>
    <col min="2" max="2" width="37.7109375" bestFit="1" customWidth="1"/>
    <col min="5" max="5" width="44.28515625" bestFit="1" customWidth="1"/>
    <col min="8" max="8" width="42" bestFit="1" customWidth="1"/>
  </cols>
  <sheetData>
    <row r="1" spans="1:21" x14ac:dyDescent="0.25">
      <c r="A1" s="6" t="s">
        <v>263</v>
      </c>
      <c r="B1" s="21"/>
      <c r="D1" s="6" t="s">
        <v>265</v>
      </c>
      <c r="E1" s="21"/>
      <c r="G1" s="6" t="s">
        <v>282</v>
      </c>
      <c r="H1" s="21"/>
    </row>
    <row r="2" spans="1:21" x14ac:dyDescent="0.25">
      <c r="A2" s="8">
        <v>0.37708333333333333</v>
      </c>
      <c r="B2" s="9" t="s">
        <v>288</v>
      </c>
      <c r="D2" s="8">
        <v>0.37708333333333333</v>
      </c>
      <c r="E2" s="9" t="s">
        <v>301</v>
      </c>
      <c r="G2" s="8">
        <v>0.37708333333333333</v>
      </c>
      <c r="H2" s="9" t="s">
        <v>314</v>
      </c>
      <c r="J2" s="2">
        <v>0.37708333333333333</v>
      </c>
      <c r="K2" t="s">
        <v>414</v>
      </c>
      <c r="O2" s="2">
        <f>J2</f>
        <v>0.37708333333333333</v>
      </c>
      <c r="P2" t="str">
        <f>TRIM(K2)</f>
        <v>Check and respond to critical emails</v>
      </c>
      <c r="U2" t="e">
        <f t="shared" ref="U2:U16" si="0">MID(B2,FIND(":",B2)+8,LEN(B2))</f>
        <v>#VALUE!</v>
      </c>
    </row>
    <row r="3" spans="1:21" x14ac:dyDescent="0.25">
      <c r="A3" s="8">
        <v>0.39861111111111114</v>
      </c>
      <c r="B3" s="9" t="s">
        <v>289</v>
      </c>
      <c r="D3" s="8">
        <v>0.40208333333333335</v>
      </c>
      <c r="E3" s="45" t="s">
        <v>302</v>
      </c>
      <c r="G3" s="8">
        <v>0.39444444444444443</v>
      </c>
      <c r="H3" s="9" t="s">
        <v>469</v>
      </c>
      <c r="J3" s="2">
        <v>0.39374999999999999</v>
      </c>
      <c r="K3" t="s">
        <v>415</v>
      </c>
      <c r="O3" s="2">
        <f t="shared" ref="O3:O18" si="1">J3</f>
        <v>0.39374999999999999</v>
      </c>
      <c r="P3" t="str">
        <f t="shared" ref="P3:P18" si="2">TRIM(K3)</f>
        <v>Review and adjust project timelines</v>
      </c>
      <c r="R3" t="s">
        <v>277</v>
      </c>
      <c r="U3" t="e">
        <f t="shared" si="0"/>
        <v>#VALUE!</v>
      </c>
    </row>
    <row r="4" spans="1:21" x14ac:dyDescent="0.25">
      <c r="A4" s="8">
        <v>0.42152777777777778</v>
      </c>
      <c r="B4" s="9" t="s">
        <v>290</v>
      </c>
      <c r="D4" s="8">
        <v>0.41111111111111109</v>
      </c>
      <c r="E4" s="9" t="s">
        <v>303</v>
      </c>
      <c r="G4" s="8">
        <v>0.40555555555555556</v>
      </c>
      <c r="H4" s="9" t="s">
        <v>315</v>
      </c>
      <c r="J4" s="2">
        <v>0.41805555555555557</v>
      </c>
      <c r="K4" t="s">
        <v>416</v>
      </c>
      <c r="L4" t="s">
        <v>417</v>
      </c>
      <c r="O4" s="2">
        <f t="shared" si="1"/>
        <v>0.41805555555555557</v>
      </c>
      <c r="P4" t="str">
        <f t="shared" si="2"/>
        <v>Daily stand</v>
      </c>
      <c r="U4" t="e">
        <f t="shared" si="0"/>
        <v>#VALUE!</v>
      </c>
    </row>
    <row r="5" spans="1:21" x14ac:dyDescent="0.25">
      <c r="A5" s="8">
        <v>0.45277777777777778</v>
      </c>
      <c r="B5" s="45" t="s">
        <v>291</v>
      </c>
      <c r="D5" s="8">
        <v>0.4284722222222222</v>
      </c>
      <c r="E5" s="9" t="s">
        <v>487</v>
      </c>
      <c r="G5" s="8">
        <v>0.42499999999999999</v>
      </c>
      <c r="H5" s="45" t="s">
        <v>316</v>
      </c>
      <c r="J5" s="2">
        <v>0.43472222222222223</v>
      </c>
      <c r="K5" t="s">
        <v>418</v>
      </c>
      <c r="O5" s="2">
        <f t="shared" si="1"/>
        <v>0.43472222222222223</v>
      </c>
      <c r="P5" t="str">
        <f t="shared" si="2"/>
        <v>Scrolling social media and catching up on industry news</v>
      </c>
      <c r="U5" t="e">
        <f t="shared" si="0"/>
        <v>#VALUE!</v>
      </c>
    </row>
    <row r="6" spans="1:21" x14ac:dyDescent="0.25">
      <c r="A6" s="8">
        <v>0.46597222222222223</v>
      </c>
      <c r="B6" s="9" t="s">
        <v>292</v>
      </c>
      <c r="D6" s="8">
        <v>0.45</v>
      </c>
      <c r="E6" s="9" t="s">
        <v>304</v>
      </c>
      <c r="G6" s="8">
        <v>0.43680555555555556</v>
      </c>
      <c r="H6" s="9" t="s">
        <v>317</v>
      </c>
      <c r="J6" s="2">
        <v>0.45</v>
      </c>
      <c r="K6" t="s">
        <v>419</v>
      </c>
      <c r="O6" s="2">
        <f t="shared" si="1"/>
        <v>0.45</v>
      </c>
      <c r="P6" t="str">
        <f t="shared" si="2"/>
        <v>Conduct resource allocation analysis for upcoming tasks</v>
      </c>
      <c r="U6" t="e">
        <f t="shared" si="0"/>
        <v>#VALUE!</v>
      </c>
    </row>
    <row r="7" spans="1:21" x14ac:dyDescent="0.25">
      <c r="A7" s="8">
        <v>0.48749999999999999</v>
      </c>
      <c r="B7" s="9" t="s">
        <v>293</v>
      </c>
      <c r="D7" s="8">
        <v>0.47291666666666665</v>
      </c>
      <c r="E7" s="9" t="s">
        <v>305</v>
      </c>
      <c r="G7" s="8">
        <v>0.46597222222222223</v>
      </c>
      <c r="H7" s="9" t="s">
        <v>318</v>
      </c>
      <c r="J7" s="2">
        <v>0.47013888888888888</v>
      </c>
      <c r="K7" t="s">
        <v>420</v>
      </c>
      <c r="O7" s="2">
        <f t="shared" si="1"/>
        <v>0.47013888888888888</v>
      </c>
      <c r="P7" t="str">
        <f t="shared" si="2"/>
        <v>Coffee break and casual chat with colleagues</v>
      </c>
      <c r="U7" t="e">
        <f t="shared" si="0"/>
        <v>#VALUE!</v>
      </c>
    </row>
    <row r="8" spans="1:21" x14ac:dyDescent="0.25">
      <c r="A8" s="8">
        <v>0.51388888888888884</v>
      </c>
      <c r="B8" s="45" t="s">
        <v>280</v>
      </c>
      <c r="D8" s="8">
        <v>0.49791666666666667</v>
      </c>
      <c r="E8" s="45" t="s">
        <v>306</v>
      </c>
      <c r="G8" s="8">
        <v>0.49166666666666664</v>
      </c>
      <c r="H8" s="9" t="s">
        <v>319</v>
      </c>
      <c r="J8" s="2">
        <v>0.48541666666666666</v>
      </c>
      <c r="K8" t="s">
        <v>421</v>
      </c>
      <c r="O8" s="2">
        <f t="shared" si="1"/>
        <v>0.48541666666666666</v>
      </c>
      <c r="P8" t="str">
        <f t="shared" si="2"/>
        <v>Update project risk documentation based on team feedback</v>
      </c>
      <c r="U8" t="e">
        <f t="shared" si="0"/>
        <v>#VALUE!</v>
      </c>
    </row>
    <row r="9" spans="1:21" x14ac:dyDescent="0.25">
      <c r="A9" s="8">
        <v>0.54166666666666663</v>
      </c>
      <c r="B9" s="9" t="s">
        <v>294</v>
      </c>
      <c r="D9" s="8">
        <v>0.50694444444444442</v>
      </c>
      <c r="E9" s="45" t="s">
        <v>193</v>
      </c>
      <c r="G9" s="8">
        <v>0.51736111111111116</v>
      </c>
      <c r="H9" s="45" t="s">
        <v>320</v>
      </c>
      <c r="J9" s="2">
        <v>0.5083333333333333</v>
      </c>
      <c r="K9" t="s">
        <v>422</v>
      </c>
      <c r="O9" s="2">
        <f t="shared" si="1"/>
        <v>0.5083333333333333</v>
      </c>
      <c r="P9" t="str">
        <f t="shared" si="2"/>
        <v>Plan project scope adjustment for next phase</v>
      </c>
      <c r="U9" t="e">
        <f t="shared" si="0"/>
        <v>#VALUE!</v>
      </c>
    </row>
    <row r="10" spans="1:21" x14ac:dyDescent="0.25">
      <c r="A10" s="8">
        <v>0.56180555555555556</v>
      </c>
      <c r="B10" s="45" t="s">
        <v>295</v>
      </c>
      <c r="D10" s="8">
        <v>0.53263888888888888</v>
      </c>
      <c r="E10" s="9" t="s">
        <v>307</v>
      </c>
      <c r="G10" s="8">
        <v>0.52777777777777779</v>
      </c>
      <c r="H10" s="45" t="s">
        <v>321</v>
      </c>
      <c r="J10" s="2">
        <v>0.52986111111111112</v>
      </c>
      <c r="K10" t="s">
        <v>413</v>
      </c>
      <c r="O10" s="2">
        <f t="shared" si="1"/>
        <v>0.52986111111111112</v>
      </c>
      <c r="P10" t="str">
        <f t="shared" si="2"/>
        <v>Lunch break</v>
      </c>
      <c r="U10" t="e">
        <f t="shared" si="0"/>
        <v>#VALUE!</v>
      </c>
    </row>
    <row r="11" spans="1:21" x14ac:dyDescent="0.25">
      <c r="A11" s="8">
        <v>0.57430555555555551</v>
      </c>
      <c r="B11" s="9" t="s">
        <v>296</v>
      </c>
      <c r="D11" s="8">
        <v>0.55833333333333335</v>
      </c>
      <c r="E11" s="9" t="s">
        <v>308</v>
      </c>
      <c r="G11" s="8">
        <v>0.55763888888888891</v>
      </c>
      <c r="H11" s="9" t="s">
        <v>322</v>
      </c>
      <c r="J11" s="2">
        <v>0.55555555555555558</v>
      </c>
      <c r="K11" t="s">
        <v>423</v>
      </c>
      <c r="O11" s="2">
        <f t="shared" si="1"/>
        <v>0.55555555555555558</v>
      </c>
      <c r="P11" t="str">
        <f t="shared" si="2"/>
        <v>Monitor team performance and provide feedback</v>
      </c>
      <c r="U11" t="e">
        <f t="shared" si="0"/>
        <v>#VALUE!</v>
      </c>
    </row>
    <row r="12" spans="1:21" x14ac:dyDescent="0.25">
      <c r="A12" s="8">
        <v>0.60138888888888886</v>
      </c>
      <c r="B12" s="9" t="s">
        <v>297</v>
      </c>
      <c r="D12" s="8">
        <v>0.58611111111111114</v>
      </c>
      <c r="E12" s="9" t="s">
        <v>309</v>
      </c>
      <c r="G12" s="8">
        <v>0.58125000000000004</v>
      </c>
      <c r="H12" s="9" t="s">
        <v>323</v>
      </c>
      <c r="J12" s="2">
        <v>0.57430555555555551</v>
      </c>
      <c r="K12" t="s">
        <v>424</v>
      </c>
      <c r="O12" s="2">
        <f t="shared" si="1"/>
        <v>0.57430555555555551</v>
      </c>
      <c r="P12" t="str">
        <f t="shared" si="2"/>
        <v>Draft and send project update to stakeholders</v>
      </c>
      <c r="U12" t="e">
        <f t="shared" si="0"/>
        <v>#VALUE!</v>
      </c>
    </row>
    <row r="13" spans="1:21" x14ac:dyDescent="0.25">
      <c r="A13" s="8">
        <v>0.63055555555555554</v>
      </c>
      <c r="B13" s="45" t="s">
        <v>279</v>
      </c>
      <c r="D13" s="8">
        <v>0.61458333333333337</v>
      </c>
      <c r="E13" s="45" t="s">
        <v>310</v>
      </c>
      <c r="G13" s="8">
        <v>0.60624999999999996</v>
      </c>
      <c r="H13" s="9" t="s">
        <v>324</v>
      </c>
      <c r="J13" s="2">
        <v>0.59652777777777777</v>
      </c>
      <c r="K13" t="s">
        <v>425</v>
      </c>
      <c r="O13" s="2">
        <f t="shared" si="1"/>
        <v>0.59652777777777777</v>
      </c>
      <c r="P13" t="str">
        <f t="shared" si="2"/>
        <v>Take a short walk to clear the mind</v>
      </c>
      <c r="U13" t="e">
        <f t="shared" si="0"/>
        <v>#VALUE!</v>
      </c>
    </row>
    <row r="14" spans="1:21" x14ac:dyDescent="0.25">
      <c r="A14" s="8">
        <v>0.63958333333333328</v>
      </c>
      <c r="B14" s="9" t="s">
        <v>298</v>
      </c>
      <c r="D14" s="8">
        <v>0.62847222222222221</v>
      </c>
      <c r="E14" s="45" t="s">
        <v>311</v>
      </c>
      <c r="G14" s="8">
        <v>0.62847222222222221</v>
      </c>
      <c r="H14" s="9" t="s">
        <v>325</v>
      </c>
      <c r="J14" s="2">
        <v>0.60763888888888884</v>
      </c>
      <c r="K14" t="s">
        <v>426</v>
      </c>
      <c r="O14" s="2">
        <f t="shared" si="1"/>
        <v>0.60763888888888884</v>
      </c>
      <c r="P14" t="str">
        <f t="shared" si="2"/>
        <v>Coordinate with vendor for software procurement</v>
      </c>
      <c r="U14" t="e">
        <f t="shared" si="0"/>
        <v>#VALUE!</v>
      </c>
    </row>
    <row r="15" spans="1:21" x14ac:dyDescent="0.25">
      <c r="A15" s="8">
        <v>0.6694444444444444</v>
      </c>
      <c r="B15" s="9" t="s">
        <v>299</v>
      </c>
      <c r="D15" s="8">
        <v>0.64583333333333337</v>
      </c>
      <c r="E15" s="9" t="s">
        <v>312</v>
      </c>
      <c r="G15" s="8">
        <v>0.65763888888888888</v>
      </c>
      <c r="H15" s="45" t="s">
        <v>326</v>
      </c>
      <c r="J15" s="2">
        <v>0.62708333333333333</v>
      </c>
      <c r="K15" t="s">
        <v>427</v>
      </c>
      <c r="O15" s="2">
        <f t="shared" si="1"/>
        <v>0.62708333333333333</v>
      </c>
      <c r="P15" t="str">
        <f t="shared" si="2"/>
        <v>Brainstorming session for upcoming project challenges</v>
      </c>
      <c r="U15" t="e">
        <f t="shared" si="0"/>
        <v>#VALUE!</v>
      </c>
    </row>
    <row r="16" spans="1:21" ht="15.75" thickBot="1" x14ac:dyDescent="0.3">
      <c r="A16" s="10">
        <v>0.69652777777777775</v>
      </c>
      <c r="B16" s="11" t="s">
        <v>300</v>
      </c>
      <c r="D16" s="8">
        <v>0.67569444444444449</v>
      </c>
      <c r="E16" s="9" t="s">
        <v>468</v>
      </c>
      <c r="G16" s="8">
        <v>0.66805555555555551</v>
      </c>
      <c r="H16" s="9" t="s">
        <v>327</v>
      </c>
      <c r="J16" s="2">
        <v>0.64652777777777781</v>
      </c>
      <c r="K16" t="s">
        <v>428</v>
      </c>
      <c r="O16" s="2">
        <f t="shared" si="1"/>
        <v>0.64652777777777781</v>
      </c>
      <c r="P16" t="str">
        <f>TRIM(K16)</f>
        <v>Participate in a webinar on project management trends</v>
      </c>
      <c r="U16" t="e">
        <f t="shared" si="0"/>
        <v>#VALUE!</v>
      </c>
    </row>
    <row r="17" spans="1:16" ht="15.75" thickBot="1" x14ac:dyDescent="0.3">
      <c r="D17" s="10">
        <v>0.69374999999999998</v>
      </c>
      <c r="E17" s="11" t="s">
        <v>313</v>
      </c>
      <c r="G17" s="8">
        <v>0.68680555555555556</v>
      </c>
      <c r="H17" s="9" t="s">
        <v>328</v>
      </c>
      <c r="J17" s="2">
        <v>0.67083333333333328</v>
      </c>
      <c r="K17" t="s">
        <v>429</v>
      </c>
      <c r="O17" s="2">
        <f t="shared" si="1"/>
        <v>0.67083333333333328</v>
      </c>
      <c r="P17" t="str">
        <f t="shared" si="2"/>
        <v>Send a Telegram chat to a friend</v>
      </c>
    </row>
    <row r="18" spans="1:16" ht="15.75" thickBot="1" x14ac:dyDescent="0.3">
      <c r="G18" s="10">
        <v>0.70486111111111116</v>
      </c>
      <c r="H18" s="11" t="s">
        <v>329</v>
      </c>
      <c r="J18" s="2">
        <v>0.68125000000000002</v>
      </c>
      <c r="K18" t="s">
        <v>430</v>
      </c>
      <c r="O18" s="2">
        <f t="shared" si="1"/>
        <v>0.68125000000000002</v>
      </c>
      <c r="P18" t="str">
        <f t="shared" si="2"/>
        <v>Track project milestones and update dashboard</v>
      </c>
    </row>
    <row r="19" spans="1:16" ht="15.75" thickBot="1" x14ac:dyDescent="0.3">
      <c r="J19" s="2">
        <v>0.7</v>
      </c>
      <c r="K19" t="s">
        <v>431</v>
      </c>
      <c r="O19" s="2">
        <f t="shared" ref="O19:O21" si="3">J19</f>
        <v>0.7</v>
      </c>
      <c r="P19" t="str">
        <f t="shared" ref="P19:P21" si="4">TRIM(K19)</f>
        <v>Prepare summary report for tomorrow's project review meeting</v>
      </c>
    </row>
    <row r="20" spans="1:16" x14ac:dyDescent="0.25">
      <c r="A20" s="6" t="s">
        <v>275</v>
      </c>
      <c r="B20" s="21"/>
      <c r="D20" s="6" t="s">
        <v>276</v>
      </c>
      <c r="E20" s="21"/>
      <c r="G20" s="6" t="s">
        <v>283</v>
      </c>
      <c r="H20" s="21"/>
      <c r="J20" s="2">
        <v>0.71597222222222223</v>
      </c>
      <c r="K20" t="s">
        <v>432</v>
      </c>
      <c r="O20" s="2">
        <f t="shared" si="3"/>
        <v>0.71597222222222223</v>
      </c>
      <c r="P20" t="str">
        <f t="shared" si="4"/>
        <v>Log off and prepare for the next day's tasks</v>
      </c>
    </row>
    <row r="21" spans="1:16" x14ac:dyDescent="0.25">
      <c r="A21" s="8">
        <v>0.37708333333333333</v>
      </c>
      <c r="B21" s="9" t="s">
        <v>330</v>
      </c>
      <c r="D21" s="8">
        <v>0.37986111111111109</v>
      </c>
      <c r="E21" s="9" t="s">
        <v>348</v>
      </c>
      <c r="G21" s="8">
        <v>0.37708333333333333</v>
      </c>
      <c r="H21" s="9" t="s">
        <v>364</v>
      </c>
      <c r="J21" s="2"/>
      <c r="O21" s="2">
        <f t="shared" si="3"/>
        <v>0</v>
      </c>
      <c r="P21" t="str">
        <f t="shared" si="4"/>
        <v/>
      </c>
    </row>
    <row r="22" spans="1:16" x14ac:dyDescent="0.25">
      <c r="A22" s="8">
        <v>0.39305555555555555</v>
      </c>
      <c r="B22" s="9" t="s">
        <v>474</v>
      </c>
      <c r="D22" s="8">
        <v>0.3972222222222222</v>
      </c>
      <c r="E22" s="9" t="s">
        <v>449</v>
      </c>
      <c r="G22" s="8">
        <v>0.39374999999999999</v>
      </c>
      <c r="H22" s="9" t="s">
        <v>450</v>
      </c>
    </row>
    <row r="23" spans="1:16" x14ac:dyDescent="0.25">
      <c r="A23" s="8">
        <v>0.40763888888888888</v>
      </c>
      <c r="B23" s="9" t="s">
        <v>331</v>
      </c>
      <c r="D23" s="8">
        <v>0.41944444444444445</v>
      </c>
      <c r="E23" s="9" t="s">
        <v>349</v>
      </c>
      <c r="G23" s="8">
        <v>0.41388888888888886</v>
      </c>
      <c r="H23" s="9" t="s">
        <v>365</v>
      </c>
    </row>
    <row r="24" spans="1:16" x14ac:dyDescent="0.25">
      <c r="A24" s="8">
        <v>0.42708333333333331</v>
      </c>
      <c r="B24" s="9" t="s">
        <v>332</v>
      </c>
      <c r="D24" s="8">
        <v>0.44583333333333336</v>
      </c>
      <c r="E24" s="9" t="s">
        <v>350</v>
      </c>
      <c r="G24" s="8">
        <v>0.43125000000000002</v>
      </c>
      <c r="H24" s="9" t="s">
        <v>366</v>
      </c>
    </row>
    <row r="25" spans="1:16" x14ac:dyDescent="0.25">
      <c r="A25" s="8">
        <v>0.44861111111111113</v>
      </c>
      <c r="B25" s="9" t="s">
        <v>333</v>
      </c>
      <c r="D25" s="8">
        <v>0.46944444444444444</v>
      </c>
      <c r="E25" s="45" t="s">
        <v>351</v>
      </c>
      <c r="G25" s="8">
        <v>0.45416666666666666</v>
      </c>
      <c r="H25" s="45" t="s">
        <v>367</v>
      </c>
    </row>
    <row r="26" spans="1:16" x14ac:dyDescent="0.25">
      <c r="A26" s="8">
        <v>0.46805555555555556</v>
      </c>
      <c r="B26" s="45" t="s">
        <v>334</v>
      </c>
      <c r="D26" s="8">
        <v>0.48194444444444445</v>
      </c>
      <c r="E26" s="9" t="s">
        <v>352</v>
      </c>
      <c r="G26" s="8">
        <v>0.46250000000000002</v>
      </c>
      <c r="H26" s="9" t="s">
        <v>368</v>
      </c>
    </row>
    <row r="27" spans="1:16" x14ac:dyDescent="0.25">
      <c r="A27" s="8">
        <v>0.48055555555555557</v>
      </c>
      <c r="B27" s="9" t="s">
        <v>335</v>
      </c>
      <c r="D27" s="8">
        <v>0.50208333333333333</v>
      </c>
      <c r="E27" s="45" t="s">
        <v>353</v>
      </c>
      <c r="G27" s="8">
        <v>0.48541666666666666</v>
      </c>
      <c r="H27" s="45" t="s">
        <v>369</v>
      </c>
    </row>
    <row r="28" spans="1:16" x14ac:dyDescent="0.25">
      <c r="A28" s="8">
        <v>0.49861111111111112</v>
      </c>
      <c r="B28" s="9" t="s">
        <v>336</v>
      </c>
      <c r="D28" s="8">
        <v>0.53263888888888888</v>
      </c>
      <c r="E28" s="45" t="s">
        <v>354</v>
      </c>
      <c r="G28" s="8">
        <v>0.49583333333333335</v>
      </c>
      <c r="H28" s="9" t="s">
        <v>370</v>
      </c>
    </row>
    <row r="29" spans="1:16" x14ac:dyDescent="0.25">
      <c r="A29" s="8">
        <v>0.5131944444444444</v>
      </c>
      <c r="B29" s="45" t="s">
        <v>193</v>
      </c>
      <c r="D29" s="8">
        <v>0.5493055555555556</v>
      </c>
      <c r="E29" s="9" t="s">
        <v>355</v>
      </c>
      <c r="G29" s="8">
        <v>0.5131944444444444</v>
      </c>
      <c r="H29" s="45" t="s">
        <v>193</v>
      </c>
    </row>
    <row r="30" spans="1:16" x14ac:dyDescent="0.25">
      <c r="A30" s="8">
        <v>0.53749999999999998</v>
      </c>
      <c r="B30" s="45" t="s">
        <v>337</v>
      </c>
      <c r="D30" s="8">
        <v>0.57291666666666663</v>
      </c>
      <c r="E30" s="9" t="s">
        <v>356</v>
      </c>
      <c r="G30" s="8">
        <v>0.5395833333333333</v>
      </c>
      <c r="H30" s="9" t="s">
        <v>371</v>
      </c>
    </row>
    <row r="31" spans="1:16" x14ac:dyDescent="0.25">
      <c r="A31" s="8">
        <v>0.54861111111111116</v>
      </c>
      <c r="B31" s="9" t="s">
        <v>338</v>
      </c>
      <c r="D31" s="8">
        <v>0.59236111111111112</v>
      </c>
      <c r="E31" s="9" t="s">
        <v>357</v>
      </c>
      <c r="G31" s="8">
        <v>0.56597222222222221</v>
      </c>
      <c r="H31" s="45" t="s">
        <v>372</v>
      </c>
    </row>
    <row r="32" spans="1:16" x14ac:dyDescent="0.25">
      <c r="A32" s="8">
        <v>0.56736111111111109</v>
      </c>
      <c r="B32" s="9" t="s">
        <v>339</v>
      </c>
      <c r="D32" s="8">
        <v>0.61736111111111114</v>
      </c>
      <c r="E32" s="45" t="s">
        <v>358</v>
      </c>
      <c r="G32" s="8">
        <v>0.57499999999999996</v>
      </c>
      <c r="H32" s="9" t="s">
        <v>373</v>
      </c>
    </row>
    <row r="33" spans="1:8" x14ac:dyDescent="0.25">
      <c r="A33" s="8">
        <v>0.58194444444444449</v>
      </c>
      <c r="B33" s="9" t="s">
        <v>340</v>
      </c>
      <c r="D33" s="8">
        <v>0.62986111111111109</v>
      </c>
      <c r="E33" s="9" t="s">
        <v>359</v>
      </c>
      <c r="G33" s="8">
        <v>0.61319444444444449</v>
      </c>
      <c r="H33" s="9" t="s">
        <v>374</v>
      </c>
    </row>
    <row r="34" spans="1:8" x14ac:dyDescent="0.25">
      <c r="A34" s="8">
        <v>0.60138888888888886</v>
      </c>
      <c r="B34" s="45" t="s">
        <v>341</v>
      </c>
      <c r="D34" s="8">
        <v>0.65138888888888891</v>
      </c>
      <c r="E34" s="9" t="s">
        <v>360</v>
      </c>
      <c r="G34" s="8">
        <v>0.63124999999999998</v>
      </c>
      <c r="H34" s="45" t="s">
        <v>375</v>
      </c>
    </row>
    <row r="35" spans="1:8" x14ac:dyDescent="0.25">
      <c r="A35" s="8">
        <v>0.6118055555555556</v>
      </c>
      <c r="B35" s="9" t="s">
        <v>342</v>
      </c>
      <c r="D35" s="8">
        <v>0.66805555555555551</v>
      </c>
      <c r="E35" s="9" t="s">
        <v>361</v>
      </c>
      <c r="G35" s="8">
        <v>0.64444444444444449</v>
      </c>
      <c r="H35" s="9" t="s">
        <v>376</v>
      </c>
    </row>
    <row r="36" spans="1:8" x14ac:dyDescent="0.25">
      <c r="A36" s="8">
        <v>0.63680555555555551</v>
      </c>
      <c r="B36" s="45" t="s">
        <v>343</v>
      </c>
      <c r="D36" s="8">
        <v>0.68541666666666667</v>
      </c>
      <c r="E36" s="9" t="s">
        <v>362</v>
      </c>
      <c r="G36" s="8">
        <v>0.66249999999999998</v>
      </c>
      <c r="H36" s="9" t="s">
        <v>377</v>
      </c>
    </row>
    <row r="37" spans="1:8" ht="15.75" thickBot="1" x14ac:dyDescent="0.3">
      <c r="A37" s="8">
        <v>0.65208333333333335</v>
      </c>
      <c r="B37" s="9" t="s">
        <v>344</v>
      </c>
      <c r="D37" s="8">
        <v>0.70347222222222228</v>
      </c>
      <c r="E37" s="11" t="s">
        <v>363</v>
      </c>
      <c r="G37" s="8">
        <v>0.67500000000000004</v>
      </c>
      <c r="H37" s="9" t="s">
        <v>378</v>
      </c>
    </row>
    <row r="38" spans="1:8" x14ac:dyDescent="0.25">
      <c r="A38" s="8">
        <v>0.67291666666666672</v>
      </c>
      <c r="B38" s="9" t="s">
        <v>345</v>
      </c>
      <c r="G38" s="8">
        <v>0.69236111111111109</v>
      </c>
      <c r="H38" s="9" t="s">
        <v>379</v>
      </c>
    </row>
    <row r="39" spans="1:8" ht="15.75" thickBot="1" x14ac:dyDescent="0.3">
      <c r="A39" s="8">
        <v>0.68958333333333333</v>
      </c>
      <c r="B39" s="9" t="s">
        <v>346</v>
      </c>
      <c r="G39" s="10">
        <v>0.70833333333333337</v>
      </c>
      <c r="H39" s="11" t="s">
        <v>380</v>
      </c>
    </row>
    <row r="40" spans="1:8" ht="15.75" thickBot="1" x14ac:dyDescent="0.3">
      <c r="A40" s="10">
        <v>0.7055555555555556</v>
      </c>
      <c r="B40" s="11" t="s">
        <v>347</v>
      </c>
    </row>
    <row r="41" spans="1:8" ht="15.75" thickBot="1" x14ac:dyDescent="0.3"/>
    <row r="42" spans="1:8" x14ac:dyDescent="0.25">
      <c r="A42" s="6" t="s">
        <v>284</v>
      </c>
      <c r="B42" s="21"/>
      <c r="D42" s="6" t="s">
        <v>285</v>
      </c>
      <c r="E42" s="21"/>
      <c r="G42" s="6" t="s">
        <v>286</v>
      </c>
      <c r="H42" s="21"/>
    </row>
    <row r="43" spans="1:8" x14ac:dyDescent="0.25">
      <c r="A43" s="8">
        <v>0.37708333333333333</v>
      </c>
      <c r="B43" s="9" t="s">
        <v>381</v>
      </c>
      <c r="D43" s="8">
        <v>0.37708333333333333</v>
      </c>
      <c r="E43" s="9" t="s">
        <v>260</v>
      </c>
      <c r="G43" s="8">
        <v>0.37708333333333333</v>
      </c>
      <c r="H43" s="9" t="s">
        <v>453</v>
      </c>
    </row>
    <row r="44" spans="1:8" x14ac:dyDescent="0.25">
      <c r="A44" s="8">
        <v>0.39027777777777778</v>
      </c>
      <c r="B44" s="9" t="s">
        <v>451</v>
      </c>
      <c r="D44" s="8">
        <v>0.39374999999999999</v>
      </c>
      <c r="E44" s="9" t="s">
        <v>452</v>
      </c>
      <c r="G44" s="8">
        <v>0.39305555555555555</v>
      </c>
      <c r="H44" s="9" t="s">
        <v>454</v>
      </c>
    </row>
    <row r="45" spans="1:8" x14ac:dyDescent="0.25">
      <c r="A45" s="8">
        <v>0.41041666666666665</v>
      </c>
      <c r="B45" s="9" t="s">
        <v>382</v>
      </c>
      <c r="D45" s="8">
        <v>0.40625</v>
      </c>
      <c r="E45" s="9" t="s">
        <v>396</v>
      </c>
      <c r="G45" s="8">
        <v>0.42430555555555555</v>
      </c>
      <c r="H45" s="9" t="s">
        <v>455</v>
      </c>
    </row>
    <row r="46" spans="1:8" x14ac:dyDescent="0.25">
      <c r="A46" s="8">
        <v>0.42638888888888887</v>
      </c>
      <c r="B46" s="9" t="s">
        <v>383</v>
      </c>
      <c r="D46" s="8">
        <v>0.42638888888888887</v>
      </c>
      <c r="E46" s="9" t="s">
        <v>397</v>
      </c>
      <c r="G46" s="8">
        <v>0.43958333333333333</v>
      </c>
      <c r="H46" s="45" t="s">
        <v>274</v>
      </c>
    </row>
    <row r="47" spans="1:8" x14ac:dyDescent="0.25">
      <c r="A47" s="8">
        <v>0.4465277777777778</v>
      </c>
      <c r="B47" s="45" t="s">
        <v>384</v>
      </c>
      <c r="D47" s="8">
        <v>0.44583333333333336</v>
      </c>
      <c r="E47" s="45" t="s">
        <v>398</v>
      </c>
      <c r="G47" s="8">
        <v>0.45069444444444445</v>
      </c>
      <c r="H47" s="9" t="s">
        <v>456</v>
      </c>
    </row>
    <row r="48" spans="1:8" x14ac:dyDescent="0.25">
      <c r="A48" s="8">
        <v>0.45208333333333334</v>
      </c>
      <c r="B48" s="9" t="s">
        <v>385</v>
      </c>
      <c r="D48" s="8">
        <v>0.45624999999999999</v>
      </c>
      <c r="E48" s="9" t="s">
        <v>399</v>
      </c>
      <c r="G48" s="8">
        <v>0.47291666666666665</v>
      </c>
      <c r="H48" s="45" t="s">
        <v>457</v>
      </c>
    </row>
    <row r="49" spans="1:8" x14ac:dyDescent="0.25">
      <c r="A49" s="8">
        <v>0.47708333333333336</v>
      </c>
      <c r="B49" s="45" t="s">
        <v>386</v>
      </c>
      <c r="D49" s="8">
        <v>0.47152777777777777</v>
      </c>
      <c r="E49" s="9" t="s">
        <v>400</v>
      </c>
      <c r="G49" s="8">
        <v>0.47847222222222224</v>
      </c>
      <c r="H49" s="9" t="s">
        <v>458</v>
      </c>
    </row>
    <row r="50" spans="1:8" x14ac:dyDescent="0.25">
      <c r="A50" s="8">
        <v>0.4861111111111111</v>
      </c>
      <c r="B50" s="9" t="s">
        <v>387</v>
      </c>
      <c r="D50" s="8">
        <v>0.48888888888888887</v>
      </c>
      <c r="E50" s="45" t="s">
        <v>401</v>
      </c>
      <c r="G50" s="8">
        <v>0.49791666666666667</v>
      </c>
      <c r="H50" s="45" t="s">
        <v>193</v>
      </c>
    </row>
    <row r="51" spans="1:8" x14ac:dyDescent="0.25">
      <c r="A51" s="8">
        <v>0.50763888888888886</v>
      </c>
      <c r="B51" s="45" t="s">
        <v>280</v>
      </c>
      <c r="D51" s="8">
        <v>0.50069444444444444</v>
      </c>
      <c r="E51" s="9" t="s">
        <v>402</v>
      </c>
      <c r="G51" s="8">
        <v>0.53333333333333333</v>
      </c>
      <c r="H51" s="9" t="s">
        <v>459</v>
      </c>
    </row>
    <row r="52" spans="1:8" x14ac:dyDescent="0.25">
      <c r="A52" s="8">
        <v>0.53333333333333333</v>
      </c>
      <c r="B52" s="9" t="s">
        <v>388</v>
      </c>
      <c r="D52" s="8">
        <v>0.52708333333333335</v>
      </c>
      <c r="E52" s="45" t="s">
        <v>403</v>
      </c>
      <c r="G52" s="8">
        <v>0.56736111111111109</v>
      </c>
      <c r="H52" s="9" t="s">
        <v>460</v>
      </c>
    </row>
    <row r="53" spans="1:8" x14ac:dyDescent="0.25">
      <c r="A53" s="8">
        <v>0.55694444444444446</v>
      </c>
      <c r="B53" s="9" t="s">
        <v>278</v>
      </c>
      <c r="D53" s="8">
        <v>0.55208333333333337</v>
      </c>
      <c r="E53" s="9" t="s">
        <v>404</v>
      </c>
      <c r="G53" s="8">
        <v>0.57708333333333328</v>
      </c>
      <c r="H53" s="9" t="s">
        <v>461</v>
      </c>
    </row>
    <row r="54" spans="1:8" x14ac:dyDescent="0.25">
      <c r="A54" s="8">
        <v>0.5756944444444444</v>
      </c>
      <c r="B54" s="9" t="s">
        <v>389</v>
      </c>
      <c r="D54" s="8">
        <v>0.57013888888888886</v>
      </c>
      <c r="E54" s="9" t="s">
        <v>405</v>
      </c>
      <c r="G54" s="8">
        <v>0.61250000000000004</v>
      </c>
      <c r="H54" s="9" t="s">
        <v>462</v>
      </c>
    </row>
    <row r="55" spans="1:8" x14ac:dyDescent="0.25">
      <c r="A55" s="8">
        <v>0.59513888888888888</v>
      </c>
      <c r="B55" s="45" t="s">
        <v>390</v>
      </c>
      <c r="D55" s="8">
        <v>0.58750000000000002</v>
      </c>
      <c r="E55" s="45" t="s">
        <v>372</v>
      </c>
      <c r="G55" s="8">
        <v>0.64097222222222228</v>
      </c>
      <c r="H55" s="45" t="s">
        <v>463</v>
      </c>
    </row>
    <row r="56" spans="1:8" x14ac:dyDescent="0.25">
      <c r="A56" s="8">
        <v>0.60902777777777772</v>
      </c>
      <c r="B56" s="9" t="s">
        <v>391</v>
      </c>
      <c r="D56" s="8">
        <v>0.59652777777777777</v>
      </c>
      <c r="E56" s="9" t="s">
        <v>406</v>
      </c>
      <c r="G56" s="8">
        <v>0.65138888888888891</v>
      </c>
      <c r="H56" s="9" t="s">
        <v>464</v>
      </c>
    </row>
    <row r="57" spans="1:8" x14ac:dyDescent="0.25">
      <c r="A57" s="8">
        <v>0.63749999999999996</v>
      </c>
      <c r="B57" s="9" t="s">
        <v>392</v>
      </c>
      <c r="D57" s="8">
        <v>0.62361111111111112</v>
      </c>
      <c r="E57" s="9" t="s">
        <v>407</v>
      </c>
      <c r="G57" s="8">
        <v>0.67152777777777772</v>
      </c>
      <c r="H57" s="9" t="s">
        <v>465</v>
      </c>
    </row>
    <row r="58" spans="1:8" x14ac:dyDescent="0.25">
      <c r="A58" s="8">
        <v>0.67013888888888884</v>
      </c>
      <c r="B58" s="45" t="s">
        <v>393</v>
      </c>
      <c r="D58" s="8">
        <v>0.64027777777777772</v>
      </c>
      <c r="E58" s="45" t="s">
        <v>408</v>
      </c>
      <c r="G58" s="8">
        <v>0.68819444444444444</v>
      </c>
      <c r="H58" s="9" t="s">
        <v>466</v>
      </c>
    </row>
    <row r="59" spans="1:8" ht="15.75" thickBot="1" x14ac:dyDescent="0.3">
      <c r="A59" s="8">
        <v>0.68125000000000002</v>
      </c>
      <c r="B59" s="9" t="s">
        <v>394</v>
      </c>
      <c r="D59" s="8">
        <v>0.65069444444444446</v>
      </c>
      <c r="E59" s="9" t="s">
        <v>409</v>
      </c>
      <c r="G59" s="10">
        <v>0.70486111111111116</v>
      </c>
      <c r="H59" s="11" t="s">
        <v>467</v>
      </c>
    </row>
    <row r="60" spans="1:8" ht="15.75" thickBot="1" x14ac:dyDescent="0.3">
      <c r="A60" s="10">
        <v>0.6958333333333333</v>
      </c>
      <c r="B60" s="11" t="s">
        <v>395</v>
      </c>
      <c r="D60" s="8">
        <v>0.66874999999999996</v>
      </c>
      <c r="E60" s="9" t="s">
        <v>410</v>
      </c>
    </row>
    <row r="61" spans="1:8" x14ac:dyDescent="0.25">
      <c r="A61" s="2"/>
      <c r="D61" s="8">
        <v>0.68819444444444444</v>
      </c>
      <c r="E61" s="9" t="s">
        <v>411</v>
      </c>
    </row>
    <row r="62" spans="1:8" ht="15.75" thickBot="1" x14ac:dyDescent="0.3">
      <c r="A62" s="2"/>
      <c r="D62" s="10">
        <v>0.69930555555555551</v>
      </c>
      <c r="E62" s="11" t="s">
        <v>412</v>
      </c>
    </row>
    <row r="63" spans="1:8" ht="15.75" thickBot="1" x14ac:dyDescent="0.3"/>
    <row r="64" spans="1:8" x14ac:dyDescent="0.25">
      <c r="A64" s="6" t="s">
        <v>287</v>
      </c>
      <c r="B64" s="21"/>
    </row>
    <row r="65" spans="1:2" x14ac:dyDescent="0.25">
      <c r="A65" s="8">
        <v>0.37708333333333333</v>
      </c>
      <c r="B65" s="9" t="s">
        <v>433</v>
      </c>
    </row>
    <row r="66" spans="1:2" x14ac:dyDescent="0.25">
      <c r="A66" s="8">
        <v>0.39374999999999999</v>
      </c>
      <c r="B66" s="9" t="s">
        <v>434</v>
      </c>
    </row>
    <row r="67" spans="1:2" x14ac:dyDescent="0.25">
      <c r="A67" s="8">
        <v>0.41805555555555557</v>
      </c>
      <c r="B67" s="9" t="s">
        <v>501</v>
      </c>
    </row>
    <row r="68" spans="1:2" x14ac:dyDescent="0.25">
      <c r="A68" s="8">
        <v>0.43472222222222223</v>
      </c>
      <c r="B68" s="45" t="s">
        <v>435</v>
      </c>
    </row>
    <row r="69" spans="1:2" x14ac:dyDescent="0.25">
      <c r="A69" s="8">
        <v>0.45</v>
      </c>
      <c r="B69" s="9" t="s">
        <v>436</v>
      </c>
    </row>
    <row r="70" spans="1:2" x14ac:dyDescent="0.25">
      <c r="A70" s="8">
        <v>0.47013888888888888</v>
      </c>
      <c r="B70" s="45" t="s">
        <v>437</v>
      </c>
    </row>
    <row r="71" spans="1:2" x14ac:dyDescent="0.25">
      <c r="A71" s="8">
        <v>0.48541666666666666</v>
      </c>
      <c r="B71" s="9" t="s">
        <v>438</v>
      </c>
    </row>
    <row r="72" spans="1:2" x14ac:dyDescent="0.25">
      <c r="A72" s="8">
        <v>0.5083333333333333</v>
      </c>
      <c r="B72" s="9" t="s">
        <v>439</v>
      </c>
    </row>
    <row r="73" spans="1:2" x14ac:dyDescent="0.25">
      <c r="A73" s="8">
        <v>0.52986111111111112</v>
      </c>
      <c r="B73" s="45" t="s">
        <v>193</v>
      </c>
    </row>
    <row r="74" spans="1:2" x14ac:dyDescent="0.25">
      <c r="A74" s="8">
        <v>0.55555555555555558</v>
      </c>
      <c r="B74" s="9" t="s">
        <v>440</v>
      </c>
    </row>
    <row r="75" spans="1:2" x14ac:dyDescent="0.25">
      <c r="A75" s="8">
        <v>0.57430555555555551</v>
      </c>
      <c r="B75" s="9" t="s">
        <v>441</v>
      </c>
    </row>
    <row r="76" spans="1:2" x14ac:dyDescent="0.25">
      <c r="A76" s="8">
        <v>0.59652777777777777</v>
      </c>
      <c r="B76" s="45" t="s">
        <v>442</v>
      </c>
    </row>
    <row r="77" spans="1:2" x14ac:dyDescent="0.25">
      <c r="A77" s="8">
        <v>0.60763888888888884</v>
      </c>
      <c r="B77" s="9" t="s">
        <v>443</v>
      </c>
    </row>
    <row r="78" spans="1:2" x14ac:dyDescent="0.25">
      <c r="A78" s="8">
        <v>0.62708333333333333</v>
      </c>
      <c r="B78" s="9" t="s">
        <v>444</v>
      </c>
    </row>
    <row r="79" spans="1:2" x14ac:dyDescent="0.25">
      <c r="A79" s="8">
        <v>0.64652777777777781</v>
      </c>
      <c r="B79" s="9" t="s">
        <v>445</v>
      </c>
    </row>
    <row r="80" spans="1:2" x14ac:dyDescent="0.25">
      <c r="A80" s="8">
        <v>0.67083333333333328</v>
      </c>
      <c r="B80" s="45" t="s">
        <v>372</v>
      </c>
    </row>
    <row r="81" spans="1:2" x14ac:dyDescent="0.25">
      <c r="A81" s="8">
        <v>0.68125000000000002</v>
      </c>
      <c r="B81" s="9" t="s">
        <v>446</v>
      </c>
    </row>
    <row r="82" spans="1:2" x14ac:dyDescent="0.25">
      <c r="A82" s="8">
        <v>0.7</v>
      </c>
      <c r="B82" s="9" t="s">
        <v>447</v>
      </c>
    </row>
    <row r="83" spans="1:2" ht="15.75" thickBot="1" x14ac:dyDescent="0.3">
      <c r="A83" s="10">
        <v>0.71597222222222223</v>
      </c>
      <c r="B83" s="11" t="s">
        <v>448</v>
      </c>
    </row>
  </sheetData>
  <conditionalFormatting sqref="B2:B16">
    <cfRule type="duplicateValues" dxfId="25" priority="10"/>
  </conditionalFormatting>
  <conditionalFormatting sqref="B21:B40">
    <cfRule type="duplicateValues" dxfId="24" priority="7"/>
  </conditionalFormatting>
  <conditionalFormatting sqref="B43:B60">
    <cfRule type="duplicateValues" dxfId="23" priority="4"/>
  </conditionalFormatting>
  <conditionalFormatting sqref="B65:B83">
    <cfRule type="duplicateValues" dxfId="22" priority="1"/>
  </conditionalFormatting>
  <conditionalFormatting sqref="E2:E17">
    <cfRule type="duplicateValues" dxfId="21" priority="9"/>
  </conditionalFormatting>
  <conditionalFormatting sqref="E21:E37">
    <cfRule type="duplicateValues" dxfId="20" priority="6"/>
  </conditionalFormatting>
  <conditionalFormatting sqref="E43:E62">
    <cfRule type="duplicateValues" dxfId="19" priority="3"/>
  </conditionalFormatting>
  <conditionalFormatting sqref="H2:H18">
    <cfRule type="duplicateValues" dxfId="18" priority="8"/>
  </conditionalFormatting>
  <conditionalFormatting sqref="H21:H39">
    <cfRule type="duplicateValues" dxfId="17" priority="5"/>
  </conditionalFormatting>
  <conditionalFormatting sqref="H43:H59">
    <cfRule type="duplicateValues" dxfId="16" priority="2"/>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5897B-2A27-4710-831F-DCC63332CAEB}">
  <dimension ref="A1:O115"/>
  <sheetViews>
    <sheetView topLeftCell="A56" workbookViewId="0">
      <selection activeCell="A7" sqref="A7"/>
    </sheetView>
    <sheetView workbookViewId="1">
      <selection activeCell="B2" sqref="B2"/>
    </sheetView>
    <sheetView workbookViewId="2"/>
    <sheetView workbookViewId="3">
      <selection activeCell="C9" sqref="C9"/>
    </sheetView>
  </sheetViews>
  <sheetFormatPr defaultRowHeight="15" x14ac:dyDescent="0.25"/>
  <cols>
    <col min="1" max="1" width="59.7109375" bestFit="1" customWidth="1"/>
    <col min="12" max="13" width="9" style="31"/>
  </cols>
  <sheetData>
    <row r="1" spans="1:15" x14ac:dyDescent="0.25">
      <c r="B1" t="b">
        <f>(B2=B3)</f>
        <v>1</v>
      </c>
      <c r="C1" t="b">
        <f t="shared" ref="C1:K1" si="0">(C2=C3)</f>
        <v>1</v>
      </c>
      <c r="D1" t="b">
        <f t="shared" si="0"/>
        <v>1</v>
      </c>
      <c r="E1" t="b">
        <f t="shared" si="0"/>
        <v>1</v>
      </c>
      <c r="F1" t="b">
        <f t="shared" si="0"/>
        <v>1</v>
      </c>
      <c r="G1" t="b">
        <f t="shared" si="0"/>
        <v>1</v>
      </c>
      <c r="H1" t="b">
        <f t="shared" si="0"/>
        <v>1</v>
      </c>
      <c r="I1" t="b">
        <f t="shared" si="0"/>
        <v>1</v>
      </c>
      <c r="J1" t="b">
        <f t="shared" si="0"/>
        <v>1</v>
      </c>
      <c r="K1" t="b">
        <f t="shared" si="0"/>
        <v>1</v>
      </c>
      <c r="O1" t="s">
        <v>502</v>
      </c>
    </row>
    <row r="2" spans="1:15" x14ac:dyDescent="0.25">
      <c r="A2" s="28" t="s">
        <v>472</v>
      </c>
      <c r="B2" s="29">
        <f t="shared" ref="B2:K2" si="1">COUNTA(B6:B115)</f>
        <v>15</v>
      </c>
      <c r="C2" s="29">
        <f t="shared" si="1"/>
        <v>16</v>
      </c>
      <c r="D2" s="29">
        <f t="shared" si="1"/>
        <v>17</v>
      </c>
      <c r="E2" s="29">
        <f t="shared" si="1"/>
        <v>20</v>
      </c>
      <c r="F2" s="29">
        <f t="shared" si="1"/>
        <v>17</v>
      </c>
      <c r="G2" s="29">
        <f t="shared" si="1"/>
        <v>19</v>
      </c>
      <c r="H2" s="29">
        <f t="shared" si="1"/>
        <v>18</v>
      </c>
      <c r="I2" s="29">
        <f t="shared" si="1"/>
        <v>20</v>
      </c>
      <c r="J2" s="29">
        <f t="shared" si="1"/>
        <v>17</v>
      </c>
      <c r="K2" s="29">
        <f t="shared" si="1"/>
        <v>19</v>
      </c>
      <c r="L2" s="30"/>
      <c r="M2" s="30"/>
      <c r="O2" t="s">
        <v>912</v>
      </c>
    </row>
    <row r="3" spans="1:15" x14ac:dyDescent="0.25">
      <c r="A3" s="28" t="s">
        <v>109</v>
      </c>
      <c r="B3" s="29">
        <v>15</v>
      </c>
      <c r="C3" s="29">
        <v>16</v>
      </c>
      <c r="D3" s="29">
        <v>17</v>
      </c>
      <c r="E3" s="29">
        <v>20</v>
      </c>
      <c r="F3" s="29">
        <v>17</v>
      </c>
      <c r="G3" s="29">
        <v>19</v>
      </c>
      <c r="H3" s="29">
        <v>18</v>
      </c>
      <c r="I3" s="29">
        <v>20</v>
      </c>
      <c r="J3" s="29">
        <v>17</v>
      </c>
      <c r="K3" s="29">
        <v>19</v>
      </c>
      <c r="L3" s="30"/>
      <c r="M3" s="30"/>
    </row>
    <row r="4" spans="1:15" x14ac:dyDescent="0.25">
      <c r="A4" s="28" t="s">
        <v>471</v>
      </c>
      <c r="B4" s="29">
        <v>22</v>
      </c>
      <c r="C4" s="29">
        <v>32</v>
      </c>
      <c r="D4" s="29">
        <v>45</v>
      </c>
      <c r="E4" s="29">
        <v>48</v>
      </c>
      <c r="F4" s="29">
        <v>51</v>
      </c>
      <c r="G4" s="29">
        <v>72</v>
      </c>
      <c r="H4" s="29">
        <v>78</v>
      </c>
      <c r="I4" s="29">
        <v>91</v>
      </c>
      <c r="J4" s="29">
        <v>98</v>
      </c>
      <c r="K4" s="29">
        <v>99</v>
      </c>
      <c r="L4" s="30"/>
      <c r="M4" s="30"/>
    </row>
    <row r="5" spans="1:15" x14ac:dyDescent="0.25">
      <c r="A5" s="28" t="s">
        <v>470</v>
      </c>
      <c r="B5" s="28"/>
      <c r="C5" s="28"/>
      <c r="D5" s="28"/>
      <c r="E5" s="28"/>
      <c r="F5" s="28"/>
      <c r="G5" s="28"/>
      <c r="H5" s="28"/>
      <c r="I5" s="28"/>
      <c r="J5" s="28"/>
      <c r="K5" s="28"/>
      <c r="L5" s="19" t="s">
        <v>124</v>
      </c>
      <c r="M5" s="19" t="s">
        <v>148</v>
      </c>
    </row>
    <row r="6" spans="1:15" ht="30" x14ac:dyDescent="0.25">
      <c r="A6" s="3" t="s">
        <v>475</v>
      </c>
      <c r="B6">
        <v>1</v>
      </c>
      <c r="K6">
        <v>1</v>
      </c>
      <c r="L6" s="31">
        <f>SUM(B6:K6)</f>
        <v>2</v>
      </c>
      <c r="M6" s="31">
        <f>L6/10*100</f>
        <v>20</v>
      </c>
    </row>
    <row r="7" spans="1:15" ht="45" x14ac:dyDescent="0.25">
      <c r="A7" s="3" t="s">
        <v>478</v>
      </c>
      <c r="B7">
        <v>1</v>
      </c>
      <c r="D7">
        <v>1</v>
      </c>
      <c r="H7">
        <v>1</v>
      </c>
      <c r="L7" s="31">
        <f t="shared" ref="L7:L56" si="2">SUM(B7:K7)</f>
        <v>3</v>
      </c>
      <c r="M7" s="31">
        <f t="shared" ref="M7:M56" si="3">L7/10*100</f>
        <v>30</v>
      </c>
    </row>
    <row r="8" spans="1:15" ht="30" x14ac:dyDescent="0.25">
      <c r="A8" s="3" t="s">
        <v>500</v>
      </c>
      <c r="B8">
        <v>1</v>
      </c>
      <c r="G8">
        <v>1</v>
      </c>
      <c r="L8" s="31">
        <f t="shared" si="2"/>
        <v>2</v>
      </c>
      <c r="M8" s="31">
        <f t="shared" si="3"/>
        <v>20</v>
      </c>
    </row>
    <row r="9" spans="1:15" x14ac:dyDescent="0.25">
      <c r="A9" t="s">
        <v>291</v>
      </c>
      <c r="B9">
        <v>1</v>
      </c>
      <c r="L9" s="31">
        <f t="shared" si="2"/>
        <v>1</v>
      </c>
      <c r="M9" s="31">
        <f t="shared" si="3"/>
        <v>10</v>
      </c>
    </row>
    <row r="10" spans="1:15" x14ac:dyDescent="0.25">
      <c r="A10" t="s">
        <v>292</v>
      </c>
      <c r="B10">
        <v>1</v>
      </c>
      <c r="L10" s="31">
        <f t="shared" si="2"/>
        <v>1</v>
      </c>
      <c r="M10" s="31">
        <f t="shared" si="3"/>
        <v>10</v>
      </c>
    </row>
    <row r="11" spans="1:15" x14ac:dyDescent="0.25">
      <c r="A11" t="s">
        <v>293</v>
      </c>
      <c r="B11">
        <v>1</v>
      </c>
      <c r="L11" s="31">
        <f t="shared" si="2"/>
        <v>1</v>
      </c>
      <c r="M11" s="31">
        <f t="shared" si="3"/>
        <v>10</v>
      </c>
    </row>
    <row r="12" spans="1:15" x14ac:dyDescent="0.25">
      <c r="A12" t="s">
        <v>280</v>
      </c>
      <c r="B12">
        <v>1</v>
      </c>
      <c r="C12">
        <v>1</v>
      </c>
      <c r="E12">
        <v>1</v>
      </c>
      <c r="G12">
        <v>1</v>
      </c>
      <c r="H12">
        <v>1</v>
      </c>
      <c r="J12">
        <v>1</v>
      </c>
      <c r="K12">
        <v>1</v>
      </c>
      <c r="L12" s="31">
        <f t="shared" si="2"/>
        <v>7</v>
      </c>
      <c r="M12" s="31">
        <f t="shared" si="3"/>
        <v>70</v>
      </c>
    </row>
    <row r="13" spans="1:15" x14ac:dyDescent="0.25">
      <c r="A13" t="s">
        <v>294</v>
      </c>
      <c r="B13">
        <v>1</v>
      </c>
      <c r="L13" s="31">
        <f t="shared" si="2"/>
        <v>1</v>
      </c>
      <c r="M13" s="31">
        <f t="shared" si="3"/>
        <v>10</v>
      </c>
    </row>
    <row r="14" spans="1:15" ht="120" x14ac:dyDescent="0.25">
      <c r="A14" s="3" t="s">
        <v>484</v>
      </c>
      <c r="B14">
        <v>1</v>
      </c>
      <c r="C14">
        <v>1</v>
      </c>
      <c r="D14">
        <v>1</v>
      </c>
      <c r="E14">
        <v>1</v>
      </c>
      <c r="G14">
        <v>1</v>
      </c>
      <c r="H14">
        <v>1</v>
      </c>
      <c r="I14">
        <v>1</v>
      </c>
      <c r="J14">
        <v>1</v>
      </c>
      <c r="L14" s="31">
        <f t="shared" si="2"/>
        <v>8</v>
      </c>
      <c r="M14" s="31">
        <f t="shared" si="3"/>
        <v>80</v>
      </c>
    </row>
    <row r="15" spans="1:15" x14ac:dyDescent="0.25">
      <c r="A15" t="s">
        <v>296</v>
      </c>
      <c r="B15">
        <v>1</v>
      </c>
      <c r="L15" s="31">
        <f t="shared" si="2"/>
        <v>1</v>
      </c>
      <c r="M15" s="31">
        <f t="shared" si="3"/>
        <v>10</v>
      </c>
    </row>
    <row r="16" spans="1:15" x14ac:dyDescent="0.25">
      <c r="A16" t="s">
        <v>297</v>
      </c>
      <c r="B16">
        <v>1</v>
      </c>
      <c r="L16" s="31">
        <f t="shared" si="2"/>
        <v>1</v>
      </c>
      <c r="M16" s="31">
        <f t="shared" si="3"/>
        <v>10</v>
      </c>
    </row>
    <row r="17" spans="1:13" ht="120" x14ac:dyDescent="0.25">
      <c r="A17" s="3" t="s">
        <v>485</v>
      </c>
      <c r="B17">
        <v>1</v>
      </c>
      <c r="C17">
        <v>1</v>
      </c>
      <c r="D17">
        <v>1</v>
      </c>
      <c r="E17">
        <v>1</v>
      </c>
      <c r="F17">
        <v>1</v>
      </c>
      <c r="G17">
        <v>1</v>
      </c>
      <c r="H17">
        <v>1</v>
      </c>
      <c r="I17">
        <v>1</v>
      </c>
      <c r="J17">
        <v>1</v>
      </c>
      <c r="K17">
        <v>1</v>
      </c>
      <c r="L17" s="31">
        <f t="shared" si="2"/>
        <v>10</v>
      </c>
      <c r="M17" s="31">
        <f t="shared" si="3"/>
        <v>100</v>
      </c>
    </row>
    <row r="18" spans="1:13" x14ac:dyDescent="0.25">
      <c r="A18" t="s">
        <v>298</v>
      </c>
      <c r="B18">
        <v>1</v>
      </c>
      <c r="L18" s="31">
        <f t="shared" si="2"/>
        <v>1</v>
      </c>
      <c r="M18" s="31">
        <f t="shared" si="3"/>
        <v>10</v>
      </c>
    </row>
    <row r="19" spans="1:13" x14ac:dyDescent="0.25">
      <c r="A19" t="s">
        <v>299</v>
      </c>
      <c r="B19">
        <v>1</v>
      </c>
      <c r="L19" s="31">
        <f t="shared" si="2"/>
        <v>1</v>
      </c>
      <c r="M19" s="31">
        <f t="shared" si="3"/>
        <v>10</v>
      </c>
    </row>
    <row r="20" spans="1:13" ht="105" x14ac:dyDescent="0.25">
      <c r="A20" s="3" t="s">
        <v>498</v>
      </c>
      <c r="B20">
        <v>1</v>
      </c>
      <c r="D20">
        <v>1</v>
      </c>
      <c r="E20">
        <v>1</v>
      </c>
      <c r="F20">
        <v>1</v>
      </c>
      <c r="H20">
        <v>1</v>
      </c>
      <c r="I20">
        <v>1</v>
      </c>
      <c r="K20">
        <v>1</v>
      </c>
      <c r="L20" s="31">
        <f t="shared" si="2"/>
        <v>7</v>
      </c>
      <c r="M20" s="31">
        <f t="shared" si="3"/>
        <v>70</v>
      </c>
    </row>
    <row r="21" spans="1:13" ht="105" x14ac:dyDescent="0.25">
      <c r="A21" s="3" t="s">
        <v>497</v>
      </c>
      <c r="C21">
        <v>1</v>
      </c>
      <c r="D21">
        <v>1</v>
      </c>
      <c r="E21">
        <v>1</v>
      </c>
      <c r="F21">
        <v>1</v>
      </c>
      <c r="I21">
        <v>1</v>
      </c>
      <c r="K21">
        <v>1</v>
      </c>
      <c r="L21" s="31">
        <f t="shared" si="2"/>
        <v>6</v>
      </c>
      <c r="M21" s="31">
        <f t="shared" si="3"/>
        <v>60</v>
      </c>
    </row>
    <row r="22" spans="1:13" x14ac:dyDescent="0.25">
      <c r="A22" t="s">
        <v>302</v>
      </c>
      <c r="C22">
        <v>1</v>
      </c>
      <c r="L22" s="31">
        <f t="shared" si="2"/>
        <v>1</v>
      </c>
      <c r="M22" s="31">
        <f t="shared" si="3"/>
        <v>10</v>
      </c>
    </row>
    <row r="23" spans="1:13" ht="60" x14ac:dyDescent="0.25">
      <c r="A23" s="3" t="s">
        <v>486</v>
      </c>
      <c r="C23">
        <v>1</v>
      </c>
      <c r="D23">
        <v>1</v>
      </c>
      <c r="K23">
        <v>1</v>
      </c>
      <c r="L23" s="31">
        <f t="shared" si="2"/>
        <v>3</v>
      </c>
      <c r="M23" s="31">
        <f t="shared" si="3"/>
        <v>30</v>
      </c>
    </row>
    <row r="24" spans="1:13" x14ac:dyDescent="0.25">
      <c r="A24" t="s">
        <v>487</v>
      </c>
      <c r="C24">
        <v>1</v>
      </c>
      <c r="L24" s="31">
        <f t="shared" si="2"/>
        <v>1</v>
      </c>
      <c r="M24" s="31">
        <f t="shared" si="3"/>
        <v>10</v>
      </c>
    </row>
    <row r="25" spans="1:13" x14ac:dyDescent="0.25">
      <c r="A25" t="s">
        <v>304</v>
      </c>
      <c r="C25">
        <v>1</v>
      </c>
      <c r="L25" s="31">
        <f t="shared" si="2"/>
        <v>1</v>
      </c>
      <c r="M25" s="31">
        <f t="shared" si="3"/>
        <v>10</v>
      </c>
    </row>
    <row r="26" spans="1:13" x14ac:dyDescent="0.25">
      <c r="A26" t="s">
        <v>305</v>
      </c>
      <c r="C26">
        <v>1</v>
      </c>
      <c r="L26" s="31">
        <f t="shared" si="2"/>
        <v>1</v>
      </c>
      <c r="M26" s="31">
        <f t="shared" si="3"/>
        <v>10</v>
      </c>
    </row>
    <row r="27" spans="1:13" x14ac:dyDescent="0.25">
      <c r="A27" t="s">
        <v>307</v>
      </c>
      <c r="C27">
        <v>1</v>
      </c>
      <c r="L27" s="31">
        <f t="shared" si="2"/>
        <v>1</v>
      </c>
      <c r="M27" s="31">
        <f t="shared" si="3"/>
        <v>10</v>
      </c>
    </row>
    <row r="28" spans="1:13" x14ac:dyDescent="0.25">
      <c r="A28" t="s">
        <v>308</v>
      </c>
      <c r="C28">
        <v>1</v>
      </c>
      <c r="L28" s="31">
        <f t="shared" si="2"/>
        <v>1</v>
      </c>
      <c r="M28" s="31">
        <f t="shared" si="3"/>
        <v>10</v>
      </c>
    </row>
    <row r="29" spans="1:13" x14ac:dyDescent="0.25">
      <c r="A29" t="s">
        <v>309</v>
      </c>
      <c r="C29">
        <v>1</v>
      </c>
      <c r="L29" s="31">
        <f t="shared" si="2"/>
        <v>1</v>
      </c>
      <c r="M29" s="31">
        <f t="shared" si="3"/>
        <v>10</v>
      </c>
    </row>
    <row r="30" spans="1:13" ht="105" x14ac:dyDescent="0.25">
      <c r="A30" s="3" t="s">
        <v>489</v>
      </c>
      <c r="C30">
        <v>1</v>
      </c>
      <c r="E30">
        <v>1</v>
      </c>
      <c r="F30">
        <v>1</v>
      </c>
      <c r="G30">
        <v>1</v>
      </c>
      <c r="H30">
        <v>1</v>
      </c>
      <c r="J30">
        <v>1</v>
      </c>
      <c r="K30">
        <v>1</v>
      </c>
      <c r="L30" s="31">
        <f t="shared" si="2"/>
        <v>7</v>
      </c>
      <c r="M30" s="31">
        <f t="shared" si="3"/>
        <v>70</v>
      </c>
    </row>
    <row r="31" spans="1:13" x14ac:dyDescent="0.25">
      <c r="A31" t="s">
        <v>312</v>
      </c>
      <c r="C31">
        <v>1</v>
      </c>
      <c r="L31" s="31">
        <f t="shared" si="2"/>
        <v>1</v>
      </c>
      <c r="M31" s="31">
        <f t="shared" si="3"/>
        <v>10</v>
      </c>
    </row>
    <row r="32" spans="1:13" x14ac:dyDescent="0.25">
      <c r="A32" t="s">
        <v>468</v>
      </c>
      <c r="C32">
        <v>1</v>
      </c>
      <c r="L32" s="31">
        <f t="shared" si="2"/>
        <v>1</v>
      </c>
      <c r="M32" s="31">
        <f t="shared" si="3"/>
        <v>10</v>
      </c>
    </row>
    <row r="33" spans="1:13" x14ac:dyDescent="0.25">
      <c r="A33" t="s">
        <v>313</v>
      </c>
      <c r="C33">
        <v>1</v>
      </c>
      <c r="L33" s="31">
        <f t="shared" si="2"/>
        <v>1</v>
      </c>
      <c r="M33" s="31">
        <f t="shared" si="3"/>
        <v>10</v>
      </c>
    </row>
    <row r="34" spans="1:13" ht="45" x14ac:dyDescent="0.25">
      <c r="A34" s="3" t="s">
        <v>477</v>
      </c>
      <c r="D34">
        <v>1</v>
      </c>
      <c r="E34">
        <v>1</v>
      </c>
      <c r="H34">
        <v>1</v>
      </c>
      <c r="J34">
        <v>1</v>
      </c>
      <c r="L34" s="31">
        <f t="shared" si="2"/>
        <v>4</v>
      </c>
      <c r="M34" s="31">
        <f t="shared" si="3"/>
        <v>40</v>
      </c>
    </row>
    <row r="35" spans="1:13" x14ac:dyDescent="0.25">
      <c r="A35" t="s">
        <v>315</v>
      </c>
      <c r="D35">
        <v>1</v>
      </c>
      <c r="L35" s="31">
        <f t="shared" si="2"/>
        <v>1</v>
      </c>
      <c r="M35" s="31">
        <f t="shared" si="3"/>
        <v>10</v>
      </c>
    </row>
    <row r="36" spans="1:13" ht="30" x14ac:dyDescent="0.25">
      <c r="A36" s="3" t="s">
        <v>480</v>
      </c>
      <c r="D36">
        <v>1</v>
      </c>
      <c r="E36">
        <v>1</v>
      </c>
      <c r="L36" s="31">
        <f t="shared" si="2"/>
        <v>2</v>
      </c>
      <c r="M36" s="31">
        <f t="shared" si="3"/>
        <v>20</v>
      </c>
    </row>
    <row r="37" spans="1:13" x14ac:dyDescent="0.25">
      <c r="A37" t="s">
        <v>317</v>
      </c>
      <c r="D37">
        <v>1</v>
      </c>
      <c r="L37" s="31">
        <f t="shared" si="2"/>
        <v>1</v>
      </c>
      <c r="M37" s="31">
        <f t="shared" si="3"/>
        <v>10</v>
      </c>
    </row>
    <row r="38" spans="1:13" x14ac:dyDescent="0.25">
      <c r="A38" t="s">
        <v>318</v>
      </c>
      <c r="D38">
        <v>1</v>
      </c>
      <c r="L38" s="31">
        <f t="shared" si="2"/>
        <v>1</v>
      </c>
      <c r="M38" s="31">
        <f t="shared" si="3"/>
        <v>10</v>
      </c>
    </row>
    <row r="39" spans="1:13" ht="30" x14ac:dyDescent="0.25">
      <c r="A39" s="3" t="s">
        <v>479</v>
      </c>
      <c r="D39">
        <v>1</v>
      </c>
      <c r="I39">
        <v>1</v>
      </c>
      <c r="L39" s="31">
        <f t="shared" si="2"/>
        <v>2</v>
      </c>
      <c r="M39" s="31">
        <f t="shared" si="3"/>
        <v>20</v>
      </c>
    </row>
    <row r="40" spans="1:13" x14ac:dyDescent="0.25">
      <c r="A40" t="s">
        <v>323</v>
      </c>
      <c r="D40">
        <v>1</v>
      </c>
      <c r="L40" s="31">
        <f t="shared" si="2"/>
        <v>1</v>
      </c>
      <c r="M40" s="31">
        <f t="shared" si="3"/>
        <v>10</v>
      </c>
    </row>
    <row r="41" spans="1:13" x14ac:dyDescent="0.25">
      <c r="A41" t="s">
        <v>324</v>
      </c>
      <c r="D41">
        <v>1</v>
      </c>
      <c r="L41" s="31">
        <f t="shared" si="2"/>
        <v>1</v>
      </c>
      <c r="M41" s="31">
        <f t="shared" si="3"/>
        <v>10</v>
      </c>
    </row>
    <row r="42" spans="1:13" ht="45" x14ac:dyDescent="0.25">
      <c r="A42" s="3" t="s">
        <v>491</v>
      </c>
      <c r="D42">
        <v>1</v>
      </c>
      <c r="I42">
        <v>1</v>
      </c>
      <c r="K42">
        <v>1</v>
      </c>
      <c r="L42" s="31">
        <f t="shared" si="2"/>
        <v>3</v>
      </c>
      <c r="M42" s="31">
        <f t="shared" si="3"/>
        <v>30</v>
      </c>
    </row>
    <row r="43" spans="1:13" x14ac:dyDescent="0.25">
      <c r="A43" t="s">
        <v>327</v>
      </c>
      <c r="D43">
        <v>1</v>
      </c>
      <c r="L43" s="31">
        <f t="shared" si="2"/>
        <v>1</v>
      </c>
      <c r="M43" s="31">
        <f t="shared" si="3"/>
        <v>10</v>
      </c>
    </row>
    <row r="44" spans="1:13" x14ac:dyDescent="0.25">
      <c r="A44" t="s">
        <v>329</v>
      </c>
      <c r="D44">
        <v>1</v>
      </c>
      <c r="L44" s="31">
        <f t="shared" si="2"/>
        <v>1</v>
      </c>
      <c r="M44" s="31">
        <f t="shared" si="3"/>
        <v>10</v>
      </c>
    </row>
    <row r="45" spans="1:13" x14ac:dyDescent="0.25">
      <c r="A45" t="s">
        <v>473</v>
      </c>
      <c r="E45">
        <v>1</v>
      </c>
      <c r="L45" s="31">
        <f t="shared" si="2"/>
        <v>1</v>
      </c>
      <c r="M45" s="31">
        <f t="shared" si="3"/>
        <v>10</v>
      </c>
    </row>
    <row r="46" spans="1:13" x14ac:dyDescent="0.25">
      <c r="A46" t="s">
        <v>332</v>
      </c>
      <c r="E46">
        <v>1</v>
      </c>
      <c r="L46" s="31">
        <f t="shared" si="2"/>
        <v>1</v>
      </c>
      <c r="M46" s="31">
        <f t="shared" si="3"/>
        <v>10</v>
      </c>
    </row>
    <row r="47" spans="1:13" x14ac:dyDescent="0.25">
      <c r="A47" t="s">
        <v>333</v>
      </c>
      <c r="E47">
        <v>1</v>
      </c>
      <c r="L47" s="31">
        <f t="shared" si="2"/>
        <v>1</v>
      </c>
      <c r="M47" s="31">
        <f t="shared" si="3"/>
        <v>10</v>
      </c>
    </row>
    <row r="48" spans="1:13" x14ac:dyDescent="0.25">
      <c r="A48" t="s">
        <v>335</v>
      </c>
      <c r="E48">
        <v>1</v>
      </c>
      <c r="L48" s="31">
        <f t="shared" si="2"/>
        <v>1</v>
      </c>
      <c r="M48" s="31">
        <f t="shared" si="3"/>
        <v>10</v>
      </c>
    </row>
    <row r="49" spans="1:13" ht="30" x14ac:dyDescent="0.25">
      <c r="A49" s="3" t="s">
        <v>493</v>
      </c>
      <c r="E49">
        <v>1</v>
      </c>
      <c r="I49">
        <v>1</v>
      </c>
      <c r="L49" s="31">
        <f t="shared" si="2"/>
        <v>2</v>
      </c>
      <c r="M49" s="31">
        <f t="shared" si="3"/>
        <v>20</v>
      </c>
    </row>
    <row r="50" spans="1:13" ht="45" x14ac:dyDescent="0.25">
      <c r="A50" s="3" t="s">
        <v>494</v>
      </c>
      <c r="E50">
        <v>1</v>
      </c>
      <c r="F50">
        <v>1</v>
      </c>
      <c r="I50">
        <v>1</v>
      </c>
      <c r="L50" s="31">
        <f t="shared" si="2"/>
        <v>3</v>
      </c>
      <c r="M50" s="31">
        <f t="shared" si="3"/>
        <v>30</v>
      </c>
    </row>
    <row r="51" spans="1:13" x14ac:dyDescent="0.25">
      <c r="A51" t="s">
        <v>339</v>
      </c>
      <c r="E51">
        <v>1</v>
      </c>
      <c r="L51" s="31">
        <f t="shared" si="2"/>
        <v>1</v>
      </c>
      <c r="M51" s="31">
        <f t="shared" si="3"/>
        <v>10</v>
      </c>
    </row>
    <row r="52" spans="1:13" x14ac:dyDescent="0.25">
      <c r="A52" t="s">
        <v>340</v>
      </c>
      <c r="E52">
        <v>1</v>
      </c>
      <c r="L52" s="31">
        <f t="shared" si="2"/>
        <v>1</v>
      </c>
      <c r="M52" s="31">
        <f t="shared" si="3"/>
        <v>10</v>
      </c>
    </row>
    <row r="53" spans="1:13" ht="60" x14ac:dyDescent="0.25">
      <c r="A53" s="3" t="s">
        <v>495</v>
      </c>
      <c r="E53">
        <v>1</v>
      </c>
      <c r="F53">
        <v>1</v>
      </c>
      <c r="L53" s="31">
        <f t="shared" si="2"/>
        <v>2</v>
      </c>
      <c r="M53" s="31">
        <f t="shared" si="3"/>
        <v>20</v>
      </c>
    </row>
    <row r="54" spans="1:13" x14ac:dyDescent="0.25">
      <c r="A54" t="s">
        <v>344</v>
      </c>
      <c r="E54">
        <v>1</v>
      </c>
      <c r="L54" s="31">
        <f t="shared" si="2"/>
        <v>1</v>
      </c>
      <c r="M54" s="31">
        <f t="shared" si="3"/>
        <v>10</v>
      </c>
    </row>
    <row r="55" spans="1:13" x14ac:dyDescent="0.25">
      <c r="A55" t="s">
        <v>345</v>
      </c>
      <c r="E55">
        <v>1</v>
      </c>
      <c r="L55" s="31">
        <f t="shared" si="2"/>
        <v>1</v>
      </c>
      <c r="M55" s="31">
        <f t="shared" si="3"/>
        <v>10</v>
      </c>
    </row>
    <row r="56" spans="1:13" ht="60" x14ac:dyDescent="0.25">
      <c r="A56" s="3" t="s">
        <v>490</v>
      </c>
      <c r="E56">
        <v>1</v>
      </c>
      <c r="F56">
        <v>1</v>
      </c>
      <c r="G56">
        <v>1</v>
      </c>
      <c r="L56" s="31">
        <f t="shared" si="2"/>
        <v>3</v>
      </c>
      <c r="M56" s="31">
        <f t="shared" si="3"/>
        <v>30</v>
      </c>
    </row>
    <row r="57" spans="1:13" ht="30" x14ac:dyDescent="0.25">
      <c r="A57" s="3" t="s">
        <v>476</v>
      </c>
      <c r="F57">
        <v>1</v>
      </c>
      <c r="I57">
        <v>1</v>
      </c>
      <c r="L57" s="31">
        <f t="shared" ref="L57:L92" si="4">SUM(B57:K57)</f>
        <v>2</v>
      </c>
      <c r="M57" s="31">
        <f t="shared" ref="M57:M92" si="5">L57/10*100</f>
        <v>20</v>
      </c>
    </row>
    <row r="58" spans="1:13" ht="45" x14ac:dyDescent="0.25">
      <c r="A58" s="3" t="s">
        <v>492</v>
      </c>
      <c r="F58">
        <v>1</v>
      </c>
      <c r="G58">
        <v>1</v>
      </c>
      <c r="I58">
        <v>1</v>
      </c>
      <c r="L58" s="31">
        <f t="shared" si="4"/>
        <v>3</v>
      </c>
      <c r="M58" s="31">
        <f t="shared" si="5"/>
        <v>30</v>
      </c>
    </row>
    <row r="59" spans="1:13" x14ac:dyDescent="0.25">
      <c r="A59" t="s">
        <v>350</v>
      </c>
      <c r="F59">
        <v>1</v>
      </c>
      <c r="L59" s="31">
        <f t="shared" si="4"/>
        <v>1</v>
      </c>
      <c r="M59" s="31">
        <f t="shared" si="5"/>
        <v>10</v>
      </c>
    </row>
    <row r="60" spans="1:13" ht="60" x14ac:dyDescent="0.25">
      <c r="A60" s="3" t="s">
        <v>482</v>
      </c>
      <c r="F60">
        <v>1</v>
      </c>
      <c r="G60">
        <v>1</v>
      </c>
      <c r="H60">
        <v>1</v>
      </c>
      <c r="K60">
        <v>1</v>
      </c>
      <c r="L60" s="31">
        <f t="shared" si="4"/>
        <v>4</v>
      </c>
      <c r="M60" s="31">
        <f t="shared" si="5"/>
        <v>40</v>
      </c>
    </row>
    <row r="61" spans="1:13" x14ac:dyDescent="0.25">
      <c r="A61" t="s">
        <v>353</v>
      </c>
      <c r="F61">
        <v>1</v>
      </c>
      <c r="L61" s="31">
        <f t="shared" si="4"/>
        <v>1</v>
      </c>
      <c r="M61" s="31">
        <f t="shared" si="5"/>
        <v>10</v>
      </c>
    </row>
    <row r="62" spans="1:13" x14ac:dyDescent="0.25">
      <c r="A62" t="s">
        <v>355</v>
      </c>
      <c r="F62">
        <v>1</v>
      </c>
      <c r="L62" s="31">
        <f t="shared" si="4"/>
        <v>1</v>
      </c>
      <c r="M62" s="31">
        <f t="shared" si="5"/>
        <v>10</v>
      </c>
    </row>
    <row r="63" spans="1:13" x14ac:dyDescent="0.25">
      <c r="A63" t="s">
        <v>359</v>
      </c>
      <c r="F63">
        <v>1</v>
      </c>
      <c r="L63" s="31">
        <f t="shared" si="4"/>
        <v>1</v>
      </c>
      <c r="M63" s="31">
        <f t="shared" si="5"/>
        <v>10</v>
      </c>
    </row>
    <row r="64" spans="1:13" x14ac:dyDescent="0.25">
      <c r="A64" t="s">
        <v>360</v>
      </c>
      <c r="F64">
        <v>1</v>
      </c>
      <c r="L64" s="31">
        <f t="shared" si="4"/>
        <v>1</v>
      </c>
      <c r="M64" s="31">
        <f t="shared" si="5"/>
        <v>10</v>
      </c>
    </row>
    <row r="65" spans="1:13" ht="30" x14ac:dyDescent="0.25">
      <c r="A65" s="3" t="s">
        <v>496</v>
      </c>
      <c r="F65">
        <v>1</v>
      </c>
      <c r="K65">
        <v>1</v>
      </c>
      <c r="L65" s="31">
        <f t="shared" si="4"/>
        <v>2</v>
      </c>
      <c r="M65" s="31">
        <f t="shared" si="5"/>
        <v>20</v>
      </c>
    </row>
    <row r="66" spans="1:13" x14ac:dyDescent="0.25">
      <c r="A66" t="s">
        <v>362</v>
      </c>
      <c r="F66">
        <v>1</v>
      </c>
      <c r="L66" s="31">
        <f t="shared" si="4"/>
        <v>1</v>
      </c>
      <c r="M66" s="31">
        <f t="shared" si="5"/>
        <v>10</v>
      </c>
    </row>
    <row r="67" spans="1:13" x14ac:dyDescent="0.25">
      <c r="A67" t="s">
        <v>364</v>
      </c>
      <c r="G67">
        <v>1</v>
      </c>
      <c r="L67" s="31">
        <f t="shared" si="4"/>
        <v>1</v>
      </c>
      <c r="M67" s="31">
        <f t="shared" si="5"/>
        <v>10</v>
      </c>
    </row>
    <row r="68" spans="1:13" x14ac:dyDescent="0.25">
      <c r="A68" t="s">
        <v>365</v>
      </c>
      <c r="G68">
        <v>1</v>
      </c>
      <c r="L68" s="31">
        <f t="shared" si="4"/>
        <v>1</v>
      </c>
      <c r="M68" s="31">
        <f t="shared" si="5"/>
        <v>10</v>
      </c>
    </row>
    <row r="69" spans="1:13" ht="45" x14ac:dyDescent="0.25">
      <c r="A69" s="3" t="s">
        <v>499</v>
      </c>
      <c r="G69">
        <v>1</v>
      </c>
      <c r="J69">
        <v>1</v>
      </c>
      <c r="L69" s="31">
        <f t="shared" si="4"/>
        <v>2</v>
      </c>
      <c r="M69" s="31">
        <f t="shared" si="5"/>
        <v>20</v>
      </c>
    </row>
    <row r="70" spans="1:13" x14ac:dyDescent="0.25">
      <c r="A70" t="s">
        <v>368</v>
      </c>
      <c r="G70">
        <v>1</v>
      </c>
      <c r="L70" s="31">
        <f t="shared" si="4"/>
        <v>1</v>
      </c>
      <c r="M70" s="31">
        <f t="shared" si="5"/>
        <v>10</v>
      </c>
    </row>
    <row r="71" spans="1:13" ht="30" x14ac:dyDescent="0.25">
      <c r="A71" s="3" t="s">
        <v>483</v>
      </c>
      <c r="G71">
        <v>1</v>
      </c>
      <c r="I71">
        <v>1</v>
      </c>
      <c r="L71" s="31">
        <f t="shared" si="4"/>
        <v>2</v>
      </c>
      <c r="M71" s="31">
        <f t="shared" si="5"/>
        <v>20</v>
      </c>
    </row>
    <row r="72" spans="1:13" x14ac:dyDescent="0.25">
      <c r="A72" t="s">
        <v>373</v>
      </c>
      <c r="G72">
        <v>1</v>
      </c>
      <c r="L72" s="31">
        <f t="shared" si="4"/>
        <v>1</v>
      </c>
      <c r="M72" s="31">
        <f t="shared" si="5"/>
        <v>10</v>
      </c>
    </row>
    <row r="73" spans="1:13" x14ac:dyDescent="0.25">
      <c r="A73" t="s">
        <v>374</v>
      </c>
      <c r="G73">
        <v>1</v>
      </c>
      <c r="L73" s="31">
        <f t="shared" si="4"/>
        <v>1</v>
      </c>
      <c r="M73" s="31">
        <f t="shared" si="5"/>
        <v>10</v>
      </c>
    </row>
    <row r="74" spans="1:13" x14ac:dyDescent="0.25">
      <c r="A74" t="s">
        <v>376</v>
      </c>
      <c r="G74">
        <v>1</v>
      </c>
      <c r="L74" s="31">
        <f t="shared" si="4"/>
        <v>1</v>
      </c>
      <c r="M74" s="31">
        <f t="shared" si="5"/>
        <v>10</v>
      </c>
    </row>
    <row r="75" spans="1:13" x14ac:dyDescent="0.25">
      <c r="A75" t="s">
        <v>377</v>
      </c>
      <c r="G75">
        <v>1</v>
      </c>
      <c r="L75" s="31">
        <f t="shared" si="4"/>
        <v>1</v>
      </c>
      <c r="M75" s="31">
        <f t="shared" si="5"/>
        <v>10</v>
      </c>
    </row>
    <row r="76" spans="1:13" x14ac:dyDescent="0.25">
      <c r="A76" t="s">
        <v>379</v>
      </c>
      <c r="G76">
        <v>1</v>
      </c>
      <c r="L76" s="31">
        <f t="shared" si="4"/>
        <v>1</v>
      </c>
      <c r="M76" s="31">
        <f t="shared" si="5"/>
        <v>10</v>
      </c>
    </row>
    <row r="77" spans="1:13" x14ac:dyDescent="0.25">
      <c r="A77" t="s">
        <v>380</v>
      </c>
      <c r="G77">
        <v>1</v>
      </c>
      <c r="L77" s="31">
        <f t="shared" si="4"/>
        <v>1</v>
      </c>
      <c r="M77" s="31">
        <f t="shared" si="5"/>
        <v>10</v>
      </c>
    </row>
    <row r="78" spans="1:13" x14ac:dyDescent="0.25">
      <c r="A78" t="s">
        <v>382</v>
      </c>
      <c r="H78">
        <v>1</v>
      </c>
      <c r="L78" s="31">
        <f t="shared" si="4"/>
        <v>1</v>
      </c>
      <c r="M78" s="31">
        <f t="shared" si="5"/>
        <v>10</v>
      </c>
    </row>
    <row r="79" spans="1:13" x14ac:dyDescent="0.25">
      <c r="A79" t="s">
        <v>383</v>
      </c>
      <c r="H79">
        <v>1</v>
      </c>
      <c r="L79" s="31">
        <f t="shared" si="4"/>
        <v>1</v>
      </c>
      <c r="M79" s="31">
        <f t="shared" si="5"/>
        <v>10</v>
      </c>
    </row>
    <row r="80" spans="1:13" x14ac:dyDescent="0.25">
      <c r="A80" t="s">
        <v>385</v>
      </c>
      <c r="H80">
        <v>1</v>
      </c>
      <c r="L80" s="31">
        <f t="shared" si="4"/>
        <v>1</v>
      </c>
      <c r="M80" s="31">
        <f t="shared" si="5"/>
        <v>10</v>
      </c>
    </row>
    <row r="81" spans="1:13" x14ac:dyDescent="0.25">
      <c r="A81" t="s">
        <v>387</v>
      </c>
      <c r="H81">
        <v>1</v>
      </c>
      <c r="L81" s="31">
        <f t="shared" si="4"/>
        <v>1</v>
      </c>
      <c r="M81" s="31">
        <f t="shared" si="5"/>
        <v>10</v>
      </c>
    </row>
    <row r="82" spans="1:13" x14ac:dyDescent="0.25">
      <c r="A82" t="s">
        <v>388</v>
      </c>
      <c r="H82">
        <v>1</v>
      </c>
      <c r="L82" s="31">
        <f t="shared" si="4"/>
        <v>1</v>
      </c>
      <c r="M82" s="31">
        <f t="shared" si="5"/>
        <v>10</v>
      </c>
    </row>
    <row r="83" spans="1:13" x14ac:dyDescent="0.25">
      <c r="A83" t="s">
        <v>278</v>
      </c>
      <c r="H83">
        <v>1</v>
      </c>
      <c r="L83" s="31">
        <f t="shared" si="4"/>
        <v>1</v>
      </c>
      <c r="M83" s="31">
        <f t="shared" si="5"/>
        <v>10</v>
      </c>
    </row>
    <row r="84" spans="1:13" x14ac:dyDescent="0.25">
      <c r="A84" t="s">
        <v>389</v>
      </c>
      <c r="H84">
        <v>1</v>
      </c>
      <c r="L84" s="31">
        <f t="shared" si="4"/>
        <v>1</v>
      </c>
      <c r="M84" s="31">
        <f t="shared" si="5"/>
        <v>10</v>
      </c>
    </row>
    <row r="85" spans="1:13" x14ac:dyDescent="0.25">
      <c r="A85" t="s">
        <v>391</v>
      </c>
      <c r="H85">
        <v>1</v>
      </c>
      <c r="L85" s="31">
        <f t="shared" si="4"/>
        <v>1</v>
      </c>
      <c r="M85" s="31">
        <f t="shared" si="5"/>
        <v>10</v>
      </c>
    </row>
    <row r="86" spans="1:13" x14ac:dyDescent="0.25">
      <c r="A86" t="s">
        <v>392</v>
      </c>
      <c r="H86">
        <v>1</v>
      </c>
      <c r="L86" s="31">
        <f t="shared" si="4"/>
        <v>1</v>
      </c>
      <c r="M86" s="31">
        <f t="shared" si="5"/>
        <v>10</v>
      </c>
    </row>
    <row r="87" spans="1:13" x14ac:dyDescent="0.25">
      <c r="A87" t="s">
        <v>395</v>
      </c>
      <c r="H87">
        <v>1</v>
      </c>
      <c r="L87" s="31">
        <f t="shared" si="4"/>
        <v>1</v>
      </c>
      <c r="M87" s="31">
        <f t="shared" si="5"/>
        <v>10</v>
      </c>
    </row>
    <row r="88" spans="1:13" x14ac:dyDescent="0.25">
      <c r="A88" t="s">
        <v>396</v>
      </c>
      <c r="I88">
        <v>1</v>
      </c>
      <c r="L88" s="31">
        <f t="shared" si="4"/>
        <v>1</v>
      </c>
      <c r="M88" s="31">
        <f t="shared" si="5"/>
        <v>10</v>
      </c>
    </row>
    <row r="89" spans="1:13" ht="30" x14ac:dyDescent="0.25">
      <c r="A89" s="3" t="s">
        <v>481</v>
      </c>
      <c r="I89">
        <v>1</v>
      </c>
      <c r="J89">
        <v>1</v>
      </c>
      <c r="L89" s="31">
        <f t="shared" si="4"/>
        <v>2</v>
      </c>
      <c r="M89" s="31">
        <f t="shared" si="5"/>
        <v>20</v>
      </c>
    </row>
    <row r="90" spans="1:13" x14ac:dyDescent="0.25">
      <c r="A90" t="s">
        <v>400</v>
      </c>
      <c r="I90">
        <v>1</v>
      </c>
      <c r="L90" s="31">
        <f t="shared" si="4"/>
        <v>1</v>
      </c>
      <c r="M90" s="31">
        <f t="shared" si="5"/>
        <v>10</v>
      </c>
    </row>
    <row r="91" spans="1:13" x14ac:dyDescent="0.25">
      <c r="A91" t="s">
        <v>402</v>
      </c>
      <c r="I91">
        <v>1</v>
      </c>
      <c r="L91" s="31">
        <f t="shared" si="4"/>
        <v>1</v>
      </c>
      <c r="M91" s="31">
        <f t="shared" si="5"/>
        <v>10</v>
      </c>
    </row>
    <row r="92" spans="1:13" x14ac:dyDescent="0.25">
      <c r="A92" t="s">
        <v>404</v>
      </c>
      <c r="I92">
        <v>1</v>
      </c>
      <c r="L92" s="31">
        <f t="shared" si="4"/>
        <v>1</v>
      </c>
      <c r="M92" s="31">
        <f t="shared" si="5"/>
        <v>10</v>
      </c>
    </row>
    <row r="93" spans="1:13" x14ac:dyDescent="0.25">
      <c r="A93" t="s">
        <v>405</v>
      </c>
      <c r="I93">
        <v>1</v>
      </c>
      <c r="L93" s="31">
        <f t="shared" ref="L93:L115" si="6">SUM(B93:K93)</f>
        <v>1</v>
      </c>
      <c r="M93" s="31">
        <f t="shared" ref="M93:M115" si="7">L93/10*100</f>
        <v>10</v>
      </c>
    </row>
    <row r="94" spans="1:13" x14ac:dyDescent="0.25">
      <c r="A94" t="s">
        <v>407</v>
      </c>
      <c r="I94">
        <v>1</v>
      </c>
      <c r="L94" s="31">
        <f t="shared" si="6"/>
        <v>1</v>
      </c>
      <c r="M94" s="31">
        <f t="shared" si="7"/>
        <v>10</v>
      </c>
    </row>
    <row r="95" spans="1:13" x14ac:dyDescent="0.25">
      <c r="A95" t="s">
        <v>408</v>
      </c>
      <c r="I95">
        <v>1</v>
      </c>
      <c r="L95" s="31">
        <f t="shared" si="6"/>
        <v>1</v>
      </c>
      <c r="M95" s="31">
        <f t="shared" si="7"/>
        <v>10</v>
      </c>
    </row>
    <row r="96" spans="1:13" x14ac:dyDescent="0.25">
      <c r="A96" t="s">
        <v>410</v>
      </c>
      <c r="I96">
        <v>1</v>
      </c>
      <c r="L96" s="31">
        <f t="shared" si="6"/>
        <v>1</v>
      </c>
      <c r="M96" s="31">
        <f t="shared" si="7"/>
        <v>10</v>
      </c>
    </row>
    <row r="97" spans="1:13" x14ac:dyDescent="0.25">
      <c r="A97" t="s">
        <v>454</v>
      </c>
      <c r="J97">
        <v>1</v>
      </c>
      <c r="L97" s="31">
        <f t="shared" si="6"/>
        <v>1</v>
      </c>
      <c r="M97" s="31">
        <f t="shared" si="7"/>
        <v>10</v>
      </c>
    </row>
    <row r="98" spans="1:13" x14ac:dyDescent="0.25">
      <c r="A98" t="s">
        <v>455</v>
      </c>
      <c r="J98">
        <v>1</v>
      </c>
      <c r="L98" s="31">
        <f t="shared" si="6"/>
        <v>1</v>
      </c>
      <c r="M98" s="31">
        <f t="shared" si="7"/>
        <v>10</v>
      </c>
    </row>
    <row r="99" spans="1:13" x14ac:dyDescent="0.25">
      <c r="A99" t="s">
        <v>456</v>
      </c>
      <c r="J99">
        <v>1</v>
      </c>
      <c r="L99" s="31">
        <f t="shared" si="6"/>
        <v>1</v>
      </c>
      <c r="M99" s="31">
        <f t="shared" si="7"/>
        <v>10</v>
      </c>
    </row>
    <row r="100" spans="1:13" x14ac:dyDescent="0.25">
      <c r="A100" t="s">
        <v>458</v>
      </c>
      <c r="J100">
        <v>1</v>
      </c>
      <c r="L100" s="31">
        <f t="shared" si="6"/>
        <v>1</v>
      </c>
      <c r="M100" s="31">
        <f t="shared" si="7"/>
        <v>10</v>
      </c>
    </row>
    <row r="101" spans="1:13" x14ac:dyDescent="0.25">
      <c r="A101" t="s">
        <v>459</v>
      </c>
      <c r="J101">
        <v>1</v>
      </c>
      <c r="L101" s="31">
        <f t="shared" si="6"/>
        <v>1</v>
      </c>
      <c r="M101" s="31">
        <f t="shared" si="7"/>
        <v>10</v>
      </c>
    </row>
    <row r="102" spans="1:13" x14ac:dyDescent="0.25">
      <c r="A102" t="s">
        <v>461</v>
      </c>
      <c r="J102">
        <v>1</v>
      </c>
      <c r="L102" s="31">
        <f t="shared" si="6"/>
        <v>1</v>
      </c>
      <c r="M102" s="31">
        <f t="shared" si="7"/>
        <v>10</v>
      </c>
    </row>
    <row r="103" spans="1:13" x14ac:dyDescent="0.25">
      <c r="A103" t="s">
        <v>464</v>
      </c>
      <c r="J103">
        <v>1</v>
      </c>
      <c r="L103" s="31">
        <f t="shared" si="6"/>
        <v>1</v>
      </c>
      <c r="M103" s="31">
        <f t="shared" si="7"/>
        <v>10</v>
      </c>
    </row>
    <row r="104" spans="1:13" x14ac:dyDescent="0.25">
      <c r="A104" t="s">
        <v>465</v>
      </c>
      <c r="J104">
        <v>1</v>
      </c>
      <c r="L104" s="31">
        <f t="shared" si="6"/>
        <v>1</v>
      </c>
      <c r="M104" s="31">
        <f t="shared" si="7"/>
        <v>10</v>
      </c>
    </row>
    <row r="105" spans="1:13" x14ac:dyDescent="0.25">
      <c r="A105" t="s">
        <v>466</v>
      </c>
      <c r="J105">
        <v>1</v>
      </c>
      <c r="L105" s="31">
        <f t="shared" si="6"/>
        <v>1</v>
      </c>
      <c r="M105" s="31">
        <f t="shared" si="7"/>
        <v>10</v>
      </c>
    </row>
    <row r="106" spans="1:13" x14ac:dyDescent="0.25">
      <c r="A106" t="s">
        <v>467</v>
      </c>
      <c r="J106">
        <v>1</v>
      </c>
      <c r="L106" s="31">
        <f t="shared" si="6"/>
        <v>1</v>
      </c>
      <c r="M106" s="31">
        <f t="shared" si="7"/>
        <v>10</v>
      </c>
    </row>
    <row r="107" spans="1:13" x14ac:dyDescent="0.25">
      <c r="A107" t="s">
        <v>501</v>
      </c>
      <c r="K107">
        <v>1</v>
      </c>
      <c r="L107" s="31">
        <f t="shared" si="6"/>
        <v>1</v>
      </c>
      <c r="M107" s="31">
        <f t="shared" si="7"/>
        <v>10</v>
      </c>
    </row>
    <row r="108" spans="1:13" x14ac:dyDescent="0.25">
      <c r="A108" t="s">
        <v>435</v>
      </c>
      <c r="K108">
        <v>1</v>
      </c>
      <c r="L108" s="31">
        <f t="shared" si="6"/>
        <v>1</v>
      </c>
      <c r="M108" s="31">
        <f t="shared" si="7"/>
        <v>10</v>
      </c>
    </row>
    <row r="109" spans="1:13" x14ac:dyDescent="0.25">
      <c r="A109" t="s">
        <v>436</v>
      </c>
      <c r="K109">
        <v>1</v>
      </c>
      <c r="L109" s="31">
        <f t="shared" si="6"/>
        <v>1</v>
      </c>
      <c r="M109" s="31">
        <f t="shared" si="7"/>
        <v>10</v>
      </c>
    </row>
    <row r="110" spans="1:13" x14ac:dyDescent="0.25">
      <c r="A110" t="s">
        <v>438</v>
      </c>
      <c r="K110">
        <v>1</v>
      </c>
      <c r="L110" s="31">
        <f t="shared" si="6"/>
        <v>1</v>
      </c>
      <c r="M110" s="31">
        <f t="shared" si="7"/>
        <v>10</v>
      </c>
    </row>
    <row r="111" spans="1:13" x14ac:dyDescent="0.25">
      <c r="A111" t="s">
        <v>439</v>
      </c>
      <c r="K111">
        <v>1</v>
      </c>
      <c r="L111" s="31">
        <f t="shared" si="6"/>
        <v>1</v>
      </c>
      <c r="M111" s="31">
        <f t="shared" si="7"/>
        <v>10</v>
      </c>
    </row>
    <row r="112" spans="1:13" x14ac:dyDescent="0.25">
      <c r="A112" t="s">
        <v>443</v>
      </c>
      <c r="K112">
        <v>1</v>
      </c>
      <c r="L112" s="31">
        <f t="shared" si="6"/>
        <v>1</v>
      </c>
      <c r="M112" s="31">
        <f t="shared" si="7"/>
        <v>10</v>
      </c>
    </row>
    <row r="113" spans="1:13" x14ac:dyDescent="0.25">
      <c r="A113" t="s">
        <v>444</v>
      </c>
      <c r="K113">
        <v>1</v>
      </c>
      <c r="L113" s="31">
        <f t="shared" si="6"/>
        <v>1</v>
      </c>
      <c r="M113" s="31">
        <f t="shared" si="7"/>
        <v>10</v>
      </c>
    </row>
    <row r="114" spans="1:13" x14ac:dyDescent="0.25">
      <c r="A114" t="s">
        <v>446</v>
      </c>
      <c r="K114">
        <v>1</v>
      </c>
      <c r="L114" s="31">
        <f t="shared" si="6"/>
        <v>1</v>
      </c>
      <c r="M114" s="31">
        <f t="shared" si="7"/>
        <v>10</v>
      </c>
    </row>
    <row r="115" spans="1:13" x14ac:dyDescent="0.25">
      <c r="A115" t="s">
        <v>447</v>
      </c>
      <c r="K115">
        <v>1</v>
      </c>
      <c r="L115" s="31">
        <f t="shared" si="6"/>
        <v>1</v>
      </c>
      <c r="M115" s="31">
        <f t="shared" si="7"/>
        <v>10</v>
      </c>
    </row>
  </sheetData>
  <autoFilter ref="A5:M115" xr:uid="{2095897B-2A27-4710-831F-DCC63332CAEB}"/>
  <conditionalFormatting sqref="A2:A115">
    <cfRule type="duplicateValues" dxfId="15" priority="114"/>
  </conditionalFormatting>
  <conditionalFormatting sqref="B1:K1">
    <cfRule type="cellIs" dxfId="14" priority="1" operator="equal">
      <formula>FALSE</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323C2-54B8-4636-BFBC-572495ECA10B}">
  <dimension ref="A1:AB205"/>
  <sheetViews>
    <sheetView workbookViewId="0">
      <selection activeCell="B24" sqref="B24"/>
    </sheetView>
    <sheetView workbookViewId="1"/>
    <sheetView topLeftCell="A181" zoomScale="120" zoomScaleNormal="120" workbookViewId="2">
      <selection activeCell="E204" sqref="E204"/>
    </sheetView>
    <sheetView tabSelected="1" topLeftCell="A36" workbookViewId="3">
      <selection activeCell="E57" sqref="E57"/>
    </sheetView>
  </sheetViews>
  <sheetFormatPr defaultRowHeight="15" x14ac:dyDescent="0.25"/>
  <cols>
    <col min="2" max="2" width="64.5703125" bestFit="1" customWidth="1"/>
    <col min="5" max="5" width="16.7109375" bestFit="1" customWidth="1"/>
    <col min="7" max="7" width="21.42578125" bestFit="1" customWidth="1"/>
    <col min="8" max="9" width="35.42578125" customWidth="1"/>
    <col min="21" max="21" width="13.28515625" bestFit="1" customWidth="1"/>
  </cols>
  <sheetData>
    <row r="1" spans="1:28" x14ac:dyDescent="0.25">
      <c r="A1" s="1" t="s">
        <v>263</v>
      </c>
      <c r="G1" s="1"/>
      <c r="H1" s="1"/>
      <c r="I1" s="1"/>
      <c r="J1" s="1"/>
      <c r="K1" s="1"/>
      <c r="L1" s="1"/>
      <c r="M1" s="1"/>
      <c r="N1" s="1"/>
      <c r="O1" s="1"/>
      <c r="P1" s="1"/>
      <c r="Q1" s="1"/>
      <c r="R1" s="1"/>
      <c r="S1" s="1"/>
    </row>
    <row r="2" spans="1:28" x14ac:dyDescent="0.25">
      <c r="A2" s="35" t="s">
        <v>530</v>
      </c>
      <c r="B2" s="35"/>
      <c r="C2" s="32" t="s">
        <v>531</v>
      </c>
      <c r="D2" s="32" t="s">
        <v>532</v>
      </c>
      <c r="E2" s="32" t="s">
        <v>979</v>
      </c>
      <c r="F2" s="1" t="s">
        <v>149</v>
      </c>
      <c r="G2" s="1" t="s">
        <v>918</v>
      </c>
      <c r="H2" s="1" t="s">
        <v>923</v>
      </c>
      <c r="I2" s="1" t="s">
        <v>922</v>
      </c>
      <c r="J2" s="1" t="s">
        <v>150</v>
      </c>
      <c r="K2" s="1" t="s">
        <v>151</v>
      </c>
      <c r="L2" s="1" t="s">
        <v>152</v>
      </c>
      <c r="M2" s="1" t="s">
        <v>153</v>
      </c>
      <c r="N2" s="1" t="s">
        <v>154</v>
      </c>
      <c r="O2" s="1" t="s">
        <v>155</v>
      </c>
      <c r="P2" s="1" t="s">
        <v>156</v>
      </c>
      <c r="Q2" s="1" t="s">
        <v>157</v>
      </c>
      <c r="R2" s="1" t="s">
        <v>158</v>
      </c>
      <c r="S2" s="1" t="s">
        <v>159</v>
      </c>
      <c r="U2" s="12" t="s">
        <v>522</v>
      </c>
      <c r="V2" s="12" t="s">
        <v>523</v>
      </c>
      <c r="W2" s="12" t="s">
        <v>524</v>
      </c>
      <c r="X2" s="12" t="s">
        <v>525</v>
      </c>
      <c r="Y2" s="12" t="s">
        <v>526</v>
      </c>
      <c r="Z2" s="12" t="s">
        <v>529</v>
      </c>
      <c r="AA2" s="32" t="s">
        <v>472</v>
      </c>
    </row>
    <row r="3" spans="1:28" x14ac:dyDescent="0.25">
      <c r="A3" s="2">
        <v>0.37708333333333333</v>
      </c>
      <c r="B3" t="s">
        <v>288</v>
      </c>
      <c r="C3" t="b">
        <f>(A3=F3)</f>
        <v>1</v>
      </c>
      <c r="D3" s="2" t="b">
        <f>(B3=H3)</f>
        <v>1</v>
      </c>
      <c r="E3" s="2" t="b">
        <v>1</v>
      </c>
      <c r="F3" s="2">
        <v>0.37708333333333333</v>
      </c>
      <c r="G3" t="s">
        <v>160</v>
      </c>
      <c r="H3" t="s">
        <v>288</v>
      </c>
      <c r="J3" t="s">
        <v>161</v>
      </c>
      <c r="K3" t="s">
        <v>503</v>
      </c>
      <c r="L3" t="s">
        <v>162</v>
      </c>
      <c r="M3" t="s">
        <v>164</v>
      </c>
      <c r="N3" t="s">
        <v>163</v>
      </c>
      <c r="O3" s="33" t="s">
        <v>164</v>
      </c>
      <c r="P3" t="s">
        <v>185</v>
      </c>
      <c r="Q3" t="s">
        <v>504</v>
      </c>
      <c r="R3" t="s">
        <v>183</v>
      </c>
      <c r="S3" t="s">
        <v>505</v>
      </c>
      <c r="U3" t="str">
        <f>_xlfn.XLOOKUP(G3,Parameters!$A$2:$A$10,Parameters!$C$2:$C$10,"NA",0)</f>
        <v>username</v>
      </c>
      <c r="V3" t="str">
        <f>_xlfn.XLOOKUP(G3,Parameters!$A$2:$A$10,Parameters!$D$2:$D$10,"NA",0)</f>
        <v>appPassword</v>
      </c>
      <c r="W3" t="str">
        <f>_xlfn.XLOOKUP(G3,Parameters!$A$2:$A$10,Parameters!$E$2:$E$10,"NA",0)</f>
        <v>recipients</v>
      </c>
      <c r="X3" t="str">
        <f>_xlfn.XLOOKUP(G3,Parameters!$A$2:$A$10,Parameters!$F$2:$F$10,"NA",0)</f>
        <v>subject</v>
      </c>
      <c r="Y3" t="str">
        <f>_xlfn.XLOOKUP(G3,Parameters!$A$2:$A$10,Parameters!$G$2:$G$10,"NA",0)</f>
        <v>message</v>
      </c>
      <c r="Z3">
        <f>COUNTIF(U3:Y3,"&lt;&gt;0")</f>
        <v>5</v>
      </c>
      <c r="AA3">
        <f>_xlfn.XLOOKUP(G3,Parameters!$A$2:$A$10,Parameters!$B$2:$B$10)</f>
        <v>5</v>
      </c>
      <c r="AB3" t="b">
        <f>(Z3=AA3)</f>
        <v>1</v>
      </c>
    </row>
    <row r="4" spans="1:28" x14ac:dyDescent="0.25">
      <c r="A4" s="2">
        <v>0.39861111111111114</v>
      </c>
      <c r="B4" t="s">
        <v>289</v>
      </c>
      <c r="C4" t="b">
        <f t="shared" ref="C4:C17" si="0">(A4=F4)</f>
        <v>1</v>
      </c>
      <c r="D4" s="2" t="b">
        <f t="shared" ref="D4:D17" si="1">(B4=H4)</f>
        <v>1</v>
      </c>
      <c r="E4" s="2" t="b">
        <v>1</v>
      </c>
      <c r="F4" s="2">
        <v>0.39861111111111114</v>
      </c>
      <c r="G4" t="s">
        <v>178</v>
      </c>
      <c r="H4" t="s">
        <v>289</v>
      </c>
      <c r="J4" t="s">
        <v>161</v>
      </c>
      <c r="K4" t="s">
        <v>506</v>
      </c>
      <c r="L4" t="s">
        <v>179</v>
      </c>
      <c r="M4" s="33" t="s">
        <v>164</v>
      </c>
      <c r="U4" t="str">
        <f>_xlfn.XLOOKUP(G4,Parameters!$A$2:$A$10,Parameters!$C$2:$C$10,"NA",0)</f>
        <v>username</v>
      </c>
      <c r="V4" t="str">
        <f>_xlfn.XLOOKUP(G4,Parameters!$A$2:$A$10,Parameters!$D$2:$D$10,"NA",0)</f>
        <v>meetingURL</v>
      </c>
      <c r="W4">
        <f>_xlfn.XLOOKUP(G4,Parameters!$A$2:$A$10,Parameters!$E$2:$E$10,"NA",0)</f>
        <v>0</v>
      </c>
      <c r="X4">
        <f>_xlfn.XLOOKUP(G4,Parameters!$A$2:$A$10,Parameters!$F$2:$F$10,"NA",0)</f>
        <v>0</v>
      </c>
      <c r="Y4">
        <f>_xlfn.XLOOKUP(G4,Parameters!$A$2:$A$10,Parameters!$G$2:$G$10,"NA",0)</f>
        <v>0</v>
      </c>
      <c r="Z4">
        <f t="shared" ref="Z4:Z17" si="2">COUNTIF(U4:Y4,"&lt;&gt;0")</f>
        <v>2</v>
      </c>
      <c r="AA4">
        <f>_xlfn.XLOOKUP(G4,Parameters!$A$2:$A$10,Parameters!$B$2:$B$10)</f>
        <v>2</v>
      </c>
      <c r="AB4" t="b">
        <f t="shared" ref="AB4:AB17" si="3">(Z4=AA4)</f>
        <v>1</v>
      </c>
    </row>
    <row r="5" spans="1:28" x14ac:dyDescent="0.25">
      <c r="A5" s="2">
        <v>0.42152777777777778</v>
      </c>
      <c r="B5" t="s">
        <v>290</v>
      </c>
      <c r="C5" t="b">
        <f t="shared" si="0"/>
        <v>1</v>
      </c>
      <c r="D5" s="2" t="b">
        <f t="shared" si="1"/>
        <v>0</v>
      </c>
      <c r="E5" s="2" t="b">
        <v>1</v>
      </c>
      <c r="F5" s="2">
        <v>0.42152777777777778</v>
      </c>
      <c r="G5" t="s">
        <v>168</v>
      </c>
      <c r="H5" t="s">
        <v>507</v>
      </c>
      <c r="J5" t="s">
        <v>169</v>
      </c>
      <c r="K5" s="34" t="s">
        <v>236</v>
      </c>
      <c r="L5" t="s">
        <v>170</v>
      </c>
      <c r="M5" s="33">
        <v>30</v>
      </c>
      <c r="U5" t="str">
        <f>_xlfn.XLOOKUP(G5,Parameters!$A$2:$A$10,Parameters!$C$2:$C$10,"NA",0)</f>
        <v>url</v>
      </c>
      <c r="V5" t="str">
        <f>_xlfn.XLOOKUP(G5,Parameters!$A$2:$A$10,Parameters!$D$2:$D$10,"NA",0)</f>
        <v>watchInterval</v>
      </c>
      <c r="W5">
        <f>_xlfn.XLOOKUP(G5,Parameters!$A$2:$A$10,Parameters!$E$2:$E$10,"NA",0)</f>
        <v>0</v>
      </c>
      <c r="X5">
        <f>_xlfn.XLOOKUP(G5,Parameters!$A$2:$A$10,Parameters!$F$2:$F$10,"NA",0)</f>
        <v>0</v>
      </c>
      <c r="Y5">
        <f>_xlfn.XLOOKUP(G5,Parameters!$A$2:$A$10,Parameters!$G$2:$G$10,"NA",0)</f>
        <v>0</v>
      </c>
      <c r="Z5">
        <f t="shared" si="2"/>
        <v>2</v>
      </c>
      <c r="AA5">
        <f>_xlfn.XLOOKUP(G5,Parameters!$A$2:$A$10,Parameters!$B$2:$B$10)</f>
        <v>2</v>
      </c>
      <c r="AB5" t="b">
        <f t="shared" si="3"/>
        <v>1</v>
      </c>
    </row>
    <row r="6" spans="1:28" x14ac:dyDescent="0.25">
      <c r="A6" s="2">
        <v>0.45277777777777778</v>
      </c>
      <c r="B6" t="s">
        <v>291</v>
      </c>
      <c r="C6" t="b">
        <f t="shared" si="0"/>
        <v>1</v>
      </c>
      <c r="D6" s="2" t="b">
        <f t="shared" si="1"/>
        <v>1</v>
      </c>
      <c r="E6" s="2" t="b">
        <v>1</v>
      </c>
      <c r="F6" s="2">
        <v>0.45277777777777778</v>
      </c>
      <c r="G6" t="s">
        <v>168</v>
      </c>
      <c r="H6" t="s">
        <v>291</v>
      </c>
      <c r="J6" s="33" t="s">
        <v>508</v>
      </c>
      <c r="U6" t="str">
        <f>_xlfn.XLOOKUP(G6,Parameters!$A$2:$A$10,Parameters!$C$2:$C$10,"NA",0)</f>
        <v>url</v>
      </c>
      <c r="V6" t="str">
        <f>_xlfn.XLOOKUP(G6,Parameters!$A$2:$A$10,Parameters!$D$2:$D$10,"NA",0)</f>
        <v>watchInterval</v>
      </c>
      <c r="W6">
        <f>_xlfn.XLOOKUP(G6,Parameters!$A$2:$A$10,Parameters!$E$2:$E$10,"NA",0)</f>
        <v>0</v>
      </c>
      <c r="X6">
        <f>_xlfn.XLOOKUP(G6,Parameters!$A$2:$A$10,Parameters!$F$2:$F$10,"NA",0)</f>
        <v>0</v>
      </c>
      <c r="Y6">
        <f>_xlfn.XLOOKUP(G6,Parameters!$A$2:$A$10,Parameters!$G$2:$G$10,"NA",0)</f>
        <v>0</v>
      </c>
      <c r="Z6">
        <f t="shared" si="2"/>
        <v>2</v>
      </c>
      <c r="AA6">
        <f>_xlfn.XLOOKUP(G6,Parameters!$A$2:$A$10,Parameters!$B$2:$B$10)</f>
        <v>2</v>
      </c>
      <c r="AB6" t="b">
        <f t="shared" si="3"/>
        <v>1</v>
      </c>
    </row>
    <row r="7" spans="1:28" x14ac:dyDescent="0.25">
      <c r="A7" s="2">
        <v>0.46597222222222223</v>
      </c>
      <c r="B7" t="s">
        <v>292</v>
      </c>
      <c r="C7" t="b">
        <f t="shared" si="0"/>
        <v>1</v>
      </c>
      <c r="D7" s="2" t="b">
        <f t="shared" si="1"/>
        <v>1</v>
      </c>
      <c r="E7" s="2" t="b">
        <v>1</v>
      </c>
      <c r="F7" s="2">
        <v>0.46597222222222223</v>
      </c>
      <c r="G7" t="s">
        <v>165</v>
      </c>
      <c r="H7" t="s">
        <v>292</v>
      </c>
      <c r="J7" t="s">
        <v>166</v>
      </c>
      <c r="K7" t="s">
        <v>509</v>
      </c>
      <c r="L7" t="s">
        <v>167</v>
      </c>
      <c r="M7">
        <v>10</v>
      </c>
      <c r="U7" t="str">
        <f>_xlfn.XLOOKUP(G7,Parameters!$A$2:$A$10,Parameters!$C$2:$C$10,"NA",0)</f>
        <v>filePath</v>
      </c>
      <c r="V7" t="str">
        <f>_xlfn.XLOOKUP(G7,Parameters!$A$2:$A$10,Parameters!$D$2:$D$10,"NA",0)</f>
        <v>openInterval</v>
      </c>
      <c r="W7">
        <f>_xlfn.XLOOKUP(G7,Parameters!$A$2:$A$10,Parameters!$E$2:$E$10,"NA",0)</f>
        <v>0</v>
      </c>
      <c r="X7">
        <f>_xlfn.XLOOKUP(G7,Parameters!$A$2:$A$10,Parameters!$F$2:$F$10,"NA",0)</f>
        <v>0</v>
      </c>
      <c r="Y7">
        <f>_xlfn.XLOOKUP(G7,Parameters!$A$2:$A$10,Parameters!$G$2:$G$10,"NA",0)</f>
        <v>0</v>
      </c>
      <c r="Z7">
        <f t="shared" si="2"/>
        <v>2</v>
      </c>
      <c r="AA7">
        <f>_xlfn.XLOOKUP(G7,Parameters!$A$2:$A$10,Parameters!$B$2:$B$10)</f>
        <v>2</v>
      </c>
      <c r="AB7" t="b">
        <f t="shared" si="3"/>
        <v>1</v>
      </c>
    </row>
    <row r="8" spans="1:28" x14ac:dyDescent="0.25">
      <c r="A8" s="2">
        <v>0.48749999999999999</v>
      </c>
      <c r="B8" t="s">
        <v>293</v>
      </c>
      <c r="C8" t="b">
        <f t="shared" si="0"/>
        <v>1</v>
      </c>
      <c r="D8" s="2" t="b">
        <f t="shared" si="1"/>
        <v>0</v>
      </c>
      <c r="E8" s="2" t="b">
        <v>1</v>
      </c>
      <c r="F8" s="2">
        <v>0.48749999999999999</v>
      </c>
      <c r="G8" t="s">
        <v>171</v>
      </c>
      <c r="H8" t="s">
        <v>510</v>
      </c>
      <c r="J8" t="s">
        <v>172</v>
      </c>
      <c r="K8" t="s">
        <v>511</v>
      </c>
      <c r="L8" t="s">
        <v>173</v>
      </c>
      <c r="M8" t="b">
        <v>1</v>
      </c>
      <c r="N8" t="s">
        <v>174</v>
      </c>
      <c r="O8" s="33" t="s">
        <v>512</v>
      </c>
      <c r="P8" t="s">
        <v>175</v>
      </c>
      <c r="Q8">
        <v>1</v>
      </c>
      <c r="R8" t="s">
        <v>176</v>
      </c>
      <c r="S8">
        <v>60</v>
      </c>
      <c r="U8" t="str">
        <f>_xlfn.XLOOKUP(G8,Parameters!$A$2:$A$10,Parameters!$C$2:$C$10,"NA",0)</f>
        <v>cmdID</v>
      </c>
      <c r="V8" t="str">
        <f>_xlfn.XLOOKUP(G8,Parameters!$A$2:$A$10,Parameters!$D$2:$D$10,"NA",0)</f>
        <v>console</v>
      </c>
      <c r="W8" t="str">
        <f>_xlfn.XLOOKUP(G8,Parameters!$A$2:$A$10,Parameters!$E$2:$E$10,"NA",0)</f>
        <v>cmdStr</v>
      </c>
      <c r="X8" t="str">
        <f>_xlfn.XLOOKUP(G8,Parameters!$A$2:$A$10,Parameters!$F$2:$F$10,"NA",0)</f>
        <v>repeat</v>
      </c>
      <c r="Y8" t="str">
        <f>_xlfn.XLOOKUP(G8,Parameters!$A$2:$A$10,Parameters!$G$2:$G$10,"NA",0)</f>
        <v>interval</v>
      </c>
      <c r="Z8">
        <f t="shared" si="2"/>
        <v>5</v>
      </c>
      <c r="AA8">
        <f>_xlfn.XLOOKUP(G8,Parameters!$A$2:$A$10,Parameters!$B$2:$B$10)</f>
        <v>5</v>
      </c>
      <c r="AB8" t="b">
        <f t="shared" si="3"/>
        <v>1</v>
      </c>
    </row>
    <row r="9" spans="1:28" x14ac:dyDescent="0.25">
      <c r="A9" s="2">
        <v>0.51388888888888884</v>
      </c>
      <c r="B9" t="s">
        <v>280</v>
      </c>
      <c r="C9" t="b">
        <f t="shared" si="0"/>
        <v>1</v>
      </c>
      <c r="D9" s="2" t="b">
        <f t="shared" si="1"/>
        <v>1</v>
      </c>
      <c r="E9" s="2" t="b">
        <v>1</v>
      </c>
      <c r="F9" s="2">
        <v>0.51388888888888884</v>
      </c>
      <c r="G9" t="s">
        <v>168</v>
      </c>
      <c r="H9" t="s">
        <v>280</v>
      </c>
      <c r="J9" s="33" t="s">
        <v>508</v>
      </c>
      <c r="U9" t="str">
        <f>_xlfn.XLOOKUP(G9,Parameters!$A$2:$A$10,Parameters!$C$2:$C$10,"NA",0)</f>
        <v>url</v>
      </c>
      <c r="V9" t="str">
        <f>_xlfn.XLOOKUP(G9,Parameters!$A$2:$A$10,Parameters!$D$2:$D$10,"NA",0)</f>
        <v>watchInterval</v>
      </c>
      <c r="W9">
        <f>_xlfn.XLOOKUP(G9,Parameters!$A$2:$A$10,Parameters!$E$2:$E$10,"NA",0)</f>
        <v>0</v>
      </c>
      <c r="X9">
        <f>_xlfn.XLOOKUP(G9,Parameters!$A$2:$A$10,Parameters!$F$2:$F$10,"NA",0)</f>
        <v>0</v>
      </c>
      <c r="Y9">
        <f>_xlfn.XLOOKUP(G9,Parameters!$A$2:$A$10,Parameters!$G$2:$G$10,"NA",0)</f>
        <v>0</v>
      </c>
      <c r="Z9">
        <f t="shared" si="2"/>
        <v>2</v>
      </c>
      <c r="AA9">
        <f>_xlfn.XLOOKUP(G9,Parameters!$A$2:$A$10,Parameters!$B$2:$B$10)</f>
        <v>2</v>
      </c>
      <c r="AB9" t="b">
        <f t="shared" si="3"/>
        <v>1</v>
      </c>
    </row>
    <row r="10" spans="1:28" x14ac:dyDescent="0.25">
      <c r="A10" s="2">
        <v>0.54166666666666663</v>
      </c>
      <c r="B10" t="s">
        <v>294</v>
      </c>
      <c r="C10" t="b">
        <f t="shared" si="0"/>
        <v>1</v>
      </c>
      <c r="D10" s="2" t="b">
        <f t="shared" si="1"/>
        <v>1</v>
      </c>
      <c r="E10" s="2" t="b">
        <v>1</v>
      </c>
      <c r="F10" s="2">
        <v>0.54166666666666663</v>
      </c>
      <c r="G10" t="s">
        <v>165</v>
      </c>
      <c r="H10" t="s">
        <v>294</v>
      </c>
      <c r="J10" t="s">
        <v>166</v>
      </c>
      <c r="K10" t="s">
        <v>513</v>
      </c>
      <c r="L10" t="s">
        <v>167</v>
      </c>
      <c r="M10">
        <v>10</v>
      </c>
      <c r="U10" t="str">
        <f>_xlfn.XLOOKUP(G10,Parameters!$A$2:$A$10,Parameters!$C$2:$C$10,"NA",0)</f>
        <v>filePath</v>
      </c>
      <c r="V10" t="str">
        <f>_xlfn.XLOOKUP(G10,Parameters!$A$2:$A$10,Parameters!$D$2:$D$10,"NA",0)</f>
        <v>openInterval</v>
      </c>
      <c r="W10">
        <f>_xlfn.XLOOKUP(G10,Parameters!$A$2:$A$10,Parameters!$E$2:$E$10,"NA",0)</f>
        <v>0</v>
      </c>
      <c r="X10">
        <f>_xlfn.XLOOKUP(G10,Parameters!$A$2:$A$10,Parameters!$F$2:$F$10,"NA",0)</f>
        <v>0</v>
      </c>
      <c r="Y10">
        <f>_xlfn.XLOOKUP(G10,Parameters!$A$2:$A$10,Parameters!$G$2:$G$10,"NA",0)</f>
        <v>0</v>
      </c>
      <c r="Z10">
        <f t="shared" si="2"/>
        <v>2</v>
      </c>
      <c r="AA10">
        <f>_xlfn.XLOOKUP(G10,Parameters!$A$2:$A$10,Parameters!$B$2:$B$10)</f>
        <v>2</v>
      </c>
      <c r="AB10" t="b">
        <f t="shared" si="3"/>
        <v>1</v>
      </c>
    </row>
    <row r="11" spans="1:28" x14ac:dyDescent="0.25">
      <c r="A11" s="2">
        <v>0.56180555555555556</v>
      </c>
      <c r="B11" t="s">
        <v>295</v>
      </c>
      <c r="C11" t="b">
        <f t="shared" si="0"/>
        <v>1</v>
      </c>
      <c r="D11" s="2" t="b">
        <f t="shared" si="1"/>
        <v>1</v>
      </c>
      <c r="E11" s="2" t="b">
        <v>1</v>
      </c>
      <c r="F11" s="2">
        <v>0.56180555555555556</v>
      </c>
      <c r="G11" t="s">
        <v>168</v>
      </c>
      <c r="H11" t="s">
        <v>295</v>
      </c>
      <c r="J11" s="33" t="s">
        <v>508</v>
      </c>
      <c r="U11" t="str">
        <f>_xlfn.XLOOKUP(G11,Parameters!$A$2:$A$10,Parameters!$C$2:$C$10,"NA",0)</f>
        <v>url</v>
      </c>
      <c r="V11" t="str">
        <f>_xlfn.XLOOKUP(G11,Parameters!$A$2:$A$10,Parameters!$D$2:$D$10,"NA",0)</f>
        <v>watchInterval</v>
      </c>
      <c r="W11">
        <f>_xlfn.XLOOKUP(G11,Parameters!$A$2:$A$10,Parameters!$E$2:$E$10,"NA",0)</f>
        <v>0</v>
      </c>
      <c r="X11">
        <f>_xlfn.XLOOKUP(G11,Parameters!$A$2:$A$10,Parameters!$F$2:$F$10,"NA",0)</f>
        <v>0</v>
      </c>
      <c r="Y11">
        <f>_xlfn.XLOOKUP(G11,Parameters!$A$2:$A$10,Parameters!$G$2:$G$10,"NA",0)</f>
        <v>0</v>
      </c>
      <c r="Z11">
        <f t="shared" si="2"/>
        <v>2</v>
      </c>
      <c r="AA11">
        <f>_xlfn.XLOOKUP(G11,Parameters!$A$2:$A$10,Parameters!$B$2:$B$10)</f>
        <v>2</v>
      </c>
      <c r="AB11" t="b">
        <f t="shared" si="3"/>
        <v>1</v>
      </c>
    </row>
    <row r="12" spans="1:28" x14ac:dyDescent="0.25">
      <c r="A12" s="2">
        <v>0.57430555555555551</v>
      </c>
      <c r="B12" t="s">
        <v>296</v>
      </c>
      <c r="C12" t="b">
        <f t="shared" si="0"/>
        <v>1</v>
      </c>
      <c r="D12" s="2" t="b">
        <f t="shared" si="1"/>
        <v>1</v>
      </c>
      <c r="E12" s="2" t="b">
        <v>1</v>
      </c>
      <c r="F12" s="2">
        <v>0.57430555555555551</v>
      </c>
      <c r="G12" t="s">
        <v>178</v>
      </c>
      <c r="H12" t="s">
        <v>296</v>
      </c>
      <c r="J12" t="s">
        <v>161</v>
      </c>
      <c r="K12" t="s">
        <v>506</v>
      </c>
      <c r="L12" t="s">
        <v>179</v>
      </c>
      <c r="M12" s="33" t="s">
        <v>164</v>
      </c>
      <c r="U12" t="str">
        <f>_xlfn.XLOOKUP(G12,Parameters!$A$2:$A$10,Parameters!$C$2:$C$10,"NA",0)</f>
        <v>username</v>
      </c>
      <c r="V12" t="str">
        <f>_xlfn.XLOOKUP(G12,Parameters!$A$2:$A$10,Parameters!$D$2:$D$10,"NA",0)</f>
        <v>meetingURL</v>
      </c>
      <c r="W12">
        <f>_xlfn.XLOOKUP(G12,Parameters!$A$2:$A$10,Parameters!$E$2:$E$10,"NA",0)</f>
        <v>0</v>
      </c>
      <c r="X12">
        <f>_xlfn.XLOOKUP(G12,Parameters!$A$2:$A$10,Parameters!$F$2:$F$10,"NA",0)</f>
        <v>0</v>
      </c>
      <c r="Y12">
        <f>_xlfn.XLOOKUP(G12,Parameters!$A$2:$A$10,Parameters!$G$2:$G$10,"NA",0)</f>
        <v>0</v>
      </c>
      <c r="Z12">
        <f t="shared" si="2"/>
        <v>2</v>
      </c>
      <c r="AA12">
        <f>_xlfn.XLOOKUP(G12,Parameters!$A$2:$A$10,Parameters!$B$2:$B$10)</f>
        <v>2</v>
      </c>
      <c r="AB12" t="b">
        <f t="shared" si="3"/>
        <v>1</v>
      </c>
    </row>
    <row r="13" spans="1:28" x14ac:dyDescent="0.25">
      <c r="A13" s="2">
        <v>0.60138888888888886</v>
      </c>
      <c r="B13" t="s">
        <v>297</v>
      </c>
      <c r="C13" t="b">
        <f t="shared" si="0"/>
        <v>1</v>
      </c>
      <c r="D13" s="2" t="b">
        <f t="shared" si="1"/>
        <v>0</v>
      </c>
      <c r="E13" s="2" t="b">
        <v>1</v>
      </c>
      <c r="F13" s="2">
        <v>0.60138888888888886</v>
      </c>
      <c r="G13" t="s">
        <v>168</v>
      </c>
      <c r="H13" t="s">
        <v>514</v>
      </c>
      <c r="J13" t="s">
        <v>169</v>
      </c>
      <c r="K13" t="s">
        <v>236</v>
      </c>
      <c r="L13" t="s">
        <v>170</v>
      </c>
      <c r="M13">
        <v>20</v>
      </c>
      <c r="U13" t="str">
        <f>_xlfn.XLOOKUP(G13,Parameters!$A$2:$A$10,Parameters!$C$2:$C$10,"NA",0)</f>
        <v>url</v>
      </c>
      <c r="V13" t="str">
        <f>_xlfn.XLOOKUP(G13,Parameters!$A$2:$A$10,Parameters!$D$2:$D$10,"NA",0)</f>
        <v>watchInterval</v>
      </c>
      <c r="W13">
        <f>_xlfn.XLOOKUP(G13,Parameters!$A$2:$A$10,Parameters!$E$2:$E$10,"NA",0)</f>
        <v>0</v>
      </c>
      <c r="X13">
        <f>_xlfn.XLOOKUP(G13,Parameters!$A$2:$A$10,Parameters!$F$2:$F$10,"NA",0)</f>
        <v>0</v>
      </c>
      <c r="Y13">
        <f>_xlfn.XLOOKUP(G13,Parameters!$A$2:$A$10,Parameters!$G$2:$G$10,"NA",0)</f>
        <v>0</v>
      </c>
      <c r="Z13">
        <f t="shared" si="2"/>
        <v>2</v>
      </c>
      <c r="AA13">
        <f>_xlfn.XLOOKUP(G13,Parameters!$A$2:$A$10,Parameters!$B$2:$B$10)</f>
        <v>2</v>
      </c>
      <c r="AB13" t="b">
        <f t="shared" si="3"/>
        <v>1</v>
      </c>
    </row>
    <row r="14" spans="1:28" x14ac:dyDescent="0.25">
      <c r="A14" s="2">
        <v>0.63055555555555554</v>
      </c>
      <c r="B14" t="s">
        <v>279</v>
      </c>
      <c r="C14" t="b">
        <f t="shared" si="0"/>
        <v>1</v>
      </c>
      <c r="D14" s="2" t="b">
        <f t="shared" si="1"/>
        <v>0</v>
      </c>
      <c r="E14" s="2" t="b">
        <v>1</v>
      </c>
      <c r="F14" s="2">
        <v>0.63055555555555554</v>
      </c>
      <c r="G14" t="s">
        <v>180</v>
      </c>
      <c r="H14" t="s">
        <v>515</v>
      </c>
      <c r="J14" t="s">
        <v>181</v>
      </c>
      <c r="K14" s="33" t="s">
        <v>164</v>
      </c>
      <c r="L14" t="s">
        <v>182</v>
      </c>
      <c r="M14" s="33" t="s">
        <v>164</v>
      </c>
      <c r="N14" t="s">
        <v>183</v>
      </c>
      <c r="O14" t="s">
        <v>516</v>
      </c>
      <c r="U14" t="str">
        <f>_xlfn.XLOOKUP(G14,Parameters!$A$2:$A$10,Parameters!$C$2:$C$10,"NA",0)</f>
        <v>token</v>
      </c>
      <c r="V14" t="str">
        <f>_xlfn.XLOOKUP(G14,Parameters!$A$2:$A$10,Parameters!$D$2:$D$10,"NA",0)</f>
        <v>chatID</v>
      </c>
      <c r="W14" t="str">
        <f>_xlfn.XLOOKUP(G14,Parameters!$A$2:$A$10,Parameters!$E$2:$E$10,"NA",0)</f>
        <v>message</v>
      </c>
      <c r="X14">
        <f>_xlfn.XLOOKUP(G14,Parameters!$A$2:$A$10,Parameters!$F$2:$F$10,"NA",0)</f>
        <v>0</v>
      </c>
      <c r="Y14">
        <f>_xlfn.XLOOKUP(G14,Parameters!$A$2:$A$10,Parameters!$G$2:$G$10,"NA",0)</f>
        <v>0</v>
      </c>
      <c r="Z14">
        <f t="shared" si="2"/>
        <v>3</v>
      </c>
      <c r="AA14">
        <f>_xlfn.XLOOKUP(G14,Parameters!$A$2:$A$10,Parameters!$B$2:$B$10)</f>
        <v>3</v>
      </c>
      <c r="AB14" t="b">
        <f t="shared" si="3"/>
        <v>1</v>
      </c>
    </row>
    <row r="15" spans="1:28" x14ac:dyDescent="0.25">
      <c r="A15" s="2">
        <v>0.63958333333333328</v>
      </c>
      <c r="B15" t="s">
        <v>298</v>
      </c>
      <c r="C15" t="b">
        <f t="shared" si="0"/>
        <v>1</v>
      </c>
      <c r="D15" s="2" t="b">
        <f t="shared" si="1"/>
        <v>0</v>
      </c>
      <c r="E15" s="2" t="b">
        <v>1</v>
      </c>
      <c r="F15" s="2">
        <v>0.63958333333333328</v>
      </c>
      <c r="G15" t="s">
        <v>168</v>
      </c>
      <c r="H15" t="s">
        <v>517</v>
      </c>
      <c r="J15" s="33" t="s">
        <v>508</v>
      </c>
      <c r="U15" t="str">
        <f>_xlfn.XLOOKUP(G15,Parameters!$A$2:$A$10,Parameters!$C$2:$C$10,"NA",0)</f>
        <v>url</v>
      </c>
      <c r="V15" t="str">
        <f>_xlfn.XLOOKUP(G15,Parameters!$A$2:$A$10,Parameters!$D$2:$D$10,"NA",0)</f>
        <v>watchInterval</v>
      </c>
      <c r="W15">
        <f>_xlfn.XLOOKUP(G15,Parameters!$A$2:$A$10,Parameters!$E$2:$E$10,"NA",0)</f>
        <v>0</v>
      </c>
      <c r="X15">
        <f>_xlfn.XLOOKUP(G15,Parameters!$A$2:$A$10,Parameters!$F$2:$F$10,"NA",0)</f>
        <v>0</v>
      </c>
      <c r="Y15">
        <f>_xlfn.XLOOKUP(G15,Parameters!$A$2:$A$10,Parameters!$G$2:$G$10,"NA",0)</f>
        <v>0</v>
      </c>
      <c r="Z15">
        <f t="shared" si="2"/>
        <v>2</v>
      </c>
      <c r="AA15">
        <f>_xlfn.XLOOKUP(G15,Parameters!$A$2:$A$10,Parameters!$B$2:$B$10)</f>
        <v>2</v>
      </c>
      <c r="AB15" t="b">
        <f t="shared" si="3"/>
        <v>1</v>
      </c>
    </row>
    <row r="16" spans="1:28" x14ac:dyDescent="0.25">
      <c r="A16" s="2">
        <v>0.6694444444444444</v>
      </c>
      <c r="B16" t="s">
        <v>299</v>
      </c>
      <c r="C16" t="b">
        <f t="shared" si="0"/>
        <v>1</v>
      </c>
      <c r="D16" s="2" t="b">
        <f t="shared" si="1"/>
        <v>0</v>
      </c>
      <c r="E16" s="2" t="b">
        <v>1</v>
      </c>
      <c r="F16" s="2">
        <v>0.6694444444444444</v>
      </c>
      <c r="G16" t="s">
        <v>165</v>
      </c>
      <c r="H16" t="s">
        <v>518</v>
      </c>
      <c r="J16" t="s">
        <v>166</v>
      </c>
      <c r="K16" t="s">
        <v>519</v>
      </c>
      <c r="L16" t="s">
        <v>167</v>
      </c>
      <c r="M16">
        <v>10</v>
      </c>
      <c r="U16" t="str">
        <f>_xlfn.XLOOKUP(G16,Parameters!$A$2:$A$10,Parameters!$C$2:$C$10,"NA",0)</f>
        <v>filePath</v>
      </c>
      <c r="V16" t="str">
        <f>_xlfn.XLOOKUP(G16,Parameters!$A$2:$A$10,Parameters!$D$2:$D$10,"NA",0)</f>
        <v>openInterval</v>
      </c>
      <c r="W16">
        <f>_xlfn.XLOOKUP(G16,Parameters!$A$2:$A$10,Parameters!$E$2:$E$10,"NA",0)</f>
        <v>0</v>
      </c>
      <c r="X16">
        <f>_xlfn.XLOOKUP(G16,Parameters!$A$2:$A$10,Parameters!$F$2:$F$10,"NA",0)</f>
        <v>0</v>
      </c>
      <c r="Y16">
        <f>_xlfn.XLOOKUP(G16,Parameters!$A$2:$A$10,Parameters!$G$2:$G$10,"NA",0)</f>
        <v>0</v>
      </c>
      <c r="Z16">
        <f t="shared" si="2"/>
        <v>2</v>
      </c>
      <c r="AA16">
        <f>_xlfn.XLOOKUP(G16,Parameters!$A$2:$A$10,Parameters!$B$2:$B$10)</f>
        <v>2</v>
      </c>
      <c r="AB16" t="b">
        <f t="shared" si="3"/>
        <v>1</v>
      </c>
    </row>
    <row r="17" spans="1:28" x14ac:dyDescent="0.25">
      <c r="A17" s="2">
        <v>0.69652777777777775</v>
      </c>
      <c r="B17" t="s">
        <v>300</v>
      </c>
      <c r="C17" t="b">
        <f t="shared" si="0"/>
        <v>1</v>
      </c>
      <c r="D17" s="2" t="b">
        <f t="shared" si="1"/>
        <v>1</v>
      </c>
      <c r="E17" s="2" t="b">
        <v>1</v>
      </c>
      <c r="F17" s="2">
        <v>0.69652777777777775</v>
      </c>
      <c r="G17" t="s">
        <v>168</v>
      </c>
      <c r="H17" t="s">
        <v>300</v>
      </c>
      <c r="J17" s="33" t="s">
        <v>508</v>
      </c>
      <c r="U17" t="str">
        <f>_xlfn.XLOOKUP(G17,Parameters!$A$2:$A$10,Parameters!$C$2:$C$10,"NA",0)</f>
        <v>url</v>
      </c>
      <c r="V17" t="str">
        <f>_xlfn.XLOOKUP(G17,Parameters!$A$2:$A$10,Parameters!$D$2:$D$10,"NA",0)</f>
        <v>watchInterval</v>
      </c>
      <c r="W17">
        <f>_xlfn.XLOOKUP(G17,Parameters!$A$2:$A$10,Parameters!$E$2:$E$10,"NA",0)</f>
        <v>0</v>
      </c>
      <c r="X17">
        <f>_xlfn.XLOOKUP(G17,Parameters!$A$2:$A$10,Parameters!$F$2:$F$10,"NA",0)</f>
        <v>0</v>
      </c>
      <c r="Y17">
        <f>_xlfn.XLOOKUP(G17,Parameters!$A$2:$A$10,Parameters!$G$2:$G$10,"NA",0)</f>
        <v>0</v>
      </c>
      <c r="Z17">
        <f t="shared" si="2"/>
        <v>2</v>
      </c>
      <c r="AA17">
        <f>_xlfn.XLOOKUP(G17,Parameters!$A$2:$A$10,Parameters!$B$2:$B$10)</f>
        <v>2</v>
      </c>
      <c r="AB17" t="b">
        <f t="shared" si="3"/>
        <v>1</v>
      </c>
    </row>
    <row r="19" spans="1:28" x14ac:dyDescent="0.25">
      <c r="B19" t="s">
        <v>917</v>
      </c>
      <c r="G19" t="s">
        <v>921</v>
      </c>
    </row>
    <row r="20" spans="1:28" x14ac:dyDescent="0.25">
      <c r="G20" t="s">
        <v>919</v>
      </c>
    </row>
    <row r="21" spans="1:28" x14ac:dyDescent="0.25">
      <c r="G21" t="s">
        <v>920</v>
      </c>
    </row>
    <row r="24" spans="1:28" x14ac:dyDescent="0.25">
      <c r="G24" t="s">
        <v>924</v>
      </c>
    </row>
    <row r="25" spans="1:28" ht="15.75" thickBot="1" x14ac:dyDescent="0.3"/>
    <row r="26" spans="1:28" x14ac:dyDescent="0.25">
      <c r="A26" s="6" t="s">
        <v>265</v>
      </c>
      <c r="B26" s="21"/>
      <c r="C26" s="32" t="s">
        <v>532</v>
      </c>
      <c r="D26" s="32" t="s">
        <v>993</v>
      </c>
      <c r="E26" s="32" t="s">
        <v>992</v>
      </c>
      <c r="F26" s="1" t="s">
        <v>149</v>
      </c>
      <c r="G26" s="1" t="s">
        <v>918</v>
      </c>
      <c r="H26" s="1" t="s">
        <v>923</v>
      </c>
      <c r="I26" s="1" t="s">
        <v>922</v>
      </c>
      <c r="J26" s="1" t="s">
        <v>150</v>
      </c>
      <c r="K26" s="1" t="s">
        <v>151</v>
      </c>
      <c r="L26" s="1" t="s">
        <v>152</v>
      </c>
      <c r="M26" s="1" t="s">
        <v>153</v>
      </c>
      <c r="N26" s="1" t="s">
        <v>154</v>
      </c>
      <c r="O26" s="1" t="s">
        <v>155</v>
      </c>
      <c r="P26" s="1" t="s">
        <v>156</v>
      </c>
      <c r="Q26" s="1" t="s">
        <v>157</v>
      </c>
      <c r="R26" s="1" t="s">
        <v>158</v>
      </c>
      <c r="S26" s="1" t="s">
        <v>159</v>
      </c>
      <c r="U26" s="12" t="s">
        <v>522</v>
      </c>
      <c r="V26" s="12" t="s">
        <v>523</v>
      </c>
      <c r="W26" s="12" t="s">
        <v>524</v>
      </c>
      <c r="X26" s="12" t="s">
        <v>525</v>
      </c>
      <c r="Y26" s="12" t="s">
        <v>526</v>
      </c>
      <c r="Z26" s="12" t="s">
        <v>529</v>
      </c>
      <c r="AA26" s="32" t="s">
        <v>472</v>
      </c>
    </row>
    <row r="27" spans="1:28" x14ac:dyDescent="0.25">
      <c r="A27" s="8">
        <v>0.37708333333333333</v>
      </c>
      <c r="B27" s="9" t="s">
        <v>301</v>
      </c>
      <c r="C27" t="b">
        <f>(A27=F27)</f>
        <v>1</v>
      </c>
      <c r="D27" t="b">
        <f>(B27=H27)</f>
        <v>0</v>
      </c>
      <c r="E27" t="b">
        <v>1</v>
      </c>
      <c r="F27" s="18">
        <v>0.37708333333333333</v>
      </c>
      <c r="G27" t="s">
        <v>165</v>
      </c>
      <c r="H27" t="s">
        <v>1405</v>
      </c>
      <c r="I27" t="s">
        <v>166</v>
      </c>
      <c r="J27" t="s">
        <v>1406</v>
      </c>
      <c r="K27" t="s">
        <v>167</v>
      </c>
      <c r="L27">
        <v>30</v>
      </c>
    </row>
    <row r="28" spans="1:28" x14ac:dyDescent="0.25">
      <c r="A28" s="8">
        <v>0.40208333333333335</v>
      </c>
      <c r="B28" s="45" t="s">
        <v>302</v>
      </c>
      <c r="C28" t="b">
        <f t="shared" ref="C28:C42" si="4">(A28=F28)</f>
        <v>1</v>
      </c>
      <c r="D28" t="b">
        <f t="shared" ref="D28:D42" si="5">(B28=H28)</f>
        <v>1</v>
      </c>
      <c r="E28" t="b">
        <v>1</v>
      </c>
      <c r="F28" s="18">
        <v>0.40208333333333335</v>
      </c>
      <c r="G28" t="s">
        <v>177</v>
      </c>
      <c r="H28" t="s">
        <v>302</v>
      </c>
    </row>
    <row r="29" spans="1:28" x14ac:dyDescent="0.25">
      <c r="A29" s="8">
        <v>0.41111111111111109</v>
      </c>
      <c r="B29" s="9" t="s">
        <v>303</v>
      </c>
      <c r="C29" t="b">
        <f t="shared" si="4"/>
        <v>1</v>
      </c>
      <c r="D29" t="b">
        <f t="shared" si="5"/>
        <v>0</v>
      </c>
      <c r="E29" t="b">
        <v>1</v>
      </c>
      <c r="F29" s="18">
        <v>0.41111111111111109</v>
      </c>
      <c r="G29" t="s">
        <v>160</v>
      </c>
      <c r="H29" t="s">
        <v>1407</v>
      </c>
      <c r="I29" t="s">
        <v>161</v>
      </c>
      <c r="J29" t="s">
        <v>506</v>
      </c>
      <c r="K29" t="s">
        <v>162</v>
      </c>
      <c r="L29" t="s">
        <v>994</v>
      </c>
      <c r="M29" t="s">
        <v>163</v>
      </c>
      <c r="N29" t="s">
        <v>1408</v>
      </c>
      <c r="O29" t="s">
        <v>185</v>
      </c>
      <c r="P29" t="s">
        <v>1409</v>
      </c>
      <c r="Q29" t="s">
        <v>183</v>
      </c>
      <c r="R29" t="s">
        <v>1410</v>
      </c>
    </row>
    <row r="30" spans="1:28" x14ac:dyDescent="0.25">
      <c r="A30" s="8">
        <v>0.4284722222222222</v>
      </c>
      <c r="B30" s="9" t="s">
        <v>487</v>
      </c>
      <c r="C30" t="b">
        <f t="shared" si="4"/>
        <v>1</v>
      </c>
      <c r="D30" t="b">
        <f t="shared" si="5"/>
        <v>0</v>
      </c>
      <c r="E30" t="b">
        <v>1</v>
      </c>
      <c r="F30" s="18">
        <v>0.4284722222222222</v>
      </c>
      <c r="G30" t="s">
        <v>177</v>
      </c>
      <c r="H30" t="s">
        <v>1411</v>
      </c>
    </row>
    <row r="31" spans="1:28" x14ac:dyDescent="0.25">
      <c r="A31" s="8">
        <v>0.45</v>
      </c>
      <c r="B31" s="9" t="s">
        <v>304</v>
      </c>
      <c r="C31" t="b">
        <f t="shared" si="4"/>
        <v>1</v>
      </c>
      <c r="D31" t="b">
        <f t="shared" si="5"/>
        <v>1</v>
      </c>
      <c r="E31" t="b">
        <v>1</v>
      </c>
      <c r="F31" s="18">
        <v>0.45</v>
      </c>
      <c r="G31" t="s">
        <v>177</v>
      </c>
      <c r="H31" t="s">
        <v>304</v>
      </c>
    </row>
    <row r="32" spans="1:28" x14ac:dyDescent="0.25">
      <c r="A32" s="8">
        <v>0.47291666666666665</v>
      </c>
      <c r="B32" s="9" t="s">
        <v>305</v>
      </c>
      <c r="C32" t="b">
        <f t="shared" si="4"/>
        <v>1</v>
      </c>
      <c r="D32" t="b">
        <f t="shared" si="5"/>
        <v>1</v>
      </c>
      <c r="E32" t="b">
        <v>1</v>
      </c>
      <c r="F32" s="18">
        <v>0.47291666666666665</v>
      </c>
      <c r="G32" t="s">
        <v>178</v>
      </c>
      <c r="H32" t="s">
        <v>305</v>
      </c>
      <c r="I32" t="s">
        <v>161</v>
      </c>
      <c r="J32" t="s">
        <v>506</v>
      </c>
      <c r="K32" t="s">
        <v>179</v>
      </c>
      <c r="L32" t="s">
        <v>1412</v>
      </c>
    </row>
    <row r="33" spans="1:27" x14ac:dyDescent="0.25">
      <c r="A33" s="8">
        <v>0.49791666666666667</v>
      </c>
      <c r="B33" s="45" t="s">
        <v>306</v>
      </c>
      <c r="C33" t="b">
        <f t="shared" si="4"/>
        <v>1</v>
      </c>
      <c r="D33" t="b">
        <f t="shared" si="5"/>
        <v>0</v>
      </c>
      <c r="E33" t="b">
        <v>1</v>
      </c>
      <c r="F33" s="18">
        <v>0.49791666666666667</v>
      </c>
      <c r="G33" t="s">
        <v>521</v>
      </c>
      <c r="H33" t="s">
        <v>1413</v>
      </c>
      <c r="I33" t="s">
        <v>169</v>
      </c>
      <c r="J33" t="s">
        <v>1414</v>
      </c>
      <c r="K33" t="s">
        <v>527</v>
      </c>
      <c r="L33" t="s">
        <v>1415</v>
      </c>
      <c r="M33" t="s">
        <v>528</v>
      </c>
      <c r="N33" t="s">
        <v>1416</v>
      </c>
    </row>
    <row r="34" spans="1:27" x14ac:dyDescent="0.25">
      <c r="A34" s="8">
        <v>0.50694444444444442</v>
      </c>
      <c r="B34" s="45" t="s">
        <v>193</v>
      </c>
      <c r="C34" t="b">
        <f t="shared" si="4"/>
        <v>1</v>
      </c>
      <c r="D34" t="b">
        <f t="shared" si="5"/>
        <v>1</v>
      </c>
      <c r="E34" t="b">
        <v>1</v>
      </c>
      <c r="F34" s="18">
        <v>0.50694444444444442</v>
      </c>
      <c r="G34" t="s">
        <v>177</v>
      </c>
      <c r="H34" t="s">
        <v>193</v>
      </c>
    </row>
    <row r="35" spans="1:27" x14ac:dyDescent="0.25">
      <c r="A35" s="8">
        <v>0.53263888888888888</v>
      </c>
      <c r="B35" s="9" t="s">
        <v>307</v>
      </c>
      <c r="C35" t="b">
        <f t="shared" si="4"/>
        <v>1</v>
      </c>
      <c r="D35" t="b">
        <f t="shared" si="5"/>
        <v>0</v>
      </c>
      <c r="E35" t="b">
        <v>1</v>
      </c>
      <c r="F35" s="18">
        <v>0.53263888888888888</v>
      </c>
      <c r="G35" t="s">
        <v>165</v>
      </c>
      <c r="H35" t="s">
        <v>1417</v>
      </c>
      <c r="I35" t="s">
        <v>166</v>
      </c>
      <c r="J35" t="s">
        <v>513</v>
      </c>
      <c r="K35" t="s">
        <v>167</v>
      </c>
      <c r="L35">
        <v>20</v>
      </c>
    </row>
    <row r="36" spans="1:27" x14ac:dyDescent="0.25">
      <c r="A36" s="8">
        <v>0.55833333333333335</v>
      </c>
      <c r="B36" s="9" t="s">
        <v>308</v>
      </c>
      <c r="C36" t="b">
        <f t="shared" si="4"/>
        <v>0</v>
      </c>
      <c r="D36" t="b">
        <f t="shared" si="5"/>
        <v>0</v>
      </c>
      <c r="E36" t="b">
        <v>1</v>
      </c>
      <c r="F36" s="18">
        <v>5.8333333333333334E-2</v>
      </c>
      <c r="G36" t="s">
        <v>165</v>
      </c>
      <c r="H36" t="s">
        <v>1418</v>
      </c>
      <c r="I36" t="s">
        <v>166</v>
      </c>
      <c r="J36" t="s">
        <v>1419</v>
      </c>
      <c r="K36" t="s">
        <v>167</v>
      </c>
      <c r="L36">
        <v>45</v>
      </c>
    </row>
    <row r="37" spans="1:27" x14ac:dyDescent="0.25">
      <c r="A37" s="8">
        <v>0.58611111111111114</v>
      </c>
      <c r="B37" s="9" t="s">
        <v>309</v>
      </c>
      <c r="C37" t="b">
        <f t="shared" si="4"/>
        <v>0</v>
      </c>
      <c r="D37" t="b">
        <f t="shared" si="5"/>
        <v>0</v>
      </c>
      <c r="E37" t="b">
        <v>1</v>
      </c>
      <c r="F37" s="18">
        <v>8.611111111111111E-2</v>
      </c>
      <c r="G37" t="s">
        <v>165</v>
      </c>
      <c r="H37" t="s">
        <v>1420</v>
      </c>
      <c r="I37" t="s">
        <v>166</v>
      </c>
      <c r="J37" t="s">
        <v>1421</v>
      </c>
      <c r="K37" t="s">
        <v>167</v>
      </c>
      <c r="L37">
        <v>30</v>
      </c>
    </row>
    <row r="38" spans="1:27" x14ac:dyDescent="0.25">
      <c r="A38" s="8">
        <v>0.61458333333333337</v>
      </c>
      <c r="B38" s="45" t="s">
        <v>310</v>
      </c>
      <c r="C38" t="b">
        <f t="shared" si="4"/>
        <v>0</v>
      </c>
      <c r="D38" t="b">
        <f t="shared" si="5"/>
        <v>0</v>
      </c>
      <c r="E38" t="b">
        <v>1</v>
      </c>
      <c r="F38" s="18">
        <v>0.11458333333333333</v>
      </c>
      <c r="G38" t="s">
        <v>180</v>
      </c>
      <c r="H38" t="s">
        <v>1422</v>
      </c>
      <c r="I38" t="s">
        <v>181</v>
      </c>
      <c r="J38" t="s">
        <v>1423</v>
      </c>
      <c r="K38" t="s">
        <v>182</v>
      </c>
      <c r="L38" t="s">
        <v>1424</v>
      </c>
      <c r="M38" t="s">
        <v>183</v>
      </c>
      <c r="N38" t="s">
        <v>1425</v>
      </c>
    </row>
    <row r="39" spans="1:27" x14ac:dyDescent="0.25">
      <c r="A39" s="8">
        <v>0.62847222222222221</v>
      </c>
      <c r="B39" s="45" t="s">
        <v>311</v>
      </c>
      <c r="C39" t="b">
        <f t="shared" si="4"/>
        <v>0</v>
      </c>
      <c r="D39" t="b">
        <f t="shared" si="5"/>
        <v>1</v>
      </c>
      <c r="E39" t="b">
        <v>1</v>
      </c>
      <c r="F39" s="18">
        <v>0.12847222222222221</v>
      </c>
      <c r="G39" t="s">
        <v>177</v>
      </c>
      <c r="H39" t="s">
        <v>311</v>
      </c>
    </row>
    <row r="40" spans="1:27" x14ac:dyDescent="0.25">
      <c r="A40" s="8">
        <v>0.64583333333333337</v>
      </c>
      <c r="B40" s="9" t="s">
        <v>312</v>
      </c>
      <c r="C40" t="b">
        <f t="shared" si="4"/>
        <v>0</v>
      </c>
      <c r="D40" t="b">
        <f t="shared" si="5"/>
        <v>0</v>
      </c>
      <c r="E40" t="b">
        <v>1</v>
      </c>
      <c r="F40" s="18">
        <v>0.14583333333333334</v>
      </c>
      <c r="G40" t="s">
        <v>178</v>
      </c>
      <c r="H40" t="s">
        <v>1426</v>
      </c>
      <c r="I40" t="s">
        <v>161</v>
      </c>
      <c r="J40" t="s">
        <v>506</v>
      </c>
      <c r="K40" t="s">
        <v>179</v>
      </c>
      <c r="L40" t="s">
        <v>1412</v>
      </c>
    </row>
    <row r="41" spans="1:27" x14ac:dyDescent="0.25">
      <c r="A41" s="8">
        <v>0.67569444444444449</v>
      </c>
      <c r="B41" s="9" t="s">
        <v>468</v>
      </c>
      <c r="C41" t="b">
        <f t="shared" si="4"/>
        <v>0</v>
      </c>
      <c r="D41" t="b">
        <f t="shared" si="5"/>
        <v>0</v>
      </c>
      <c r="E41" t="b">
        <v>1</v>
      </c>
      <c r="F41" s="18">
        <v>0.17569444444444443</v>
      </c>
      <c r="G41" t="s">
        <v>165</v>
      </c>
      <c r="H41" t="s">
        <v>1427</v>
      </c>
      <c r="I41" t="s">
        <v>166</v>
      </c>
      <c r="J41" t="s">
        <v>1428</v>
      </c>
      <c r="K41" t="s">
        <v>167</v>
      </c>
      <c r="L41">
        <v>20</v>
      </c>
    </row>
    <row r="42" spans="1:27" ht="15.75" thickBot="1" x14ac:dyDescent="0.3">
      <c r="A42" s="10">
        <v>0.69374999999999998</v>
      </c>
      <c r="B42" s="11" t="s">
        <v>313</v>
      </c>
      <c r="C42" t="b">
        <f t="shared" si="4"/>
        <v>0</v>
      </c>
      <c r="D42" t="b">
        <f t="shared" si="5"/>
        <v>0</v>
      </c>
      <c r="E42" t="b">
        <v>1</v>
      </c>
      <c r="F42" s="18">
        <v>0.19375000000000001</v>
      </c>
      <c r="G42" t="s">
        <v>165</v>
      </c>
      <c r="H42" t="s">
        <v>1429</v>
      </c>
      <c r="I42" t="s">
        <v>166</v>
      </c>
      <c r="J42" t="s">
        <v>519</v>
      </c>
      <c r="K42" t="s">
        <v>167</v>
      </c>
      <c r="L42">
        <v>25</v>
      </c>
    </row>
    <row r="43" spans="1:27" ht="15.75" thickBot="1" x14ac:dyDescent="0.3"/>
    <row r="44" spans="1:27" x14ac:dyDescent="0.25">
      <c r="A44" s="6" t="s">
        <v>282</v>
      </c>
      <c r="B44" s="21"/>
      <c r="C44" s="32" t="s">
        <v>532</v>
      </c>
      <c r="D44" s="32" t="s">
        <v>993</v>
      </c>
      <c r="E44" s="32" t="s">
        <v>992</v>
      </c>
      <c r="F44" s="1" t="s">
        <v>149</v>
      </c>
      <c r="G44" s="1" t="s">
        <v>918</v>
      </c>
      <c r="H44" s="1" t="s">
        <v>923</v>
      </c>
      <c r="I44" s="1" t="s">
        <v>922</v>
      </c>
      <c r="J44" s="1" t="s">
        <v>150</v>
      </c>
      <c r="K44" s="1" t="s">
        <v>151</v>
      </c>
      <c r="L44" s="1" t="s">
        <v>152</v>
      </c>
      <c r="M44" s="1" t="s">
        <v>153</v>
      </c>
      <c r="N44" s="1" t="s">
        <v>154</v>
      </c>
      <c r="O44" s="1" t="s">
        <v>155</v>
      </c>
      <c r="P44" s="1" t="s">
        <v>156</v>
      </c>
      <c r="Q44" s="1" t="s">
        <v>157</v>
      </c>
      <c r="R44" s="1" t="s">
        <v>158</v>
      </c>
      <c r="S44" s="1" t="s">
        <v>159</v>
      </c>
      <c r="U44" s="12" t="s">
        <v>522</v>
      </c>
      <c r="V44" s="12" t="s">
        <v>523</v>
      </c>
      <c r="W44" s="12" t="s">
        <v>524</v>
      </c>
      <c r="X44" s="12" t="s">
        <v>525</v>
      </c>
      <c r="Y44" s="12" t="s">
        <v>526</v>
      </c>
      <c r="Z44" s="12" t="s">
        <v>529</v>
      </c>
      <c r="AA44" s="32" t="s">
        <v>472</v>
      </c>
    </row>
    <row r="45" spans="1:27" x14ac:dyDescent="0.25">
      <c r="A45" s="8">
        <v>0.37708333333333333</v>
      </c>
      <c r="B45" s="9" t="s">
        <v>314</v>
      </c>
      <c r="C45" t="b">
        <f>(A45=F45)</f>
        <v>1</v>
      </c>
      <c r="D45" t="b">
        <f>(B45=H45)</f>
        <v>1</v>
      </c>
      <c r="E45" t="b">
        <v>1</v>
      </c>
      <c r="F45" s="18">
        <v>0.37708333333333333</v>
      </c>
      <c r="G45" t="s">
        <v>160</v>
      </c>
      <c r="H45" t="s">
        <v>314</v>
      </c>
      <c r="I45" t="s">
        <v>161</v>
      </c>
      <c r="J45" t="s">
        <v>506</v>
      </c>
      <c r="K45" t="s">
        <v>162</v>
      </c>
      <c r="L45" t="s">
        <v>164</v>
      </c>
      <c r="M45" t="s">
        <v>163</v>
      </c>
      <c r="N45" t="s">
        <v>164</v>
      </c>
      <c r="O45" t="s">
        <v>185</v>
      </c>
      <c r="P45" t="s">
        <v>1430</v>
      </c>
      <c r="Q45" t="s">
        <v>183</v>
      </c>
      <c r="R45" t="s">
        <v>1431</v>
      </c>
    </row>
    <row r="46" spans="1:27" x14ac:dyDescent="0.25">
      <c r="A46" s="8">
        <v>0.39444444444444443</v>
      </c>
      <c r="B46" s="9" t="s">
        <v>469</v>
      </c>
      <c r="C46" t="b">
        <f t="shared" ref="C46:C61" si="6">(A46=F46)</f>
        <v>1</v>
      </c>
      <c r="D46" t="b">
        <f t="shared" ref="D46:D61" si="7">(B46=H46)</f>
        <v>1</v>
      </c>
      <c r="E46" t="b">
        <v>1</v>
      </c>
      <c r="F46" s="18">
        <v>0.39444444444444443</v>
      </c>
      <c r="G46" t="s">
        <v>178</v>
      </c>
      <c r="H46" t="s">
        <v>469</v>
      </c>
      <c r="I46" t="s">
        <v>161</v>
      </c>
      <c r="J46" t="s">
        <v>506</v>
      </c>
      <c r="K46" t="s">
        <v>179</v>
      </c>
      <c r="L46" t="s">
        <v>164</v>
      </c>
    </row>
    <row r="47" spans="1:27" x14ac:dyDescent="0.25">
      <c r="A47" s="8">
        <v>0.40555555555555556</v>
      </c>
      <c r="B47" s="9" t="s">
        <v>315</v>
      </c>
      <c r="C47" t="b">
        <f t="shared" si="6"/>
        <v>1</v>
      </c>
      <c r="D47" t="b">
        <f t="shared" si="7"/>
        <v>1</v>
      </c>
      <c r="E47" t="b">
        <v>1</v>
      </c>
      <c r="F47" s="18">
        <v>0.40555555555555556</v>
      </c>
      <c r="G47" t="s">
        <v>168</v>
      </c>
      <c r="H47" t="s">
        <v>315</v>
      </c>
      <c r="I47" t="s">
        <v>169</v>
      </c>
      <c r="J47" t="s">
        <v>236</v>
      </c>
      <c r="K47" t="s">
        <v>170</v>
      </c>
      <c r="L47">
        <v>30</v>
      </c>
    </row>
    <row r="48" spans="1:27" x14ac:dyDescent="0.25">
      <c r="A48" s="8">
        <v>0.42499999999999999</v>
      </c>
      <c r="B48" s="45" t="s">
        <v>316</v>
      </c>
      <c r="C48" t="b">
        <f t="shared" si="6"/>
        <v>0</v>
      </c>
      <c r="D48" t="b">
        <f t="shared" si="7"/>
        <v>0</v>
      </c>
    </row>
    <row r="49" spans="1:27" x14ac:dyDescent="0.25">
      <c r="A49" s="8">
        <v>0.43680555555555556</v>
      </c>
      <c r="B49" s="9" t="s">
        <v>317</v>
      </c>
      <c r="C49" t="b">
        <f t="shared" si="6"/>
        <v>0</v>
      </c>
      <c r="D49" t="b">
        <f t="shared" si="7"/>
        <v>0</v>
      </c>
    </row>
    <row r="50" spans="1:27" x14ac:dyDescent="0.25">
      <c r="A50" s="8">
        <v>0.46597222222222223</v>
      </c>
      <c r="B50" s="9" t="s">
        <v>318</v>
      </c>
      <c r="C50" t="b">
        <f t="shared" si="6"/>
        <v>1</v>
      </c>
      <c r="D50" t="b">
        <f t="shared" si="7"/>
        <v>1</v>
      </c>
      <c r="E50" t="b">
        <v>1</v>
      </c>
      <c r="F50" s="18">
        <v>0.46597222222222223</v>
      </c>
      <c r="G50" t="s">
        <v>165</v>
      </c>
      <c r="H50" t="s">
        <v>318</v>
      </c>
      <c r="I50" t="s">
        <v>166</v>
      </c>
      <c r="J50" t="s">
        <v>509</v>
      </c>
      <c r="K50" t="s">
        <v>167</v>
      </c>
      <c r="L50">
        <v>60</v>
      </c>
    </row>
    <row r="51" spans="1:27" x14ac:dyDescent="0.25">
      <c r="A51" s="8">
        <v>0.49166666666666664</v>
      </c>
      <c r="B51" s="9" t="s">
        <v>319</v>
      </c>
      <c r="C51" t="b">
        <f t="shared" si="6"/>
        <v>1</v>
      </c>
      <c r="D51" t="b">
        <f t="shared" si="7"/>
        <v>1</v>
      </c>
      <c r="E51" t="b">
        <v>1</v>
      </c>
      <c r="F51" s="18">
        <v>0.49166666666666664</v>
      </c>
      <c r="G51" t="s">
        <v>165</v>
      </c>
      <c r="H51" t="s">
        <v>319</v>
      </c>
      <c r="I51" t="s">
        <v>166</v>
      </c>
      <c r="J51" t="s">
        <v>1406</v>
      </c>
      <c r="K51" t="s">
        <v>167</v>
      </c>
      <c r="L51">
        <v>45</v>
      </c>
    </row>
    <row r="52" spans="1:27" x14ac:dyDescent="0.25">
      <c r="A52" s="8">
        <v>0.51736111111111116</v>
      </c>
      <c r="B52" s="45" t="s">
        <v>320</v>
      </c>
      <c r="C52" t="b">
        <f t="shared" ref="C52:C61" si="8">(A52=F52)</f>
        <v>0</v>
      </c>
      <c r="D52" t="b">
        <f t="shared" ref="D52:D61" si="9">(B52=H52)</f>
        <v>0</v>
      </c>
    </row>
    <row r="53" spans="1:27" x14ac:dyDescent="0.25">
      <c r="A53" s="8">
        <v>0.52777777777777779</v>
      </c>
      <c r="B53" s="45" t="s">
        <v>321</v>
      </c>
      <c r="C53" t="b">
        <f t="shared" si="8"/>
        <v>1</v>
      </c>
      <c r="D53" t="b">
        <f t="shared" si="9"/>
        <v>0</v>
      </c>
      <c r="E53" t="b">
        <v>1</v>
      </c>
      <c r="F53" s="18">
        <v>0.52777777777777779</v>
      </c>
      <c r="G53" t="s">
        <v>177</v>
      </c>
    </row>
    <row r="54" spans="1:27" x14ac:dyDescent="0.25">
      <c r="A54" s="8">
        <v>0.55763888888888891</v>
      </c>
      <c r="B54" s="9" t="s">
        <v>322</v>
      </c>
      <c r="C54" t="b">
        <f t="shared" si="8"/>
        <v>1</v>
      </c>
      <c r="D54" t="b">
        <f t="shared" si="9"/>
        <v>1</v>
      </c>
      <c r="F54" s="18">
        <v>0.55763888888888891</v>
      </c>
      <c r="G54" t="s">
        <v>160</v>
      </c>
      <c r="H54" t="s">
        <v>322</v>
      </c>
      <c r="I54" t="s">
        <v>161</v>
      </c>
      <c r="J54" t="s">
        <v>506</v>
      </c>
      <c r="K54" t="s">
        <v>162</v>
      </c>
      <c r="L54" t="s">
        <v>164</v>
      </c>
      <c r="M54" t="s">
        <v>163</v>
      </c>
      <c r="N54" t="s">
        <v>164</v>
      </c>
      <c r="O54" t="s">
        <v>185</v>
      </c>
      <c r="P54" t="s">
        <v>1432</v>
      </c>
      <c r="Q54" t="s">
        <v>183</v>
      </c>
      <c r="R54" t="s">
        <v>1433</v>
      </c>
    </row>
    <row r="55" spans="1:27" x14ac:dyDescent="0.25">
      <c r="A55" s="8">
        <v>0.58125000000000004</v>
      </c>
      <c r="B55" s="9" t="s">
        <v>323</v>
      </c>
      <c r="C55" t="b">
        <f t="shared" si="8"/>
        <v>1</v>
      </c>
      <c r="D55" t="b">
        <f t="shared" si="9"/>
        <v>0</v>
      </c>
      <c r="E55" t="b">
        <v>1</v>
      </c>
      <c r="F55" s="18">
        <v>0.58125000000000004</v>
      </c>
      <c r="G55" t="s">
        <v>177</v>
      </c>
    </row>
    <row r="56" spans="1:27" x14ac:dyDescent="0.25">
      <c r="A56" s="8">
        <v>0.60624999999999996</v>
      </c>
      <c r="B56" s="9" t="s">
        <v>324</v>
      </c>
      <c r="C56" t="b">
        <f t="shared" si="8"/>
        <v>1</v>
      </c>
      <c r="D56" t="b">
        <f t="shared" si="9"/>
        <v>0</v>
      </c>
      <c r="E56" t="b">
        <v>1</v>
      </c>
      <c r="F56" s="18">
        <v>0.60624999999999996</v>
      </c>
      <c r="G56" t="s">
        <v>165</v>
      </c>
      <c r="H56" t="s">
        <v>1434</v>
      </c>
      <c r="I56" t="s">
        <v>166</v>
      </c>
      <c r="J56" t="s">
        <v>509</v>
      </c>
      <c r="K56" t="s">
        <v>167</v>
      </c>
      <c r="L56">
        <v>30</v>
      </c>
    </row>
    <row r="57" spans="1:27" x14ac:dyDescent="0.25">
      <c r="A57" s="8">
        <v>0.62847222222222221</v>
      </c>
      <c r="B57" s="9" t="s">
        <v>325</v>
      </c>
      <c r="C57" t="b">
        <f t="shared" si="8"/>
        <v>1</v>
      </c>
      <c r="D57" t="b">
        <f t="shared" si="9"/>
        <v>1</v>
      </c>
      <c r="E57" t="b">
        <v>1</v>
      </c>
      <c r="F57" s="18">
        <v>0.62847222222222221</v>
      </c>
      <c r="G57" t="s">
        <v>168</v>
      </c>
      <c r="H57" t="s">
        <v>325</v>
      </c>
      <c r="I57" t="s">
        <v>169</v>
      </c>
      <c r="J57" t="s">
        <v>164</v>
      </c>
      <c r="K57" t="s">
        <v>170</v>
      </c>
      <c r="L57">
        <v>60</v>
      </c>
    </row>
    <row r="58" spans="1:27" x14ac:dyDescent="0.25">
      <c r="A58" s="8">
        <v>0.65763888888888888</v>
      </c>
      <c r="B58" s="45" t="s">
        <v>326</v>
      </c>
      <c r="C58" t="b">
        <f t="shared" si="8"/>
        <v>1</v>
      </c>
      <c r="D58" t="b">
        <f t="shared" si="9"/>
        <v>0</v>
      </c>
      <c r="E58" t="b">
        <v>1</v>
      </c>
      <c r="F58" s="18">
        <v>0.65763888888888888</v>
      </c>
      <c r="G58" t="s">
        <v>180</v>
      </c>
      <c r="H58" t="s">
        <v>1435</v>
      </c>
      <c r="I58" t="s">
        <v>181</v>
      </c>
      <c r="J58" t="s">
        <v>164</v>
      </c>
      <c r="K58" t="s">
        <v>182</v>
      </c>
      <c r="L58" t="s">
        <v>164</v>
      </c>
      <c r="M58" t="s">
        <v>183</v>
      </c>
      <c r="N58" t="s">
        <v>1436</v>
      </c>
    </row>
    <row r="59" spans="1:27" x14ac:dyDescent="0.25">
      <c r="A59" s="8">
        <v>0.66805555555555551</v>
      </c>
      <c r="B59" s="9" t="s">
        <v>327</v>
      </c>
      <c r="C59" t="b">
        <f t="shared" si="8"/>
        <v>0</v>
      </c>
      <c r="D59" t="b">
        <f t="shared" si="9"/>
        <v>0</v>
      </c>
    </row>
    <row r="60" spans="1:27" x14ac:dyDescent="0.25">
      <c r="A60" s="8">
        <v>0.68680555555555556</v>
      </c>
      <c r="B60" s="9" t="s">
        <v>328</v>
      </c>
      <c r="C60" t="b">
        <f t="shared" si="8"/>
        <v>1</v>
      </c>
      <c r="D60" t="b">
        <f t="shared" si="9"/>
        <v>0</v>
      </c>
      <c r="E60" t="b">
        <v>1</v>
      </c>
      <c r="F60" s="18">
        <v>0.68680555555555556</v>
      </c>
      <c r="G60" t="s">
        <v>177</v>
      </c>
    </row>
    <row r="61" spans="1:27" ht="15.75" thickBot="1" x14ac:dyDescent="0.3">
      <c r="A61" s="10">
        <v>0.70486111111111116</v>
      </c>
      <c r="B61" s="11" t="s">
        <v>329</v>
      </c>
      <c r="C61" t="b">
        <f t="shared" si="8"/>
        <v>1</v>
      </c>
      <c r="D61" t="b">
        <f t="shared" si="9"/>
        <v>1</v>
      </c>
      <c r="E61" t="b">
        <v>1</v>
      </c>
      <c r="F61" s="18">
        <v>0.70486111111111116</v>
      </c>
      <c r="G61" t="s">
        <v>160</v>
      </c>
      <c r="H61" t="s">
        <v>329</v>
      </c>
      <c r="I61" t="s">
        <v>161</v>
      </c>
      <c r="J61" t="s">
        <v>506</v>
      </c>
      <c r="K61" t="s">
        <v>162</v>
      </c>
      <c r="L61" t="s">
        <v>164</v>
      </c>
      <c r="M61" t="s">
        <v>163</v>
      </c>
      <c r="N61" t="s">
        <v>164</v>
      </c>
      <c r="O61" t="s">
        <v>185</v>
      </c>
      <c r="P61" t="s">
        <v>1437</v>
      </c>
      <c r="Q61" t="s">
        <v>183</v>
      </c>
      <c r="R61" t="s">
        <v>1438</v>
      </c>
    </row>
    <row r="62" spans="1:27" ht="15.75" thickBot="1" x14ac:dyDescent="0.3"/>
    <row r="63" spans="1:27" x14ac:dyDescent="0.25">
      <c r="A63" s="6" t="s">
        <v>275</v>
      </c>
      <c r="B63" s="21"/>
      <c r="C63" s="32" t="s">
        <v>532</v>
      </c>
      <c r="D63" s="32" t="s">
        <v>993</v>
      </c>
      <c r="E63" s="32" t="s">
        <v>992</v>
      </c>
      <c r="F63" s="1" t="s">
        <v>149</v>
      </c>
      <c r="G63" s="1" t="s">
        <v>918</v>
      </c>
      <c r="H63" s="1" t="s">
        <v>923</v>
      </c>
      <c r="I63" s="1" t="s">
        <v>922</v>
      </c>
      <c r="J63" s="1" t="s">
        <v>150</v>
      </c>
      <c r="K63" s="1" t="s">
        <v>151</v>
      </c>
      <c r="L63" s="1" t="s">
        <v>152</v>
      </c>
      <c r="M63" s="1" t="s">
        <v>153</v>
      </c>
      <c r="N63" s="1" t="s">
        <v>154</v>
      </c>
      <c r="O63" s="1" t="s">
        <v>155</v>
      </c>
      <c r="P63" s="1" t="s">
        <v>156</v>
      </c>
      <c r="Q63" s="1" t="s">
        <v>157</v>
      </c>
      <c r="R63" s="1" t="s">
        <v>158</v>
      </c>
      <c r="S63" s="1" t="s">
        <v>159</v>
      </c>
      <c r="U63" s="12" t="s">
        <v>522</v>
      </c>
      <c r="V63" s="12" t="s">
        <v>523</v>
      </c>
      <c r="W63" s="12" t="s">
        <v>524</v>
      </c>
      <c r="X63" s="12" t="s">
        <v>525</v>
      </c>
      <c r="Y63" s="12" t="s">
        <v>526</v>
      </c>
      <c r="Z63" s="12" t="s">
        <v>529</v>
      </c>
      <c r="AA63" s="32" t="s">
        <v>472</v>
      </c>
    </row>
    <row r="64" spans="1:27" x14ac:dyDescent="0.25">
      <c r="A64" s="8">
        <v>0.37708333333333333</v>
      </c>
      <c r="B64" s="9" t="s">
        <v>330</v>
      </c>
      <c r="C64" t="b">
        <f>(A64=F64)</f>
        <v>1</v>
      </c>
      <c r="D64" t="b">
        <f>(B64=H64)</f>
        <v>1</v>
      </c>
      <c r="E64" t="b">
        <v>1</v>
      </c>
      <c r="F64" s="18">
        <v>0.37708333333333333</v>
      </c>
      <c r="G64" t="s">
        <v>168</v>
      </c>
      <c r="H64" t="s">
        <v>330</v>
      </c>
      <c r="I64" t="s">
        <v>169</v>
      </c>
      <c r="J64" t="s">
        <v>1439</v>
      </c>
      <c r="K64" t="s">
        <v>170</v>
      </c>
      <c r="L64">
        <v>30</v>
      </c>
    </row>
    <row r="65" spans="1:18" x14ac:dyDescent="0.25">
      <c r="A65" s="8">
        <v>0.39305555555555555</v>
      </c>
      <c r="B65" s="9" t="s">
        <v>474</v>
      </c>
      <c r="C65" t="b">
        <f t="shared" ref="C65:C83" si="10">(A65=F65)</f>
        <v>1</v>
      </c>
      <c r="D65" t="b">
        <f t="shared" ref="D65:D83" si="11">(B65=H65)</f>
        <v>1</v>
      </c>
      <c r="E65" t="b">
        <v>1</v>
      </c>
      <c r="F65" s="18">
        <v>0.39305555555555555</v>
      </c>
      <c r="G65" t="s">
        <v>178</v>
      </c>
      <c r="H65" t="s">
        <v>474</v>
      </c>
      <c r="I65" t="s">
        <v>161</v>
      </c>
      <c r="J65" t="s">
        <v>506</v>
      </c>
      <c r="K65" t="s">
        <v>179</v>
      </c>
      <c r="L65" t="s">
        <v>246</v>
      </c>
    </row>
    <row r="66" spans="1:18" x14ac:dyDescent="0.25">
      <c r="A66" s="8">
        <v>0.40763888888888888</v>
      </c>
      <c r="B66" s="9" t="s">
        <v>331</v>
      </c>
      <c r="C66" t="b">
        <f t="shared" si="10"/>
        <v>1</v>
      </c>
      <c r="D66" t="b">
        <f t="shared" si="11"/>
        <v>1</v>
      </c>
      <c r="E66" t="b">
        <v>1</v>
      </c>
      <c r="F66" s="18">
        <v>0.40763888888888888</v>
      </c>
      <c r="G66" t="s">
        <v>165</v>
      </c>
      <c r="H66" t="s">
        <v>331</v>
      </c>
      <c r="I66" t="s">
        <v>166</v>
      </c>
      <c r="J66" t="s">
        <v>1406</v>
      </c>
      <c r="K66" t="s">
        <v>167</v>
      </c>
      <c r="L66">
        <v>30</v>
      </c>
    </row>
    <row r="67" spans="1:18" x14ac:dyDescent="0.25">
      <c r="A67" s="8">
        <v>0.42708333333333331</v>
      </c>
      <c r="B67" s="9" t="s">
        <v>332</v>
      </c>
      <c r="C67" t="b">
        <f t="shared" si="10"/>
        <v>1</v>
      </c>
      <c r="D67" t="b">
        <f t="shared" si="11"/>
        <v>1</v>
      </c>
      <c r="E67" t="b">
        <v>1</v>
      </c>
      <c r="F67" s="18">
        <v>0.42708333333333331</v>
      </c>
      <c r="G67" t="s">
        <v>165</v>
      </c>
      <c r="H67" t="s">
        <v>332</v>
      </c>
      <c r="I67" t="s">
        <v>166</v>
      </c>
      <c r="J67" t="s">
        <v>513</v>
      </c>
      <c r="K67" t="s">
        <v>167</v>
      </c>
      <c r="L67">
        <v>30</v>
      </c>
    </row>
    <row r="68" spans="1:18" x14ac:dyDescent="0.25">
      <c r="A68" s="8">
        <v>0.44861111111111113</v>
      </c>
      <c r="B68" s="9" t="s">
        <v>333</v>
      </c>
      <c r="C68" t="b">
        <f t="shared" si="10"/>
        <v>1</v>
      </c>
      <c r="D68" t="b">
        <f t="shared" si="11"/>
        <v>1</v>
      </c>
      <c r="E68" t="b">
        <v>1</v>
      </c>
      <c r="F68" s="18">
        <v>0.44861111111111113</v>
      </c>
      <c r="G68" t="s">
        <v>165</v>
      </c>
      <c r="H68" t="s">
        <v>333</v>
      </c>
      <c r="I68" t="s">
        <v>166</v>
      </c>
      <c r="J68" t="s">
        <v>1440</v>
      </c>
      <c r="K68" t="s">
        <v>167</v>
      </c>
      <c r="L68">
        <v>30</v>
      </c>
    </row>
    <row r="69" spans="1:18" x14ac:dyDescent="0.25">
      <c r="A69" s="8">
        <v>0.46805555555555556</v>
      </c>
      <c r="B69" s="45" t="s">
        <v>334</v>
      </c>
      <c r="C69" t="b">
        <f t="shared" si="10"/>
        <v>1</v>
      </c>
      <c r="D69" t="b">
        <f t="shared" si="11"/>
        <v>1</v>
      </c>
      <c r="E69" t="b">
        <v>1</v>
      </c>
      <c r="F69" s="18">
        <v>0.46805555555555556</v>
      </c>
      <c r="G69" t="s">
        <v>177</v>
      </c>
      <c r="H69" t="s">
        <v>334</v>
      </c>
    </row>
    <row r="70" spans="1:18" x14ac:dyDescent="0.25">
      <c r="A70" s="8">
        <v>0.48055555555555557</v>
      </c>
      <c r="B70" s="9" t="s">
        <v>335</v>
      </c>
      <c r="C70" t="b">
        <f t="shared" si="10"/>
        <v>1</v>
      </c>
      <c r="D70" t="b">
        <f t="shared" si="11"/>
        <v>1</v>
      </c>
      <c r="E70" t="b">
        <v>1</v>
      </c>
      <c r="F70" s="18">
        <v>0.48055555555555557</v>
      </c>
      <c r="G70" t="s">
        <v>168</v>
      </c>
      <c r="H70" t="s">
        <v>335</v>
      </c>
      <c r="I70" t="s">
        <v>169</v>
      </c>
      <c r="J70" t="s">
        <v>1439</v>
      </c>
      <c r="K70" t="s">
        <v>170</v>
      </c>
      <c r="L70">
        <v>20</v>
      </c>
    </row>
    <row r="71" spans="1:18" x14ac:dyDescent="0.25">
      <c r="A71" s="8">
        <v>0.49861111111111112</v>
      </c>
      <c r="B71" s="9" t="s">
        <v>336</v>
      </c>
      <c r="C71" t="b">
        <f t="shared" si="10"/>
        <v>1</v>
      </c>
      <c r="D71" t="b">
        <f t="shared" si="11"/>
        <v>1</v>
      </c>
      <c r="E71" t="b">
        <v>1</v>
      </c>
      <c r="F71" s="18">
        <v>0.49861111111111112</v>
      </c>
      <c r="G71" t="s">
        <v>165</v>
      </c>
      <c r="H71" t="s">
        <v>336</v>
      </c>
      <c r="I71" t="s">
        <v>166</v>
      </c>
      <c r="J71" t="s">
        <v>1440</v>
      </c>
      <c r="K71" t="s">
        <v>167</v>
      </c>
      <c r="L71">
        <v>15</v>
      </c>
    </row>
    <row r="72" spans="1:18" x14ac:dyDescent="0.25">
      <c r="A72" s="8">
        <v>0.5131944444444444</v>
      </c>
      <c r="B72" s="45" t="s">
        <v>193</v>
      </c>
      <c r="C72" t="b">
        <f t="shared" si="10"/>
        <v>1</v>
      </c>
      <c r="D72" t="b">
        <f t="shared" si="11"/>
        <v>1</v>
      </c>
      <c r="E72" t="b">
        <v>1</v>
      </c>
      <c r="F72" s="18">
        <v>0.5131944444444444</v>
      </c>
      <c r="G72" t="s">
        <v>177</v>
      </c>
      <c r="H72" t="s">
        <v>193</v>
      </c>
    </row>
    <row r="73" spans="1:18" x14ac:dyDescent="0.25">
      <c r="A73" s="8">
        <v>0.53749999999999998</v>
      </c>
      <c r="B73" s="45" t="s">
        <v>337</v>
      </c>
      <c r="C73" t="b">
        <f t="shared" si="10"/>
        <v>1</v>
      </c>
      <c r="D73" t="b">
        <f t="shared" si="11"/>
        <v>1</v>
      </c>
      <c r="E73" t="b">
        <v>1</v>
      </c>
      <c r="F73" s="18">
        <v>0.53749999999999998</v>
      </c>
      <c r="G73" t="s">
        <v>168</v>
      </c>
      <c r="H73" t="s">
        <v>337</v>
      </c>
      <c r="I73" t="s">
        <v>169</v>
      </c>
      <c r="J73" t="s">
        <v>1185</v>
      </c>
      <c r="K73" t="s">
        <v>170</v>
      </c>
      <c r="L73">
        <v>10</v>
      </c>
    </row>
    <row r="74" spans="1:18" x14ac:dyDescent="0.25">
      <c r="A74" s="8">
        <v>0.54861111111111116</v>
      </c>
      <c r="B74" s="9" t="s">
        <v>338</v>
      </c>
      <c r="C74" t="b">
        <f t="shared" si="10"/>
        <v>0</v>
      </c>
      <c r="D74" t="b">
        <f t="shared" si="11"/>
        <v>0</v>
      </c>
      <c r="E74" t="b">
        <v>1</v>
      </c>
      <c r="F74" s="18">
        <v>4.8611111111111112E-2</v>
      </c>
      <c r="G74" t="s">
        <v>165</v>
      </c>
      <c r="H74" t="s">
        <v>1441</v>
      </c>
      <c r="I74" t="s">
        <v>1442</v>
      </c>
      <c r="J74" t="s">
        <v>166</v>
      </c>
      <c r="K74" t="s">
        <v>1443</v>
      </c>
      <c r="L74" t="s">
        <v>167</v>
      </c>
      <c r="M74">
        <v>45</v>
      </c>
    </row>
    <row r="75" spans="1:18" x14ac:dyDescent="0.25">
      <c r="A75" s="8">
        <v>0.56736111111111109</v>
      </c>
      <c r="B75" s="9" t="s">
        <v>339</v>
      </c>
      <c r="C75" t="b">
        <f t="shared" si="10"/>
        <v>0</v>
      </c>
      <c r="D75" t="b">
        <f t="shared" si="11"/>
        <v>1</v>
      </c>
      <c r="E75" t="b">
        <v>1</v>
      </c>
      <c r="F75" s="18">
        <v>6.7361111111111108E-2</v>
      </c>
      <c r="G75" t="s">
        <v>171</v>
      </c>
      <c r="H75" t="s">
        <v>339</v>
      </c>
      <c r="I75" t="s">
        <v>172</v>
      </c>
      <c r="J75" t="s">
        <v>1444</v>
      </c>
      <c r="K75" t="s">
        <v>173</v>
      </c>
      <c r="L75" t="b">
        <v>1</v>
      </c>
      <c r="M75" t="s">
        <v>174</v>
      </c>
      <c r="N75" t="s">
        <v>1445</v>
      </c>
      <c r="O75" t="s">
        <v>175</v>
      </c>
      <c r="P75">
        <v>2</v>
      </c>
      <c r="Q75" t="s">
        <v>176</v>
      </c>
      <c r="R75">
        <v>5</v>
      </c>
    </row>
    <row r="76" spans="1:18" x14ac:dyDescent="0.25">
      <c r="A76" s="8">
        <v>0.58194444444444449</v>
      </c>
      <c r="B76" s="9" t="s">
        <v>340</v>
      </c>
      <c r="C76" t="b">
        <f t="shared" si="10"/>
        <v>0</v>
      </c>
      <c r="D76" t="b">
        <f t="shared" si="11"/>
        <v>1</v>
      </c>
      <c r="E76" t="b">
        <v>1</v>
      </c>
      <c r="F76" s="18">
        <v>8.1944444444444445E-2</v>
      </c>
      <c r="G76" t="s">
        <v>165</v>
      </c>
      <c r="H76" t="s">
        <v>340</v>
      </c>
      <c r="I76" t="s">
        <v>166</v>
      </c>
      <c r="J76" t="s">
        <v>519</v>
      </c>
      <c r="K76" t="s">
        <v>167</v>
      </c>
      <c r="L76">
        <v>30</v>
      </c>
    </row>
    <row r="77" spans="1:18" x14ac:dyDescent="0.25">
      <c r="A77" s="8">
        <v>0.60138888888888886</v>
      </c>
      <c r="B77" s="45" t="s">
        <v>341</v>
      </c>
      <c r="C77" t="b">
        <f t="shared" si="10"/>
        <v>0</v>
      </c>
      <c r="D77" t="b">
        <f t="shared" si="11"/>
        <v>1</v>
      </c>
      <c r="E77" t="b">
        <v>1</v>
      </c>
      <c r="F77" s="18">
        <v>0.10138888888888889</v>
      </c>
      <c r="G77" t="s">
        <v>180</v>
      </c>
      <c r="H77" t="s">
        <v>341</v>
      </c>
      <c r="I77" t="s">
        <v>181</v>
      </c>
      <c r="J77" t="s">
        <v>164</v>
      </c>
      <c r="K77" t="s">
        <v>182</v>
      </c>
      <c r="L77">
        <v>123456789</v>
      </c>
      <c r="M77" t="s">
        <v>183</v>
      </c>
      <c r="N77" t="s">
        <v>1446</v>
      </c>
    </row>
    <row r="78" spans="1:18" x14ac:dyDescent="0.25">
      <c r="A78" s="8">
        <v>0.6118055555555556</v>
      </c>
      <c r="B78" s="9" t="s">
        <v>342</v>
      </c>
      <c r="C78" t="b">
        <f t="shared" si="10"/>
        <v>0</v>
      </c>
      <c r="D78" t="b">
        <f t="shared" si="11"/>
        <v>1</v>
      </c>
      <c r="E78" t="b">
        <v>1</v>
      </c>
      <c r="F78" s="18">
        <v>0.11180555555555556</v>
      </c>
      <c r="G78" t="s">
        <v>165</v>
      </c>
      <c r="H78" t="s">
        <v>342</v>
      </c>
      <c r="I78" t="s">
        <v>166</v>
      </c>
      <c r="J78" t="s">
        <v>1440</v>
      </c>
      <c r="K78" t="s">
        <v>167</v>
      </c>
      <c r="L78">
        <v>60</v>
      </c>
    </row>
    <row r="79" spans="1:18" x14ac:dyDescent="0.25">
      <c r="A79" s="8">
        <v>0.63680555555555551</v>
      </c>
      <c r="B79" s="45" t="s">
        <v>343</v>
      </c>
      <c r="C79" t="b">
        <f t="shared" si="10"/>
        <v>0</v>
      </c>
      <c r="D79" t="b">
        <f t="shared" si="11"/>
        <v>1</v>
      </c>
      <c r="E79" t="b">
        <v>1</v>
      </c>
      <c r="F79" s="18">
        <v>0.13680555555555557</v>
      </c>
      <c r="G79" t="s">
        <v>177</v>
      </c>
      <c r="H79" t="s">
        <v>343</v>
      </c>
    </row>
    <row r="80" spans="1:18" x14ac:dyDescent="0.25">
      <c r="A80" s="8">
        <v>0.65208333333333335</v>
      </c>
      <c r="B80" s="9" t="s">
        <v>344</v>
      </c>
      <c r="C80" t="b">
        <f t="shared" si="10"/>
        <v>0</v>
      </c>
      <c r="D80" t="b">
        <f t="shared" si="11"/>
        <v>1</v>
      </c>
      <c r="E80" t="b">
        <v>1</v>
      </c>
      <c r="F80" s="18">
        <v>0.15208333333333332</v>
      </c>
      <c r="G80" t="s">
        <v>168</v>
      </c>
      <c r="H80" t="s">
        <v>344</v>
      </c>
      <c r="I80" t="s">
        <v>169</v>
      </c>
      <c r="J80" t="s">
        <v>1439</v>
      </c>
      <c r="K80" t="s">
        <v>170</v>
      </c>
      <c r="L80">
        <v>20</v>
      </c>
    </row>
    <row r="81" spans="1:27" x14ac:dyDescent="0.25">
      <c r="A81" s="8">
        <v>0.67291666666666672</v>
      </c>
      <c r="B81" s="9" t="s">
        <v>345</v>
      </c>
      <c r="C81" t="b">
        <f t="shared" si="10"/>
        <v>0</v>
      </c>
      <c r="D81" t="b">
        <f t="shared" si="11"/>
        <v>1</v>
      </c>
      <c r="E81" t="b">
        <v>1</v>
      </c>
      <c r="F81" s="18">
        <v>0.17291666666666666</v>
      </c>
      <c r="G81" t="s">
        <v>165</v>
      </c>
      <c r="H81" t="s">
        <v>345</v>
      </c>
      <c r="I81" t="s">
        <v>166</v>
      </c>
      <c r="J81" t="s">
        <v>1447</v>
      </c>
      <c r="K81" t="s">
        <v>167</v>
      </c>
      <c r="L81">
        <v>30</v>
      </c>
    </row>
    <row r="82" spans="1:27" x14ac:dyDescent="0.25">
      <c r="A82" s="8">
        <v>0.68958333333333333</v>
      </c>
      <c r="B82" s="9" t="s">
        <v>346</v>
      </c>
      <c r="C82" t="b">
        <f t="shared" si="10"/>
        <v>0</v>
      </c>
      <c r="D82" t="b">
        <f t="shared" si="11"/>
        <v>1</v>
      </c>
      <c r="E82" t="b">
        <v>1</v>
      </c>
      <c r="F82" s="18">
        <v>0.18958333333333333</v>
      </c>
      <c r="G82" t="s">
        <v>168</v>
      </c>
      <c r="H82" t="s">
        <v>346</v>
      </c>
      <c r="I82" t="s">
        <v>169</v>
      </c>
      <c r="J82" t="s">
        <v>1448</v>
      </c>
      <c r="K82" t="s">
        <v>170</v>
      </c>
      <c r="L82">
        <v>25</v>
      </c>
    </row>
    <row r="83" spans="1:27" ht="15.75" thickBot="1" x14ac:dyDescent="0.3">
      <c r="A83" s="10">
        <v>0.7055555555555556</v>
      </c>
      <c r="B83" s="11" t="s">
        <v>347</v>
      </c>
      <c r="C83" t="b">
        <f t="shared" si="10"/>
        <v>0</v>
      </c>
      <c r="D83" t="b">
        <f t="shared" si="11"/>
        <v>1</v>
      </c>
      <c r="E83" t="b">
        <v>1</v>
      </c>
      <c r="F83" s="18">
        <v>0.20555555555555555</v>
      </c>
      <c r="G83" t="s">
        <v>177</v>
      </c>
      <c r="H83" t="s">
        <v>347</v>
      </c>
    </row>
    <row r="84" spans="1:27" ht="15.75" thickBot="1" x14ac:dyDescent="0.3"/>
    <row r="85" spans="1:27" x14ac:dyDescent="0.25">
      <c r="A85" s="6" t="s">
        <v>276</v>
      </c>
      <c r="B85" s="21"/>
      <c r="C85" s="32" t="s">
        <v>532</v>
      </c>
      <c r="D85" s="32" t="s">
        <v>993</v>
      </c>
      <c r="E85" s="32" t="s">
        <v>992</v>
      </c>
      <c r="F85" s="1" t="s">
        <v>149</v>
      </c>
      <c r="G85" s="1" t="s">
        <v>918</v>
      </c>
      <c r="H85" s="1" t="s">
        <v>923</v>
      </c>
      <c r="I85" s="1" t="s">
        <v>922</v>
      </c>
      <c r="J85" s="1" t="s">
        <v>150</v>
      </c>
      <c r="K85" s="1" t="s">
        <v>151</v>
      </c>
      <c r="L85" s="1" t="s">
        <v>152</v>
      </c>
      <c r="M85" s="1" t="s">
        <v>153</v>
      </c>
      <c r="N85" s="1" t="s">
        <v>154</v>
      </c>
      <c r="O85" s="1" t="s">
        <v>155</v>
      </c>
      <c r="P85" s="1" t="s">
        <v>156</v>
      </c>
      <c r="Q85" s="1" t="s">
        <v>157</v>
      </c>
      <c r="R85" s="1" t="s">
        <v>158</v>
      </c>
      <c r="S85" s="1" t="s">
        <v>159</v>
      </c>
      <c r="U85" s="12" t="s">
        <v>522</v>
      </c>
      <c r="V85" s="12" t="s">
        <v>523</v>
      </c>
      <c r="W85" s="12" t="s">
        <v>524</v>
      </c>
      <c r="X85" s="12" t="s">
        <v>525</v>
      </c>
      <c r="Y85" s="12" t="s">
        <v>526</v>
      </c>
      <c r="Z85" s="12" t="s">
        <v>529</v>
      </c>
      <c r="AA85" s="32" t="s">
        <v>472</v>
      </c>
    </row>
    <row r="86" spans="1:27" x14ac:dyDescent="0.25">
      <c r="A86" s="8">
        <v>0.37986111111111109</v>
      </c>
      <c r="B86" s="9" t="s">
        <v>348</v>
      </c>
      <c r="C86" t="b">
        <f>(A86=F86)</f>
        <v>1</v>
      </c>
      <c r="D86" t="b">
        <f>(B86=H86)</f>
        <v>0</v>
      </c>
      <c r="E86" t="b">
        <v>1</v>
      </c>
      <c r="F86" s="18">
        <v>0.37986111111111109</v>
      </c>
      <c r="G86" t="s">
        <v>168</v>
      </c>
      <c r="H86" t="s">
        <v>1449</v>
      </c>
      <c r="I86" t="s">
        <v>169</v>
      </c>
      <c r="J86" t="s">
        <v>1439</v>
      </c>
      <c r="K86" t="s">
        <v>170</v>
      </c>
      <c r="L86">
        <v>15</v>
      </c>
    </row>
    <row r="87" spans="1:27" x14ac:dyDescent="0.25">
      <c r="A87" s="8">
        <v>0.3972222222222222</v>
      </c>
      <c r="B87" s="9" t="s">
        <v>449</v>
      </c>
      <c r="C87" t="b">
        <f t="shared" ref="C87:C102" si="12">(A87=F87)</f>
        <v>1</v>
      </c>
      <c r="D87" t="b">
        <f t="shared" ref="D87:D102" si="13">(B87=H87)</f>
        <v>0</v>
      </c>
      <c r="E87" t="b">
        <v>1</v>
      </c>
      <c r="F87" s="18">
        <v>0.3972222222222222</v>
      </c>
      <c r="G87" t="s">
        <v>178</v>
      </c>
      <c r="H87" t="s">
        <v>1450</v>
      </c>
      <c r="I87" t="s">
        <v>161</v>
      </c>
      <c r="J87" t="s">
        <v>506</v>
      </c>
      <c r="K87" t="s">
        <v>179</v>
      </c>
      <c r="L87" t="s">
        <v>1451</v>
      </c>
    </row>
    <row r="88" spans="1:27" x14ac:dyDescent="0.25">
      <c r="A88" s="8">
        <v>0.41944444444444445</v>
      </c>
      <c r="B88" s="9" t="s">
        <v>349</v>
      </c>
      <c r="C88" t="b">
        <f t="shared" si="12"/>
        <v>1</v>
      </c>
      <c r="D88" t="b">
        <f t="shared" si="13"/>
        <v>0</v>
      </c>
      <c r="E88" t="b">
        <v>1</v>
      </c>
      <c r="F88" s="18">
        <v>0.41944444444444445</v>
      </c>
      <c r="G88" t="s">
        <v>165</v>
      </c>
      <c r="H88" t="s">
        <v>1452</v>
      </c>
      <c r="I88" t="s">
        <v>166</v>
      </c>
      <c r="J88" t="s">
        <v>1453</v>
      </c>
      <c r="K88" t="s">
        <v>167</v>
      </c>
      <c r="L88">
        <v>30</v>
      </c>
    </row>
    <row r="89" spans="1:27" x14ac:dyDescent="0.25">
      <c r="A89" s="8">
        <v>0.44583333333333336</v>
      </c>
      <c r="B89" s="9" t="s">
        <v>350</v>
      </c>
      <c r="C89" t="b">
        <f t="shared" si="12"/>
        <v>1</v>
      </c>
      <c r="D89" t="b">
        <f t="shared" si="13"/>
        <v>0</v>
      </c>
      <c r="E89" t="b">
        <v>1</v>
      </c>
      <c r="F89" s="18">
        <v>0.44583333333333336</v>
      </c>
      <c r="G89" t="s">
        <v>177</v>
      </c>
    </row>
    <row r="90" spans="1:27" x14ac:dyDescent="0.25">
      <c r="A90" s="8">
        <v>0.46944444444444444</v>
      </c>
      <c r="B90" s="45" t="s">
        <v>351</v>
      </c>
      <c r="C90" t="b">
        <f t="shared" si="12"/>
        <v>1</v>
      </c>
      <c r="D90" t="b">
        <f t="shared" si="13"/>
        <v>0</v>
      </c>
      <c r="E90" t="b">
        <v>1</v>
      </c>
      <c r="F90" s="18">
        <v>0.46944444444444444</v>
      </c>
      <c r="G90" t="s">
        <v>177</v>
      </c>
    </row>
    <row r="91" spans="1:27" x14ac:dyDescent="0.25">
      <c r="A91" s="8">
        <v>0.48194444444444445</v>
      </c>
      <c r="B91" s="9" t="s">
        <v>352</v>
      </c>
      <c r="C91" t="b">
        <f t="shared" si="12"/>
        <v>1</v>
      </c>
      <c r="D91" t="b">
        <f t="shared" si="13"/>
        <v>0</v>
      </c>
      <c r="E91" t="b">
        <v>1</v>
      </c>
      <c r="F91" s="18">
        <v>0.48194444444444445</v>
      </c>
      <c r="G91" t="s">
        <v>165</v>
      </c>
      <c r="H91" t="s">
        <v>1454</v>
      </c>
      <c r="I91" t="s">
        <v>166</v>
      </c>
      <c r="J91" t="s">
        <v>1455</v>
      </c>
      <c r="K91" t="s">
        <v>167</v>
      </c>
      <c r="L91">
        <v>20</v>
      </c>
    </row>
    <row r="92" spans="1:27" x14ac:dyDescent="0.25">
      <c r="A92" s="8">
        <v>0.50208333333333333</v>
      </c>
      <c r="B92" s="45" t="s">
        <v>353</v>
      </c>
      <c r="C92" t="b">
        <f t="shared" si="12"/>
        <v>1</v>
      </c>
      <c r="D92" t="b">
        <f t="shared" si="13"/>
        <v>0</v>
      </c>
      <c r="E92" t="b">
        <v>1</v>
      </c>
      <c r="F92" s="18">
        <v>0.50208333333333333</v>
      </c>
      <c r="G92" t="s">
        <v>177</v>
      </c>
    </row>
    <row r="93" spans="1:27" x14ac:dyDescent="0.25">
      <c r="A93" s="8">
        <v>0.53263888888888888</v>
      </c>
      <c r="B93" s="45" t="s">
        <v>354</v>
      </c>
      <c r="C93" t="b">
        <f t="shared" si="12"/>
        <v>1</v>
      </c>
      <c r="D93" t="b">
        <f t="shared" si="13"/>
        <v>0</v>
      </c>
      <c r="E93" t="b">
        <v>1</v>
      </c>
      <c r="F93" s="18">
        <v>0.53263888888888888</v>
      </c>
      <c r="G93" t="s">
        <v>180</v>
      </c>
      <c r="H93" t="s">
        <v>1456</v>
      </c>
      <c r="I93" t="s">
        <v>181</v>
      </c>
      <c r="J93" t="s">
        <v>1457</v>
      </c>
      <c r="K93" t="s">
        <v>182</v>
      </c>
      <c r="L93">
        <v>123456789</v>
      </c>
      <c r="M93" t="s">
        <v>183</v>
      </c>
      <c r="N93" t="s">
        <v>1458</v>
      </c>
    </row>
    <row r="94" spans="1:27" x14ac:dyDescent="0.25">
      <c r="A94" s="8">
        <v>0.5493055555555556</v>
      </c>
      <c r="B94" s="9" t="s">
        <v>355</v>
      </c>
      <c r="C94" t="b">
        <f t="shared" si="12"/>
        <v>0</v>
      </c>
      <c r="D94" t="b">
        <f t="shared" si="13"/>
        <v>1</v>
      </c>
      <c r="E94" t="b">
        <v>1</v>
      </c>
      <c r="F94" s="18">
        <v>4.9305555555555554E-2</v>
      </c>
      <c r="G94" t="s">
        <v>178</v>
      </c>
      <c r="H94" t="s">
        <v>355</v>
      </c>
      <c r="I94" t="s">
        <v>161</v>
      </c>
      <c r="J94" t="s">
        <v>506</v>
      </c>
      <c r="K94" t="s">
        <v>179</v>
      </c>
      <c r="L94" t="s">
        <v>1451</v>
      </c>
    </row>
    <row r="95" spans="1:27" x14ac:dyDescent="0.25">
      <c r="A95" s="8">
        <v>0.57291666666666663</v>
      </c>
      <c r="B95" s="9" t="s">
        <v>356</v>
      </c>
      <c r="C95" t="b">
        <f t="shared" si="12"/>
        <v>0</v>
      </c>
      <c r="D95" t="b">
        <f t="shared" si="13"/>
        <v>0</v>
      </c>
      <c r="E95" t="b">
        <v>1</v>
      </c>
      <c r="F95" s="18">
        <v>7.2916666666666671E-2</v>
      </c>
      <c r="G95" t="s">
        <v>168</v>
      </c>
      <c r="H95" t="s">
        <v>1459</v>
      </c>
      <c r="I95" t="s">
        <v>169</v>
      </c>
      <c r="J95" t="s">
        <v>236</v>
      </c>
      <c r="K95" t="s">
        <v>170</v>
      </c>
      <c r="L95">
        <v>15</v>
      </c>
    </row>
    <row r="96" spans="1:27" x14ac:dyDescent="0.25">
      <c r="A96" s="8">
        <v>0.59236111111111112</v>
      </c>
      <c r="B96" s="9" t="s">
        <v>357</v>
      </c>
      <c r="C96" t="b">
        <f t="shared" si="12"/>
        <v>0</v>
      </c>
      <c r="D96" t="b">
        <f t="shared" si="13"/>
        <v>0</v>
      </c>
      <c r="E96" t="b">
        <v>1</v>
      </c>
      <c r="F96" s="18">
        <v>9.2361111111111116E-2</v>
      </c>
      <c r="G96" t="s">
        <v>165</v>
      </c>
      <c r="H96" t="s">
        <v>1460</v>
      </c>
      <c r="I96" t="s">
        <v>166</v>
      </c>
      <c r="J96" t="s">
        <v>1461</v>
      </c>
      <c r="K96" t="s">
        <v>167</v>
      </c>
      <c r="L96">
        <v>45</v>
      </c>
    </row>
    <row r="97" spans="1:27" x14ac:dyDescent="0.25">
      <c r="A97" s="8">
        <v>0.61736111111111114</v>
      </c>
      <c r="B97" s="45" t="s">
        <v>358</v>
      </c>
      <c r="C97" t="b">
        <f t="shared" si="12"/>
        <v>0</v>
      </c>
      <c r="D97" t="b">
        <f t="shared" si="13"/>
        <v>0</v>
      </c>
      <c r="E97" t="b">
        <v>1</v>
      </c>
      <c r="F97" s="18">
        <v>0.11736111111111111</v>
      </c>
      <c r="G97" t="s">
        <v>177</v>
      </c>
    </row>
    <row r="98" spans="1:27" x14ac:dyDescent="0.25">
      <c r="A98" s="8">
        <v>0.62986111111111109</v>
      </c>
      <c r="B98" s="9" t="s">
        <v>359</v>
      </c>
      <c r="C98" t="b">
        <f t="shared" si="12"/>
        <v>0</v>
      </c>
      <c r="D98" t="b">
        <f t="shared" si="13"/>
        <v>0</v>
      </c>
      <c r="E98" t="b">
        <v>1</v>
      </c>
      <c r="F98" s="18">
        <v>0.12986111111111112</v>
      </c>
      <c r="G98" t="s">
        <v>160</v>
      </c>
      <c r="H98" t="s">
        <v>1462</v>
      </c>
      <c r="I98" t="s">
        <v>161</v>
      </c>
      <c r="J98" t="s">
        <v>503</v>
      </c>
      <c r="K98" t="s">
        <v>162</v>
      </c>
      <c r="L98" t="s">
        <v>233</v>
      </c>
      <c r="M98" t="s">
        <v>163</v>
      </c>
      <c r="N98" t="s">
        <v>1463</v>
      </c>
      <c r="O98" t="s">
        <v>185</v>
      </c>
      <c r="P98" t="s">
        <v>1464</v>
      </c>
      <c r="Q98" t="s">
        <v>183</v>
      </c>
      <c r="R98" t="s">
        <v>1465</v>
      </c>
    </row>
    <row r="99" spans="1:27" x14ac:dyDescent="0.25">
      <c r="A99" s="8">
        <v>0.65138888888888891</v>
      </c>
      <c r="B99" s="9" t="s">
        <v>360</v>
      </c>
      <c r="C99" t="b">
        <f t="shared" si="12"/>
        <v>0</v>
      </c>
      <c r="D99" t="b">
        <f t="shared" si="13"/>
        <v>0</v>
      </c>
      <c r="E99" t="b">
        <v>1</v>
      </c>
      <c r="F99" s="18">
        <v>0.15138888888888888</v>
      </c>
      <c r="G99" t="s">
        <v>165</v>
      </c>
      <c r="H99" t="s">
        <v>1466</v>
      </c>
      <c r="I99" t="s">
        <v>166</v>
      </c>
      <c r="J99" t="s">
        <v>1467</v>
      </c>
      <c r="K99" t="s">
        <v>167</v>
      </c>
      <c r="L99">
        <v>60</v>
      </c>
    </row>
    <row r="100" spans="1:27" x14ac:dyDescent="0.25">
      <c r="A100" s="8">
        <v>0.66805555555555551</v>
      </c>
      <c r="B100" s="9" t="s">
        <v>361</v>
      </c>
      <c r="C100" t="b">
        <f t="shared" si="12"/>
        <v>0</v>
      </c>
      <c r="D100" t="b">
        <f t="shared" si="13"/>
        <v>0</v>
      </c>
      <c r="E100" t="b">
        <v>1</v>
      </c>
      <c r="F100" s="18">
        <v>0.16805555555555557</v>
      </c>
      <c r="G100" t="s">
        <v>180</v>
      </c>
      <c r="H100" t="s">
        <v>1468</v>
      </c>
      <c r="I100" t="s">
        <v>181</v>
      </c>
      <c r="J100" t="s">
        <v>1457</v>
      </c>
      <c r="K100" t="s">
        <v>182</v>
      </c>
      <c r="L100" t="s">
        <v>1469</v>
      </c>
      <c r="M100" t="s">
        <v>183</v>
      </c>
      <c r="N100" t="s">
        <v>1470</v>
      </c>
    </row>
    <row r="101" spans="1:27" x14ac:dyDescent="0.25">
      <c r="A101" s="8">
        <v>0.68541666666666667</v>
      </c>
      <c r="B101" s="9" t="s">
        <v>362</v>
      </c>
      <c r="C101" t="b">
        <f t="shared" si="12"/>
        <v>0</v>
      </c>
      <c r="D101" t="b">
        <f t="shared" si="13"/>
        <v>0</v>
      </c>
      <c r="E101" t="b">
        <v>1</v>
      </c>
      <c r="F101" s="18">
        <v>0.18541666666666667</v>
      </c>
      <c r="G101" t="s">
        <v>165</v>
      </c>
      <c r="H101" t="s">
        <v>1471</v>
      </c>
      <c r="I101" t="s">
        <v>166</v>
      </c>
      <c r="J101" t="s">
        <v>1461</v>
      </c>
      <c r="K101" t="s">
        <v>167</v>
      </c>
      <c r="L101">
        <v>30</v>
      </c>
    </row>
    <row r="102" spans="1:27" ht="15.75" thickBot="1" x14ac:dyDescent="0.3">
      <c r="A102" s="8">
        <v>0.70347222222222228</v>
      </c>
      <c r="B102" s="11" t="s">
        <v>363</v>
      </c>
      <c r="C102" t="b">
        <f t="shared" si="12"/>
        <v>0</v>
      </c>
      <c r="D102" t="b">
        <f t="shared" si="13"/>
        <v>0</v>
      </c>
      <c r="E102" t="b">
        <v>1</v>
      </c>
      <c r="F102" s="18">
        <v>0.20347222222222222</v>
      </c>
      <c r="G102" t="s">
        <v>177</v>
      </c>
    </row>
    <row r="103" spans="1:27" ht="15.75" thickBot="1" x14ac:dyDescent="0.3"/>
    <row r="104" spans="1:27" x14ac:dyDescent="0.25">
      <c r="A104" s="6" t="s">
        <v>283</v>
      </c>
      <c r="B104" s="21"/>
      <c r="C104" s="32" t="s">
        <v>532</v>
      </c>
      <c r="D104" s="32" t="s">
        <v>993</v>
      </c>
      <c r="E104" s="32" t="s">
        <v>992</v>
      </c>
      <c r="F104" s="1" t="s">
        <v>149</v>
      </c>
      <c r="G104" s="1" t="s">
        <v>918</v>
      </c>
      <c r="H104" s="1" t="s">
        <v>923</v>
      </c>
      <c r="I104" s="1" t="s">
        <v>922</v>
      </c>
      <c r="J104" s="1" t="s">
        <v>150</v>
      </c>
      <c r="K104" s="1" t="s">
        <v>151</v>
      </c>
      <c r="L104" s="1" t="s">
        <v>152</v>
      </c>
      <c r="M104" s="1" t="s">
        <v>153</v>
      </c>
      <c r="N104" s="1" t="s">
        <v>154</v>
      </c>
      <c r="O104" s="1" t="s">
        <v>155</v>
      </c>
      <c r="P104" s="1" t="s">
        <v>156</v>
      </c>
      <c r="Q104" s="1" t="s">
        <v>157</v>
      </c>
      <c r="R104" s="1" t="s">
        <v>158</v>
      </c>
      <c r="S104" s="1" t="s">
        <v>159</v>
      </c>
      <c r="U104" s="12" t="s">
        <v>522</v>
      </c>
      <c r="V104" s="12" t="s">
        <v>523</v>
      </c>
      <c r="W104" s="12" t="s">
        <v>524</v>
      </c>
      <c r="X104" s="12" t="s">
        <v>525</v>
      </c>
      <c r="Y104" s="12" t="s">
        <v>526</v>
      </c>
      <c r="Z104" s="12" t="s">
        <v>529</v>
      </c>
      <c r="AA104" s="32" t="s">
        <v>472</v>
      </c>
    </row>
    <row r="105" spans="1:27" x14ac:dyDescent="0.25">
      <c r="A105" s="8">
        <v>0.37708333333333333</v>
      </c>
      <c r="B105" s="9" t="s">
        <v>364</v>
      </c>
      <c r="C105" t="b">
        <f>(A105=F105)</f>
        <v>1</v>
      </c>
      <c r="D105" t="b">
        <f>(B105=H105)</f>
        <v>1</v>
      </c>
      <c r="E105" t="b">
        <v>1</v>
      </c>
      <c r="F105" s="18">
        <v>0.37708333333333333</v>
      </c>
      <c r="G105" t="s">
        <v>165</v>
      </c>
      <c r="H105" t="s">
        <v>364</v>
      </c>
      <c r="I105" t="s">
        <v>166</v>
      </c>
      <c r="J105" t="s">
        <v>1421</v>
      </c>
      <c r="K105" t="s">
        <v>167</v>
      </c>
      <c r="L105">
        <v>20</v>
      </c>
    </row>
    <row r="106" spans="1:27" x14ac:dyDescent="0.25">
      <c r="A106" s="8">
        <v>0.39374999999999999</v>
      </c>
      <c r="B106" s="9" t="s">
        <v>450</v>
      </c>
      <c r="C106" t="b">
        <f t="shared" ref="C106:C123" si="14">(A106=F106)</f>
        <v>1</v>
      </c>
      <c r="D106" t="b">
        <f t="shared" ref="D106:D123" si="15">(B106=H106)</f>
        <v>1</v>
      </c>
      <c r="E106" t="b">
        <v>1</v>
      </c>
      <c r="F106" s="18">
        <v>0.39374999999999999</v>
      </c>
      <c r="G106" t="s">
        <v>178</v>
      </c>
      <c r="H106" t="s">
        <v>450</v>
      </c>
      <c r="I106" t="s">
        <v>161</v>
      </c>
      <c r="J106" t="s">
        <v>506</v>
      </c>
      <c r="K106" t="s">
        <v>179</v>
      </c>
      <c r="L106" t="s">
        <v>164</v>
      </c>
    </row>
    <row r="107" spans="1:27" x14ac:dyDescent="0.25">
      <c r="A107" s="8">
        <v>0.41388888888888886</v>
      </c>
      <c r="B107" s="9" t="s">
        <v>365</v>
      </c>
      <c r="C107" t="b">
        <f t="shared" si="14"/>
        <v>1</v>
      </c>
      <c r="D107" t="b">
        <f t="shared" si="15"/>
        <v>1</v>
      </c>
      <c r="E107" t="b">
        <v>1</v>
      </c>
      <c r="F107" s="18">
        <v>0.41388888888888886</v>
      </c>
      <c r="G107" t="s">
        <v>165</v>
      </c>
      <c r="H107" t="s">
        <v>365</v>
      </c>
      <c r="I107" t="s">
        <v>166</v>
      </c>
      <c r="J107" t="s">
        <v>1406</v>
      </c>
      <c r="K107" t="s">
        <v>167</v>
      </c>
      <c r="L107">
        <v>30</v>
      </c>
    </row>
    <row r="108" spans="1:27" x14ac:dyDescent="0.25">
      <c r="A108" s="8">
        <v>0.43125000000000002</v>
      </c>
      <c r="B108" s="9" t="s">
        <v>366</v>
      </c>
      <c r="C108" t="b">
        <f t="shared" si="14"/>
        <v>1</v>
      </c>
      <c r="D108" t="b">
        <f t="shared" si="15"/>
        <v>1</v>
      </c>
      <c r="E108" t="b">
        <v>1</v>
      </c>
      <c r="F108" s="18">
        <v>0.43125000000000002</v>
      </c>
      <c r="G108" t="s">
        <v>177</v>
      </c>
      <c r="H108" t="s">
        <v>366</v>
      </c>
    </row>
    <row r="109" spans="1:27" x14ac:dyDescent="0.25">
      <c r="A109" s="8">
        <v>0.45416666666666666</v>
      </c>
      <c r="B109" s="45" t="s">
        <v>367</v>
      </c>
      <c r="C109" t="b">
        <f t="shared" si="14"/>
        <v>1</v>
      </c>
      <c r="D109" t="b">
        <f t="shared" si="15"/>
        <v>1</v>
      </c>
      <c r="E109" t="b">
        <v>1</v>
      </c>
      <c r="F109" s="18">
        <v>0.45416666666666666</v>
      </c>
      <c r="G109" t="s">
        <v>177</v>
      </c>
      <c r="H109" t="s">
        <v>367</v>
      </c>
    </row>
    <row r="110" spans="1:27" x14ac:dyDescent="0.25">
      <c r="A110" s="8">
        <v>0.46250000000000002</v>
      </c>
      <c r="B110" s="9" t="s">
        <v>368</v>
      </c>
      <c r="C110" t="b">
        <f t="shared" si="14"/>
        <v>1</v>
      </c>
      <c r="D110" t="b">
        <f t="shared" si="15"/>
        <v>1</v>
      </c>
      <c r="E110" t="b">
        <v>1</v>
      </c>
      <c r="F110" s="18">
        <v>0.46250000000000002</v>
      </c>
      <c r="G110" t="s">
        <v>165</v>
      </c>
      <c r="H110" t="s">
        <v>368</v>
      </c>
      <c r="I110" t="s">
        <v>166</v>
      </c>
      <c r="J110" t="s">
        <v>519</v>
      </c>
      <c r="K110" t="s">
        <v>167</v>
      </c>
      <c r="L110">
        <v>30</v>
      </c>
    </row>
    <row r="111" spans="1:27" x14ac:dyDescent="0.25">
      <c r="A111" s="8">
        <v>0.48541666666666666</v>
      </c>
      <c r="B111" s="45" t="s">
        <v>369</v>
      </c>
      <c r="C111" t="b">
        <f t="shared" si="14"/>
        <v>1</v>
      </c>
      <c r="D111" t="b">
        <f t="shared" si="15"/>
        <v>1</v>
      </c>
      <c r="E111" t="b">
        <v>1</v>
      </c>
      <c r="F111" s="18">
        <v>0.48541666666666666</v>
      </c>
      <c r="G111" t="s">
        <v>177</v>
      </c>
      <c r="H111" t="s">
        <v>369</v>
      </c>
    </row>
    <row r="112" spans="1:27" x14ac:dyDescent="0.25">
      <c r="A112" s="8">
        <v>0.49583333333333335</v>
      </c>
      <c r="B112" s="9" t="s">
        <v>370</v>
      </c>
      <c r="C112" t="b">
        <f t="shared" si="14"/>
        <v>1</v>
      </c>
      <c r="D112" t="b">
        <f t="shared" si="15"/>
        <v>1</v>
      </c>
      <c r="E112" t="b">
        <v>1</v>
      </c>
      <c r="F112" s="18">
        <v>0.49583333333333335</v>
      </c>
      <c r="G112" t="s">
        <v>165</v>
      </c>
      <c r="H112" t="s">
        <v>370</v>
      </c>
      <c r="I112" t="s">
        <v>166</v>
      </c>
      <c r="J112" t="s">
        <v>513</v>
      </c>
      <c r="K112" t="s">
        <v>167</v>
      </c>
      <c r="L112">
        <v>30</v>
      </c>
    </row>
    <row r="113" spans="1:27" x14ac:dyDescent="0.25">
      <c r="A113" s="8">
        <v>0.5131944444444444</v>
      </c>
      <c r="B113" s="45" t="s">
        <v>193</v>
      </c>
      <c r="C113" t="b">
        <f t="shared" si="14"/>
        <v>1</v>
      </c>
      <c r="D113" t="b">
        <f t="shared" si="15"/>
        <v>1</v>
      </c>
      <c r="E113" t="b">
        <v>1</v>
      </c>
      <c r="F113" s="18">
        <v>0.5131944444444444</v>
      </c>
      <c r="G113" t="s">
        <v>177</v>
      </c>
      <c r="H113" t="s">
        <v>193</v>
      </c>
    </row>
    <row r="114" spans="1:27" x14ac:dyDescent="0.25">
      <c r="A114" s="8">
        <v>0.5395833333333333</v>
      </c>
      <c r="B114" s="9" t="s">
        <v>371</v>
      </c>
      <c r="C114" t="b">
        <f t="shared" si="14"/>
        <v>1</v>
      </c>
      <c r="D114" t="b">
        <f t="shared" si="15"/>
        <v>1</v>
      </c>
      <c r="E114" t="b">
        <v>1</v>
      </c>
      <c r="F114" s="18">
        <v>0.5395833333333333</v>
      </c>
      <c r="G114" t="s">
        <v>165</v>
      </c>
      <c r="H114" t="s">
        <v>371</v>
      </c>
      <c r="I114" t="s">
        <v>166</v>
      </c>
      <c r="J114" t="s">
        <v>509</v>
      </c>
      <c r="K114" t="s">
        <v>167</v>
      </c>
      <c r="L114">
        <v>30</v>
      </c>
    </row>
    <row r="115" spans="1:27" x14ac:dyDescent="0.25">
      <c r="A115" s="8">
        <v>0.56597222222222221</v>
      </c>
      <c r="B115" s="45" t="s">
        <v>372</v>
      </c>
      <c r="C115" t="b">
        <f t="shared" si="14"/>
        <v>1</v>
      </c>
      <c r="D115" t="b">
        <f t="shared" si="15"/>
        <v>1</v>
      </c>
      <c r="E115" t="b">
        <v>1</v>
      </c>
      <c r="F115" s="18">
        <v>0.56597222222222221</v>
      </c>
      <c r="G115" t="s">
        <v>180</v>
      </c>
      <c r="H115" t="s">
        <v>372</v>
      </c>
      <c r="I115" t="s">
        <v>181</v>
      </c>
      <c r="J115" t="s">
        <v>164</v>
      </c>
      <c r="K115" t="s">
        <v>182</v>
      </c>
      <c r="L115" t="s">
        <v>164</v>
      </c>
      <c r="M115" t="s">
        <v>183</v>
      </c>
      <c r="N115" t="s">
        <v>1472</v>
      </c>
    </row>
    <row r="116" spans="1:27" x14ac:dyDescent="0.25">
      <c r="A116" s="8">
        <v>0.57499999999999996</v>
      </c>
      <c r="B116" s="9" t="s">
        <v>373</v>
      </c>
      <c r="C116" t="b">
        <f t="shared" si="14"/>
        <v>1</v>
      </c>
      <c r="D116" t="b">
        <f t="shared" si="15"/>
        <v>1</v>
      </c>
      <c r="E116" t="b">
        <v>1</v>
      </c>
      <c r="F116" s="18">
        <v>0.57499999999999996</v>
      </c>
      <c r="G116" t="s">
        <v>177</v>
      </c>
      <c r="H116" t="s">
        <v>373</v>
      </c>
    </row>
    <row r="117" spans="1:27" x14ac:dyDescent="0.25">
      <c r="A117" s="8">
        <v>0.61319444444444449</v>
      </c>
      <c r="B117" s="9" t="s">
        <v>374</v>
      </c>
      <c r="C117" t="b">
        <f t="shared" si="14"/>
        <v>1</v>
      </c>
      <c r="D117" t="b">
        <f t="shared" si="15"/>
        <v>1</v>
      </c>
      <c r="E117" t="b">
        <v>1</v>
      </c>
      <c r="F117" s="18">
        <v>0.61319444444444449</v>
      </c>
      <c r="G117" t="s">
        <v>165</v>
      </c>
      <c r="H117" t="s">
        <v>374</v>
      </c>
      <c r="I117" t="s">
        <v>166</v>
      </c>
      <c r="J117" t="s">
        <v>1428</v>
      </c>
      <c r="K117" t="s">
        <v>167</v>
      </c>
      <c r="L117">
        <v>45</v>
      </c>
    </row>
    <row r="118" spans="1:27" x14ac:dyDescent="0.25">
      <c r="A118" s="8">
        <v>0.63124999999999998</v>
      </c>
      <c r="B118" s="45" t="s">
        <v>375</v>
      </c>
      <c r="C118" t="b">
        <f t="shared" si="14"/>
        <v>1</v>
      </c>
      <c r="D118" t="b">
        <f t="shared" si="15"/>
        <v>1</v>
      </c>
      <c r="E118" t="b">
        <v>1</v>
      </c>
      <c r="F118" s="18">
        <v>0.63124999999999998</v>
      </c>
      <c r="G118" t="s">
        <v>177</v>
      </c>
      <c r="H118" t="s">
        <v>375</v>
      </c>
    </row>
    <row r="119" spans="1:27" x14ac:dyDescent="0.25">
      <c r="A119" s="8">
        <v>0.64444444444444449</v>
      </c>
      <c r="B119" s="9" t="s">
        <v>376</v>
      </c>
      <c r="C119" t="b">
        <f t="shared" si="14"/>
        <v>1</v>
      </c>
      <c r="D119" t="b">
        <f t="shared" si="15"/>
        <v>1</v>
      </c>
      <c r="E119" t="b">
        <v>1</v>
      </c>
      <c r="F119" s="18">
        <v>0.64444444444444449</v>
      </c>
      <c r="G119" t="s">
        <v>165</v>
      </c>
      <c r="H119" t="s">
        <v>376</v>
      </c>
      <c r="I119" t="s">
        <v>166</v>
      </c>
      <c r="J119" t="s">
        <v>1406</v>
      </c>
      <c r="K119" t="s">
        <v>167</v>
      </c>
      <c r="L119">
        <v>30</v>
      </c>
    </row>
    <row r="120" spans="1:27" x14ac:dyDescent="0.25">
      <c r="A120" s="8">
        <v>0.66249999999999998</v>
      </c>
      <c r="B120" s="9" t="s">
        <v>377</v>
      </c>
      <c r="C120" t="b">
        <f t="shared" si="14"/>
        <v>1</v>
      </c>
      <c r="D120" t="b">
        <f t="shared" si="15"/>
        <v>1</v>
      </c>
      <c r="E120" t="b">
        <v>1</v>
      </c>
      <c r="F120" s="18">
        <v>0.66249999999999998</v>
      </c>
      <c r="G120" t="s">
        <v>177</v>
      </c>
      <c r="H120" t="s">
        <v>377</v>
      </c>
    </row>
    <row r="121" spans="1:27" x14ac:dyDescent="0.25">
      <c r="A121" s="8">
        <v>0.67500000000000004</v>
      </c>
      <c r="B121" s="9" t="s">
        <v>378</v>
      </c>
      <c r="C121" t="b">
        <f t="shared" si="14"/>
        <v>1</v>
      </c>
      <c r="D121" t="b">
        <f t="shared" si="15"/>
        <v>1</v>
      </c>
      <c r="E121" t="b">
        <v>1</v>
      </c>
      <c r="F121" s="18">
        <v>0.67500000000000004</v>
      </c>
      <c r="G121" t="s">
        <v>165</v>
      </c>
      <c r="H121" t="s">
        <v>378</v>
      </c>
      <c r="I121" t="s">
        <v>166</v>
      </c>
      <c r="J121" t="s">
        <v>1406</v>
      </c>
      <c r="K121" t="s">
        <v>167</v>
      </c>
      <c r="L121">
        <v>25</v>
      </c>
    </row>
    <row r="122" spans="1:27" x14ac:dyDescent="0.25">
      <c r="A122" s="8">
        <v>0.69236111111111109</v>
      </c>
      <c r="B122" s="9" t="s">
        <v>379</v>
      </c>
      <c r="C122" t="b">
        <f t="shared" si="14"/>
        <v>1</v>
      </c>
      <c r="D122" t="b">
        <f t="shared" si="15"/>
        <v>1</v>
      </c>
      <c r="E122" t="b">
        <v>1</v>
      </c>
      <c r="F122" s="18">
        <v>0.69236111111111109</v>
      </c>
      <c r="G122" t="s">
        <v>177</v>
      </c>
      <c r="H122" t="s">
        <v>379</v>
      </c>
    </row>
    <row r="123" spans="1:27" ht="15.75" thickBot="1" x14ac:dyDescent="0.3">
      <c r="A123" s="10">
        <v>0.70833333333333337</v>
      </c>
      <c r="B123" s="11" t="s">
        <v>380</v>
      </c>
      <c r="C123" t="b">
        <f t="shared" si="14"/>
        <v>1</v>
      </c>
      <c r="D123" t="b">
        <f t="shared" si="15"/>
        <v>1</v>
      </c>
      <c r="E123" t="b">
        <v>1</v>
      </c>
      <c r="F123" s="18">
        <v>0.70833333333333337</v>
      </c>
      <c r="G123" t="s">
        <v>160</v>
      </c>
      <c r="H123" t="s">
        <v>380</v>
      </c>
      <c r="I123" t="s">
        <v>161</v>
      </c>
      <c r="J123" t="s">
        <v>503</v>
      </c>
      <c r="K123" t="s">
        <v>162</v>
      </c>
      <c r="L123" t="s">
        <v>164</v>
      </c>
      <c r="M123" t="s">
        <v>163</v>
      </c>
      <c r="N123" t="s">
        <v>1473</v>
      </c>
      <c r="O123" t="s">
        <v>185</v>
      </c>
      <c r="P123" t="s">
        <v>1474</v>
      </c>
      <c r="Q123" t="s">
        <v>183</v>
      </c>
      <c r="R123" t="s">
        <v>1475</v>
      </c>
    </row>
    <row r="124" spans="1:27" ht="15.75" thickBot="1" x14ac:dyDescent="0.3"/>
    <row r="125" spans="1:27" x14ac:dyDescent="0.25">
      <c r="A125" s="6" t="s">
        <v>284</v>
      </c>
      <c r="B125" s="21"/>
      <c r="C125" s="32" t="s">
        <v>532</v>
      </c>
      <c r="D125" s="32" t="s">
        <v>993</v>
      </c>
      <c r="E125" s="32" t="s">
        <v>992</v>
      </c>
      <c r="F125" s="1" t="s">
        <v>149</v>
      </c>
      <c r="G125" s="1" t="s">
        <v>918</v>
      </c>
      <c r="H125" s="1" t="s">
        <v>923</v>
      </c>
      <c r="I125" s="1" t="s">
        <v>922</v>
      </c>
      <c r="J125" s="1" t="s">
        <v>150</v>
      </c>
      <c r="K125" s="1" t="s">
        <v>151</v>
      </c>
      <c r="L125" s="1" t="s">
        <v>152</v>
      </c>
      <c r="M125" s="1" t="s">
        <v>153</v>
      </c>
      <c r="N125" s="1" t="s">
        <v>154</v>
      </c>
      <c r="O125" s="1" t="s">
        <v>155</v>
      </c>
      <c r="P125" s="1" t="s">
        <v>156</v>
      </c>
      <c r="Q125" s="1" t="s">
        <v>157</v>
      </c>
      <c r="R125" s="1" t="s">
        <v>158</v>
      </c>
      <c r="S125" s="1" t="s">
        <v>159</v>
      </c>
      <c r="U125" s="12" t="s">
        <v>522</v>
      </c>
      <c r="V125" s="12" t="s">
        <v>523</v>
      </c>
      <c r="W125" s="12" t="s">
        <v>524</v>
      </c>
      <c r="X125" s="12" t="s">
        <v>525</v>
      </c>
      <c r="Y125" s="12" t="s">
        <v>526</v>
      </c>
      <c r="Z125" s="12" t="s">
        <v>529</v>
      </c>
      <c r="AA125" s="32" t="s">
        <v>472</v>
      </c>
    </row>
    <row r="126" spans="1:27" x14ac:dyDescent="0.25">
      <c r="A126" s="8">
        <v>0.37708333333333333</v>
      </c>
      <c r="B126" s="9" t="s">
        <v>381</v>
      </c>
      <c r="C126" t="b">
        <f>(A126=F126)</f>
        <v>1</v>
      </c>
      <c r="D126" t="b">
        <f>(B126=H126)</f>
        <v>0</v>
      </c>
      <c r="E126" t="b">
        <v>1</v>
      </c>
      <c r="F126" s="18">
        <v>0.37708333333333333</v>
      </c>
      <c r="G126" t="s">
        <v>168</v>
      </c>
      <c r="H126" t="s">
        <v>1476</v>
      </c>
      <c r="I126" t="s">
        <v>169</v>
      </c>
      <c r="J126" t="s">
        <v>1477</v>
      </c>
      <c r="K126" t="s">
        <v>170</v>
      </c>
      <c r="L126">
        <v>20</v>
      </c>
    </row>
    <row r="127" spans="1:27" x14ac:dyDescent="0.25">
      <c r="A127" s="8">
        <v>0.39027777777777778</v>
      </c>
      <c r="B127" s="9" t="s">
        <v>451</v>
      </c>
      <c r="C127" t="b">
        <f t="shared" ref="C127:C143" si="16">(A127=F127)</f>
        <v>1</v>
      </c>
      <c r="D127" t="b">
        <f t="shared" ref="D127:D143" si="17">(B127=H127)</f>
        <v>1</v>
      </c>
      <c r="E127" t="b">
        <v>1</v>
      </c>
      <c r="F127" s="18">
        <v>0.39027777777777778</v>
      </c>
      <c r="G127" t="s">
        <v>178</v>
      </c>
      <c r="H127" t="s">
        <v>451</v>
      </c>
      <c r="I127" t="s">
        <v>161</v>
      </c>
      <c r="J127" t="s">
        <v>506</v>
      </c>
      <c r="K127" t="s">
        <v>179</v>
      </c>
      <c r="L127" t="s">
        <v>1478</v>
      </c>
    </row>
    <row r="128" spans="1:27" x14ac:dyDescent="0.25">
      <c r="A128" s="8">
        <v>0.41041666666666665</v>
      </c>
      <c r="B128" s="9" t="s">
        <v>382</v>
      </c>
      <c r="C128" t="b">
        <f t="shared" si="16"/>
        <v>1</v>
      </c>
      <c r="D128" t="b">
        <f t="shared" si="17"/>
        <v>1</v>
      </c>
      <c r="E128" t="b">
        <v>1</v>
      </c>
      <c r="F128" s="18">
        <v>0.41041666666666665</v>
      </c>
      <c r="G128" t="s">
        <v>165</v>
      </c>
      <c r="H128" t="s">
        <v>382</v>
      </c>
      <c r="I128" t="s">
        <v>166</v>
      </c>
      <c r="J128" t="s">
        <v>1406</v>
      </c>
      <c r="K128" t="s">
        <v>167</v>
      </c>
      <c r="L128">
        <v>15</v>
      </c>
    </row>
    <row r="129" spans="1:18" x14ac:dyDescent="0.25">
      <c r="A129" s="8">
        <v>0.42638888888888887</v>
      </c>
      <c r="B129" s="9" t="s">
        <v>383</v>
      </c>
      <c r="C129" t="b">
        <f t="shared" si="16"/>
        <v>1</v>
      </c>
      <c r="D129" t="b">
        <f t="shared" si="17"/>
        <v>1</v>
      </c>
      <c r="E129" t="b">
        <v>1</v>
      </c>
      <c r="F129" s="18">
        <v>0.42638888888888887</v>
      </c>
      <c r="G129" t="s">
        <v>168</v>
      </c>
      <c r="H129" t="s">
        <v>383</v>
      </c>
      <c r="I129" t="s">
        <v>169</v>
      </c>
      <c r="J129" t="s">
        <v>236</v>
      </c>
      <c r="K129" t="s">
        <v>170</v>
      </c>
      <c r="L129">
        <v>30</v>
      </c>
    </row>
    <row r="130" spans="1:18" x14ac:dyDescent="0.25">
      <c r="A130" s="8">
        <v>0.4465277777777778</v>
      </c>
      <c r="B130" s="45" t="s">
        <v>384</v>
      </c>
      <c r="C130" t="b">
        <f t="shared" si="16"/>
        <v>1</v>
      </c>
      <c r="D130" t="b">
        <f t="shared" si="17"/>
        <v>1</v>
      </c>
      <c r="E130" t="b">
        <v>1</v>
      </c>
      <c r="F130" s="18">
        <v>0.4465277777777778</v>
      </c>
      <c r="G130" t="s">
        <v>180</v>
      </c>
      <c r="H130" t="s">
        <v>384</v>
      </c>
      <c r="I130" t="s">
        <v>181</v>
      </c>
      <c r="J130" t="s">
        <v>164</v>
      </c>
      <c r="K130" t="s">
        <v>182</v>
      </c>
      <c r="L130" t="s">
        <v>164</v>
      </c>
      <c r="M130" t="s">
        <v>183</v>
      </c>
      <c r="N130" t="s">
        <v>516</v>
      </c>
    </row>
    <row r="131" spans="1:18" x14ac:dyDescent="0.25">
      <c r="A131" s="8">
        <v>0.45208333333333334</v>
      </c>
      <c r="B131" s="9" t="s">
        <v>385</v>
      </c>
      <c r="C131" t="b">
        <f t="shared" si="16"/>
        <v>1</v>
      </c>
      <c r="D131" t="b">
        <f t="shared" si="17"/>
        <v>1</v>
      </c>
      <c r="E131" t="b">
        <v>1</v>
      </c>
      <c r="F131" s="18">
        <v>0.45208333333333334</v>
      </c>
      <c r="G131" t="s">
        <v>178</v>
      </c>
      <c r="H131" t="s">
        <v>385</v>
      </c>
      <c r="I131" t="s">
        <v>161</v>
      </c>
      <c r="J131" t="s">
        <v>506</v>
      </c>
      <c r="K131" t="s">
        <v>179</v>
      </c>
      <c r="L131" t="s">
        <v>1479</v>
      </c>
    </row>
    <row r="132" spans="1:18" x14ac:dyDescent="0.25">
      <c r="A132" s="8">
        <v>0.47708333333333336</v>
      </c>
      <c r="B132" s="45" t="s">
        <v>386</v>
      </c>
      <c r="C132" t="b">
        <f t="shared" si="16"/>
        <v>1</v>
      </c>
      <c r="D132" t="b">
        <f t="shared" si="17"/>
        <v>1</v>
      </c>
      <c r="E132" t="b">
        <v>1</v>
      </c>
      <c r="F132" s="18">
        <v>0.47708333333333336</v>
      </c>
      <c r="G132" t="s">
        <v>177</v>
      </c>
      <c r="H132" t="s">
        <v>386</v>
      </c>
    </row>
    <row r="133" spans="1:18" x14ac:dyDescent="0.25">
      <c r="A133" s="8">
        <v>0.4861111111111111</v>
      </c>
      <c r="B133" s="9" t="s">
        <v>387</v>
      </c>
      <c r="C133" t="b">
        <f t="shared" si="16"/>
        <v>1</v>
      </c>
      <c r="D133" t="b">
        <f t="shared" si="17"/>
        <v>1</v>
      </c>
      <c r="E133" t="b">
        <v>1</v>
      </c>
      <c r="F133" s="18">
        <v>0.4861111111111111</v>
      </c>
      <c r="G133" t="s">
        <v>168</v>
      </c>
      <c r="H133" t="s">
        <v>387</v>
      </c>
      <c r="I133" t="s">
        <v>169</v>
      </c>
      <c r="J133" t="s">
        <v>236</v>
      </c>
      <c r="K133" t="s">
        <v>170</v>
      </c>
      <c r="L133">
        <v>25</v>
      </c>
    </row>
    <row r="134" spans="1:18" x14ac:dyDescent="0.25">
      <c r="A134" s="8">
        <v>0.50763888888888886</v>
      </c>
      <c r="B134" s="45" t="s">
        <v>280</v>
      </c>
      <c r="C134" t="b">
        <f t="shared" si="16"/>
        <v>1</v>
      </c>
      <c r="D134" t="b">
        <f t="shared" si="17"/>
        <v>1</v>
      </c>
      <c r="E134" t="b">
        <v>1</v>
      </c>
      <c r="F134" s="18">
        <v>0.50763888888888886</v>
      </c>
      <c r="G134" t="s">
        <v>177</v>
      </c>
      <c r="H134" t="s">
        <v>280</v>
      </c>
    </row>
    <row r="135" spans="1:18" x14ac:dyDescent="0.25">
      <c r="A135" s="8">
        <v>0.53333333333333333</v>
      </c>
      <c r="B135" s="9" t="s">
        <v>388</v>
      </c>
      <c r="C135" t="b">
        <f t="shared" si="16"/>
        <v>1</v>
      </c>
      <c r="D135" t="b">
        <f t="shared" si="17"/>
        <v>1</v>
      </c>
      <c r="E135" t="b">
        <v>1</v>
      </c>
      <c r="F135" s="18">
        <v>0.53333333333333333</v>
      </c>
      <c r="G135" t="s">
        <v>178</v>
      </c>
      <c r="H135" t="s">
        <v>388</v>
      </c>
      <c r="I135" t="s">
        <v>161</v>
      </c>
      <c r="J135" t="s">
        <v>506</v>
      </c>
      <c r="K135" t="s">
        <v>179</v>
      </c>
      <c r="L135" t="s">
        <v>1480</v>
      </c>
    </row>
    <row r="136" spans="1:18" x14ac:dyDescent="0.25">
      <c r="A136" s="8">
        <v>0.55694444444444446</v>
      </c>
      <c r="B136" s="9" t="s">
        <v>278</v>
      </c>
      <c r="C136" t="b">
        <f t="shared" si="16"/>
        <v>0</v>
      </c>
      <c r="D136" t="b">
        <f t="shared" si="17"/>
        <v>1</v>
      </c>
      <c r="E136" t="b">
        <v>1</v>
      </c>
      <c r="F136" s="18">
        <v>5.6944444444444443E-2</v>
      </c>
      <c r="G136" t="s">
        <v>160</v>
      </c>
      <c r="H136" t="s">
        <v>278</v>
      </c>
      <c r="I136" t="s">
        <v>161</v>
      </c>
      <c r="J136" t="s">
        <v>503</v>
      </c>
      <c r="K136" t="s">
        <v>162</v>
      </c>
      <c r="L136" t="s">
        <v>164</v>
      </c>
      <c r="M136" t="s">
        <v>163</v>
      </c>
      <c r="N136" t="s">
        <v>1481</v>
      </c>
      <c r="O136" t="s">
        <v>185</v>
      </c>
      <c r="P136" t="s">
        <v>1482</v>
      </c>
      <c r="Q136" t="s">
        <v>183</v>
      </c>
      <c r="R136" t="s">
        <v>1483</v>
      </c>
    </row>
    <row r="137" spans="1:18" x14ac:dyDescent="0.25">
      <c r="A137" s="8">
        <v>0.5756944444444444</v>
      </c>
      <c r="B137" s="9" t="s">
        <v>389</v>
      </c>
      <c r="C137" t="b">
        <f t="shared" si="16"/>
        <v>0</v>
      </c>
      <c r="D137" t="b">
        <f t="shared" si="17"/>
        <v>1</v>
      </c>
      <c r="E137" t="b">
        <v>1</v>
      </c>
      <c r="F137" s="18">
        <v>7.5694444444444439E-2</v>
      </c>
      <c r="G137" t="s">
        <v>165</v>
      </c>
      <c r="H137" t="s">
        <v>389</v>
      </c>
      <c r="I137" t="s">
        <v>166</v>
      </c>
      <c r="J137" t="s">
        <v>509</v>
      </c>
      <c r="K137" t="s">
        <v>167</v>
      </c>
      <c r="L137">
        <v>20</v>
      </c>
    </row>
    <row r="138" spans="1:18" x14ac:dyDescent="0.25">
      <c r="A138" s="8">
        <v>0.59513888888888888</v>
      </c>
      <c r="B138" s="45" t="s">
        <v>390</v>
      </c>
      <c r="C138" t="b">
        <f t="shared" si="16"/>
        <v>0</v>
      </c>
      <c r="D138" t="b">
        <f t="shared" si="17"/>
        <v>1</v>
      </c>
      <c r="E138" t="b">
        <v>1</v>
      </c>
      <c r="F138" s="18">
        <v>9.5138888888888884E-2</v>
      </c>
      <c r="G138" t="s">
        <v>177</v>
      </c>
      <c r="H138" t="s">
        <v>390</v>
      </c>
    </row>
    <row r="139" spans="1:18" x14ac:dyDescent="0.25">
      <c r="A139" s="8">
        <v>0.60902777777777772</v>
      </c>
      <c r="B139" s="9" t="s">
        <v>391</v>
      </c>
      <c r="C139" t="b">
        <f t="shared" si="16"/>
        <v>0</v>
      </c>
      <c r="D139" t="b">
        <f t="shared" si="17"/>
        <v>1</v>
      </c>
      <c r="E139" t="b">
        <v>1</v>
      </c>
      <c r="F139" s="18">
        <v>0.10902777777777778</v>
      </c>
      <c r="G139" t="s">
        <v>168</v>
      </c>
      <c r="H139" t="s">
        <v>391</v>
      </c>
      <c r="I139" t="s">
        <v>169</v>
      </c>
      <c r="J139" t="s">
        <v>1484</v>
      </c>
      <c r="K139" t="s">
        <v>170</v>
      </c>
      <c r="L139">
        <v>35</v>
      </c>
    </row>
    <row r="140" spans="1:18" x14ac:dyDescent="0.25">
      <c r="A140" s="8">
        <v>0.63749999999999996</v>
      </c>
      <c r="B140" s="9" t="s">
        <v>392</v>
      </c>
      <c r="C140" t="b">
        <f t="shared" si="16"/>
        <v>0</v>
      </c>
      <c r="D140" t="b">
        <f t="shared" si="17"/>
        <v>1</v>
      </c>
      <c r="E140" t="b">
        <v>1</v>
      </c>
      <c r="F140" s="18">
        <v>0.13750000000000001</v>
      </c>
      <c r="G140" t="s">
        <v>178</v>
      </c>
      <c r="H140" t="s">
        <v>392</v>
      </c>
      <c r="I140" t="s">
        <v>161</v>
      </c>
      <c r="J140" t="s">
        <v>506</v>
      </c>
      <c r="K140" t="s">
        <v>179</v>
      </c>
      <c r="L140" t="s">
        <v>1485</v>
      </c>
    </row>
    <row r="141" spans="1:18" x14ac:dyDescent="0.25">
      <c r="A141" s="8">
        <v>0.67013888888888884</v>
      </c>
      <c r="B141" s="45" t="s">
        <v>393</v>
      </c>
      <c r="C141" t="b">
        <f t="shared" si="16"/>
        <v>0</v>
      </c>
      <c r="D141" t="b">
        <f t="shared" si="17"/>
        <v>1</v>
      </c>
      <c r="E141" t="b">
        <v>1</v>
      </c>
      <c r="F141" s="18">
        <v>0.1701388888888889</v>
      </c>
      <c r="G141" t="s">
        <v>168</v>
      </c>
      <c r="H141" t="s">
        <v>393</v>
      </c>
      <c r="I141" t="s">
        <v>169</v>
      </c>
      <c r="J141" t="s">
        <v>1185</v>
      </c>
      <c r="K141" t="s">
        <v>170</v>
      </c>
      <c r="L141">
        <v>15</v>
      </c>
    </row>
    <row r="142" spans="1:18" x14ac:dyDescent="0.25">
      <c r="A142" s="8">
        <v>0.68125000000000002</v>
      </c>
      <c r="B142" s="9" t="s">
        <v>394</v>
      </c>
      <c r="C142" t="b">
        <f t="shared" si="16"/>
        <v>0</v>
      </c>
      <c r="D142" t="b">
        <f t="shared" si="17"/>
        <v>1</v>
      </c>
      <c r="E142" t="b">
        <v>1</v>
      </c>
      <c r="F142" s="18">
        <v>0.18124999999999999</v>
      </c>
      <c r="G142" t="s">
        <v>165</v>
      </c>
      <c r="H142" t="s">
        <v>394</v>
      </c>
      <c r="I142" t="s">
        <v>166</v>
      </c>
      <c r="J142" t="s">
        <v>1421</v>
      </c>
      <c r="K142" t="s">
        <v>167</v>
      </c>
      <c r="L142">
        <v>10</v>
      </c>
    </row>
    <row r="143" spans="1:18" ht="15.75" thickBot="1" x14ac:dyDescent="0.3">
      <c r="A143" s="10">
        <v>0.6958333333333333</v>
      </c>
      <c r="B143" s="11" t="s">
        <v>395</v>
      </c>
      <c r="C143" t="b">
        <f t="shared" si="16"/>
        <v>0</v>
      </c>
      <c r="D143" t="b">
        <f t="shared" si="17"/>
        <v>1</v>
      </c>
      <c r="E143" t="b">
        <v>1</v>
      </c>
      <c r="F143" s="18">
        <v>0.19583333333333333</v>
      </c>
      <c r="G143" t="s">
        <v>178</v>
      </c>
      <c r="H143" t="s">
        <v>395</v>
      </c>
      <c r="I143" t="s">
        <v>161</v>
      </c>
      <c r="J143" t="s">
        <v>506</v>
      </c>
      <c r="K143" t="s">
        <v>179</v>
      </c>
      <c r="L143" t="s">
        <v>1486</v>
      </c>
    </row>
    <row r="144" spans="1:18" ht="15.75" thickBot="1" x14ac:dyDescent="0.3"/>
    <row r="145" spans="1:27" x14ac:dyDescent="0.25">
      <c r="A145" s="6" t="s">
        <v>285</v>
      </c>
      <c r="B145" s="21"/>
      <c r="C145" s="32" t="s">
        <v>532</v>
      </c>
      <c r="D145" s="32" t="s">
        <v>993</v>
      </c>
      <c r="E145" s="32" t="s">
        <v>992</v>
      </c>
      <c r="F145" s="1" t="s">
        <v>149</v>
      </c>
      <c r="G145" s="1" t="s">
        <v>918</v>
      </c>
      <c r="H145" s="1" t="s">
        <v>923</v>
      </c>
      <c r="I145" s="1" t="s">
        <v>922</v>
      </c>
      <c r="J145" s="1" t="s">
        <v>150</v>
      </c>
      <c r="K145" s="1" t="s">
        <v>151</v>
      </c>
      <c r="L145" s="1" t="s">
        <v>152</v>
      </c>
      <c r="M145" s="1" t="s">
        <v>153</v>
      </c>
      <c r="N145" s="1" t="s">
        <v>154</v>
      </c>
      <c r="O145" s="1" t="s">
        <v>155</v>
      </c>
      <c r="P145" s="1" t="s">
        <v>156</v>
      </c>
      <c r="Q145" s="1" t="s">
        <v>157</v>
      </c>
      <c r="R145" s="1" t="s">
        <v>158</v>
      </c>
      <c r="S145" s="1" t="s">
        <v>159</v>
      </c>
      <c r="U145" s="12" t="s">
        <v>522</v>
      </c>
      <c r="V145" s="12" t="s">
        <v>523</v>
      </c>
      <c r="W145" s="12" t="s">
        <v>524</v>
      </c>
      <c r="X145" s="12" t="s">
        <v>525</v>
      </c>
      <c r="Y145" s="12" t="s">
        <v>526</v>
      </c>
      <c r="Z145" s="12" t="s">
        <v>529</v>
      </c>
      <c r="AA145" s="32" t="s">
        <v>472</v>
      </c>
    </row>
    <row r="146" spans="1:27" x14ac:dyDescent="0.25">
      <c r="A146" s="8">
        <v>0.37708333333333333</v>
      </c>
      <c r="B146" s="9" t="s">
        <v>260</v>
      </c>
      <c r="C146" t="b">
        <f>(A146=F146)</f>
        <v>1</v>
      </c>
      <c r="D146" t="b">
        <f>(B146=H146)</f>
        <v>0</v>
      </c>
      <c r="E146" t="b">
        <v>1</v>
      </c>
      <c r="F146" s="18">
        <v>0.37708333333333333</v>
      </c>
      <c r="G146" t="s">
        <v>160</v>
      </c>
      <c r="H146" t="s">
        <v>187</v>
      </c>
      <c r="I146" t="s">
        <v>161</v>
      </c>
      <c r="J146" t="s">
        <v>503</v>
      </c>
      <c r="K146" t="s">
        <v>162</v>
      </c>
      <c r="L146" t="s">
        <v>164</v>
      </c>
      <c r="M146" t="s">
        <v>163</v>
      </c>
      <c r="N146" t="s">
        <v>1487</v>
      </c>
      <c r="O146" t="s">
        <v>185</v>
      </c>
      <c r="P146" t="s">
        <v>1488</v>
      </c>
      <c r="Q146" t="s">
        <v>183</v>
      </c>
      <c r="R146" t="s">
        <v>260</v>
      </c>
    </row>
    <row r="147" spans="1:27" x14ac:dyDescent="0.25">
      <c r="A147" s="8">
        <v>0.39374999999999999</v>
      </c>
      <c r="B147" s="9" t="s">
        <v>452</v>
      </c>
      <c r="C147" t="b">
        <f t="shared" ref="C147:C165" si="18">(A147=F147)</f>
        <v>1</v>
      </c>
      <c r="D147" t="b">
        <f t="shared" ref="D147:D165" si="19">(B147=H147)</f>
        <v>0</v>
      </c>
      <c r="E147" t="b">
        <v>1</v>
      </c>
      <c r="F147" s="18">
        <v>0.39374999999999999</v>
      </c>
      <c r="G147" t="s">
        <v>178</v>
      </c>
      <c r="H147" t="s">
        <v>1489</v>
      </c>
      <c r="I147" t="s">
        <v>161</v>
      </c>
      <c r="J147" t="s">
        <v>506</v>
      </c>
      <c r="K147" t="s">
        <v>179</v>
      </c>
      <c r="L147" t="s">
        <v>164</v>
      </c>
    </row>
    <row r="148" spans="1:27" x14ac:dyDescent="0.25">
      <c r="A148" s="8">
        <v>0.40625</v>
      </c>
      <c r="B148" s="9" t="s">
        <v>396</v>
      </c>
      <c r="C148" t="b">
        <f t="shared" si="18"/>
        <v>1</v>
      </c>
      <c r="D148" t="b">
        <f t="shared" si="19"/>
        <v>1</v>
      </c>
      <c r="E148" t="b">
        <v>1</v>
      </c>
      <c r="F148" s="18">
        <v>0.40625</v>
      </c>
      <c r="G148" t="s">
        <v>177</v>
      </c>
      <c r="H148" t="s">
        <v>396</v>
      </c>
    </row>
    <row r="149" spans="1:27" x14ac:dyDescent="0.25">
      <c r="A149" s="8">
        <v>0.42638888888888887</v>
      </c>
      <c r="B149" s="9" t="s">
        <v>397</v>
      </c>
      <c r="C149" t="b">
        <f t="shared" si="18"/>
        <v>1</v>
      </c>
      <c r="D149" t="b">
        <f t="shared" si="19"/>
        <v>1</v>
      </c>
      <c r="E149" t="b">
        <v>1</v>
      </c>
      <c r="F149" s="18">
        <v>0.42638888888888887</v>
      </c>
      <c r="G149" t="s">
        <v>165</v>
      </c>
      <c r="H149" t="s">
        <v>397</v>
      </c>
      <c r="I149" t="s">
        <v>166</v>
      </c>
      <c r="J149" t="s">
        <v>1490</v>
      </c>
      <c r="K149" t="s">
        <v>167</v>
      </c>
      <c r="L149">
        <v>30</v>
      </c>
    </row>
    <row r="150" spans="1:27" x14ac:dyDescent="0.25">
      <c r="A150" s="8">
        <v>0.44583333333333336</v>
      </c>
      <c r="B150" s="45" t="s">
        <v>398</v>
      </c>
      <c r="C150" t="b">
        <f t="shared" si="18"/>
        <v>1</v>
      </c>
      <c r="D150" t="b">
        <f t="shared" si="19"/>
        <v>1</v>
      </c>
      <c r="E150" t="b">
        <v>1</v>
      </c>
      <c r="F150" s="18">
        <v>0.44583333333333336</v>
      </c>
      <c r="G150" t="s">
        <v>177</v>
      </c>
      <c r="H150" t="s">
        <v>398</v>
      </c>
    </row>
    <row r="151" spans="1:27" x14ac:dyDescent="0.25">
      <c r="A151" s="8">
        <v>0.45624999999999999</v>
      </c>
      <c r="B151" s="9" t="s">
        <v>399</v>
      </c>
      <c r="C151" t="b">
        <f t="shared" si="18"/>
        <v>1</v>
      </c>
      <c r="D151" t="b">
        <f t="shared" si="19"/>
        <v>1</v>
      </c>
      <c r="E151" t="b">
        <v>1</v>
      </c>
      <c r="F151" s="18">
        <v>0.45624999999999999</v>
      </c>
      <c r="G151" t="s">
        <v>165</v>
      </c>
      <c r="H151" t="s">
        <v>399</v>
      </c>
      <c r="I151" t="s">
        <v>166</v>
      </c>
      <c r="J151" t="s">
        <v>1453</v>
      </c>
      <c r="K151" t="s">
        <v>167</v>
      </c>
      <c r="L151">
        <v>30</v>
      </c>
    </row>
    <row r="152" spans="1:27" x14ac:dyDescent="0.25">
      <c r="A152" s="8">
        <v>0.47152777777777777</v>
      </c>
      <c r="B152" s="9" t="s">
        <v>400</v>
      </c>
      <c r="C152" t="b">
        <f t="shared" si="18"/>
        <v>1</v>
      </c>
      <c r="D152" t="b">
        <f t="shared" si="19"/>
        <v>1</v>
      </c>
      <c r="E152" t="b">
        <v>1</v>
      </c>
      <c r="F152" s="18">
        <v>0.47152777777777777</v>
      </c>
      <c r="G152" t="s">
        <v>165</v>
      </c>
      <c r="H152" t="s">
        <v>400</v>
      </c>
      <c r="I152" t="s">
        <v>166</v>
      </c>
      <c r="J152" t="s">
        <v>1491</v>
      </c>
      <c r="K152" t="s">
        <v>167</v>
      </c>
      <c r="L152">
        <v>30</v>
      </c>
    </row>
    <row r="153" spans="1:27" x14ac:dyDescent="0.25">
      <c r="A153" s="8">
        <v>0.48888888888888887</v>
      </c>
      <c r="B153" s="45" t="s">
        <v>401</v>
      </c>
      <c r="C153" t="b">
        <f t="shared" si="18"/>
        <v>1</v>
      </c>
      <c r="D153" t="b">
        <f t="shared" si="19"/>
        <v>1</v>
      </c>
      <c r="E153" t="b">
        <v>1</v>
      </c>
      <c r="F153" s="18">
        <v>0.48888888888888887</v>
      </c>
      <c r="G153" t="s">
        <v>177</v>
      </c>
      <c r="H153" t="s">
        <v>401</v>
      </c>
    </row>
    <row r="154" spans="1:27" x14ac:dyDescent="0.25">
      <c r="A154" s="8">
        <v>0.50069444444444444</v>
      </c>
      <c r="B154" s="9" t="s">
        <v>402</v>
      </c>
      <c r="C154" t="b">
        <f t="shared" si="18"/>
        <v>1</v>
      </c>
      <c r="D154" t="b">
        <f t="shared" si="19"/>
        <v>1</v>
      </c>
      <c r="E154" t="b">
        <v>1</v>
      </c>
      <c r="F154" s="18">
        <v>0.50069444444444444</v>
      </c>
      <c r="G154" t="s">
        <v>178</v>
      </c>
      <c r="H154" t="s">
        <v>402</v>
      </c>
      <c r="I154" t="s">
        <v>161</v>
      </c>
      <c r="J154" t="s">
        <v>506</v>
      </c>
      <c r="K154" t="s">
        <v>179</v>
      </c>
      <c r="L154" t="s">
        <v>164</v>
      </c>
    </row>
    <row r="155" spans="1:27" x14ac:dyDescent="0.25">
      <c r="A155" s="8">
        <v>0.52708333333333335</v>
      </c>
      <c r="B155" s="45" t="s">
        <v>403</v>
      </c>
      <c r="C155" t="b">
        <f t="shared" si="18"/>
        <v>1</v>
      </c>
      <c r="D155" t="b">
        <f t="shared" si="19"/>
        <v>0</v>
      </c>
      <c r="E155" t="b">
        <v>1</v>
      </c>
      <c r="F155" s="18">
        <v>0.52708333333333335</v>
      </c>
      <c r="G155" t="s">
        <v>177</v>
      </c>
      <c r="H155" t="s">
        <v>193</v>
      </c>
      <c r="I155" t="s">
        <v>1492</v>
      </c>
    </row>
    <row r="156" spans="1:27" x14ac:dyDescent="0.25">
      <c r="A156" s="8">
        <v>0.55208333333333337</v>
      </c>
      <c r="B156" s="9" t="s">
        <v>404</v>
      </c>
      <c r="C156" t="b">
        <f t="shared" si="18"/>
        <v>0</v>
      </c>
      <c r="D156" t="b">
        <f t="shared" si="19"/>
        <v>1</v>
      </c>
      <c r="E156" t="b">
        <v>1</v>
      </c>
      <c r="F156" s="18">
        <v>5.2083333333333336E-2</v>
      </c>
      <c r="G156" t="s">
        <v>160</v>
      </c>
      <c r="H156" t="s">
        <v>404</v>
      </c>
      <c r="I156" t="s">
        <v>161</v>
      </c>
      <c r="J156" t="s">
        <v>503</v>
      </c>
      <c r="K156" t="s">
        <v>162</v>
      </c>
      <c r="L156" t="s">
        <v>164</v>
      </c>
      <c r="M156" t="s">
        <v>163</v>
      </c>
      <c r="N156" t="s">
        <v>1493</v>
      </c>
      <c r="O156" t="s">
        <v>185</v>
      </c>
      <c r="P156" t="s">
        <v>1494</v>
      </c>
      <c r="Q156" t="s">
        <v>183</v>
      </c>
      <c r="R156" t="s">
        <v>404</v>
      </c>
    </row>
    <row r="157" spans="1:27" x14ac:dyDescent="0.25">
      <c r="A157" s="8">
        <v>0.57013888888888886</v>
      </c>
      <c r="B157" s="9" t="s">
        <v>405</v>
      </c>
      <c r="C157" t="b">
        <f t="shared" si="18"/>
        <v>0</v>
      </c>
      <c r="D157" t="b">
        <f t="shared" si="19"/>
        <v>0</v>
      </c>
      <c r="E157" t="b">
        <v>1</v>
      </c>
      <c r="F157" s="18">
        <v>7.013888888888889E-2</v>
      </c>
      <c r="G157" t="s">
        <v>165</v>
      </c>
      <c r="H157" t="s">
        <v>1495</v>
      </c>
      <c r="I157" t="s">
        <v>166</v>
      </c>
      <c r="J157" t="s">
        <v>1461</v>
      </c>
      <c r="K157" t="s">
        <v>167</v>
      </c>
      <c r="L157">
        <v>20</v>
      </c>
    </row>
    <row r="158" spans="1:27" x14ac:dyDescent="0.25">
      <c r="A158" s="8">
        <v>0.58750000000000002</v>
      </c>
      <c r="B158" s="45" t="s">
        <v>372</v>
      </c>
      <c r="C158" t="b">
        <f t="shared" si="18"/>
        <v>0</v>
      </c>
      <c r="D158" t="b">
        <f t="shared" si="19"/>
        <v>1</v>
      </c>
      <c r="E158" t="b">
        <v>1</v>
      </c>
      <c r="F158" s="18">
        <v>8.7499999999999994E-2</v>
      </c>
      <c r="G158" t="s">
        <v>180</v>
      </c>
      <c r="H158" t="s">
        <v>372</v>
      </c>
      <c r="I158" t="s">
        <v>181</v>
      </c>
      <c r="J158" t="s">
        <v>164</v>
      </c>
      <c r="K158" t="s">
        <v>182</v>
      </c>
      <c r="L158" t="s">
        <v>164</v>
      </c>
      <c r="M158" t="s">
        <v>183</v>
      </c>
      <c r="N158" t="s">
        <v>1496</v>
      </c>
    </row>
    <row r="159" spans="1:27" x14ac:dyDescent="0.25">
      <c r="A159" s="8">
        <v>0.59652777777777777</v>
      </c>
      <c r="B159" s="9" t="s">
        <v>406</v>
      </c>
      <c r="C159" t="b">
        <f t="shared" si="18"/>
        <v>0</v>
      </c>
      <c r="D159" t="b">
        <f t="shared" si="19"/>
        <v>1</v>
      </c>
      <c r="E159" t="b">
        <v>1</v>
      </c>
      <c r="F159" s="18">
        <v>9.6527777777777782E-2</v>
      </c>
      <c r="G159" t="s">
        <v>168</v>
      </c>
      <c r="H159" t="s">
        <v>406</v>
      </c>
      <c r="I159" t="s">
        <v>169</v>
      </c>
      <c r="J159" t="s">
        <v>164</v>
      </c>
      <c r="K159" t="s">
        <v>170</v>
      </c>
      <c r="L159">
        <v>60</v>
      </c>
    </row>
    <row r="160" spans="1:27" x14ac:dyDescent="0.25">
      <c r="A160" s="8">
        <v>0.62361111111111112</v>
      </c>
      <c r="B160" s="9" t="s">
        <v>407</v>
      </c>
      <c r="C160" t="b">
        <f t="shared" si="18"/>
        <v>0</v>
      </c>
      <c r="D160" t="b">
        <f t="shared" si="19"/>
        <v>1</v>
      </c>
      <c r="E160" t="b">
        <v>1</v>
      </c>
      <c r="F160" s="18">
        <v>0.12361111111111112</v>
      </c>
      <c r="G160" t="s">
        <v>165</v>
      </c>
      <c r="H160" t="s">
        <v>407</v>
      </c>
      <c r="I160" t="s">
        <v>166</v>
      </c>
      <c r="J160" t="s">
        <v>1461</v>
      </c>
      <c r="K160" t="s">
        <v>167</v>
      </c>
      <c r="L160">
        <v>45</v>
      </c>
    </row>
    <row r="161" spans="1:27" x14ac:dyDescent="0.25">
      <c r="A161" s="8">
        <v>0.64027777777777772</v>
      </c>
      <c r="B161" s="45" t="s">
        <v>408</v>
      </c>
      <c r="C161" t="b">
        <f t="shared" si="18"/>
        <v>0</v>
      </c>
      <c r="D161" t="b">
        <f t="shared" si="19"/>
        <v>1</v>
      </c>
      <c r="E161" t="b">
        <v>1</v>
      </c>
      <c r="F161" s="18">
        <v>0.14027777777777778</v>
      </c>
      <c r="G161" t="s">
        <v>177</v>
      </c>
      <c r="H161" t="s">
        <v>408</v>
      </c>
    </row>
    <row r="162" spans="1:27" x14ac:dyDescent="0.25">
      <c r="A162" s="8">
        <v>0.65069444444444446</v>
      </c>
      <c r="B162" s="9" t="s">
        <v>409</v>
      </c>
      <c r="C162" t="b">
        <f t="shared" si="18"/>
        <v>0</v>
      </c>
      <c r="D162" t="b">
        <f t="shared" si="19"/>
        <v>1</v>
      </c>
      <c r="E162" t="b">
        <v>1</v>
      </c>
      <c r="F162" s="18">
        <v>0.15069444444444444</v>
      </c>
      <c r="G162" t="s">
        <v>165</v>
      </c>
      <c r="H162" t="s">
        <v>409</v>
      </c>
      <c r="I162" t="s">
        <v>166</v>
      </c>
      <c r="J162" t="s">
        <v>1497</v>
      </c>
      <c r="K162" t="s">
        <v>167</v>
      </c>
      <c r="L162">
        <v>40</v>
      </c>
    </row>
    <row r="163" spans="1:27" x14ac:dyDescent="0.25">
      <c r="A163" s="8">
        <v>0.66874999999999996</v>
      </c>
      <c r="B163" s="9" t="s">
        <v>410</v>
      </c>
      <c r="C163" t="b">
        <f t="shared" si="18"/>
        <v>0</v>
      </c>
      <c r="D163" t="b">
        <f t="shared" si="19"/>
        <v>1</v>
      </c>
      <c r="E163" t="b">
        <v>1</v>
      </c>
      <c r="F163" s="18">
        <v>0.16875000000000001</v>
      </c>
      <c r="G163" t="s">
        <v>178</v>
      </c>
      <c r="H163" t="s">
        <v>410</v>
      </c>
      <c r="I163" t="s">
        <v>161</v>
      </c>
      <c r="J163" t="s">
        <v>506</v>
      </c>
      <c r="K163" t="s">
        <v>179</v>
      </c>
      <c r="L163" t="s">
        <v>164</v>
      </c>
    </row>
    <row r="164" spans="1:27" x14ac:dyDescent="0.25">
      <c r="A164" s="8">
        <v>0.68819444444444444</v>
      </c>
      <c r="B164" s="9" t="s">
        <v>411</v>
      </c>
      <c r="C164" t="b">
        <f t="shared" si="18"/>
        <v>0</v>
      </c>
      <c r="D164" t="b">
        <f t="shared" si="19"/>
        <v>0</v>
      </c>
      <c r="E164" t="b">
        <v>1</v>
      </c>
      <c r="F164" s="18">
        <v>0.18819444444444444</v>
      </c>
      <c r="G164" t="s">
        <v>165</v>
      </c>
      <c r="H164" t="s">
        <v>1498</v>
      </c>
      <c r="I164" t="s">
        <v>166</v>
      </c>
      <c r="J164" t="s">
        <v>1461</v>
      </c>
      <c r="K164" t="s">
        <v>167</v>
      </c>
      <c r="L164">
        <v>20</v>
      </c>
    </row>
    <row r="165" spans="1:27" ht="15.75" thickBot="1" x14ac:dyDescent="0.3">
      <c r="A165" s="10">
        <v>0.69930555555555551</v>
      </c>
      <c r="B165" s="11" t="s">
        <v>412</v>
      </c>
      <c r="C165" t="b">
        <f t="shared" si="18"/>
        <v>0</v>
      </c>
      <c r="D165" t="b">
        <f t="shared" si="19"/>
        <v>1</v>
      </c>
      <c r="E165" t="b">
        <v>1</v>
      </c>
      <c r="F165" s="18">
        <v>0.19930555555555557</v>
      </c>
      <c r="G165" t="s">
        <v>168</v>
      </c>
      <c r="H165" t="s">
        <v>412</v>
      </c>
      <c r="I165" t="s">
        <v>169</v>
      </c>
      <c r="J165" t="s">
        <v>1448</v>
      </c>
      <c r="K165" t="s">
        <v>170</v>
      </c>
      <c r="L165">
        <v>30</v>
      </c>
    </row>
    <row r="166" spans="1:27" ht="15.75" thickBot="1" x14ac:dyDescent="0.3"/>
    <row r="167" spans="1:27" x14ac:dyDescent="0.25">
      <c r="A167" s="6" t="s">
        <v>286</v>
      </c>
      <c r="B167" s="21"/>
      <c r="C167" s="32" t="s">
        <v>532</v>
      </c>
      <c r="D167" s="32" t="s">
        <v>993</v>
      </c>
      <c r="E167" s="32" t="s">
        <v>992</v>
      </c>
      <c r="F167" s="1" t="s">
        <v>149</v>
      </c>
      <c r="G167" s="1" t="s">
        <v>918</v>
      </c>
      <c r="H167" s="1" t="s">
        <v>923</v>
      </c>
      <c r="I167" s="1" t="s">
        <v>922</v>
      </c>
      <c r="J167" s="1" t="s">
        <v>150</v>
      </c>
      <c r="K167" s="1" t="s">
        <v>151</v>
      </c>
      <c r="L167" s="1" t="s">
        <v>152</v>
      </c>
      <c r="M167" s="1" t="s">
        <v>153</v>
      </c>
      <c r="N167" s="1" t="s">
        <v>154</v>
      </c>
      <c r="O167" s="1" t="s">
        <v>155</v>
      </c>
      <c r="P167" s="1" t="s">
        <v>156</v>
      </c>
      <c r="Q167" s="1" t="s">
        <v>157</v>
      </c>
      <c r="R167" s="1" t="s">
        <v>158</v>
      </c>
      <c r="S167" s="1" t="s">
        <v>159</v>
      </c>
      <c r="U167" s="12" t="s">
        <v>522</v>
      </c>
      <c r="V167" s="12" t="s">
        <v>523</v>
      </c>
      <c r="W167" s="12" t="s">
        <v>524</v>
      </c>
      <c r="X167" s="12" t="s">
        <v>525</v>
      </c>
      <c r="Y167" s="12" t="s">
        <v>526</v>
      </c>
      <c r="Z167" s="12" t="s">
        <v>529</v>
      </c>
      <c r="AA167" s="32" t="s">
        <v>472</v>
      </c>
    </row>
    <row r="168" spans="1:27" x14ac:dyDescent="0.25">
      <c r="A168" s="8">
        <v>0.37708333333333333</v>
      </c>
      <c r="B168" s="9" t="s">
        <v>453</v>
      </c>
      <c r="C168" t="b">
        <f>(A168=F168)</f>
        <v>1</v>
      </c>
      <c r="D168" t="b">
        <f>(B168=H168)</f>
        <v>0</v>
      </c>
      <c r="E168" t="b">
        <v>1</v>
      </c>
      <c r="F168" s="18">
        <v>0.37708333333333333</v>
      </c>
      <c r="G168" t="s">
        <v>168</v>
      </c>
      <c r="H168" t="s">
        <v>1499</v>
      </c>
      <c r="I168" t="s">
        <v>169</v>
      </c>
      <c r="J168" t="s">
        <v>1439</v>
      </c>
      <c r="K168" t="s">
        <v>170</v>
      </c>
      <c r="L168">
        <v>10</v>
      </c>
    </row>
    <row r="169" spans="1:27" x14ac:dyDescent="0.25">
      <c r="A169" s="8">
        <v>0.39305555555555555</v>
      </c>
      <c r="B169" s="9" t="s">
        <v>454</v>
      </c>
      <c r="C169" t="b">
        <f t="shared" ref="C169:C184" si="20">(A169=F169)</f>
        <v>1</v>
      </c>
      <c r="D169" t="b">
        <f t="shared" ref="D169:D184" si="21">(B169=H169)</f>
        <v>0</v>
      </c>
      <c r="E169" t="b">
        <v>1</v>
      </c>
      <c r="F169" s="18">
        <v>0.39305555555555555</v>
      </c>
      <c r="G169" t="s">
        <v>178</v>
      </c>
      <c r="H169" t="s">
        <v>1500</v>
      </c>
      <c r="I169" t="s">
        <v>161</v>
      </c>
      <c r="J169" t="s">
        <v>506</v>
      </c>
      <c r="K169" t="s">
        <v>179</v>
      </c>
      <c r="L169" t="s">
        <v>1501</v>
      </c>
    </row>
    <row r="170" spans="1:27" x14ac:dyDescent="0.25">
      <c r="A170" s="8">
        <v>0.42430555555555555</v>
      </c>
      <c r="B170" s="9" t="s">
        <v>455</v>
      </c>
      <c r="C170" t="b">
        <f t="shared" si="20"/>
        <v>1</v>
      </c>
      <c r="D170" t="b">
        <f t="shared" si="21"/>
        <v>0</v>
      </c>
      <c r="E170" t="b">
        <v>1</v>
      </c>
      <c r="F170" s="18">
        <v>0.42430555555555555</v>
      </c>
      <c r="G170" t="s">
        <v>168</v>
      </c>
      <c r="H170" t="s">
        <v>1502</v>
      </c>
      <c r="I170" t="s">
        <v>169</v>
      </c>
      <c r="J170" t="s">
        <v>1448</v>
      </c>
      <c r="K170" t="s">
        <v>170</v>
      </c>
      <c r="L170">
        <v>15</v>
      </c>
    </row>
    <row r="171" spans="1:27" x14ac:dyDescent="0.25">
      <c r="A171" s="8">
        <v>0.43958333333333333</v>
      </c>
      <c r="B171" s="45" t="s">
        <v>274</v>
      </c>
      <c r="C171" t="b">
        <f t="shared" si="20"/>
        <v>1</v>
      </c>
      <c r="D171" t="b">
        <f t="shared" si="21"/>
        <v>1</v>
      </c>
      <c r="E171" t="b">
        <v>1</v>
      </c>
      <c r="F171" s="18">
        <v>0.43958333333333333</v>
      </c>
      <c r="G171" t="s">
        <v>177</v>
      </c>
      <c r="H171" t="s">
        <v>274</v>
      </c>
    </row>
    <row r="172" spans="1:27" x14ac:dyDescent="0.25">
      <c r="A172" s="8">
        <v>0.45069444444444445</v>
      </c>
      <c r="B172" s="9" t="s">
        <v>456</v>
      </c>
      <c r="C172" t="b">
        <f t="shared" si="20"/>
        <v>1</v>
      </c>
      <c r="D172" t="b">
        <f t="shared" si="21"/>
        <v>0</v>
      </c>
      <c r="E172" t="b">
        <v>1</v>
      </c>
      <c r="F172" s="18">
        <v>0.45069444444444445</v>
      </c>
      <c r="G172" t="s">
        <v>165</v>
      </c>
      <c r="H172" t="s">
        <v>1503</v>
      </c>
      <c r="I172" t="s">
        <v>166</v>
      </c>
      <c r="J172" t="s">
        <v>1455</v>
      </c>
      <c r="K172" t="s">
        <v>167</v>
      </c>
      <c r="L172">
        <v>30</v>
      </c>
    </row>
    <row r="173" spans="1:27" x14ac:dyDescent="0.25">
      <c r="A173" s="8">
        <v>0.47291666666666665</v>
      </c>
      <c r="B173" s="45" t="s">
        <v>457</v>
      </c>
      <c r="C173" t="b">
        <f t="shared" si="20"/>
        <v>1</v>
      </c>
      <c r="D173" t="b">
        <f t="shared" si="21"/>
        <v>1</v>
      </c>
      <c r="E173" t="b">
        <v>1</v>
      </c>
      <c r="F173" s="18">
        <v>0.47291666666666665</v>
      </c>
      <c r="G173" t="s">
        <v>180</v>
      </c>
      <c r="H173" t="s">
        <v>457</v>
      </c>
      <c r="I173" t="s">
        <v>181</v>
      </c>
      <c r="J173" t="s">
        <v>164</v>
      </c>
      <c r="K173" t="s">
        <v>182</v>
      </c>
      <c r="L173" t="s">
        <v>164</v>
      </c>
      <c r="M173" t="s">
        <v>183</v>
      </c>
      <c r="N173" t="s">
        <v>1504</v>
      </c>
    </row>
    <row r="174" spans="1:27" x14ac:dyDescent="0.25">
      <c r="A174" s="8">
        <v>0.47847222222222224</v>
      </c>
      <c r="B174" s="9" t="s">
        <v>458</v>
      </c>
      <c r="C174" t="b">
        <f t="shared" si="20"/>
        <v>1</v>
      </c>
      <c r="D174" t="b">
        <f t="shared" si="21"/>
        <v>0</v>
      </c>
      <c r="E174" t="b">
        <v>1</v>
      </c>
      <c r="F174" s="18">
        <v>0.47847222222222224</v>
      </c>
      <c r="G174" t="s">
        <v>168</v>
      </c>
      <c r="H174" t="s">
        <v>1505</v>
      </c>
      <c r="I174" t="s">
        <v>169</v>
      </c>
      <c r="J174" t="s">
        <v>1439</v>
      </c>
      <c r="K174" t="s">
        <v>170</v>
      </c>
      <c r="L174">
        <v>15</v>
      </c>
    </row>
    <row r="175" spans="1:27" x14ac:dyDescent="0.25">
      <c r="A175" s="8">
        <v>0.49791666666666667</v>
      </c>
      <c r="B175" s="45" t="s">
        <v>193</v>
      </c>
      <c r="C175" t="b">
        <f t="shared" si="20"/>
        <v>1</v>
      </c>
      <c r="D175" t="b">
        <f t="shared" si="21"/>
        <v>1</v>
      </c>
      <c r="E175" t="b">
        <v>1</v>
      </c>
      <c r="F175" s="18">
        <v>0.49791666666666667</v>
      </c>
      <c r="G175" t="s">
        <v>177</v>
      </c>
      <c r="H175" t="s">
        <v>193</v>
      </c>
    </row>
    <row r="176" spans="1:27" x14ac:dyDescent="0.25">
      <c r="A176" s="8">
        <v>0.53333333333333333</v>
      </c>
      <c r="B176" s="9" t="s">
        <v>459</v>
      </c>
      <c r="C176" t="b">
        <f t="shared" si="20"/>
        <v>1</v>
      </c>
      <c r="D176" t="b">
        <f t="shared" si="21"/>
        <v>0</v>
      </c>
      <c r="E176" t="b">
        <v>1</v>
      </c>
      <c r="F176" s="18">
        <v>0.53333333333333333</v>
      </c>
      <c r="G176" t="s">
        <v>165</v>
      </c>
      <c r="H176" t="s">
        <v>1506</v>
      </c>
      <c r="I176" t="s">
        <v>166</v>
      </c>
      <c r="J176" t="s">
        <v>1467</v>
      </c>
      <c r="K176" t="s">
        <v>167</v>
      </c>
      <c r="L176">
        <v>45</v>
      </c>
    </row>
    <row r="177" spans="1:27" x14ac:dyDescent="0.25">
      <c r="A177" s="8">
        <v>0.56736111111111109</v>
      </c>
      <c r="B177" s="9" t="s">
        <v>460</v>
      </c>
      <c r="C177" t="b">
        <f t="shared" si="20"/>
        <v>1</v>
      </c>
      <c r="D177" t="b">
        <f t="shared" si="21"/>
        <v>0</v>
      </c>
      <c r="E177" t="b">
        <v>1</v>
      </c>
      <c r="F177" s="18">
        <v>0.56736111111111109</v>
      </c>
      <c r="G177" t="s">
        <v>177</v>
      </c>
      <c r="H177" t="s">
        <v>1507</v>
      </c>
    </row>
    <row r="178" spans="1:27" x14ac:dyDescent="0.25">
      <c r="A178" s="8">
        <v>0.57708333333333328</v>
      </c>
      <c r="B178" s="9" t="s">
        <v>461</v>
      </c>
      <c r="C178" t="b">
        <f t="shared" si="20"/>
        <v>1</v>
      </c>
      <c r="D178" t="b">
        <f t="shared" si="21"/>
        <v>0</v>
      </c>
      <c r="E178" t="b">
        <v>1</v>
      </c>
      <c r="F178" s="18">
        <v>0.57708333333333328</v>
      </c>
      <c r="G178" t="s">
        <v>168</v>
      </c>
      <c r="H178" t="s">
        <v>1508</v>
      </c>
      <c r="I178" t="s">
        <v>169</v>
      </c>
      <c r="J178" t="s">
        <v>1509</v>
      </c>
      <c r="K178" t="s">
        <v>170</v>
      </c>
      <c r="L178">
        <v>30</v>
      </c>
    </row>
    <row r="179" spans="1:27" x14ac:dyDescent="0.25">
      <c r="A179" s="8">
        <v>0.61250000000000004</v>
      </c>
      <c r="B179" s="9" t="s">
        <v>462</v>
      </c>
      <c r="C179" t="b">
        <f t="shared" si="20"/>
        <v>1</v>
      </c>
      <c r="D179" t="b">
        <f t="shared" si="21"/>
        <v>0</v>
      </c>
      <c r="E179" t="b">
        <v>1</v>
      </c>
      <c r="F179" s="18">
        <v>0.61250000000000004</v>
      </c>
      <c r="G179" t="s">
        <v>178</v>
      </c>
      <c r="H179" t="s">
        <v>1510</v>
      </c>
      <c r="I179" t="s">
        <v>161</v>
      </c>
      <c r="J179" t="s">
        <v>506</v>
      </c>
      <c r="K179" t="s">
        <v>179</v>
      </c>
      <c r="L179" t="s">
        <v>1511</v>
      </c>
    </row>
    <row r="180" spans="1:27" x14ac:dyDescent="0.25">
      <c r="A180" s="8">
        <v>0.64097222222222228</v>
      </c>
      <c r="B180" s="45" t="s">
        <v>463</v>
      </c>
      <c r="C180" t="b">
        <f t="shared" si="20"/>
        <v>1</v>
      </c>
      <c r="D180" t="b">
        <f t="shared" si="21"/>
        <v>1</v>
      </c>
      <c r="E180" t="b">
        <v>1</v>
      </c>
      <c r="F180" s="18">
        <v>0.64097222222222228</v>
      </c>
      <c r="G180" t="s">
        <v>177</v>
      </c>
      <c r="H180" t="s">
        <v>463</v>
      </c>
    </row>
    <row r="181" spans="1:27" x14ac:dyDescent="0.25">
      <c r="A181" s="8">
        <v>0.65138888888888891</v>
      </c>
      <c r="B181" s="9" t="s">
        <v>464</v>
      </c>
      <c r="C181" t="b">
        <f t="shared" si="20"/>
        <v>1</v>
      </c>
      <c r="D181" t="b">
        <f t="shared" si="21"/>
        <v>0</v>
      </c>
      <c r="E181" t="b">
        <v>1</v>
      </c>
      <c r="F181" s="18">
        <v>0.65138888888888891</v>
      </c>
      <c r="G181" t="s">
        <v>165</v>
      </c>
      <c r="H181" t="s">
        <v>1512</v>
      </c>
      <c r="I181" t="s">
        <v>166</v>
      </c>
      <c r="J181" t="s">
        <v>1513</v>
      </c>
      <c r="K181" t="s">
        <v>167</v>
      </c>
      <c r="L181">
        <v>30</v>
      </c>
    </row>
    <row r="182" spans="1:27" x14ac:dyDescent="0.25">
      <c r="A182" s="8">
        <v>0.67152777777777772</v>
      </c>
      <c r="B182" s="9" t="s">
        <v>465</v>
      </c>
      <c r="C182" t="b">
        <f t="shared" si="20"/>
        <v>1</v>
      </c>
      <c r="D182" t="b">
        <f t="shared" si="21"/>
        <v>0</v>
      </c>
      <c r="E182" t="b">
        <v>1</v>
      </c>
      <c r="F182" s="18">
        <v>0.67152777777777772</v>
      </c>
      <c r="G182" t="s">
        <v>165</v>
      </c>
      <c r="H182" t="s">
        <v>1514</v>
      </c>
      <c r="I182" t="s">
        <v>166</v>
      </c>
      <c r="J182" t="s">
        <v>1515</v>
      </c>
      <c r="K182" t="s">
        <v>167</v>
      </c>
      <c r="L182">
        <v>20</v>
      </c>
    </row>
    <row r="183" spans="1:27" x14ac:dyDescent="0.25">
      <c r="A183" s="8">
        <v>0.68819444444444444</v>
      </c>
      <c r="B183" s="9" t="s">
        <v>466</v>
      </c>
      <c r="C183" t="b">
        <f t="shared" si="20"/>
        <v>1</v>
      </c>
      <c r="D183" t="b">
        <f t="shared" si="21"/>
        <v>0</v>
      </c>
      <c r="E183" t="b">
        <v>1</v>
      </c>
      <c r="F183" s="18">
        <v>0.68819444444444444</v>
      </c>
      <c r="G183" t="s">
        <v>160</v>
      </c>
      <c r="H183" t="s">
        <v>1516</v>
      </c>
      <c r="I183" t="s">
        <v>161</v>
      </c>
      <c r="J183" t="s">
        <v>506</v>
      </c>
      <c r="K183" t="s">
        <v>162</v>
      </c>
      <c r="L183" t="s">
        <v>164</v>
      </c>
      <c r="M183" t="s">
        <v>163</v>
      </c>
      <c r="N183" t="s">
        <v>1517</v>
      </c>
      <c r="O183" t="s">
        <v>185</v>
      </c>
      <c r="P183" t="s">
        <v>1518</v>
      </c>
      <c r="Q183" t="s">
        <v>183</v>
      </c>
      <c r="R183" t="s">
        <v>1519</v>
      </c>
    </row>
    <row r="184" spans="1:27" ht="15.75" thickBot="1" x14ac:dyDescent="0.3">
      <c r="A184" s="10">
        <v>0.70486111111111116</v>
      </c>
      <c r="B184" s="11" t="s">
        <v>467</v>
      </c>
      <c r="C184" t="b">
        <f t="shared" si="20"/>
        <v>1</v>
      </c>
      <c r="D184" t="b">
        <f t="shared" si="21"/>
        <v>0</v>
      </c>
      <c r="E184" t="b">
        <v>1</v>
      </c>
      <c r="F184" s="18">
        <v>0.70486111111111116</v>
      </c>
      <c r="G184" t="s">
        <v>165</v>
      </c>
      <c r="H184" t="s">
        <v>1520</v>
      </c>
      <c r="I184" t="s">
        <v>166</v>
      </c>
      <c r="J184" t="s">
        <v>1521</v>
      </c>
      <c r="K184" t="s">
        <v>167</v>
      </c>
      <c r="L184">
        <v>15</v>
      </c>
    </row>
    <row r="185" spans="1:27" ht="15.75" thickBot="1" x14ac:dyDescent="0.3"/>
    <row r="186" spans="1:27" x14ac:dyDescent="0.25">
      <c r="A186" s="6" t="s">
        <v>287</v>
      </c>
      <c r="B186" s="21"/>
      <c r="C186" s="32" t="s">
        <v>532</v>
      </c>
      <c r="D186" s="32" t="s">
        <v>993</v>
      </c>
      <c r="E186" s="32" t="s">
        <v>992</v>
      </c>
      <c r="F186" s="1" t="s">
        <v>149</v>
      </c>
      <c r="G186" s="1" t="s">
        <v>918</v>
      </c>
      <c r="H186" s="1" t="s">
        <v>923</v>
      </c>
      <c r="I186" s="1" t="s">
        <v>922</v>
      </c>
      <c r="J186" s="1" t="s">
        <v>150</v>
      </c>
      <c r="K186" s="1" t="s">
        <v>151</v>
      </c>
      <c r="L186" s="1" t="s">
        <v>152</v>
      </c>
      <c r="M186" s="1" t="s">
        <v>153</v>
      </c>
      <c r="N186" s="1" t="s">
        <v>154</v>
      </c>
      <c r="O186" s="1" t="s">
        <v>155</v>
      </c>
      <c r="P186" s="1" t="s">
        <v>156</v>
      </c>
      <c r="Q186" s="1" t="s">
        <v>157</v>
      </c>
      <c r="R186" s="1" t="s">
        <v>158</v>
      </c>
      <c r="S186" s="1" t="s">
        <v>159</v>
      </c>
      <c r="U186" s="12" t="s">
        <v>522</v>
      </c>
      <c r="V186" s="12" t="s">
        <v>523</v>
      </c>
      <c r="W186" s="12" t="s">
        <v>524</v>
      </c>
      <c r="X186" s="12" t="s">
        <v>525</v>
      </c>
      <c r="Y186" s="12" t="s">
        <v>526</v>
      </c>
      <c r="Z186" s="12" t="s">
        <v>529</v>
      </c>
      <c r="AA186" s="32" t="s">
        <v>472</v>
      </c>
    </row>
    <row r="187" spans="1:27" x14ac:dyDescent="0.25">
      <c r="A187" s="8">
        <v>0.37708333333333333</v>
      </c>
      <c r="B187" s="9" t="s">
        <v>433</v>
      </c>
      <c r="C187" t="b">
        <f>(A187=F187)</f>
        <v>1</v>
      </c>
      <c r="D187" t="b">
        <f>(B187=H187)</f>
        <v>1</v>
      </c>
      <c r="E187" t="b">
        <v>1</v>
      </c>
      <c r="F187" s="2">
        <v>0.37708333333333333</v>
      </c>
      <c r="G187" t="s">
        <v>160</v>
      </c>
      <c r="H187" t="s">
        <v>433</v>
      </c>
      <c r="I187" t="s">
        <v>161</v>
      </c>
      <c r="J187" t="s">
        <v>503</v>
      </c>
      <c r="K187" t="s">
        <v>162</v>
      </c>
      <c r="L187" t="s">
        <v>164</v>
      </c>
      <c r="M187" t="s">
        <v>163</v>
      </c>
      <c r="N187" t="s">
        <v>164</v>
      </c>
      <c r="O187" t="s">
        <v>185</v>
      </c>
      <c r="P187" t="s">
        <v>1522</v>
      </c>
      <c r="Q187" t="s">
        <v>183</v>
      </c>
      <c r="R187" t="s">
        <v>164</v>
      </c>
    </row>
    <row r="188" spans="1:27" x14ac:dyDescent="0.25">
      <c r="A188" s="8">
        <v>0.39374999999999999</v>
      </c>
      <c r="B188" s="9" t="s">
        <v>434</v>
      </c>
      <c r="C188" t="b">
        <f t="shared" ref="C188:C205" si="22">(A188=F188)</f>
        <v>1</v>
      </c>
      <c r="D188" t="b">
        <f t="shared" ref="D188:D205" si="23">(B188=H188)</f>
        <v>1</v>
      </c>
      <c r="E188" t="b">
        <v>1</v>
      </c>
      <c r="F188" s="2">
        <v>0.39374999999999999</v>
      </c>
      <c r="G188" t="s">
        <v>165</v>
      </c>
      <c r="H188" t="s">
        <v>434</v>
      </c>
      <c r="I188" t="s">
        <v>166</v>
      </c>
      <c r="J188" t="s">
        <v>1406</v>
      </c>
      <c r="K188" t="s">
        <v>167</v>
      </c>
      <c r="L188">
        <v>15</v>
      </c>
    </row>
    <row r="189" spans="1:27" x14ac:dyDescent="0.25">
      <c r="A189" s="8">
        <v>0.41805555555555557</v>
      </c>
      <c r="B189" s="9" t="s">
        <v>501</v>
      </c>
      <c r="C189" t="b">
        <f t="shared" si="22"/>
        <v>1</v>
      </c>
      <c r="D189" t="b">
        <f t="shared" si="23"/>
        <v>1</v>
      </c>
      <c r="E189" t="b">
        <v>1</v>
      </c>
      <c r="F189" s="2">
        <v>0.41805555555555557</v>
      </c>
      <c r="G189" t="s">
        <v>178</v>
      </c>
      <c r="H189" t="s">
        <v>501</v>
      </c>
      <c r="I189" t="s">
        <v>161</v>
      </c>
      <c r="J189" t="s">
        <v>506</v>
      </c>
      <c r="K189" t="s">
        <v>179</v>
      </c>
      <c r="L189" t="s">
        <v>164</v>
      </c>
    </row>
    <row r="190" spans="1:27" x14ac:dyDescent="0.25">
      <c r="A190" s="8">
        <v>0.43472222222222223</v>
      </c>
      <c r="B190" s="45" t="s">
        <v>435</v>
      </c>
      <c r="C190" t="b">
        <f t="shared" si="22"/>
        <v>1</v>
      </c>
      <c r="D190" t="b">
        <f t="shared" si="23"/>
        <v>0</v>
      </c>
      <c r="E190" t="b">
        <v>1</v>
      </c>
      <c r="F190" s="2">
        <v>0.43472222222222223</v>
      </c>
      <c r="G190" t="s">
        <v>177</v>
      </c>
    </row>
    <row r="191" spans="1:27" x14ac:dyDescent="0.25">
      <c r="A191" s="8">
        <v>0.45</v>
      </c>
      <c r="B191" s="9" t="s">
        <v>436</v>
      </c>
      <c r="C191" t="b">
        <f t="shared" si="22"/>
        <v>1</v>
      </c>
      <c r="D191" t="b">
        <f t="shared" si="23"/>
        <v>1</v>
      </c>
      <c r="E191" t="b">
        <v>1</v>
      </c>
      <c r="F191" s="2">
        <v>0.45</v>
      </c>
      <c r="G191" t="s">
        <v>165</v>
      </c>
      <c r="H191" t="s">
        <v>436</v>
      </c>
      <c r="I191" t="s">
        <v>166</v>
      </c>
      <c r="J191" t="s">
        <v>1406</v>
      </c>
      <c r="K191" t="s">
        <v>167</v>
      </c>
      <c r="L191">
        <v>30</v>
      </c>
    </row>
    <row r="192" spans="1:27" x14ac:dyDescent="0.25">
      <c r="A192" s="8">
        <v>0.47013888888888888</v>
      </c>
      <c r="B192" s="45" t="s">
        <v>437</v>
      </c>
      <c r="C192" t="b">
        <f t="shared" si="22"/>
        <v>1</v>
      </c>
      <c r="D192" t="b">
        <f t="shared" si="23"/>
        <v>0</v>
      </c>
      <c r="E192" t="b">
        <v>1</v>
      </c>
      <c r="F192" s="2">
        <v>0.47013888888888888</v>
      </c>
      <c r="G192" t="s">
        <v>177</v>
      </c>
    </row>
    <row r="193" spans="1:18" x14ac:dyDescent="0.25">
      <c r="A193" s="8">
        <v>0.48541666666666666</v>
      </c>
      <c r="B193" s="9" t="s">
        <v>438</v>
      </c>
      <c r="C193" t="b">
        <f t="shared" si="22"/>
        <v>1</v>
      </c>
      <c r="D193" t="b">
        <f t="shared" si="23"/>
        <v>1</v>
      </c>
      <c r="E193" t="b">
        <v>1</v>
      </c>
      <c r="F193" s="2">
        <v>0.48541666666666666</v>
      </c>
      <c r="G193" t="s">
        <v>165</v>
      </c>
      <c r="H193" t="s">
        <v>438</v>
      </c>
      <c r="I193" t="s">
        <v>166</v>
      </c>
      <c r="J193" t="s">
        <v>513</v>
      </c>
      <c r="K193" t="s">
        <v>167</v>
      </c>
      <c r="L193">
        <v>15</v>
      </c>
    </row>
    <row r="194" spans="1:18" x14ac:dyDescent="0.25">
      <c r="A194" s="8">
        <v>0.5083333333333333</v>
      </c>
      <c r="B194" s="9" t="s">
        <v>439</v>
      </c>
      <c r="C194" t="b">
        <f t="shared" si="22"/>
        <v>1</v>
      </c>
      <c r="D194" t="b">
        <f t="shared" si="23"/>
        <v>1</v>
      </c>
      <c r="E194" t="b">
        <v>1</v>
      </c>
      <c r="F194" s="2">
        <v>0.5083333333333333</v>
      </c>
      <c r="G194" t="s">
        <v>165</v>
      </c>
      <c r="H194" t="s">
        <v>439</v>
      </c>
      <c r="I194" t="s">
        <v>166</v>
      </c>
      <c r="J194" t="s">
        <v>509</v>
      </c>
      <c r="K194" t="s">
        <v>167</v>
      </c>
      <c r="L194">
        <v>30</v>
      </c>
    </row>
    <row r="195" spans="1:18" x14ac:dyDescent="0.25">
      <c r="A195" s="8">
        <v>0.52986111111111112</v>
      </c>
      <c r="B195" s="45" t="s">
        <v>193</v>
      </c>
      <c r="C195" t="b">
        <f t="shared" si="22"/>
        <v>1</v>
      </c>
      <c r="D195" t="b">
        <f t="shared" si="23"/>
        <v>0</v>
      </c>
      <c r="E195" t="b">
        <v>1</v>
      </c>
      <c r="F195" s="2">
        <v>0.52986111111111112</v>
      </c>
      <c r="G195" t="s">
        <v>177</v>
      </c>
    </row>
    <row r="196" spans="1:18" x14ac:dyDescent="0.25">
      <c r="A196" s="8">
        <v>0.55555555555555558</v>
      </c>
      <c r="B196" s="9" t="s">
        <v>440</v>
      </c>
      <c r="C196" t="b">
        <f t="shared" si="22"/>
        <v>1</v>
      </c>
      <c r="D196" t="b">
        <f t="shared" si="23"/>
        <v>1</v>
      </c>
      <c r="E196" t="b">
        <v>1</v>
      </c>
      <c r="F196" s="2">
        <v>0.55555555555555558</v>
      </c>
      <c r="G196" t="s">
        <v>168</v>
      </c>
      <c r="H196" t="s">
        <v>440</v>
      </c>
      <c r="I196" t="s">
        <v>169</v>
      </c>
      <c r="J196" t="s">
        <v>1448</v>
      </c>
      <c r="K196" t="s">
        <v>170</v>
      </c>
      <c r="L196">
        <v>30</v>
      </c>
    </row>
    <row r="197" spans="1:18" x14ac:dyDescent="0.25">
      <c r="A197" s="8">
        <v>0.57430555555555551</v>
      </c>
      <c r="B197" s="9" t="s">
        <v>441</v>
      </c>
      <c r="C197" t="b">
        <f t="shared" si="22"/>
        <v>1</v>
      </c>
      <c r="D197" t="b">
        <f t="shared" si="23"/>
        <v>1</v>
      </c>
      <c r="E197" t="b">
        <v>1</v>
      </c>
      <c r="F197" s="2">
        <v>0.57430555555555551</v>
      </c>
      <c r="G197" t="s">
        <v>160</v>
      </c>
      <c r="H197" t="s">
        <v>441</v>
      </c>
      <c r="I197" t="s">
        <v>161</v>
      </c>
      <c r="J197" t="s">
        <v>503</v>
      </c>
      <c r="K197" t="s">
        <v>162</v>
      </c>
      <c r="L197" t="s">
        <v>164</v>
      </c>
      <c r="M197" t="s">
        <v>163</v>
      </c>
      <c r="N197" t="s">
        <v>164</v>
      </c>
      <c r="O197" t="s">
        <v>185</v>
      </c>
      <c r="P197" t="s">
        <v>1523</v>
      </c>
      <c r="Q197" t="s">
        <v>183</v>
      </c>
      <c r="R197" t="s">
        <v>164</v>
      </c>
    </row>
    <row r="198" spans="1:18" x14ac:dyDescent="0.25">
      <c r="A198" s="8">
        <v>0.59652777777777777</v>
      </c>
      <c r="B198" s="45" t="s">
        <v>442</v>
      </c>
      <c r="C198" t="b">
        <f t="shared" si="22"/>
        <v>1</v>
      </c>
      <c r="D198" t="b">
        <f t="shared" si="23"/>
        <v>0</v>
      </c>
      <c r="E198" t="b">
        <v>1</v>
      </c>
      <c r="F198" s="2">
        <v>0.59652777777777777</v>
      </c>
      <c r="G198" t="s">
        <v>177</v>
      </c>
    </row>
    <row r="199" spans="1:18" x14ac:dyDescent="0.25">
      <c r="A199" s="8">
        <v>0.60763888888888884</v>
      </c>
      <c r="B199" s="9" t="s">
        <v>443</v>
      </c>
      <c r="C199" t="b">
        <f t="shared" si="22"/>
        <v>1</v>
      </c>
      <c r="D199" t="b">
        <f t="shared" si="23"/>
        <v>1</v>
      </c>
      <c r="E199" t="b">
        <v>1</v>
      </c>
      <c r="F199" s="2">
        <v>0.60763888888888884</v>
      </c>
      <c r="G199" t="s">
        <v>160</v>
      </c>
      <c r="H199" t="s">
        <v>443</v>
      </c>
      <c r="I199" t="s">
        <v>161</v>
      </c>
      <c r="J199" t="s">
        <v>503</v>
      </c>
      <c r="K199" t="s">
        <v>162</v>
      </c>
      <c r="L199" t="s">
        <v>164</v>
      </c>
      <c r="M199" t="s">
        <v>163</v>
      </c>
      <c r="N199" t="s">
        <v>164</v>
      </c>
      <c r="O199" t="s">
        <v>185</v>
      </c>
      <c r="P199" t="s">
        <v>1524</v>
      </c>
      <c r="Q199" t="s">
        <v>183</v>
      </c>
      <c r="R199" t="s">
        <v>164</v>
      </c>
    </row>
    <row r="200" spans="1:18" x14ac:dyDescent="0.25">
      <c r="A200" s="8">
        <v>0.62708333333333333</v>
      </c>
      <c r="B200" s="9" t="s">
        <v>444</v>
      </c>
      <c r="C200" t="b">
        <f t="shared" si="22"/>
        <v>1</v>
      </c>
      <c r="D200" t="b">
        <f t="shared" si="23"/>
        <v>0</v>
      </c>
      <c r="E200" t="b">
        <v>1</v>
      </c>
      <c r="F200" s="2">
        <v>0.62708333333333333</v>
      </c>
      <c r="G200" t="s">
        <v>177</v>
      </c>
    </row>
    <row r="201" spans="1:18" x14ac:dyDescent="0.25">
      <c r="A201" s="8">
        <v>0.64652777777777781</v>
      </c>
      <c r="B201" s="9" t="s">
        <v>445</v>
      </c>
      <c r="C201" t="b">
        <f t="shared" si="22"/>
        <v>1</v>
      </c>
      <c r="D201" t="b">
        <f t="shared" si="23"/>
        <v>1</v>
      </c>
      <c r="E201" t="b">
        <v>1</v>
      </c>
      <c r="F201" s="2">
        <v>0.64652777777777781</v>
      </c>
      <c r="G201" t="s">
        <v>168</v>
      </c>
      <c r="H201" t="s">
        <v>445</v>
      </c>
      <c r="I201" t="s">
        <v>169</v>
      </c>
      <c r="J201" t="s">
        <v>164</v>
      </c>
      <c r="K201" t="s">
        <v>170</v>
      </c>
      <c r="L201">
        <v>60</v>
      </c>
    </row>
    <row r="202" spans="1:18" x14ac:dyDescent="0.25">
      <c r="A202" s="8">
        <v>0.67083333333333328</v>
      </c>
      <c r="B202" s="45" t="s">
        <v>372</v>
      </c>
      <c r="C202" t="b">
        <f t="shared" si="22"/>
        <v>1</v>
      </c>
      <c r="D202" t="b">
        <f t="shared" si="23"/>
        <v>1</v>
      </c>
      <c r="E202" t="b">
        <v>1</v>
      </c>
      <c r="F202" s="2">
        <v>0.67083333333333328</v>
      </c>
      <c r="G202" t="s">
        <v>180</v>
      </c>
      <c r="H202" t="s">
        <v>372</v>
      </c>
      <c r="I202" t="s">
        <v>181</v>
      </c>
      <c r="J202" t="s">
        <v>164</v>
      </c>
      <c r="K202" t="s">
        <v>182</v>
      </c>
      <c r="L202" t="s">
        <v>164</v>
      </c>
      <c r="M202" t="s">
        <v>183</v>
      </c>
      <c r="N202" t="s">
        <v>1525</v>
      </c>
    </row>
    <row r="203" spans="1:18" x14ac:dyDescent="0.25">
      <c r="A203" s="8">
        <v>0.68125000000000002</v>
      </c>
      <c r="B203" s="9" t="s">
        <v>446</v>
      </c>
      <c r="C203" t="b">
        <f t="shared" si="22"/>
        <v>1</v>
      </c>
      <c r="D203" t="b">
        <f t="shared" si="23"/>
        <v>1</v>
      </c>
      <c r="E203" t="b">
        <v>1</v>
      </c>
      <c r="F203" s="2">
        <v>0.68125000000000002</v>
      </c>
      <c r="G203" t="s">
        <v>168</v>
      </c>
      <c r="H203" t="s">
        <v>446</v>
      </c>
      <c r="I203" t="s">
        <v>169</v>
      </c>
      <c r="J203" t="s">
        <v>1448</v>
      </c>
      <c r="K203" t="s">
        <v>170</v>
      </c>
      <c r="L203">
        <v>20</v>
      </c>
    </row>
    <row r="204" spans="1:18" x14ac:dyDescent="0.25">
      <c r="A204" s="8">
        <v>0.7</v>
      </c>
      <c r="B204" s="9" t="s">
        <v>447</v>
      </c>
      <c r="C204" t="b">
        <f t="shared" si="22"/>
        <v>1</v>
      </c>
      <c r="D204" t="b">
        <f t="shared" si="23"/>
        <v>1</v>
      </c>
      <c r="E204" t="b">
        <v>1</v>
      </c>
      <c r="F204" s="2">
        <v>0.7</v>
      </c>
      <c r="G204" t="s">
        <v>165</v>
      </c>
      <c r="H204" t="s">
        <v>447</v>
      </c>
      <c r="I204" t="s">
        <v>166</v>
      </c>
      <c r="J204" t="s">
        <v>519</v>
      </c>
      <c r="K204" t="s">
        <v>167</v>
      </c>
      <c r="L204">
        <v>30</v>
      </c>
    </row>
    <row r="205" spans="1:18" ht="15.75" thickBot="1" x14ac:dyDescent="0.3">
      <c r="A205" s="10">
        <v>0.71597222222222223</v>
      </c>
      <c r="B205" s="11" t="s">
        <v>448</v>
      </c>
      <c r="C205" t="b">
        <f t="shared" si="22"/>
        <v>1</v>
      </c>
      <c r="D205" t="b">
        <f t="shared" si="23"/>
        <v>0</v>
      </c>
      <c r="E205" t="b">
        <v>1</v>
      </c>
      <c r="F205" s="2">
        <v>0.71597222222222223</v>
      </c>
      <c r="G205" t="s">
        <v>177</v>
      </c>
    </row>
  </sheetData>
  <phoneticPr fontId="2" type="noConversion"/>
  <conditionalFormatting sqref="B27:B42">
    <cfRule type="duplicateValues" dxfId="13" priority="12"/>
  </conditionalFormatting>
  <conditionalFormatting sqref="B45:B61">
    <cfRule type="duplicateValues" dxfId="12" priority="11"/>
  </conditionalFormatting>
  <conditionalFormatting sqref="B64:B83">
    <cfRule type="duplicateValues" dxfId="11" priority="10"/>
  </conditionalFormatting>
  <conditionalFormatting sqref="B86:B102">
    <cfRule type="duplicateValues" dxfId="10" priority="9"/>
  </conditionalFormatting>
  <conditionalFormatting sqref="B105:B123">
    <cfRule type="duplicateValues" dxfId="9" priority="8"/>
  </conditionalFormatting>
  <conditionalFormatting sqref="B126:B143">
    <cfRule type="duplicateValues" dxfId="8" priority="7"/>
  </conditionalFormatting>
  <conditionalFormatting sqref="B146:B165">
    <cfRule type="duplicateValues" dxfId="7" priority="6"/>
  </conditionalFormatting>
  <conditionalFormatting sqref="B168:B184">
    <cfRule type="duplicateValues" dxfId="6" priority="5"/>
  </conditionalFormatting>
  <conditionalFormatting sqref="B187:B205">
    <cfRule type="duplicateValues" dxfId="5" priority="4"/>
  </conditionalFormatting>
  <conditionalFormatting sqref="D3:D17">
    <cfRule type="cellIs" dxfId="4" priority="13" operator="equal">
      <formula>FALSE</formula>
    </cfRule>
  </conditionalFormatting>
  <conditionalFormatting sqref="AB3:AB17">
    <cfRule type="cellIs" dxfId="3" priority="15" operator="equal">
      <formula>FALSE</formula>
    </cfRule>
  </conditionalFormatting>
  <conditionalFormatting sqref="D187:D205">
    <cfRule type="cellIs" dxfId="2" priority="3" operator="equal">
      <formula>FALSE</formula>
    </cfRule>
  </conditionalFormatting>
  <conditionalFormatting sqref="D168:D184 D146:D165">
    <cfRule type="cellIs" dxfId="1" priority="2" operator="equal">
      <formula>FALSE</formula>
    </cfRule>
  </conditionalFormatting>
  <conditionalFormatting sqref="D105:D123 D126:D143 D86:D102 D64:D83 D27:D42 D45:D61">
    <cfRule type="cellIs" dxfId="0" priority="1" operator="equal">
      <formula>FALSE</formula>
    </cfRule>
  </conditionalFormatting>
  <hyperlinks>
    <hyperlink ref="K5" r:id="rId1" xr:uid="{74282A97-E77E-4959-8460-A742D5CF65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098C-BEA8-4C12-B6CE-C8729DA1B453}">
  <sheetPr>
    <tabColor rgb="FFFFC000"/>
  </sheetPr>
  <dimension ref="A1"/>
  <sheetViews>
    <sheetView workbookViewId="0">
      <selection activeCell="F28" sqref="F28"/>
    </sheetView>
    <sheetView workbookViewId="1"/>
    <sheetView workbookViewId="2"/>
    <sheetView workbookViewId="3"/>
  </sheetViews>
  <sheetFormatPr defaultRowHeight="15"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2D8F3-2A8B-46A7-90C3-9AC7482106CF}">
  <dimension ref="A1:K13"/>
  <sheetViews>
    <sheetView topLeftCell="A13" workbookViewId="0">
      <selection activeCell="M13" sqref="M13"/>
    </sheetView>
    <sheetView workbookViewId="1"/>
    <sheetView workbookViewId="2"/>
    <sheetView workbookViewId="3"/>
  </sheetViews>
  <sheetFormatPr defaultRowHeight="15" x14ac:dyDescent="0.25"/>
  <cols>
    <col min="1" max="1" width="15.85546875" bestFit="1" customWidth="1"/>
    <col min="2" max="2" width="15.85546875" customWidth="1"/>
    <col min="4" max="4" width="9" customWidth="1"/>
    <col min="11" max="11" width="47.140625" customWidth="1"/>
  </cols>
  <sheetData>
    <row r="1" spans="1:11" x14ac:dyDescent="0.25">
      <c r="A1" s="1" t="s">
        <v>123</v>
      </c>
      <c r="B1" s="1" t="s">
        <v>520</v>
      </c>
    </row>
    <row r="2" spans="1:11" x14ac:dyDescent="0.25">
      <c r="A2" t="s">
        <v>227</v>
      </c>
      <c r="B2">
        <f>COUNTA(C2:G2)</f>
        <v>4</v>
      </c>
      <c r="C2" t="s">
        <v>228</v>
      </c>
      <c r="D2" t="s">
        <v>229</v>
      </c>
      <c r="E2" t="s">
        <v>230</v>
      </c>
      <c r="F2" t="s">
        <v>231</v>
      </c>
    </row>
    <row r="3" spans="1:11" x14ac:dyDescent="0.25">
      <c r="A3" t="s">
        <v>168</v>
      </c>
      <c r="B3">
        <f t="shared" ref="B3:B10" si="0">COUNTA(C3:G3)</f>
        <v>2</v>
      </c>
      <c r="C3" t="s">
        <v>169</v>
      </c>
      <c r="D3" t="s">
        <v>170</v>
      </c>
    </row>
    <row r="4" spans="1:11" x14ac:dyDescent="0.25">
      <c r="A4" t="s">
        <v>165</v>
      </c>
      <c r="B4">
        <f t="shared" si="0"/>
        <v>2</v>
      </c>
      <c r="C4" t="s">
        <v>166</v>
      </c>
      <c r="D4" t="s">
        <v>167</v>
      </c>
    </row>
    <row r="5" spans="1:11" x14ac:dyDescent="0.25">
      <c r="A5" t="s">
        <v>171</v>
      </c>
      <c r="B5">
        <f t="shared" si="0"/>
        <v>5</v>
      </c>
      <c r="C5" t="s">
        <v>172</v>
      </c>
      <c r="D5" t="s">
        <v>173</v>
      </c>
      <c r="E5" t="s">
        <v>174</v>
      </c>
      <c r="F5" t="s">
        <v>175</v>
      </c>
      <c r="G5" t="s">
        <v>176</v>
      </c>
    </row>
    <row r="6" spans="1:11" x14ac:dyDescent="0.25">
      <c r="A6" t="s">
        <v>202</v>
      </c>
      <c r="B6">
        <f t="shared" si="0"/>
        <v>3</v>
      </c>
      <c r="C6" t="s">
        <v>203</v>
      </c>
      <c r="D6" t="s">
        <v>205</v>
      </c>
      <c r="E6" t="s">
        <v>255</v>
      </c>
    </row>
    <row r="7" spans="1:11" x14ac:dyDescent="0.25">
      <c r="A7" t="s">
        <v>178</v>
      </c>
      <c r="B7">
        <f t="shared" si="0"/>
        <v>2</v>
      </c>
      <c r="C7" t="s">
        <v>161</v>
      </c>
      <c r="D7" t="s">
        <v>179</v>
      </c>
    </row>
    <row r="8" spans="1:11" x14ac:dyDescent="0.25">
      <c r="A8" t="s">
        <v>521</v>
      </c>
      <c r="B8">
        <f t="shared" si="0"/>
        <v>3</v>
      </c>
      <c r="C8" t="s">
        <v>169</v>
      </c>
      <c r="D8" t="s">
        <v>527</v>
      </c>
      <c r="E8" t="s">
        <v>528</v>
      </c>
    </row>
    <row r="9" spans="1:11" x14ac:dyDescent="0.25">
      <c r="A9" t="s">
        <v>180</v>
      </c>
      <c r="B9">
        <f t="shared" si="0"/>
        <v>3</v>
      </c>
      <c r="C9" t="s">
        <v>181</v>
      </c>
      <c r="D9" t="s">
        <v>182</v>
      </c>
      <c r="E9" t="s">
        <v>183</v>
      </c>
    </row>
    <row r="10" spans="1:11" x14ac:dyDescent="0.25">
      <c r="A10" t="s">
        <v>160</v>
      </c>
      <c r="B10">
        <f t="shared" si="0"/>
        <v>5</v>
      </c>
      <c r="C10" t="s">
        <v>161</v>
      </c>
      <c r="D10" t="s">
        <v>162</v>
      </c>
      <c r="E10" t="s">
        <v>163</v>
      </c>
      <c r="F10" t="s">
        <v>185</v>
      </c>
      <c r="G10" t="s">
        <v>183</v>
      </c>
    </row>
    <row r="13" spans="1:11" ht="165" x14ac:dyDescent="0.25">
      <c r="K13" s="41" t="s">
        <v>916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65244-BF69-4BD6-8C39-D7E0A265461F}">
  <sheetPr>
    <tabColor theme="3" tint="0.89999084444715716"/>
  </sheetPr>
  <dimension ref="A1:T95"/>
  <sheetViews>
    <sheetView workbookViewId="0">
      <selection activeCell="A4" sqref="A4:E14"/>
    </sheetView>
    <sheetView workbookViewId="1"/>
    <sheetView workbookViewId="2"/>
    <sheetView workbookViewId="3"/>
  </sheetViews>
  <sheetFormatPr defaultRowHeight="15" x14ac:dyDescent="0.25"/>
  <cols>
    <col min="1" max="1" width="16.7109375" customWidth="1"/>
    <col min="4" max="4" width="15.7109375" bestFit="1" customWidth="1"/>
    <col min="5" max="5" width="22" bestFit="1" customWidth="1"/>
    <col min="8" max="8" width="9" customWidth="1"/>
    <col min="9" max="9" width="22.140625" customWidth="1"/>
  </cols>
  <sheetData>
    <row r="1" spans="1:20" x14ac:dyDescent="0.25">
      <c r="A1" s="1" t="s">
        <v>0</v>
      </c>
      <c r="B1" t="s">
        <v>2</v>
      </c>
      <c r="J1">
        <f>D5</f>
        <v>15</v>
      </c>
      <c r="K1">
        <f>D6</f>
        <v>15</v>
      </c>
      <c r="L1">
        <f>D7</f>
        <v>15</v>
      </c>
      <c r="M1">
        <f>D8</f>
        <v>16</v>
      </c>
      <c r="N1">
        <f>D9</f>
        <v>16</v>
      </c>
      <c r="O1">
        <f>D10</f>
        <v>16</v>
      </c>
      <c r="P1">
        <f>D11</f>
        <v>16</v>
      </c>
      <c r="Q1">
        <f>D12</f>
        <v>15</v>
      </c>
      <c r="R1">
        <f>D13</f>
        <v>16</v>
      </c>
      <c r="S1">
        <f>D14</f>
        <v>15</v>
      </c>
    </row>
    <row r="2" spans="1:20" x14ac:dyDescent="0.25">
      <c r="A2" s="1" t="s">
        <v>1</v>
      </c>
      <c r="B2" t="s">
        <v>3</v>
      </c>
      <c r="J2" s="13">
        <v>0</v>
      </c>
      <c r="K2" s="13">
        <v>8</v>
      </c>
      <c r="L2" s="13">
        <v>9</v>
      </c>
      <c r="M2" s="13">
        <v>28</v>
      </c>
      <c r="N2" s="13">
        <v>50</v>
      </c>
      <c r="O2" s="13">
        <v>57</v>
      </c>
      <c r="P2" s="13">
        <v>63</v>
      </c>
      <c r="Q2" s="13">
        <v>65</v>
      </c>
      <c r="R2" s="13">
        <v>71</v>
      </c>
      <c r="S2" s="13">
        <v>95</v>
      </c>
    </row>
    <row r="3" spans="1:20" x14ac:dyDescent="0.25">
      <c r="I3" s="1" t="s">
        <v>109</v>
      </c>
      <c r="J3">
        <f t="shared" ref="J3:S3" si="0">COUNT(J5:J95)</f>
        <v>15</v>
      </c>
      <c r="K3">
        <f t="shared" si="0"/>
        <v>15</v>
      </c>
      <c r="L3">
        <f t="shared" si="0"/>
        <v>15</v>
      </c>
      <c r="M3">
        <f t="shared" si="0"/>
        <v>16</v>
      </c>
      <c r="N3">
        <f t="shared" si="0"/>
        <v>16</v>
      </c>
      <c r="O3">
        <f t="shared" si="0"/>
        <v>16</v>
      </c>
      <c r="P3">
        <f t="shared" si="0"/>
        <v>16</v>
      </c>
      <c r="Q3">
        <f t="shared" si="0"/>
        <v>15</v>
      </c>
      <c r="R3">
        <f t="shared" si="0"/>
        <v>16</v>
      </c>
      <c r="S3">
        <f t="shared" si="0"/>
        <v>15</v>
      </c>
    </row>
    <row r="4" spans="1:20" x14ac:dyDescent="0.25">
      <c r="A4" s="17" t="s">
        <v>20</v>
      </c>
      <c r="B4" s="17" t="s">
        <v>99</v>
      </c>
      <c r="C4" s="17" t="s">
        <v>100</v>
      </c>
      <c r="D4" s="17" t="s">
        <v>109</v>
      </c>
      <c r="E4" s="17" t="s">
        <v>122</v>
      </c>
      <c r="I4" s="12" t="s">
        <v>123</v>
      </c>
      <c r="J4" s="13">
        <v>0</v>
      </c>
      <c r="K4" s="13">
        <v>8</v>
      </c>
      <c r="L4" s="13">
        <v>9</v>
      </c>
      <c r="M4" s="13">
        <v>28</v>
      </c>
      <c r="N4" s="13">
        <v>50</v>
      </c>
      <c r="O4" s="13">
        <v>57</v>
      </c>
      <c r="P4" s="13">
        <v>63</v>
      </c>
      <c r="Q4" s="13">
        <v>65</v>
      </c>
      <c r="R4" s="13">
        <v>71</v>
      </c>
      <c r="S4" s="13">
        <v>95</v>
      </c>
      <c r="T4" s="13" t="s">
        <v>124</v>
      </c>
    </row>
    <row r="5" spans="1:20" x14ac:dyDescent="0.25">
      <c r="A5" s="5">
        <v>0</v>
      </c>
      <c r="B5" s="5" t="s">
        <v>101</v>
      </c>
      <c r="C5" s="5" t="s">
        <v>102</v>
      </c>
      <c r="D5" s="5">
        <f>COUNTA(Schedules!B2:B16)</f>
        <v>15</v>
      </c>
      <c r="E5" s="5">
        <v>15</v>
      </c>
      <c r="I5" t="s">
        <v>5</v>
      </c>
      <c r="J5">
        <v>1</v>
      </c>
      <c r="K5">
        <v>1</v>
      </c>
      <c r="M5">
        <v>1</v>
      </c>
      <c r="N5">
        <v>1</v>
      </c>
      <c r="O5">
        <v>1</v>
      </c>
      <c r="P5">
        <v>1</v>
      </c>
      <c r="Q5">
        <v>1</v>
      </c>
      <c r="R5">
        <v>1</v>
      </c>
      <c r="S5">
        <v>1</v>
      </c>
      <c r="T5">
        <f>COUNT(J5:S5)</f>
        <v>9</v>
      </c>
    </row>
    <row r="6" spans="1:20" x14ac:dyDescent="0.25">
      <c r="A6" s="5">
        <v>8</v>
      </c>
      <c r="B6" s="5" t="s">
        <v>103</v>
      </c>
      <c r="C6" s="5" t="s">
        <v>104</v>
      </c>
      <c r="D6" s="5">
        <f>COUNTA(Schedules!E2:E16)</f>
        <v>15</v>
      </c>
      <c r="E6" s="5">
        <v>15</v>
      </c>
      <c r="I6" t="s">
        <v>6</v>
      </c>
      <c r="J6">
        <v>1</v>
      </c>
      <c r="T6">
        <f t="shared" ref="T6:T69" si="1">COUNT(J6:S6)</f>
        <v>1</v>
      </c>
    </row>
    <row r="7" spans="1:20" x14ac:dyDescent="0.25">
      <c r="A7" s="5">
        <v>9</v>
      </c>
      <c r="B7" s="5" t="s">
        <v>105</v>
      </c>
      <c r="C7" s="5" t="s">
        <v>106</v>
      </c>
      <c r="D7" s="5">
        <f>COUNTA(Schedules!H2:H16)</f>
        <v>15</v>
      </c>
      <c r="E7" s="5">
        <v>15</v>
      </c>
      <c r="I7" t="s">
        <v>7</v>
      </c>
      <c r="J7">
        <v>1</v>
      </c>
      <c r="T7">
        <f t="shared" si="1"/>
        <v>1</v>
      </c>
    </row>
    <row r="8" spans="1:20" x14ac:dyDescent="0.25">
      <c r="A8" s="5">
        <v>28</v>
      </c>
      <c r="B8" s="5" t="s">
        <v>107</v>
      </c>
      <c r="C8" s="5" t="s">
        <v>108</v>
      </c>
      <c r="D8" s="5">
        <f>COUNTA(Schedules!B19:B34)</f>
        <v>16</v>
      </c>
      <c r="E8" s="5">
        <v>16</v>
      </c>
      <c r="I8" t="s">
        <v>8</v>
      </c>
      <c r="J8">
        <v>1</v>
      </c>
      <c r="L8">
        <v>1</v>
      </c>
      <c r="T8">
        <f t="shared" si="1"/>
        <v>2</v>
      </c>
    </row>
    <row r="9" spans="1:20" x14ac:dyDescent="0.25">
      <c r="A9" s="5">
        <v>50</v>
      </c>
      <c r="B9" s="5" t="s">
        <v>110</v>
      </c>
      <c r="C9" s="5" t="s">
        <v>113</v>
      </c>
      <c r="D9" s="5">
        <f>COUNTA(Schedules!E19:E34)</f>
        <v>16</v>
      </c>
      <c r="E9" s="5">
        <v>16</v>
      </c>
      <c r="I9" t="s">
        <v>9</v>
      </c>
      <c r="J9">
        <v>1</v>
      </c>
      <c r="T9">
        <f t="shared" si="1"/>
        <v>1</v>
      </c>
    </row>
    <row r="10" spans="1:20" x14ac:dyDescent="0.25">
      <c r="A10" s="5">
        <v>57</v>
      </c>
      <c r="B10" s="5" t="s">
        <v>111</v>
      </c>
      <c r="C10" s="5" t="s">
        <v>112</v>
      </c>
      <c r="D10" s="5">
        <f>COUNTA(Schedules!H19:H34)</f>
        <v>16</v>
      </c>
      <c r="E10" s="5">
        <v>16</v>
      </c>
      <c r="I10" t="s">
        <v>10</v>
      </c>
      <c r="J10">
        <v>1</v>
      </c>
      <c r="K10">
        <v>1</v>
      </c>
      <c r="L10">
        <v>1</v>
      </c>
      <c r="M10">
        <v>1</v>
      </c>
      <c r="N10">
        <v>1</v>
      </c>
      <c r="O10">
        <v>1</v>
      </c>
      <c r="P10">
        <v>1</v>
      </c>
      <c r="Q10">
        <v>1</v>
      </c>
      <c r="R10">
        <v>1</v>
      </c>
      <c r="S10">
        <v>1</v>
      </c>
      <c r="T10">
        <f t="shared" si="1"/>
        <v>10</v>
      </c>
    </row>
    <row r="11" spans="1:20" x14ac:dyDescent="0.25">
      <c r="A11" s="5">
        <v>63</v>
      </c>
      <c r="B11" s="5" t="s">
        <v>114</v>
      </c>
      <c r="C11" s="5" t="s">
        <v>115</v>
      </c>
      <c r="D11" s="5">
        <f>COUNTA(Schedules!B37:B52)</f>
        <v>16</v>
      </c>
      <c r="E11" s="5">
        <v>16</v>
      </c>
      <c r="I11" t="s">
        <v>11</v>
      </c>
      <c r="J11">
        <v>1</v>
      </c>
      <c r="T11">
        <f t="shared" si="1"/>
        <v>1</v>
      </c>
    </row>
    <row r="12" spans="1:20" x14ac:dyDescent="0.25">
      <c r="A12" s="5">
        <v>65</v>
      </c>
      <c r="B12" s="5" t="s">
        <v>116</v>
      </c>
      <c r="C12" s="5" t="s">
        <v>117</v>
      </c>
      <c r="D12" s="5">
        <f>COUNTA(Schedules!E37:E51)</f>
        <v>15</v>
      </c>
      <c r="E12" s="5">
        <v>15</v>
      </c>
      <c r="I12" t="s">
        <v>12</v>
      </c>
      <c r="J12">
        <v>1</v>
      </c>
      <c r="T12">
        <f t="shared" si="1"/>
        <v>1</v>
      </c>
    </row>
    <row r="13" spans="1:20" x14ac:dyDescent="0.25">
      <c r="A13" s="5">
        <v>71</v>
      </c>
      <c r="B13" s="5" t="s">
        <v>118</v>
      </c>
      <c r="C13" s="5" t="s">
        <v>119</v>
      </c>
      <c r="D13" s="5">
        <f>COUNTA(Schedules!H37:H52)</f>
        <v>16</v>
      </c>
      <c r="E13" s="5">
        <v>16</v>
      </c>
      <c r="I13" t="s">
        <v>13</v>
      </c>
      <c r="J13">
        <v>1</v>
      </c>
      <c r="K13">
        <v>1</v>
      </c>
      <c r="L13">
        <v>1</v>
      </c>
      <c r="O13">
        <v>1</v>
      </c>
      <c r="S13">
        <v>1</v>
      </c>
      <c r="T13">
        <f t="shared" si="1"/>
        <v>5</v>
      </c>
    </row>
    <row r="14" spans="1:20" x14ac:dyDescent="0.25">
      <c r="A14" s="5">
        <v>95</v>
      </c>
      <c r="B14" s="5" t="s">
        <v>120</v>
      </c>
      <c r="C14" s="5" t="s">
        <v>121</v>
      </c>
      <c r="D14" s="5">
        <f>COUNTA(Schedules!B55:B69)</f>
        <v>15</v>
      </c>
      <c r="E14" s="5">
        <v>15</v>
      </c>
      <c r="I14" t="s">
        <v>14</v>
      </c>
      <c r="J14">
        <v>1</v>
      </c>
      <c r="T14">
        <f t="shared" si="1"/>
        <v>1</v>
      </c>
    </row>
    <row r="15" spans="1:20" x14ac:dyDescent="0.25">
      <c r="I15" t="s">
        <v>15</v>
      </c>
      <c r="J15">
        <v>1</v>
      </c>
      <c r="T15">
        <f t="shared" si="1"/>
        <v>1</v>
      </c>
    </row>
    <row r="16" spans="1:20" x14ac:dyDescent="0.25">
      <c r="I16" t="s">
        <v>16</v>
      </c>
      <c r="J16">
        <v>1</v>
      </c>
      <c r="T16">
        <f t="shared" si="1"/>
        <v>1</v>
      </c>
    </row>
    <row r="17" spans="9:20" x14ac:dyDescent="0.25">
      <c r="I17" t="s">
        <v>17</v>
      </c>
      <c r="J17">
        <v>1</v>
      </c>
      <c r="T17">
        <f t="shared" si="1"/>
        <v>1</v>
      </c>
    </row>
    <row r="18" spans="9:20" x14ac:dyDescent="0.25">
      <c r="I18" t="s">
        <v>18</v>
      </c>
      <c r="J18">
        <v>1</v>
      </c>
      <c r="T18">
        <f t="shared" si="1"/>
        <v>1</v>
      </c>
    </row>
    <row r="19" spans="9:20" x14ac:dyDescent="0.25">
      <c r="I19" t="s">
        <v>19</v>
      </c>
      <c r="J19">
        <v>1</v>
      </c>
      <c r="K19">
        <v>1</v>
      </c>
      <c r="L19">
        <v>1</v>
      </c>
      <c r="M19">
        <v>1</v>
      </c>
      <c r="N19">
        <v>1</v>
      </c>
      <c r="O19">
        <v>1</v>
      </c>
      <c r="P19">
        <v>1</v>
      </c>
      <c r="Q19">
        <v>1</v>
      </c>
      <c r="R19">
        <v>1</v>
      </c>
      <c r="S19">
        <v>1</v>
      </c>
      <c r="T19">
        <f t="shared" si="1"/>
        <v>10</v>
      </c>
    </row>
    <row r="20" spans="9:20" x14ac:dyDescent="0.25">
      <c r="I20" t="s">
        <v>29</v>
      </c>
      <c r="K20">
        <v>1</v>
      </c>
      <c r="T20">
        <f t="shared" si="1"/>
        <v>1</v>
      </c>
    </row>
    <row r="21" spans="9:20" x14ac:dyDescent="0.25">
      <c r="I21" t="s">
        <v>30</v>
      </c>
      <c r="K21">
        <v>1</v>
      </c>
      <c r="T21">
        <f t="shared" si="1"/>
        <v>1</v>
      </c>
    </row>
    <row r="22" spans="9:20" x14ac:dyDescent="0.25">
      <c r="I22" t="s">
        <v>31</v>
      </c>
      <c r="K22">
        <v>1</v>
      </c>
      <c r="O22">
        <v>1</v>
      </c>
      <c r="Q22">
        <v>1</v>
      </c>
      <c r="T22">
        <f t="shared" si="1"/>
        <v>3</v>
      </c>
    </row>
    <row r="23" spans="9:20" x14ac:dyDescent="0.25">
      <c r="I23" t="s">
        <v>32</v>
      </c>
      <c r="K23">
        <v>1</v>
      </c>
      <c r="T23">
        <f t="shared" si="1"/>
        <v>1</v>
      </c>
    </row>
    <row r="24" spans="9:20" x14ac:dyDescent="0.25">
      <c r="I24" t="s">
        <v>33</v>
      </c>
      <c r="K24">
        <v>1</v>
      </c>
      <c r="T24">
        <f t="shared" si="1"/>
        <v>1</v>
      </c>
    </row>
    <row r="25" spans="9:20" x14ac:dyDescent="0.25">
      <c r="I25" t="s">
        <v>34</v>
      </c>
      <c r="K25">
        <v>1</v>
      </c>
      <c r="T25">
        <f t="shared" si="1"/>
        <v>1</v>
      </c>
    </row>
    <row r="26" spans="9:20" x14ac:dyDescent="0.25">
      <c r="I26" t="s">
        <v>35</v>
      </c>
      <c r="K26">
        <v>1</v>
      </c>
      <c r="T26">
        <f t="shared" si="1"/>
        <v>1</v>
      </c>
    </row>
    <row r="27" spans="9:20" x14ac:dyDescent="0.25">
      <c r="I27" t="s">
        <v>36</v>
      </c>
      <c r="K27">
        <v>1</v>
      </c>
      <c r="T27">
        <f t="shared" si="1"/>
        <v>1</v>
      </c>
    </row>
    <row r="28" spans="9:20" x14ac:dyDescent="0.25">
      <c r="I28" t="s">
        <v>37</v>
      </c>
      <c r="K28">
        <v>1</v>
      </c>
      <c r="L28">
        <v>1</v>
      </c>
      <c r="M28">
        <v>1</v>
      </c>
      <c r="N28">
        <v>1</v>
      </c>
      <c r="O28">
        <v>1</v>
      </c>
      <c r="P28">
        <v>1</v>
      </c>
      <c r="Q28">
        <v>1</v>
      </c>
      <c r="R28">
        <v>1</v>
      </c>
      <c r="S28">
        <v>1</v>
      </c>
      <c r="T28">
        <f t="shared" si="1"/>
        <v>9</v>
      </c>
    </row>
    <row r="29" spans="9:20" x14ac:dyDescent="0.25">
      <c r="I29" t="s">
        <v>38</v>
      </c>
      <c r="K29">
        <v>1</v>
      </c>
      <c r="T29">
        <f t="shared" si="1"/>
        <v>1</v>
      </c>
    </row>
    <row r="30" spans="9:20" x14ac:dyDescent="0.25">
      <c r="I30" t="s">
        <v>39</v>
      </c>
      <c r="K30">
        <v>1</v>
      </c>
      <c r="T30">
        <f t="shared" si="1"/>
        <v>1</v>
      </c>
    </row>
    <row r="31" spans="9:20" x14ac:dyDescent="0.25">
      <c r="I31" t="s">
        <v>40</v>
      </c>
      <c r="L31">
        <v>1</v>
      </c>
      <c r="T31">
        <f t="shared" si="1"/>
        <v>1</v>
      </c>
    </row>
    <row r="32" spans="9:20" x14ac:dyDescent="0.25">
      <c r="I32" t="s">
        <v>41</v>
      </c>
      <c r="L32">
        <v>1</v>
      </c>
      <c r="T32">
        <f t="shared" si="1"/>
        <v>1</v>
      </c>
    </row>
    <row r="33" spans="9:20" x14ac:dyDescent="0.25">
      <c r="I33" t="s">
        <v>42</v>
      </c>
      <c r="L33">
        <v>1</v>
      </c>
      <c r="T33">
        <f t="shared" si="1"/>
        <v>1</v>
      </c>
    </row>
    <row r="34" spans="9:20" x14ac:dyDescent="0.25">
      <c r="I34" t="s">
        <v>43</v>
      </c>
      <c r="L34">
        <v>1</v>
      </c>
      <c r="T34">
        <f t="shared" si="1"/>
        <v>1</v>
      </c>
    </row>
    <row r="35" spans="9:20" x14ac:dyDescent="0.25">
      <c r="I35" t="s">
        <v>44</v>
      </c>
      <c r="L35">
        <v>1</v>
      </c>
      <c r="T35">
        <f t="shared" si="1"/>
        <v>1</v>
      </c>
    </row>
    <row r="36" spans="9:20" x14ac:dyDescent="0.25">
      <c r="I36" t="s">
        <v>45</v>
      </c>
      <c r="L36">
        <v>1</v>
      </c>
      <c r="T36">
        <f t="shared" si="1"/>
        <v>1</v>
      </c>
    </row>
    <row r="37" spans="9:20" x14ac:dyDescent="0.25">
      <c r="I37" t="s">
        <v>46</v>
      </c>
      <c r="L37">
        <v>1</v>
      </c>
      <c r="T37">
        <f t="shared" si="1"/>
        <v>1</v>
      </c>
    </row>
    <row r="38" spans="9:20" x14ac:dyDescent="0.25">
      <c r="I38" t="s">
        <v>47</v>
      </c>
      <c r="L38">
        <v>1</v>
      </c>
      <c r="T38">
        <f t="shared" si="1"/>
        <v>1</v>
      </c>
    </row>
    <row r="39" spans="9:20" x14ac:dyDescent="0.25">
      <c r="I39" t="s">
        <v>48</v>
      </c>
      <c r="L39">
        <v>1</v>
      </c>
      <c r="T39">
        <f t="shared" si="1"/>
        <v>1</v>
      </c>
    </row>
    <row r="40" spans="9:20" x14ac:dyDescent="0.25">
      <c r="I40" t="s">
        <v>49</v>
      </c>
      <c r="L40">
        <v>1</v>
      </c>
      <c r="M40">
        <v>1</v>
      </c>
      <c r="T40">
        <f t="shared" si="1"/>
        <v>2</v>
      </c>
    </row>
    <row r="41" spans="9:20" x14ac:dyDescent="0.25">
      <c r="I41" t="s">
        <v>50</v>
      </c>
      <c r="M41">
        <v>1</v>
      </c>
      <c r="T41">
        <f t="shared" si="1"/>
        <v>1</v>
      </c>
    </row>
    <row r="42" spans="9:20" x14ac:dyDescent="0.25">
      <c r="I42" t="s">
        <v>51</v>
      </c>
      <c r="M42">
        <v>1</v>
      </c>
      <c r="T42">
        <f t="shared" si="1"/>
        <v>1</v>
      </c>
    </row>
    <row r="43" spans="9:20" x14ac:dyDescent="0.25">
      <c r="I43" t="s">
        <v>52</v>
      </c>
      <c r="M43">
        <v>1</v>
      </c>
      <c r="P43">
        <v>1</v>
      </c>
      <c r="T43">
        <f t="shared" si="1"/>
        <v>2</v>
      </c>
    </row>
    <row r="44" spans="9:20" x14ac:dyDescent="0.25">
      <c r="I44" t="s">
        <v>53</v>
      </c>
      <c r="M44">
        <v>1</v>
      </c>
      <c r="T44">
        <f t="shared" si="1"/>
        <v>1</v>
      </c>
    </row>
    <row r="45" spans="9:20" x14ac:dyDescent="0.25">
      <c r="I45" t="s">
        <v>54</v>
      </c>
      <c r="M45">
        <v>1</v>
      </c>
      <c r="T45">
        <f t="shared" si="1"/>
        <v>1</v>
      </c>
    </row>
    <row r="46" spans="9:20" x14ac:dyDescent="0.25">
      <c r="I46" t="s">
        <v>55</v>
      </c>
      <c r="M46">
        <v>1</v>
      </c>
      <c r="P46">
        <v>1</v>
      </c>
      <c r="T46">
        <f t="shared" si="1"/>
        <v>2</v>
      </c>
    </row>
    <row r="47" spans="9:20" x14ac:dyDescent="0.25">
      <c r="I47" t="s">
        <v>56</v>
      </c>
      <c r="M47">
        <v>1</v>
      </c>
      <c r="T47">
        <f t="shared" si="1"/>
        <v>1</v>
      </c>
    </row>
    <row r="48" spans="9:20" x14ac:dyDescent="0.25">
      <c r="I48" t="s">
        <v>57</v>
      </c>
      <c r="M48">
        <v>1</v>
      </c>
      <c r="R48">
        <v>1</v>
      </c>
      <c r="T48">
        <f t="shared" si="1"/>
        <v>2</v>
      </c>
    </row>
    <row r="49" spans="9:20" x14ac:dyDescent="0.25">
      <c r="I49" t="s">
        <v>58</v>
      </c>
      <c r="M49">
        <v>1</v>
      </c>
      <c r="T49">
        <f t="shared" si="1"/>
        <v>1</v>
      </c>
    </row>
    <row r="50" spans="9:20" x14ac:dyDescent="0.25">
      <c r="I50" t="s">
        <v>59</v>
      </c>
      <c r="M50">
        <v>1</v>
      </c>
      <c r="N50">
        <v>1</v>
      </c>
      <c r="O50">
        <v>1</v>
      </c>
      <c r="P50">
        <v>1</v>
      </c>
      <c r="R50">
        <v>1</v>
      </c>
      <c r="S50">
        <v>1</v>
      </c>
      <c r="T50">
        <f t="shared" si="1"/>
        <v>6</v>
      </c>
    </row>
    <row r="51" spans="9:20" x14ac:dyDescent="0.25">
      <c r="I51" t="s">
        <v>60</v>
      </c>
      <c r="M51">
        <v>1</v>
      </c>
      <c r="T51">
        <f t="shared" si="1"/>
        <v>1</v>
      </c>
    </row>
    <row r="52" spans="9:20" x14ac:dyDescent="0.25">
      <c r="I52" t="s">
        <v>125</v>
      </c>
      <c r="N52">
        <v>1</v>
      </c>
      <c r="T52">
        <f t="shared" si="1"/>
        <v>1</v>
      </c>
    </row>
    <row r="53" spans="9:20" x14ac:dyDescent="0.25">
      <c r="I53" t="s">
        <v>126</v>
      </c>
      <c r="N53">
        <v>1</v>
      </c>
      <c r="T53">
        <f t="shared" si="1"/>
        <v>1</v>
      </c>
    </row>
    <row r="54" spans="9:20" x14ac:dyDescent="0.25">
      <c r="I54" t="s">
        <v>89</v>
      </c>
      <c r="N54">
        <v>1</v>
      </c>
      <c r="R54">
        <v>1</v>
      </c>
      <c r="S54">
        <v>1</v>
      </c>
      <c r="T54">
        <f t="shared" si="1"/>
        <v>3</v>
      </c>
    </row>
    <row r="55" spans="9:20" x14ac:dyDescent="0.25">
      <c r="I55" t="s">
        <v>127</v>
      </c>
      <c r="N55">
        <v>1</v>
      </c>
      <c r="T55">
        <f t="shared" si="1"/>
        <v>1</v>
      </c>
    </row>
    <row r="56" spans="9:20" x14ac:dyDescent="0.25">
      <c r="I56" t="s">
        <v>128</v>
      </c>
      <c r="N56">
        <v>1</v>
      </c>
      <c r="T56">
        <f t="shared" si="1"/>
        <v>1</v>
      </c>
    </row>
    <row r="57" spans="9:20" x14ac:dyDescent="0.25">
      <c r="I57" t="s">
        <v>129</v>
      </c>
      <c r="N57">
        <v>1</v>
      </c>
      <c r="T57">
        <f t="shared" si="1"/>
        <v>1</v>
      </c>
    </row>
    <row r="58" spans="9:20" x14ac:dyDescent="0.25">
      <c r="I58" t="s">
        <v>130</v>
      </c>
      <c r="N58">
        <v>1</v>
      </c>
      <c r="T58">
        <f t="shared" si="1"/>
        <v>1</v>
      </c>
    </row>
    <row r="59" spans="9:20" x14ac:dyDescent="0.25">
      <c r="I59" t="s">
        <v>76</v>
      </c>
      <c r="N59">
        <v>1</v>
      </c>
      <c r="P59">
        <v>1</v>
      </c>
      <c r="Q59">
        <v>1</v>
      </c>
      <c r="T59">
        <f t="shared" si="1"/>
        <v>3</v>
      </c>
    </row>
    <row r="60" spans="9:20" x14ac:dyDescent="0.25">
      <c r="I60" t="s">
        <v>131</v>
      </c>
      <c r="N60">
        <v>1</v>
      </c>
      <c r="T60">
        <f t="shared" si="1"/>
        <v>1</v>
      </c>
    </row>
    <row r="61" spans="9:20" x14ac:dyDescent="0.25">
      <c r="I61" t="s">
        <v>85</v>
      </c>
      <c r="N61">
        <v>1</v>
      </c>
      <c r="Q61">
        <v>1</v>
      </c>
      <c r="R61">
        <v>1</v>
      </c>
      <c r="S61">
        <v>1</v>
      </c>
      <c r="T61">
        <f t="shared" si="1"/>
        <v>4</v>
      </c>
    </row>
    <row r="62" spans="9:20" x14ac:dyDescent="0.25">
      <c r="I62" t="s">
        <v>69</v>
      </c>
      <c r="N62">
        <v>1</v>
      </c>
      <c r="O62">
        <v>1</v>
      </c>
      <c r="R62">
        <v>1</v>
      </c>
      <c r="S62">
        <v>1</v>
      </c>
      <c r="T62">
        <f t="shared" si="1"/>
        <v>4</v>
      </c>
    </row>
    <row r="63" spans="9:20" x14ac:dyDescent="0.25">
      <c r="I63" t="s">
        <v>61</v>
      </c>
      <c r="O63">
        <v>1</v>
      </c>
      <c r="T63">
        <f t="shared" si="1"/>
        <v>1</v>
      </c>
    </row>
    <row r="64" spans="9:20" x14ac:dyDescent="0.25">
      <c r="I64" t="s">
        <v>62</v>
      </c>
      <c r="O64">
        <v>1</v>
      </c>
      <c r="Q64">
        <v>1</v>
      </c>
      <c r="T64">
        <f t="shared" si="1"/>
        <v>2</v>
      </c>
    </row>
    <row r="65" spans="9:20" x14ac:dyDescent="0.25">
      <c r="I65" t="s">
        <v>63</v>
      </c>
      <c r="O65">
        <v>1</v>
      </c>
      <c r="T65">
        <f t="shared" si="1"/>
        <v>1</v>
      </c>
    </row>
    <row r="66" spans="9:20" x14ac:dyDescent="0.25">
      <c r="I66" t="s">
        <v>64</v>
      </c>
      <c r="O66">
        <v>1</v>
      </c>
      <c r="T66">
        <f t="shared" si="1"/>
        <v>1</v>
      </c>
    </row>
    <row r="67" spans="9:20" x14ac:dyDescent="0.25">
      <c r="I67" t="s">
        <v>65</v>
      </c>
      <c r="O67">
        <v>1</v>
      </c>
      <c r="T67">
        <f t="shared" si="1"/>
        <v>1</v>
      </c>
    </row>
    <row r="68" spans="9:20" x14ac:dyDescent="0.25">
      <c r="I68" t="s">
        <v>66</v>
      </c>
      <c r="O68">
        <v>1</v>
      </c>
      <c r="T68">
        <f t="shared" si="1"/>
        <v>1</v>
      </c>
    </row>
    <row r="69" spans="9:20" x14ac:dyDescent="0.25">
      <c r="I69" t="s">
        <v>67</v>
      </c>
      <c r="O69">
        <v>1</v>
      </c>
      <c r="P69">
        <v>1</v>
      </c>
      <c r="R69">
        <v>1</v>
      </c>
      <c r="S69">
        <v>1</v>
      </c>
      <c r="T69">
        <f t="shared" si="1"/>
        <v>4</v>
      </c>
    </row>
    <row r="70" spans="9:20" x14ac:dyDescent="0.25">
      <c r="I70" t="s">
        <v>68</v>
      </c>
      <c r="O70">
        <v>1</v>
      </c>
      <c r="T70">
        <f t="shared" ref="T70:T95" si="2">COUNT(J70:S70)</f>
        <v>1</v>
      </c>
    </row>
    <row r="71" spans="9:20" x14ac:dyDescent="0.25">
      <c r="I71" t="s">
        <v>71</v>
      </c>
      <c r="P71">
        <v>1</v>
      </c>
      <c r="T71">
        <f t="shared" si="2"/>
        <v>1</v>
      </c>
    </row>
    <row r="72" spans="9:20" x14ac:dyDescent="0.25">
      <c r="I72" t="s">
        <v>72</v>
      </c>
      <c r="P72">
        <v>1</v>
      </c>
      <c r="T72">
        <f t="shared" si="2"/>
        <v>1</v>
      </c>
    </row>
    <row r="73" spans="9:20" x14ac:dyDescent="0.25">
      <c r="I73" t="s">
        <v>73</v>
      </c>
      <c r="P73">
        <v>1</v>
      </c>
      <c r="T73">
        <f t="shared" si="2"/>
        <v>1</v>
      </c>
    </row>
    <row r="74" spans="9:20" x14ac:dyDescent="0.25">
      <c r="I74" t="s">
        <v>74</v>
      </c>
      <c r="P74">
        <v>1</v>
      </c>
      <c r="T74">
        <f t="shared" si="2"/>
        <v>1</v>
      </c>
    </row>
    <row r="75" spans="9:20" x14ac:dyDescent="0.25">
      <c r="I75" t="s">
        <v>75</v>
      </c>
      <c r="P75">
        <v>1</v>
      </c>
      <c r="T75">
        <f t="shared" si="2"/>
        <v>1</v>
      </c>
    </row>
    <row r="76" spans="9:20" x14ac:dyDescent="0.25">
      <c r="I76" t="s">
        <v>77</v>
      </c>
      <c r="P76">
        <v>1</v>
      </c>
      <c r="T76">
        <f t="shared" si="2"/>
        <v>1</v>
      </c>
    </row>
    <row r="77" spans="9:20" x14ac:dyDescent="0.25">
      <c r="I77" t="s">
        <v>78</v>
      </c>
      <c r="P77">
        <v>1</v>
      </c>
      <c r="T77">
        <f t="shared" si="2"/>
        <v>1</v>
      </c>
    </row>
    <row r="78" spans="9:20" x14ac:dyDescent="0.25">
      <c r="I78" t="s">
        <v>79</v>
      </c>
      <c r="Q78">
        <v>1</v>
      </c>
      <c r="T78">
        <f t="shared" si="2"/>
        <v>1</v>
      </c>
    </row>
    <row r="79" spans="9:20" x14ac:dyDescent="0.25">
      <c r="I79" t="s">
        <v>80</v>
      </c>
      <c r="Q79">
        <v>1</v>
      </c>
      <c r="T79">
        <f t="shared" si="2"/>
        <v>1</v>
      </c>
    </row>
    <row r="80" spans="9:20" x14ac:dyDescent="0.25">
      <c r="I80" t="s">
        <v>81</v>
      </c>
      <c r="Q80">
        <v>1</v>
      </c>
      <c r="T80">
        <f t="shared" si="2"/>
        <v>1</v>
      </c>
    </row>
    <row r="81" spans="9:20" x14ac:dyDescent="0.25">
      <c r="I81" t="s">
        <v>82</v>
      </c>
      <c r="Q81">
        <v>1</v>
      </c>
      <c r="T81">
        <f t="shared" si="2"/>
        <v>1</v>
      </c>
    </row>
    <row r="82" spans="9:20" x14ac:dyDescent="0.25">
      <c r="I82" t="s">
        <v>83</v>
      </c>
      <c r="Q82">
        <v>1</v>
      </c>
      <c r="T82">
        <f t="shared" si="2"/>
        <v>1</v>
      </c>
    </row>
    <row r="83" spans="9:20" x14ac:dyDescent="0.25">
      <c r="I83" t="s">
        <v>84</v>
      </c>
      <c r="Q83">
        <v>1</v>
      </c>
      <c r="T83">
        <f t="shared" si="2"/>
        <v>1</v>
      </c>
    </row>
    <row r="84" spans="9:20" x14ac:dyDescent="0.25">
      <c r="I84" t="s">
        <v>86</v>
      </c>
      <c r="Q84">
        <v>1</v>
      </c>
      <c r="T84">
        <f t="shared" si="2"/>
        <v>1</v>
      </c>
    </row>
    <row r="85" spans="9:20" x14ac:dyDescent="0.25">
      <c r="I85" t="s">
        <v>87</v>
      </c>
      <c r="R85">
        <v>1</v>
      </c>
      <c r="T85">
        <f t="shared" si="2"/>
        <v>1</v>
      </c>
    </row>
    <row r="86" spans="9:20" x14ac:dyDescent="0.25">
      <c r="I86" t="s">
        <v>88</v>
      </c>
      <c r="R86">
        <v>1</v>
      </c>
      <c r="T86">
        <f t="shared" si="2"/>
        <v>1</v>
      </c>
    </row>
    <row r="87" spans="9:20" x14ac:dyDescent="0.25">
      <c r="I87" t="s">
        <v>90</v>
      </c>
      <c r="R87">
        <v>1</v>
      </c>
      <c r="T87">
        <f t="shared" si="2"/>
        <v>1</v>
      </c>
    </row>
    <row r="88" spans="9:20" x14ac:dyDescent="0.25">
      <c r="I88" t="s">
        <v>91</v>
      </c>
      <c r="R88">
        <v>1</v>
      </c>
      <c r="T88">
        <f t="shared" si="2"/>
        <v>1</v>
      </c>
    </row>
    <row r="89" spans="9:20" x14ac:dyDescent="0.25">
      <c r="I89" t="s">
        <v>92</v>
      </c>
      <c r="R89">
        <v>1</v>
      </c>
      <c r="T89">
        <f t="shared" si="2"/>
        <v>1</v>
      </c>
    </row>
    <row r="90" spans="9:20" x14ac:dyDescent="0.25">
      <c r="I90" t="s">
        <v>93</v>
      </c>
      <c r="R90">
        <v>1</v>
      </c>
      <c r="T90">
        <f t="shared" si="2"/>
        <v>1</v>
      </c>
    </row>
    <row r="91" spans="9:20" x14ac:dyDescent="0.25">
      <c r="I91" t="s">
        <v>94</v>
      </c>
      <c r="S91">
        <v>1</v>
      </c>
      <c r="T91">
        <f t="shared" si="2"/>
        <v>1</v>
      </c>
    </row>
    <row r="92" spans="9:20" x14ac:dyDescent="0.25">
      <c r="I92" t="s">
        <v>95</v>
      </c>
      <c r="S92">
        <v>1</v>
      </c>
      <c r="T92">
        <f t="shared" si="2"/>
        <v>1</v>
      </c>
    </row>
    <row r="93" spans="9:20" x14ac:dyDescent="0.25">
      <c r="I93" t="s">
        <v>96</v>
      </c>
      <c r="S93">
        <v>1</v>
      </c>
      <c r="T93">
        <f t="shared" si="2"/>
        <v>1</v>
      </c>
    </row>
    <row r="94" spans="9:20" x14ac:dyDescent="0.25">
      <c r="I94" t="s">
        <v>97</v>
      </c>
      <c r="S94">
        <v>1</v>
      </c>
      <c r="T94">
        <f t="shared" si="2"/>
        <v>1</v>
      </c>
    </row>
    <row r="95" spans="9:20" x14ac:dyDescent="0.25">
      <c r="I95" t="s">
        <v>98</v>
      </c>
      <c r="S95">
        <v>1</v>
      </c>
      <c r="T95">
        <f t="shared" si="2"/>
        <v>1</v>
      </c>
    </row>
  </sheetData>
  <autoFilter ref="I4:T95" xr:uid="{9C565244-BF69-4BD6-8C39-D7E0A265461F}"/>
  <conditionalFormatting sqref="I1:I1048576">
    <cfRule type="duplicateValues" dxfId="98" priority="1"/>
    <cfRule type="duplicateValues" dxfId="97"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3F79A-F79D-408F-B0EB-10F0BA317789}">
  <sheetPr>
    <tabColor theme="3" tint="0.89999084444715716"/>
  </sheetPr>
  <dimension ref="A1:M78"/>
  <sheetViews>
    <sheetView workbookViewId="0">
      <selection activeCell="H3" sqref="H3"/>
    </sheetView>
    <sheetView workbookViewId="1">
      <selection activeCell="B1" sqref="B1"/>
    </sheetView>
    <sheetView topLeftCell="A61" workbookViewId="2">
      <selection activeCell="H86" sqref="H86"/>
    </sheetView>
    <sheetView workbookViewId="3"/>
  </sheetViews>
  <sheetFormatPr defaultRowHeight="15" x14ac:dyDescent="0.25"/>
  <cols>
    <col min="1" max="1" width="67.42578125" bestFit="1" customWidth="1"/>
  </cols>
  <sheetData>
    <row r="1" spans="1:13" x14ac:dyDescent="0.25">
      <c r="A1" s="1" t="s">
        <v>932</v>
      </c>
      <c r="B1">
        <f>COUNTIF(B7:B78,0)</f>
        <v>57</v>
      </c>
      <c r="C1">
        <f t="shared" ref="C1:K1" si="0">COUNTIF(C7:C78,0)</f>
        <v>57</v>
      </c>
      <c r="D1">
        <f t="shared" si="0"/>
        <v>57</v>
      </c>
      <c r="E1">
        <f t="shared" si="0"/>
        <v>56</v>
      </c>
      <c r="F1">
        <f t="shared" si="0"/>
        <v>56</v>
      </c>
      <c r="G1">
        <f t="shared" si="0"/>
        <v>56</v>
      </c>
      <c r="H1">
        <f t="shared" si="0"/>
        <v>56</v>
      </c>
      <c r="I1">
        <f t="shared" si="0"/>
        <v>57</v>
      </c>
      <c r="J1">
        <f t="shared" si="0"/>
        <v>56</v>
      </c>
      <c r="K1">
        <f t="shared" si="0"/>
        <v>57</v>
      </c>
    </row>
    <row r="2" spans="1:13" x14ac:dyDescent="0.25">
      <c r="B2" t="b">
        <f>(B4=B3)</f>
        <v>1</v>
      </c>
      <c r="C2" t="b">
        <f t="shared" ref="C2:K2" si="1">(C4=C3)</f>
        <v>1</v>
      </c>
      <c r="D2" t="b">
        <f t="shared" si="1"/>
        <v>1</v>
      </c>
      <c r="E2" t="b">
        <f t="shared" si="1"/>
        <v>1</v>
      </c>
      <c r="F2" t="b">
        <f t="shared" si="1"/>
        <v>1</v>
      </c>
      <c r="G2" t="b">
        <f t="shared" si="1"/>
        <v>1</v>
      </c>
      <c r="H2" t="b">
        <f t="shared" si="1"/>
        <v>1</v>
      </c>
      <c r="I2" t="b">
        <f t="shared" si="1"/>
        <v>1</v>
      </c>
      <c r="J2" t="b">
        <f t="shared" si="1"/>
        <v>1</v>
      </c>
      <c r="K2" t="b">
        <f t="shared" si="1"/>
        <v>1</v>
      </c>
    </row>
    <row r="3" spans="1:13" x14ac:dyDescent="0.25">
      <c r="A3" s="12" t="s">
        <v>472</v>
      </c>
      <c r="B3" s="13">
        <f t="shared" ref="B3:K3" si="2">COUNTIF(B7:B78,1)</f>
        <v>15</v>
      </c>
      <c r="C3" s="13">
        <f t="shared" si="2"/>
        <v>15</v>
      </c>
      <c r="D3" s="13">
        <f t="shared" si="2"/>
        <v>15</v>
      </c>
      <c r="E3" s="13">
        <f t="shared" si="2"/>
        <v>16</v>
      </c>
      <c r="F3" s="13">
        <f t="shared" si="2"/>
        <v>16</v>
      </c>
      <c r="G3" s="13">
        <f t="shared" si="2"/>
        <v>16</v>
      </c>
      <c r="H3" s="13">
        <f t="shared" si="2"/>
        <v>16</v>
      </c>
      <c r="I3" s="13">
        <f t="shared" si="2"/>
        <v>15</v>
      </c>
      <c r="J3" s="13">
        <f t="shared" si="2"/>
        <v>16</v>
      </c>
      <c r="K3" s="13">
        <f t="shared" si="2"/>
        <v>15</v>
      </c>
    </row>
    <row r="4" spans="1:13" x14ac:dyDescent="0.25">
      <c r="A4" s="12" t="s">
        <v>109</v>
      </c>
      <c r="B4" s="13">
        <v>15</v>
      </c>
      <c r="C4" s="13">
        <v>15</v>
      </c>
      <c r="D4" s="13">
        <v>15</v>
      </c>
      <c r="E4" s="13">
        <v>16</v>
      </c>
      <c r="F4" s="13">
        <v>16</v>
      </c>
      <c r="G4" s="13">
        <v>16</v>
      </c>
      <c r="H4" s="13">
        <v>16</v>
      </c>
      <c r="I4" s="13">
        <v>15</v>
      </c>
      <c r="J4" s="13">
        <v>16</v>
      </c>
      <c r="K4" s="13">
        <v>15</v>
      </c>
    </row>
    <row r="5" spans="1:13" x14ac:dyDescent="0.25">
      <c r="A5" s="12" t="s">
        <v>931</v>
      </c>
      <c r="B5" s="13">
        <v>0</v>
      </c>
      <c r="C5" s="13">
        <v>8</v>
      </c>
      <c r="D5" s="13">
        <v>9</v>
      </c>
      <c r="E5" s="13">
        <v>28</v>
      </c>
      <c r="F5" s="13">
        <v>50</v>
      </c>
      <c r="G5" s="13">
        <v>57</v>
      </c>
      <c r="H5" s="13">
        <v>63</v>
      </c>
      <c r="I5" s="13">
        <v>65</v>
      </c>
      <c r="J5" s="13">
        <v>71</v>
      </c>
      <c r="K5" s="13">
        <v>95</v>
      </c>
    </row>
    <row r="6" spans="1:13" x14ac:dyDescent="0.25">
      <c r="A6" s="12" t="s">
        <v>123</v>
      </c>
      <c r="B6" s="12">
        <v>0</v>
      </c>
      <c r="C6" s="12">
        <v>8</v>
      </c>
      <c r="D6" s="12">
        <v>9</v>
      </c>
      <c r="E6" s="12">
        <v>28</v>
      </c>
      <c r="F6" s="12">
        <v>50</v>
      </c>
      <c r="G6" s="12">
        <v>57</v>
      </c>
      <c r="H6" s="12">
        <v>63</v>
      </c>
      <c r="I6" s="12">
        <v>65</v>
      </c>
      <c r="J6" s="12">
        <v>71</v>
      </c>
      <c r="K6" s="12">
        <v>95</v>
      </c>
      <c r="L6" s="12" t="s">
        <v>124</v>
      </c>
      <c r="M6" s="12" t="s">
        <v>148</v>
      </c>
    </row>
    <row r="7" spans="1:13" ht="30" x14ac:dyDescent="0.25">
      <c r="A7" s="3" t="s">
        <v>145</v>
      </c>
      <c r="B7">
        <v>1</v>
      </c>
      <c r="C7">
        <v>1</v>
      </c>
      <c r="D7">
        <v>1</v>
      </c>
      <c r="E7">
        <v>1</v>
      </c>
      <c r="F7">
        <v>1</v>
      </c>
      <c r="G7">
        <v>1</v>
      </c>
      <c r="H7">
        <v>1</v>
      </c>
      <c r="I7">
        <v>1</v>
      </c>
      <c r="J7">
        <v>1</v>
      </c>
      <c r="K7">
        <v>1</v>
      </c>
      <c r="L7">
        <f>COUNT(B7:K7)</f>
        <v>10</v>
      </c>
      <c r="M7">
        <f>L7/10*100</f>
        <v>100</v>
      </c>
    </row>
    <row r="8" spans="1:13" ht="60" x14ac:dyDescent="0.25">
      <c r="A8" s="3" t="s">
        <v>133</v>
      </c>
      <c r="B8">
        <v>1</v>
      </c>
      <c r="C8">
        <v>0</v>
      </c>
      <c r="D8">
        <v>0</v>
      </c>
      <c r="E8">
        <v>1</v>
      </c>
      <c r="F8">
        <v>0</v>
      </c>
      <c r="G8">
        <v>0</v>
      </c>
      <c r="H8">
        <v>0</v>
      </c>
      <c r="I8">
        <v>0</v>
      </c>
      <c r="J8">
        <v>0</v>
      </c>
      <c r="K8">
        <v>0</v>
      </c>
      <c r="L8">
        <f t="shared" ref="L8:L71" si="3">COUNT(B8:K8)</f>
        <v>10</v>
      </c>
      <c r="M8">
        <f t="shared" ref="M8:M71" si="4">L8/10*100</f>
        <v>100</v>
      </c>
    </row>
    <row r="9" spans="1:13" x14ac:dyDescent="0.25">
      <c r="A9" t="s">
        <v>7</v>
      </c>
      <c r="B9">
        <v>1</v>
      </c>
      <c r="C9">
        <v>0</v>
      </c>
      <c r="D9">
        <v>0</v>
      </c>
      <c r="E9">
        <v>0</v>
      </c>
      <c r="F9">
        <v>0</v>
      </c>
      <c r="G9">
        <v>0</v>
      </c>
      <c r="H9">
        <v>0</v>
      </c>
      <c r="I9">
        <v>0</v>
      </c>
      <c r="J9">
        <v>0</v>
      </c>
      <c r="K9">
        <v>0</v>
      </c>
      <c r="L9">
        <f t="shared" si="3"/>
        <v>10</v>
      </c>
      <c r="M9">
        <f t="shared" si="4"/>
        <v>100</v>
      </c>
    </row>
    <row r="10" spans="1:13" ht="30" x14ac:dyDescent="0.25">
      <c r="A10" s="3" t="s">
        <v>143</v>
      </c>
      <c r="B10">
        <v>1</v>
      </c>
      <c r="C10">
        <v>0</v>
      </c>
      <c r="D10">
        <v>1</v>
      </c>
      <c r="E10">
        <v>1</v>
      </c>
      <c r="F10">
        <v>0</v>
      </c>
      <c r="G10">
        <v>0</v>
      </c>
      <c r="H10">
        <v>1</v>
      </c>
      <c r="I10">
        <v>0</v>
      </c>
      <c r="J10">
        <v>0</v>
      </c>
      <c r="K10">
        <v>0</v>
      </c>
      <c r="L10">
        <f t="shared" si="3"/>
        <v>10</v>
      </c>
      <c r="M10">
        <f t="shared" si="4"/>
        <v>100</v>
      </c>
    </row>
    <row r="11" spans="1:13" x14ac:dyDescent="0.25">
      <c r="A11" t="s">
        <v>9</v>
      </c>
      <c r="B11">
        <v>1</v>
      </c>
      <c r="C11">
        <v>0</v>
      </c>
      <c r="D11">
        <v>0</v>
      </c>
      <c r="E11">
        <v>0</v>
      </c>
      <c r="F11">
        <v>0</v>
      </c>
      <c r="G11">
        <v>0</v>
      </c>
      <c r="H11">
        <v>0</v>
      </c>
      <c r="I11">
        <v>0</v>
      </c>
      <c r="J11">
        <v>0</v>
      </c>
      <c r="K11">
        <v>0</v>
      </c>
      <c r="L11">
        <f t="shared" si="3"/>
        <v>10</v>
      </c>
      <c r="M11">
        <f t="shared" si="4"/>
        <v>100</v>
      </c>
    </row>
    <row r="12" spans="1:13" x14ac:dyDescent="0.25">
      <c r="A12" t="s">
        <v>10</v>
      </c>
      <c r="B12">
        <v>1</v>
      </c>
      <c r="C12">
        <v>1</v>
      </c>
      <c r="D12">
        <v>1</v>
      </c>
      <c r="E12">
        <v>1</v>
      </c>
      <c r="F12">
        <v>1</v>
      </c>
      <c r="G12">
        <v>1</v>
      </c>
      <c r="H12">
        <v>1</v>
      </c>
      <c r="I12">
        <v>1</v>
      </c>
      <c r="J12">
        <v>1</v>
      </c>
      <c r="K12">
        <v>1</v>
      </c>
      <c r="L12">
        <f t="shared" si="3"/>
        <v>10</v>
      </c>
      <c r="M12">
        <f t="shared" si="4"/>
        <v>100</v>
      </c>
    </row>
    <row r="13" spans="1:13" x14ac:dyDescent="0.25">
      <c r="A13" t="s">
        <v>11</v>
      </c>
      <c r="B13">
        <v>1</v>
      </c>
      <c r="C13">
        <v>0</v>
      </c>
      <c r="D13">
        <v>0</v>
      </c>
      <c r="E13">
        <v>0</v>
      </c>
      <c r="F13">
        <v>0</v>
      </c>
      <c r="G13">
        <v>0</v>
      </c>
      <c r="H13">
        <v>0</v>
      </c>
      <c r="I13">
        <v>0</v>
      </c>
      <c r="J13">
        <v>0</v>
      </c>
      <c r="K13">
        <v>0</v>
      </c>
      <c r="L13">
        <f t="shared" si="3"/>
        <v>10</v>
      </c>
      <c r="M13">
        <f t="shared" si="4"/>
        <v>100</v>
      </c>
    </row>
    <row r="14" spans="1:13" x14ac:dyDescent="0.25">
      <c r="A14" t="s">
        <v>12</v>
      </c>
      <c r="B14">
        <v>1</v>
      </c>
      <c r="C14">
        <v>0</v>
      </c>
      <c r="D14">
        <v>0</v>
      </c>
      <c r="E14">
        <v>0</v>
      </c>
      <c r="F14">
        <v>0</v>
      </c>
      <c r="G14">
        <v>0</v>
      </c>
      <c r="H14">
        <v>0</v>
      </c>
      <c r="I14">
        <v>0</v>
      </c>
      <c r="J14">
        <v>0</v>
      </c>
      <c r="K14">
        <v>0</v>
      </c>
      <c r="L14">
        <f t="shared" si="3"/>
        <v>10</v>
      </c>
      <c r="M14">
        <f t="shared" si="4"/>
        <v>100</v>
      </c>
    </row>
    <row r="15" spans="1:13" x14ac:dyDescent="0.25">
      <c r="A15" t="s">
        <v>13</v>
      </c>
      <c r="B15">
        <v>1</v>
      </c>
      <c r="C15">
        <v>1</v>
      </c>
      <c r="D15">
        <v>1</v>
      </c>
      <c r="E15">
        <v>0</v>
      </c>
      <c r="F15">
        <v>0</v>
      </c>
      <c r="G15">
        <v>1</v>
      </c>
      <c r="H15">
        <v>0</v>
      </c>
      <c r="I15">
        <v>0</v>
      </c>
      <c r="J15">
        <v>0</v>
      </c>
      <c r="K15">
        <v>1</v>
      </c>
      <c r="L15">
        <f t="shared" si="3"/>
        <v>10</v>
      </c>
      <c r="M15">
        <f t="shared" si="4"/>
        <v>100</v>
      </c>
    </row>
    <row r="16" spans="1:13" ht="45" x14ac:dyDescent="0.25">
      <c r="A16" s="3" t="s">
        <v>132</v>
      </c>
      <c r="B16">
        <v>1</v>
      </c>
      <c r="C16">
        <v>0</v>
      </c>
      <c r="D16">
        <v>0</v>
      </c>
      <c r="E16">
        <v>0</v>
      </c>
      <c r="F16">
        <v>0</v>
      </c>
      <c r="G16">
        <v>0</v>
      </c>
      <c r="H16">
        <v>0</v>
      </c>
      <c r="I16">
        <v>0</v>
      </c>
      <c r="J16">
        <v>1</v>
      </c>
      <c r="K16">
        <v>0</v>
      </c>
      <c r="L16">
        <f t="shared" si="3"/>
        <v>10</v>
      </c>
      <c r="M16">
        <f t="shared" si="4"/>
        <v>100</v>
      </c>
    </row>
    <row r="17" spans="1:13" x14ac:dyDescent="0.25">
      <c r="A17" t="s">
        <v>15</v>
      </c>
      <c r="B17">
        <v>1</v>
      </c>
      <c r="C17">
        <v>0</v>
      </c>
      <c r="D17">
        <v>0</v>
      </c>
      <c r="E17">
        <v>0</v>
      </c>
      <c r="F17">
        <v>0</v>
      </c>
      <c r="G17">
        <v>0</v>
      </c>
      <c r="H17">
        <v>0</v>
      </c>
      <c r="I17">
        <v>0</v>
      </c>
      <c r="J17">
        <v>0</v>
      </c>
      <c r="K17">
        <v>0</v>
      </c>
      <c r="L17">
        <f t="shared" si="3"/>
        <v>10</v>
      </c>
      <c r="M17">
        <f t="shared" si="4"/>
        <v>100</v>
      </c>
    </row>
    <row r="18" spans="1:13" x14ac:dyDescent="0.25">
      <c r="A18" t="s">
        <v>16</v>
      </c>
      <c r="B18">
        <v>1</v>
      </c>
      <c r="C18">
        <v>0</v>
      </c>
      <c r="D18">
        <v>0</v>
      </c>
      <c r="E18">
        <v>0</v>
      </c>
      <c r="F18">
        <v>0</v>
      </c>
      <c r="G18">
        <v>0</v>
      </c>
      <c r="H18">
        <v>0</v>
      </c>
      <c r="I18">
        <v>0</v>
      </c>
      <c r="J18">
        <v>0</v>
      </c>
      <c r="K18">
        <v>0</v>
      </c>
      <c r="L18">
        <f t="shared" si="3"/>
        <v>10</v>
      </c>
      <c r="M18">
        <f t="shared" si="4"/>
        <v>100</v>
      </c>
    </row>
    <row r="19" spans="1:13" x14ac:dyDescent="0.25">
      <c r="A19" t="s">
        <v>17</v>
      </c>
      <c r="B19">
        <v>1</v>
      </c>
      <c r="C19">
        <v>0</v>
      </c>
      <c r="D19">
        <v>0</v>
      </c>
      <c r="E19">
        <v>0</v>
      </c>
      <c r="F19">
        <v>0</v>
      </c>
      <c r="G19">
        <v>0</v>
      </c>
      <c r="H19">
        <v>0</v>
      </c>
      <c r="I19">
        <v>0</v>
      </c>
      <c r="J19">
        <v>0</v>
      </c>
      <c r="K19">
        <v>0</v>
      </c>
      <c r="L19">
        <f t="shared" si="3"/>
        <v>10</v>
      </c>
      <c r="M19">
        <f t="shared" si="4"/>
        <v>100</v>
      </c>
    </row>
    <row r="20" spans="1:13" x14ac:dyDescent="0.25">
      <c r="A20" t="s">
        <v>18</v>
      </c>
      <c r="B20">
        <v>1</v>
      </c>
      <c r="C20">
        <v>0</v>
      </c>
      <c r="D20">
        <v>0</v>
      </c>
      <c r="E20">
        <v>0</v>
      </c>
      <c r="F20">
        <v>0</v>
      </c>
      <c r="G20">
        <v>0</v>
      </c>
      <c r="H20">
        <v>0</v>
      </c>
      <c r="I20">
        <v>0</v>
      </c>
      <c r="J20">
        <v>0</v>
      </c>
      <c r="K20">
        <v>0</v>
      </c>
      <c r="L20">
        <f t="shared" si="3"/>
        <v>10</v>
      </c>
      <c r="M20">
        <f t="shared" si="4"/>
        <v>100</v>
      </c>
    </row>
    <row r="21" spans="1:13" x14ac:dyDescent="0.25">
      <c r="A21" t="s">
        <v>19</v>
      </c>
      <c r="B21">
        <v>1</v>
      </c>
      <c r="C21">
        <v>1</v>
      </c>
      <c r="D21">
        <v>1</v>
      </c>
      <c r="E21">
        <v>1</v>
      </c>
      <c r="F21">
        <v>1</v>
      </c>
      <c r="G21">
        <v>1</v>
      </c>
      <c r="H21">
        <v>1</v>
      </c>
      <c r="I21">
        <v>1</v>
      </c>
      <c r="J21">
        <v>1</v>
      </c>
      <c r="K21">
        <v>1</v>
      </c>
      <c r="L21">
        <f t="shared" si="3"/>
        <v>10</v>
      </c>
      <c r="M21">
        <f t="shared" si="4"/>
        <v>100</v>
      </c>
    </row>
    <row r="22" spans="1:13" x14ac:dyDescent="0.25">
      <c r="A22" t="s">
        <v>29</v>
      </c>
      <c r="B22">
        <v>0</v>
      </c>
      <c r="C22">
        <v>1</v>
      </c>
      <c r="D22">
        <v>0</v>
      </c>
      <c r="E22">
        <v>0</v>
      </c>
      <c r="F22">
        <v>0</v>
      </c>
      <c r="G22">
        <v>0</v>
      </c>
      <c r="H22">
        <v>0</v>
      </c>
      <c r="I22">
        <v>0</v>
      </c>
      <c r="J22">
        <v>0</v>
      </c>
      <c r="K22">
        <v>0</v>
      </c>
      <c r="L22">
        <f t="shared" si="3"/>
        <v>10</v>
      </c>
      <c r="M22">
        <f t="shared" si="4"/>
        <v>100</v>
      </c>
    </row>
    <row r="23" spans="1:13" x14ac:dyDescent="0.25">
      <c r="A23" t="s">
        <v>30</v>
      </c>
      <c r="B23">
        <v>0</v>
      </c>
      <c r="C23">
        <v>1</v>
      </c>
      <c r="D23">
        <v>0</v>
      </c>
      <c r="E23">
        <v>0</v>
      </c>
      <c r="F23">
        <v>0</v>
      </c>
      <c r="G23">
        <v>0</v>
      </c>
      <c r="H23">
        <v>0</v>
      </c>
      <c r="I23">
        <v>0</v>
      </c>
      <c r="J23">
        <v>0</v>
      </c>
      <c r="K23">
        <v>0</v>
      </c>
      <c r="L23">
        <f t="shared" si="3"/>
        <v>10</v>
      </c>
      <c r="M23">
        <f t="shared" si="4"/>
        <v>100</v>
      </c>
    </row>
    <row r="24" spans="1:13" ht="60" x14ac:dyDescent="0.25">
      <c r="A24" s="3" t="s">
        <v>142</v>
      </c>
      <c r="B24">
        <v>0</v>
      </c>
      <c r="C24">
        <v>1</v>
      </c>
      <c r="D24">
        <v>1</v>
      </c>
      <c r="E24">
        <v>1</v>
      </c>
      <c r="F24">
        <v>1</v>
      </c>
      <c r="G24">
        <v>1</v>
      </c>
      <c r="H24">
        <v>1</v>
      </c>
      <c r="I24">
        <v>1</v>
      </c>
      <c r="J24">
        <v>1</v>
      </c>
      <c r="K24">
        <v>1</v>
      </c>
      <c r="L24">
        <f t="shared" si="3"/>
        <v>10</v>
      </c>
      <c r="M24">
        <f t="shared" si="4"/>
        <v>100</v>
      </c>
    </row>
    <row r="25" spans="1:13" x14ac:dyDescent="0.25">
      <c r="A25" t="s">
        <v>32</v>
      </c>
      <c r="B25">
        <v>0</v>
      </c>
      <c r="C25">
        <v>1</v>
      </c>
      <c r="D25">
        <v>0</v>
      </c>
      <c r="E25">
        <v>0</v>
      </c>
      <c r="F25">
        <v>0</v>
      </c>
      <c r="G25">
        <v>0</v>
      </c>
      <c r="H25">
        <v>0</v>
      </c>
      <c r="I25">
        <v>0</v>
      </c>
      <c r="J25">
        <v>0</v>
      </c>
      <c r="K25">
        <v>0</v>
      </c>
      <c r="L25">
        <f t="shared" si="3"/>
        <v>10</v>
      </c>
      <c r="M25">
        <f t="shared" si="4"/>
        <v>100</v>
      </c>
    </row>
    <row r="26" spans="1:13" x14ac:dyDescent="0.25">
      <c r="A26" t="s">
        <v>33</v>
      </c>
      <c r="B26">
        <v>0</v>
      </c>
      <c r="C26">
        <v>1</v>
      </c>
      <c r="D26">
        <v>0</v>
      </c>
      <c r="E26">
        <v>0</v>
      </c>
      <c r="F26">
        <v>0</v>
      </c>
      <c r="G26">
        <v>0</v>
      </c>
      <c r="H26">
        <v>0</v>
      </c>
      <c r="I26">
        <v>0</v>
      </c>
      <c r="J26">
        <v>0</v>
      </c>
      <c r="K26">
        <v>0</v>
      </c>
      <c r="L26">
        <f t="shared" si="3"/>
        <v>10</v>
      </c>
      <c r="M26">
        <f t="shared" si="4"/>
        <v>100</v>
      </c>
    </row>
    <row r="27" spans="1:13" x14ac:dyDescent="0.25">
      <c r="A27" t="s">
        <v>34</v>
      </c>
      <c r="B27">
        <v>0</v>
      </c>
      <c r="C27">
        <v>1</v>
      </c>
      <c r="D27">
        <v>0</v>
      </c>
      <c r="E27">
        <v>0</v>
      </c>
      <c r="F27">
        <v>0</v>
      </c>
      <c r="G27">
        <v>0</v>
      </c>
      <c r="H27">
        <v>0</v>
      </c>
      <c r="I27">
        <v>0</v>
      </c>
      <c r="J27">
        <v>0</v>
      </c>
      <c r="K27">
        <v>0</v>
      </c>
      <c r="L27">
        <f t="shared" si="3"/>
        <v>10</v>
      </c>
      <c r="M27">
        <f t="shared" si="4"/>
        <v>100</v>
      </c>
    </row>
    <row r="28" spans="1:13" ht="30" x14ac:dyDescent="0.25">
      <c r="A28" s="3" t="s">
        <v>135</v>
      </c>
      <c r="B28">
        <v>0</v>
      </c>
      <c r="C28">
        <v>1</v>
      </c>
      <c r="D28">
        <v>0</v>
      </c>
      <c r="E28">
        <v>0</v>
      </c>
      <c r="F28">
        <v>0</v>
      </c>
      <c r="G28">
        <v>0</v>
      </c>
      <c r="H28">
        <v>0</v>
      </c>
      <c r="I28">
        <v>0</v>
      </c>
      <c r="J28">
        <v>1</v>
      </c>
      <c r="K28">
        <v>0</v>
      </c>
      <c r="L28">
        <f t="shared" si="3"/>
        <v>10</v>
      </c>
      <c r="M28">
        <f t="shared" si="4"/>
        <v>100</v>
      </c>
    </row>
    <row r="29" spans="1:13" ht="75" x14ac:dyDescent="0.25">
      <c r="A29" s="3" t="s">
        <v>136</v>
      </c>
      <c r="B29">
        <v>0</v>
      </c>
      <c r="C29">
        <v>1</v>
      </c>
      <c r="D29">
        <v>0</v>
      </c>
      <c r="E29">
        <v>0</v>
      </c>
      <c r="F29">
        <v>0</v>
      </c>
      <c r="G29">
        <v>0</v>
      </c>
      <c r="H29">
        <v>0</v>
      </c>
      <c r="I29">
        <v>1</v>
      </c>
      <c r="J29">
        <v>0</v>
      </c>
      <c r="K29">
        <v>1</v>
      </c>
      <c r="L29">
        <f t="shared" si="3"/>
        <v>10</v>
      </c>
      <c r="M29">
        <f t="shared" si="4"/>
        <v>100</v>
      </c>
    </row>
    <row r="30" spans="1:13" x14ac:dyDescent="0.25">
      <c r="A30" t="s">
        <v>37</v>
      </c>
      <c r="B30">
        <v>0</v>
      </c>
      <c r="C30">
        <v>1</v>
      </c>
      <c r="D30">
        <v>1</v>
      </c>
      <c r="E30">
        <v>1</v>
      </c>
      <c r="F30">
        <v>1</v>
      </c>
      <c r="G30">
        <v>1</v>
      </c>
      <c r="H30">
        <v>1</v>
      </c>
      <c r="I30">
        <v>1</v>
      </c>
      <c r="J30">
        <v>1</v>
      </c>
      <c r="K30">
        <v>1</v>
      </c>
      <c r="L30">
        <f t="shared" si="3"/>
        <v>10</v>
      </c>
      <c r="M30">
        <f t="shared" si="4"/>
        <v>100</v>
      </c>
    </row>
    <row r="31" spans="1:13" x14ac:dyDescent="0.25">
      <c r="A31" t="s">
        <v>38</v>
      </c>
      <c r="B31">
        <v>0</v>
      </c>
      <c r="C31">
        <v>1</v>
      </c>
      <c r="D31">
        <v>0</v>
      </c>
      <c r="E31">
        <v>0</v>
      </c>
      <c r="F31">
        <v>0</v>
      </c>
      <c r="G31">
        <v>0</v>
      </c>
      <c r="H31">
        <v>0</v>
      </c>
      <c r="I31">
        <v>0</v>
      </c>
      <c r="J31">
        <v>0</v>
      </c>
      <c r="K31">
        <v>0</v>
      </c>
      <c r="L31">
        <f t="shared" si="3"/>
        <v>10</v>
      </c>
      <c r="M31">
        <f t="shared" si="4"/>
        <v>100</v>
      </c>
    </row>
    <row r="32" spans="1:13" x14ac:dyDescent="0.25">
      <c r="A32" t="s">
        <v>41</v>
      </c>
      <c r="B32">
        <v>0</v>
      </c>
      <c r="C32">
        <v>0</v>
      </c>
      <c r="D32">
        <v>1</v>
      </c>
      <c r="E32">
        <v>0</v>
      </c>
      <c r="F32">
        <v>0</v>
      </c>
      <c r="G32">
        <v>0</v>
      </c>
      <c r="H32">
        <v>0</v>
      </c>
      <c r="I32">
        <v>0</v>
      </c>
      <c r="J32">
        <v>0</v>
      </c>
      <c r="K32">
        <v>0</v>
      </c>
      <c r="L32">
        <f t="shared" si="3"/>
        <v>10</v>
      </c>
      <c r="M32">
        <f t="shared" si="4"/>
        <v>100</v>
      </c>
    </row>
    <row r="33" spans="1:13" ht="30" x14ac:dyDescent="0.25">
      <c r="A33" s="3" t="s">
        <v>147</v>
      </c>
      <c r="B33">
        <v>0</v>
      </c>
      <c r="C33">
        <v>0</v>
      </c>
      <c r="D33">
        <v>1</v>
      </c>
      <c r="E33">
        <v>0</v>
      </c>
      <c r="F33">
        <v>0</v>
      </c>
      <c r="G33">
        <v>1</v>
      </c>
      <c r="H33">
        <v>0</v>
      </c>
      <c r="I33">
        <v>0</v>
      </c>
      <c r="J33">
        <v>0</v>
      </c>
      <c r="K33">
        <v>0</v>
      </c>
      <c r="L33">
        <f t="shared" si="3"/>
        <v>10</v>
      </c>
      <c r="M33">
        <f t="shared" si="4"/>
        <v>100</v>
      </c>
    </row>
    <row r="34" spans="1:13" x14ac:dyDescent="0.25">
      <c r="A34" t="s">
        <v>44</v>
      </c>
      <c r="B34">
        <v>0</v>
      </c>
      <c r="C34">
        <v>0</v>
      </c>
      <c r="D34">
        <v>1</v>
      </c>
      <c r="E34">
        <v>0</v>
      </c>
      <c r="F34">
        <v>0</v>
      </c>
      <c r="G34">
        <v>0</v>
      </c>
      <c r="H34">
        <v>0</v>
      </c>
      <c r="I34">
        <v>0</v>
      </c>
      <c r="J34">
        <v>0</v>
      </c>
      <c r="K34">
        <v>0</v>
      </c>
      <c r="L34">
        <f t="shared" si="3"/>
        <v>10</v>
      </c>
      <c r="M34">
        <f t="shared" si="4"/>
        <v>100</v>
      </c>
    </row>
    <row r="35" spans="1:13" x14ac:dyDescent="0.25">
      <c r="A35" t="s">
        <v>45</v>
      </c>
      <c r="B35">
        <v>0</v>
      </c>
      <c r="C35">
        <v>0</v>
      </c>
      <c r="D35">
        <v>1</v>
      </c>
      <c r="E35">
        <v>0</v>
      </c>
      <c r="F35">
        <v>0</v>
      </c>
      <c r="G35">
        <v>0</v>
      </c>
      <c r="H35">
        <v>0</v>
      </c>
      <c r="I35">
        <v>0</v>
      </c>
      <c r="J35">
        <v>0</v>
      </c>
      <c r="K35">
        <v>0</v>
      </c>
      <c r="L35">
        <f t="shared" si="3"/>
        <v>10</v>
      </c>
      <c r="M35">
        <f t="shared" si="4"/>
        <v>100</v>
      </c>
    </row>
    <row r="36" spans="1:13" x14ac:dyDescent="0.25">
      <c r="A36" t="s">
        <v>46</v>
      </c>
      <c r="B36">
        <v>0</v>
      </c>
      <c r="C36">
        <v>0</v>
      </c>
      <c r="D36">
        <v>1</v>
      </c>
      <c r="E36">
        <v>0</v>
      </c>
      <c r="F36">
        <v>0</v>
      </c>
      <c r="G36">
        <v>0</v>
      </c>
      <c r="H36">
        <v>0</v>
      </c>
      <c r="I36">
        <v>0</v>
      </c>
      <c r="J36">
        <v>0</v>
      </c>
      <c r="K36">
        <v>0</v>
      </c>
      <c r="L36">
        <f t="shared" si="3"/>
        <v>10</v>
      </c>
      <c r="M36">
        <f t="shared" si="4"/>
        <v>100</v>
      </c>
    </row>
    <row r="37" spans="1:13" x14ac:dyDescent="0.25">
      <c r="A37" t="s">
        <v>47</v>
      </c>
      <c r="B37">
        <v>0</v>
      </c>
      <c r="C37">
        <v>0</v>
      </c>
      <c r="D37">
        <v>1</v>
      </c>
      <c r="E37">
        <v>0</v>
      </c>
      <c r="F37">
        <v>0</v>
      </c>
      <c r="G37">
        <v>0</v>
      </c>
      <c r="H37">
        <v>0</v>
      </c>
      <c r="I37">
        <v>0</v>
      </c>
      <c r="J37">
        <v>0</v>
      </c>
      <c r="K37">
        <v>0</v>
      </c>
      <c r="L37">
        <f t="shared" si="3"/>
        <v>10</v>
      </c>
      <c r="M37">
        <f t="shared" si="4"/>
        <v>100</v>
      </c>
    </row>
    <row r="38" spans="1:13" x14ac:dyDescent="0.25">
      <c r="A38" t="s">
        <v>48</v>
      </c>
      <c r="B38">
        <v>0</v>
      </c>
      <c r="C38">
        <v>0</v>
      </c>
      <c r="D38">
        <v>1</v>
      </c>
      <c r="E38">
        <v>0</v>
      </c>
      <c r="F38">
        <v>0</v>
      </c>
      <c r="G38">
        <v>0</v>
      </c>
      <c r="H38">
        <v>0</v>
      </c>
      <c r="I38">
        <v>0</v>
      </c>
      <c r="J38">
        <v>0</v>
      </c>
      <c r="K38">
        <v>0</v>
      </c>
      <c r="L38">
        <f t="shared" si="3"/>
        <v>10</v>
      </c>
      <c r="M38">
        <f t="shared" si="4"/>
        <v>100</v>
      </c>
    </row>
    <row r="39" spans="1:13" x14ac:dyDescent="0.25">
      <c r="A39" t="s">
        <v>50</v>
      </c>
      <c r="B39">
        <v>0</v>
      </c>
      <c r="C39">
        <v>0</v>
      </c>
      <c r="D39">
        <v>0</v>
      </c>
      <c r="E39">
        <v>1</v>
      </c>
      <c r="F39">
        <v>0</v>
      </c>
      <c r="G39">
        <v>0</v>
      </c>
      <c r="H39">
        <v>0</v>
      </c>
      <c r="I39">
        <v>0</v>
      </c>
      <c r="J39">
        <v>0</v>
      </c>
      <c r="K39">
        <v>0</v>
      </c>
      <c r="L39">
        <f t="shared" si="3"/>
        <v>10</v>
      </c>
      <c r="M39">
        <f t="shared" si="4"/>
        <v>100</v>
      </c>
    </row>
    <row r="40" spans="1:13" x14ac:dyDescent="0.25">
      <c r="A40" t="s">
        <v>51</v>
      </c>
      <c r="B40">
        <v>0</v>
      </c>
      <c r="C40">
        <v>0</v>
      </c>
      <c r="D40">
        <v>0</v>
      </c>
      <c r="E40">
        <v>1</v>
      </c>
      <c r="F40">
        <v>0</v>
      </c>
      <c r="G40">
        <v>0</v>
      </c>
      <c r="H40">
        <v>0</v>
      </c>
      <c r="I40">
        <v>0</v>
      </c>
      <c r="J40">
        <v>0</v>
      </c>
      <c r="K40">
        <v>0</v>
      </c>
      <c r="L40">
        <f t="shared" si="3"/>
        <v>10</v>
      </c>
      <c r="M40">
        <f t="shared" si="4"/>
        <v>100</v>
      </c>
    </row>
    <row r="41" spans="1:13" x14ac:dyDescent="0.25">
      <c r="A41" t="s">
        <v>53</v>
      </c>
      <c r="B41">
        <v>0</v>
      </c>
      <c r="C41">
        <v>0</v>
      </c>
      <c r="D41">
        <v>0</v>
      </c>
      <c r="E41">
        <v>1</v>
      </c>
      <c r="F41">
        <v>0</v>
      </c>
      <c r="G41">
        <v>0</v>
      </c>
      <c r="H41">
        <v>0</v>
      </c>
      <c r="I41">
        <v>0</v>
      </c>
      <c r="J41">
        <v>0</v>
      </c>
      <c r="K41">
        <v>0</v>
      </c>
      <c r="L41">
        <f t="shared" si="3"/>
        <v>10</v>
      </c>
      <c r="M41">
        <f t="shared" si="4"/>
        <v>100</v>
      </c>
    </row>
    <row r="42" spans="1:13" x14ac:dyDescent="0.25">
      <c r="A42" t="s">
        <v>54</v>
      </c>
      <c r="B42">
        <v>0</v>
      </c>
      <c r="C42">
        <v>0</v>
      </c>
      <c r="D42">
        <v>0</v>
      </c>
      <c r="E42">
        <v>1</v>
      </c>
      <c r="F42">
        <v>0</v>
      </c>
      <c r="G42">
        <v>0</v>
      </c>
      <c r="H42">
        <v>0</v>
      </c>
      <c r="I42">
        <v>0</v>
      </c>
      <c r="J42">
        <v>0</v>
      </c>
      <c r="K42">
        <v>0</v>
      </c>
      <c r="L42">
        <f t="shared" si="3"/>
        <v>10</v>
      </c>
      <c r="M42">
        <f t="shared" si="4"/>
        <v>100</v>
      </c>
    </row>
    <row r="43" spans="1:13" x14ac:dyDescent="0.25">
      <c r="A43" t="s">
        <v>55</v>
      </c>
      <c r="B43">
        <v>0</v>
      </c>
      <c r="C43">
        <v>0</v>
      </c>
      <c r="D43">
        <v>0</v>
      </c>
      <c r="E43">
        <v>1</v>
      </c>
      <c r="F43">
        <v>0</v>
      </c>
      <c r="G43">
        <v>0</v>
      </c>
      <c r="H43">
        <v>1</v>
      </c>
      <c r="I43">
        <v>0</v>
      </c>
      <c r="J43">
        <v>0</v>
      </c>
      <c r="K43">
        <v>0</v>
      </c>
      <c r="L43">
        <f t="shared" si="3"/>
        <v>10</v>
      </c>
      <c r="M43">
        <f t="shared" si="4"/>
        <v>100</v>
      </c>
    </row>
    <row r="44" spans="1:13" x14ac:dyDescent="0.25">
      <c r="A44" t="s">
        <v>56</v>
      </c>
      <c r="B44">
        <v>0</v>
      </c>
      <c r="C44">
        <v>0</v>
      </c>
      <c r="D44">
        <v>0</v>
      </c>
      <c r="E44">
        <v>1</v>
      </c>
      <c r="F44">
        <v>0</v>
      </c>
      <c r="G44">
        <v>0</v>
      </c>
      <c r="H44">
        <v>0</v>
      </c>
      <c r="I44">
        <v>0</v>
      </c>
      <c r="J44">
        <v>0</v>
      </c>
      <c r="K44">
        <v>0</v>
      </c>
      <c r="L44">
        <f t="shared" si="3"/>
        <v>10</v>
      </c>
      <c r="M44">
        <f t="shared" si="4"/>
        <v>100</v>
      </c>
    </row>
    <row r="45" spans="1:13" ht="45" x14ac:dyDescent="0.25">
      <c r="A45" s="3" t="s">
        <v>138</v>
      </c>
      <c r="B45">
        <v>0</v>
      </c>
      <c r="C45">
        <v>0</v>
      </c>
      <c r="D45">
        <v>0</v>
      </c>
      <c r="E45">
        <v>1</v>
      </c>
      <c r="F45">
        <v>1</v>
      </c>
      <c r="G45">
        <v>1</v>
      </c>
      <c r="H45">
        <v>1</v>
      </c>
      <c r="I45">
        <v>1</v>
      </c>
      <c r="J45">
        <v>1</v>
      </c>
      <c r="K45">
        <v>1</v>
      </c>
      <c r="L45">
        <f t="shared" si="3"/>
        <v>10</v>
      </c>
      <c r="M45">
        <f t="shared" si="4"/>
        <v>100</v>
      </c>
    </row>
    <row r="46" spans="1:13" x14ac:dyDescent="0.25">
      <c r="A46" t="s">
        <v>60</v>
      </c>
      <c r="B46">
        <v>0</v>
      </c>
      <c r="C46">
        <v>0</v>
      </c>
      <c r="D46">
        <v>0</v>
      </c>
      <c r="E46">
        <v>1</v>
      </c>
      <c r="F46">
        <v>0</v>
      </c>
      <c r="G46">
        <v>0</v>
      </c>
      <c r="H46">
        <v>0</v>
      </c>
      <c r="I46">
        <v>0</v>
      </c>
      <c r="J46">
        <v>0</v>
      </c>
      <c r="K46">
        <v>0</v>
      </c>
      <c r="L46">
        <f t="shared" si="3"/>
        <v>10</v>
      </c>
      <c r="M46">
        <f t="shared" si="4"/>
        <v>100</v>
      </c>
    </row>
    <row r="47" spans="1:13" x14ac:dyDescent="0.25">
      <c r="A47" t="s">
        <v>125</v>
      </c>
      <c r="B47">
        <v>0</v>
      </c>
      <c r="C47">
        <v>0</v>
      </c>
      <c r="D47">
        <v>0</v>
      </c>
      <c r="E47">
        <v>0</v>
      </c>
      <c r="F47">
        <v>1</v>
      </c>
      <c r="G47">
        <v>0</v>
      </c>
      <c r="H47">
        <v>0</v>
      </c>
      <c r="I47">
        <v>0</v>
      </c>
      <c r="J47">
        <v>0</v>
      </c>
      <c r="K47">
        <v>0</v>
      </c>
      <c r="L47">
        <f t="shared" si="3"/>
        <v>10</v>
      </c>
      <c r="M47">
        <f t="shared" si="4"/>
        <v>100</v>
      </c>
    </row>
    <row r="48" spans="1:13" x14ac:dyDescent="0.25">
      <c r="A48" t="s">
        <v>126</v>
      </c>
      <c r="B48">
        <v>0</v>
      </c>
      <c r="C48">
        <v>0</v>
      </c>
      <c r="D48">
        <v>0</v>
      </c>
      <c r="E48">
        <v>0</v>
      </c>
      <c r="F48">
        <v>1</v>
      </c>
      <c r="G48">
        <v>0</v>
      </c>
      <c r="H48">
        <v>0</v>
      </c>
      <c r="I48">
        <v>0</v>
      </c>
      <c r="J48">
        <v>0</v>
      </c>
      <c r="K48">
        <v>0</v>
      </c>
      <c r="L48">
        <f t="shared" si="3"/>
        <v>10</v>
      </c>
      <c r="M48">
        <f t="shared" si="4"/>
        <v>100</v>
      </c>
    </row>
    <row r="49" spans="1:13" x14ac:dyDescent="0.25">
      <c r="A49" t="s">
        <v>73</v>
      </c>
      <c r="B49">
        <v>0</v>
      </c>
      <c r="C49">
        <v>0</v>
      </c>
      <c r="D49">
        <v>0</v>
      </c>
      <c r="E49">
        <v>0</v>
      </c>
      <c r="F49">
        <v>0</v>
      </c>
      <c r="G49">
        <v>0</v>
      </c>
      <c r="H49">
        <v>1</v>
      </c>
      <c r="I49">
        <v>0</v>
      </c>
      <c r="J49">
        <v>0</v>
      </c>
      <c r="K49">
        <v>0</v>
      </c>
      <c r="L49">
        <f t="shared" si="3"/>
        <v>10</v>
      </c>
      <c r="M49">
        <f t="shared" si="4"/>
        <v>100</v>
      </c>
    </row>
    <row r="50" spans="1:13" x14ac:dyDescent="0.25">
      <c r="A50" t="s">
        <v>128</v>
      </c>
      <c r="B50">
        <v>0</v>
      </c>
      <c r="C50">
        <v>0</v>
      </c>
      <c r="D50">
        <v>0</v>
      </c>
      <c r="E50">
        <v>0</v>
      </c>
      <c r="F50">
        <v>1</v>
      </c>
      <c r="G50">
        <v>0</v>
      </c>
      <c r="H50">
        <v>0</v>
      </c>
      <c r="I50">
        <v>0</v>
      </c>
      <c r="J50">
        <v>0</v>
      </c>
      <c r="K50">
        <v>0</v>
      </c>
      <c r="L50">
        <f t="shared" si="3"/>
        <v>10</v>
      </c>
      <c r="M50">
        <f t="shared" si="4"/>
        <v>100</v>
      </c>
    </row>
    <row r="51" spans="1:13" x14ac:dyDescent="0.25">
      <c r="A51" t="s">
        <v>129</v>
      </c>
      <c r="B51">
        <v>0</v>
      </c>
      <c r="C51">
        <v>0</v>
      </c>
      <c r="D51">
        <v>0</v>
      </c>
      <c r="E51">
        <v>0</v>
      </c>
      <c r="F51">
        <v>1</v>
      </c>
      <c r="G51">
        <v>0</v>
      </c>
      <c r="H51">
        <v>0</v>
      </c>
      <c r="I51">
        <v>0</v>
      </c>
      <c r="J51">
        <v>0</v>
      </c>
      <c r="K51">
        <v>0</v>
      </c>
      <c r="L51">
        <f t="shared" si="3"/>
        <v>10</v>
      </c>
      <c r="M51">
        <f t="shared" si="4"/>
        <v>100</v>
      </c>
    </row>
    <row r="52" spans="1:13" x14ac:dyDescent="0.25">
      <c r="A52" t="s">
        <v>130</v>
      </c>
      <c r="B52">
        <v>0</v>
      </c>
      <c r="C52">
        <v>0</v>
      </c>
      <c r="D52">
        <v>0</v>
      </c>
      <c r="E52">
        <v>0</v>
      </c>
      <c r="F52">
        <v>1</v>
      </c>
      <c r="G52">
        <v>0</v>
      </c>
      <c r="H52">
        <v>0</v>
      </c>
      <c r="I52">
        <v>0</v>
      </c>
      <c r="J52">
        <v>0</v>
      </c>
      <c r="K52">
        <v>0</v>
      </c>
      <c r="L52">
        <f t="shared" si="3"/>
        <v>10</v>
      </c>
      <c r="M52">
        <f t="shared" si="4"/>
        <v>100</v>
      </c>
    </row>
    <row r="53" spans="1:13" ht="45" x14ac:dyDescent="0.25">
      <c r="A53" s="3" t="s">
        <v>141</v>
      </c>
      <c r="B53">
        <v>0</v>
      </c>
      <c r="C53">
        <v>0</v>
      </c>
      <c r="D53">
        <v>0</v>
      </c>
      <c r="E53">
        <v>1</v>
      </c>
      <c r="F53">
        <v>1</v>
      </c>
      <c r="G53">
        <v>0</v>
      </c>
      <c r="H53">
        <v>1</v>
      </c>
      <c r="I53">
        <v>1</v>
      </c>
      <c r="J53">
        <v>1</v>
      </c>
      <c r="K53">
        <v>0</v>
      </c>
      <c r="L53">
        <f t="shared" si="3"/>
        <v>10</v>
      </c>
      <c r="M53">
        <f t="shared" si="4"/>
        <v>100</v>
      </c>
    </row>
    <row r="54" spans="1:13" x14ac:dyDescent="0.25">
      <c r="A54" t="s">
        <v>131</v>
      </c>
      <c r="B54">
        <v>0</v>
      </c>
      <c r="C54">
        <v>0</v>
      </c>
      <c r="D54">
        <v>0</v>
      </c>
      <c r="E54">
        <v>0</v>
      </c>
      <c r="F54">
        <v>1</v>
      </c>
      <c r="G54">
        <v>0</v>
      </c>
      <c r="H54">
        <v>0</v>
      </c>
      <c r="I54">
        <v>0</v>
      </c>
      <c r="J54">
        <v>0</v>
      </c>
      <c r="K54">
        <v>0</v>
      </c>
      <c r="L54">
        <f t="shared" si="3"/>
        <v>10</v>
      </c>
      <c r="M54">
        <f t="shared" si="4"/>
        <v>100</v>
      </c>
    </row>
    <row r="55" spans="1:13" ht="30" x14ac:dyDescent="0.25">
      <c r="A55" s="3" t="s">
        <v>144</v>
      </c>
      <c r="B55">
        <v>0</v>
      </c>
      <c r="C55">
        <v>0</v>
      </c>
      <c r="D55">
        <v>1</v>
      </c>
      <c r="E55">
        <v>0</v>
      </c>
      <c r="F55">
        <v>1</v>
      </c>
      <c r="G55">
        <v>0</v>
      </c>
      <c r="H55">
        <v>0</v>
      </c>
      <c r="I55">
        <v>1</v>
      </c>
      <c r="J55">
        <v>1</v>
      </c>
      <c r="K55">
        <v>1</v>
      </c>
      <c r="L55">
        <f t="shared" si="3"/>
        <v>10</v>
      </c>
      <c r="M55">
        <f t="shared" si="4"/>
        <v>100</v>
      </c>
    </row>
    <row r="56" spans="1:13" ht="30" x14ac:dyDescent="0.25">
      <c r="A56" s="3" t="s">
        <v>140</v>
      </c>
      <c r="B56">
        <v>0</v>
      </c>
      <c r="C56">
        <v>0</v>
      </c>
      <c r="D56">
        <v>0</v>
      </c>
      <c r="E56">
        <v>0</v>
      </c>
      <c r="F56">
        <v>1</v>
      </c>
      <c r="G56">
        <v>1</v>
      </c>
      <c r="H56">
        <v>0</v>
      </c>
      <c r="I56">
        <v>1</v>
      </c>
      <c r="J56">
        <v>1</v>
      </c>
      <c r="K56">
        <v>1</v>
      </c>
      <c r="L56">
        <f t="shared" si="3"/>
        <v>10</v>
      </c>
      <c r="M56">
        <f t="shared" si="4"/>
        <v>100</v>
      </c>
    </row>
    <row r="57" spans="1:13" x14ac:dyDescent="0.25">
      <c r="A57" t="s">
        <v>61</v>
      </c>
      <c r="B57">
        <v>0</v>
      </c>
      <c r="C57">
        <v>0</v>
      </c>
      <c r="D57">
        <v>0</v>
      </c>
      <c r="E57">
        <v>0</v>
      </c>
      <c r="F57">
        <v>0</v>
      </c>
      <c r="G57">
        <v>1</v>
      </c>
      <c r="H57">
        <v>0</v>
      </c>
      <c r="I57">
        <v>0</v>
      </c>
      <c r="J57">
        <v>0</v>
      </c>
      <c r="K57">
        <v>0</v>
      </c>
      <c r="L57">
        <f t="shared" si="3"/>
        <v>10</v>
      </c>
      <c r="M57">
        <f t="shared" si="4"/>
        <v>100</v>
      </c>
    </row>
    <row r="58" spans="1:13" x14ac:dyDescent="0.25">
      <c r="A58" t="s">
        <v>62</v>
      </c>
      <c r="B58">
        <v>0</v>
      </c>
      <c r="C58">
        <v>0</v>
      </c>
      <c r="D58">
        <v>0</v>
      </c>
      <c r="E58">
        <v>0</v>
      </c>
      <c r="F58">
        <v>0</v>
      </c>
      <c r="G58">
        <v>1</v>
      </c>
      <c r="H58">
        <v>0</v>
      </c>
      <c r="I58">
        <v>1</v>
      </c>
      <c r="J58">
        <v>0</v>
      </c>
      <c r="K58">
        <v>0</v>
      </c>
      <c r="L58">
        <f t="shared" si="3"/>
        <v>10</v>
      </c>
      <c r="M58">
        <f t="shared" si="4"/>
        <v>100</v>
      </c>
    </row>
    <row r="59" spans="1:13" x14ac:dyDescent="0.25">
      <c r="A59" t="s">
        <v>64</v>
      </c>
      <c r="B59">
        <v>0</v>
      </c>
      <c r="C59">
        <v>0</v>
      </c>
      <c r="D59">
        <v>0</v>
      </c>
      <c r="E59">
        <v>0</v>
      </c>
      <c r="F59">
        <v>0</v>
      </c>
      <c r="G59">
        <v>1</v>
      </c>
      <c r="H59">
        <v>0</v>
      </c>
      <c r="I59">
        <v>0</v>
      </c>
      <c r="J59">
        <v>0</v>
      </c>
      <c r="K59">
        <v>0</v>
      </c>
      <c r="L59">
        <f t="shared" si="3"/>
        <v>10</v>
      </c>
      <c r="M59">
        <f t="shared" si="4"/>
        <v>100</v>
      </c>
    </row>
    <row r="60" spans="1:13" ht="30" x14ac:dyDescent="0.25">
      <c r="A60" s="3" t="s">
        <v>137</v>
      </c>
      <c r="B60">
        <v>0</v>
      </c>
      <c r="C60">
        <v>0</v>
      </c>
      <c r="D60">
        <v>0</v>
      </c>
      <c r="E60">
        <v>0</v>
      </c>
      <c r="F60">
        <v>0</v>
      </c>
      <c r="G60">
        <v>1</v>
      </c>
      <c r="H60">
        <v>1</v>
      </c>
      <c r="I60">
        <v>0</v>
      </c>
      <c r="J60">
        <v>0</v>
      </c>
      <c r="K60">
        <v>0</v>
      </c>
      <c r="L60">
        <f t="shared" si="3"/>
        <v>10</v>
      </c>
      <c r="M60">
        <f t="shared" si="4"/>
        <v>100</v>
      </c>
    </row>
    <row r="61" spans="1:13" x14ac:dyDescent="0.25">
      <c r="A61" t="s">
        <v>91</v>
      </c>
      <c r="B61">
        <v>0</v>
      </c>
      <c r="C61">
        <v>0</v>
      </c>
      <c r="D61">
        <v>0</v>
      </c>
      <c r="E61">
        <v>0</v>
      </c>
      <c r="F61">
        <v>0</v>
      </c>
      <c r="G61">
        <v>0</v>
      </c>
      <c r="H61">
        <v>0</v>
      </c>
      <c r="I61">
        <v>0</v>
      </c>
      <c r="J61">
        <v>1</v>
      </c>
      <c r="K61">
        <v>0</v>
      </c>
      <c r="L61">
        <f t="shared" si="3"/>
        <v>10</v>
      </c>
      <c r="M61">
        <f t="shared" si="4"/>
        <v>100</v>
      </c>
    </row>
    <row r="62" spans="1:13" ht="30" x14ac:dyDescent="0.25">
      <c r="A62" s="3" t="s">
        <v>134</v>
      </c>
      <c r="B62">
        <v>0</v>
      </c>
      <c r="C62">
        <v>1</v>
      </c>
      <c r="D62">
        <v>0</v>
      </c>
      <c r="E62">
        <v>0</v>
      </c>
      <c r="F62">
        <v>0</v>
      </c>
      <c r="G62">
        <v>1</v>
      </c>
      <c r="H62">
        <v>1</v>
      </c>
      <c r="I62">
        <v>0</v>
      </c>
      <c r="J62">
        <v>1</v>
      </c>
      <c r="K62">
        <v>1</v>
      </c>
      <c r="L62">
        <f t="shared" si="3"/>
        <v>10</v>
      </c>
      <c r="M62">
        <f t="shared" si="4"/>
        <v>100</v>
      </c>
    </row>
    <row r="63" spans="1:13" x14ac:dyDescent="0.25">
      <c r="A63" t="s">
        <v>68</v>
      </c>
      <c r="B63">
        <v>0</v>
      </c>
      <c r="C63">
        <v>0</v>
      </c>
      <c r="D63">
        <v>0</v>
      </c>
      <c r="E63">
        <v>0</v>
      </c>
      <c r="F63">
        <v>0</v>
      </c>
      <c r="G63">
        <v>1</v>
      </c>
      <c r="H63">
        <v>0</v>
      </c>
      <c r="I63">
        <v>0</v>
      </c>
      <c r="J63">
        <v>0</v>
      </c>
      <c r="K63">
        <v>0</v>
      </c>
      <c r="L63">
        <f t="shared" si="3"/>
        <v>10</v>
      </c>
      <c r="M63">
        <f t="shared" si="4"/>
        <v>100</v>
      </c>
    </row>
    <row r="64" spans="1:13" ht="60" x14ac:dyDescent="0.25">
      <c r="A64" s="3" t="s">
        <v>139</v>
      </c>
      <c r="B64">
        <v>0</v>
      </c>
      <c r="C64">
        <v>0</v>
      </c>
      <c r="D64">
        <v>0</v>
      </c>
      <c r="E64">
        <v>0</v>
      </c>
      <c r="F64">
        <v>0</v>
      </c>
      <c r="G64">
        <v>0</v>
      </c>
      <c r="H64">
        <v>1</v>
      </c>
      <c r="I64">
        <v>1</v>
      </c>
      <c r="J64">
        <v>0</v>
      </c>
      <c r="K64">
        <v>0</v>
      </c>
      <c r="L64">
        <f t="shared" si="3"/>
        <v>10</v>
      </c>
      <c r="M64">
        <f t="shared" si="4"/>
        <v>100</v>
      </c>
    </row>
    <row r="65" spans="1:13" x14ac:dyDescent="0.25">
      <c r="A65" t="s">
        <v>72</v>
      </c>
      <c r="B65">
        <v>0</v>
      </c>
      <c r="C65">
        <v>0</v>
      </c>
      <c r="D65">
        <v>0</v>
      </c>
      <c r="E65">
        <v>0</v>
      </c>
      <c r="F65">
        <v>0</v>
      </c>
      <c r="G65">
        <v>0</v>
      </c>
      <c r="H65">
        <v>1</v>
      </c>
      <c r="I65">
        <v>0</v>
      </c>
      <c r="J65">
        <v>0</v>
      </c>
      <c r="K65">
        <v>0</v>
      </c>
      <c r="L65">
        <f t="shared" si="3"/>
        <v>10</v>
      </c>
      <c r="M65">
        <f t="shared" si="4"/>
        <v>100</v>
      </c>
    </row>
    <row r="66" spans="1:13" x14ac:dyDescent="0.25">
      <c r="A66" t="s">
        <v>66</v>
      </c>
      <c r="B66">
        <v>0</v>
      </c>
      <c r="C66">
        <v>0</v>
      </c>
      <c r="D66">
        <v>0</v>
      </c>
      <c r="E66">
        <v>0</v>
      </c>
      <c r="F66">
        <v>0</v>
      </c>
      <c r="G66">
        <v>1</v>
      </c>
      <c r="H66">
        <v>0</v>
      </c>
      <c r="I66">
        <v>0</v>
      </c>
      <c r="J66">
        <v>0</v>
      </c>
      <c r="K66">
        <v>0</v>
      </c>
      <c r="L66">
        <f t="shared" si="3"/>
        <v>10</v>
      </c>
      <c r="M66">
        <f t="shared" si="4"/>
        <v>100</v>
      </c>
    </row>
    <row r="67" spans="1:13" x14ac:dyDescent="0.25">
      <c r="A67" t="s">
        <v>74</v>
      </c>
      <c r="B67">
        <v>0</v>
      </c>
      <c r="C67">
        <v>0</v>
      </c>
      <c r="D67">
        <v>0</v>
      </c>
      <c r="E67">
        <v>0</v>
      </c>
      <c r="F67">
        <v>0</v>
      </c>
      <c r="G67">
        <v>0</v>
      </c>
      <c r="H67">
        <v>1</v>
      </c>
      <c r="I67">
        <v>0</v>
      </c>
      <c r="J67">
        <v>0</v>
      </c>
      <c r="K67">
        <v>0</v>
      </c>
      <c r="L67">
        <f t="shared" si="3"/>
        <v>10</v>
      </c>
      <c r="M67">
        <f t="shared" si="4"/>
        <v>100</v>
      </c>
    </row>
    <row r="68" spans="1:13" x14ac:dyDescent="0.25">
      <c r="A68" t="s">
        <v>77</v>
      </c>
      <c r="B68">
        <v>0</v>
      </c>
      <c r="C68">
        <v>0</v>
      </c>
      <c r="D68">
        <v>0</v>
      </c>
      <c r="E68">
        <v>0</v>
      </c>
      <c r="F68">
        <v>0</v>
      </c>
      <c r="G68">
        <v>0</v>
      </c>
      <c r="H68">
        <v>1</v>
      </c>
      <c r="I68">
        <v>0</v>
      </c>
      <c r="J68">
        <v>0</v>
      </c>
      <c r="K68">
        <v>0</v>
      </c>
      <c r="L68">
        <f t="shared" si="3"/>
        <v>10</v>
      </c>
      <c r="M68">
        <f t="shared" si="4"/>
        <v>100</v>
      </c>
    </row>
    <row r="69" spans="1:13" x14ac:dyDescent="0.25">
      <c r="A69" t="s">
        <v>79</v>
      </c>
      <c r="B69">
        <v>0</v>
      </c>
      <c r="C69">
        <v>0</v>
      </c>
      <c r="D69">
        <v>0</v>
      </c>
      <c r="E69">
        <v>0</v>
      </c>
      <c r="F69">
        <v>0</v>
      </c>
      <c r="G69">
        <v>0</v>
      </c>
      <c r="H69">
        <v>0</v>
      </c>
      <c r="I69">
        <v>1</v>
      </c>
      <c r="J69">
        <v>0</v>
      </c>
      <c r="K69">
        <v>0</v>
      </c>
      <c r="L69">
        <f t="shared" si="3"/>
        <v>10</v>
      </c>
      <c r="M69">
        <f t="shared" si="4"/>
        <v>100</v>
      </c>
    </row>
    <row r="70" spans="1:13" x14ac:dyDescent="0.25">
      <c r="A70" t="s">
        <v>80</v>
      </c>
      <c r="B70">
        <v>0</v>
      </c>
      <c r="C70">
        <v>0</v>
      </c>
      <c r="D70">
        <v>0</v>
      </c>
      <c r="E70">
        <v>0</v>
      </c>
      <c r="F70">
        <v>0</v>
      </c>
      <c r="G70">
        <v>0</v>
      </c>
      <c r="H70">
        <v>0</v>
      </c>
      <c r="I70">
        <v>1</v>
      </c>
      <c r="J70">
        <v>0</v>
      </c>
      <c r="K70">
        <v>0</v>
      </c>
      <c r="L70">
        <f t="shared" si="3"/>
        <v>10</v>
      </c>
      <c r="M70">
        <f t="shared" si="4"/>
        <v>100</v>
      </c>
    </row>
    <row r="71" spans="1:13" ht="30" x14ac:dyDescent="0.25">
      <c r="A71" s="3" t="s">
        <v>146</v>
      </c>
      <c r="B71">
        <v>0</v>
      </c>
      <c r="C71">
        <v>0</v>
      </c>
      <c r="D71">
        <v>0</v>
      </c>
      <c r="E71">
        <v>0</v>
      </c>
      <c r="F71">
        <v>1</v>
      </c>
      <c r="G71">
        <v>0</v>
      </c>
      <c r="H71">
        <v>0</v>
      </c>
      <c r="I71">
        <v>1</v>
      </c>
      <c r="J71">
        <v>0</v>
      </c>
      <c r="K71">
        <v>0</v>
      </c>
      <c r="L71">
        <f t="shared" si="3"/>
        <v>10</v>
      </c>
      <c r="M71">
        <f t="shared" si="4"/>
        <v>100</v>
      </c>
    </row>
    <row r="72" spans="1:13" x14ac:dyDescent="0.25">
      <c r="A72" t="s">
        <v>87</v>
      </c>
      <c r="B72">
        <v>0</v>
      </c>
      <c r="C72">
        <v>0</v>
      </c>
      <c r="D72">
        <v>0</v>
      </c>
      <c r="E72">
        <v>0</v>
      </c>
      <c r="F72">
        <v>0</v>
      </c>
      <c r="G72">
        <v>0</v>
      </c>
      <c r="H72">
        <v>0</v>
      </c>
      <c r="I72">
        <v>0</v>
      </c>
      <c r="J72">
        <v>1</v>
      </c>
      <c r="K72">
        <v>0</v>
      </c>
      <c r="L72">
        <f t="shared" ref="L72:L78" si="5">COUNT(B72:K72)</f>
        <v>10</v>
      </c>
      <c r="M72">
        <f t="shared" ref="M72:M78" si="6">L72/10*100</f>
        <v>100</v>
      </c>
    </row>
    <row r="73" spans="1:13" x14ac:dyDescent="0.25">
      <c r="A73" t="s">
        <v>88</v>
      </c>
      <c r="B73">
        <v>0</v>
      </c>
      <c r="C73">
        <v>0</v>
      </c>
      <c r="D73">
        <v>0</v>
      </c>
      <c r="E73">
        <v>0</v>
      </c>
      <c r="F73">
        <v>0</v>
      </c>
      <c r="G73">
        <v>0</v>
      </c>
      <c r="H73">
        <v>0</v>
      </c>
      <c r="I73">
        <v>0</v>
      </c>
      <c r="J73">
        <v>1</v>
      </c>
      <c r="K73">
        <v>0</v>
      </c>
      <c r="L73">
        <f t="shared" si="5"/>
        <v>10</v>
      </c>
      <c r="M73">
        <f t="shared" si="6"/>
        <v>100</v>
      </c>
    </row>
    <row r="74" spans="1:13" x14ac:dyDescent="0.25">
      <c r="A74" t="s">
        <v>93</v>
      </c>
      <c r="B74">
        <v>0</v>
      </c>
      <c r="C74">
        <v>0</v>
      </c>
      <c r="D74">
        <v>0</v>
      </c>
      <c r="E74">
        <v>0</v>
      </c>
      <c r="F74">
        <v>0</v>
      </c>
      <c r="G74">
        <v>0</v>
      </c>
      <c r="H74">
        <v>0</v>
      </c>
      <c r="I74">
        <v>0</v>
      </c>
      <c r="J74">
        <v>1</v>
      </c>
      <c r="K74">
        <v>0</v>
      </c>
      <c r="L74">
        <f t="shared" si="5"/>
        <v>10</v>
      </c>
      <c r="M74">
        <f t="shared" si="6"/>
        <v>100</v>
      </c>
    </row>
    <row r="75" spans="1:13" x14ac:dyDescent="0.25">
      <c r="A75" t="s">
        <v>94</v>
      </c>
      <c r="B75">
        <v>0</v>
      </c>
      <c r="C75">
        <v>0</v>
      </c>
      <c r="D75">
        <v>0</v>
      </c>
      <c r="E75">
        <v>0</v>
      </c>
      <c r="F75">
        <v>0</v>
      </c>
      <c r="G75">
        <v>0</v>
      </c>
      <c r="H75">
        <v>0</v>
      </c>
      <c r="I75">
        <v>0</v>
      </c>
      <c r="J75">
        <v>0</v>
      </c>
      <c r="K75">
        <v>1</v>
      </c>
      <c r="L75">
        <f t="shared" si="5"/>
        <v>10</v>
      </c>
      <c r="M75">
        <f t="shared" si="6"/>
        <v>100</v>
      </c>
    </row>
    <row r="76" spans="1:13" x14ac:dyDescent="0.25">
      <c r="A76" t="s">
        <v>95</v>
      </c>
      <c r="B76">
        <v>0</v>
      </c>
      <c r="C76">
        <v>0</v>
      </c>
      <c r="D76">
        <v>0</v>
      </c>
      <c r="E76">
        <v>0</v>
      </c>
      <c r="F76">
        <v>0</v>
      </c>
      <c r="G76">
        <v>0</v>
      </c>
      <c r="H76">
        <v>0</v>
      </c>
      <c r="I76">
        <v>0</v>
      </c>
      <c r="J76">
        <v>0</v>
      </c>
      <c r="K76">
        <v>1</v>
      </c>
      <c r="L76">
        <f t="shared" si="5"/>
        <v>10</v>
      </c>
      <c r="M76">
        <f t="shared" si="6"/>
        <v>100</v>
      </c>
    </row>
    <row r="77" spans="1:13" x14ac:dyDescent="0.25">
      <c r="A77" t="s">
        <v>96</v>
      </c>
      <c r="B77">
        <v>0</v>
      </c>
      <c r="C77">
        <v>0</v>
      </c>
      <c r="D77">
        <v>0</v>
      </c>
      <c r="E77">
        <v>0</v>
      </c>
      <c r="F77">
        <v>0</v>
      </c>
      <c r="G77">
        <v>0</v>
      </c>
      <c r="H77">
        <v>0</v>
      </c>
      <c r="I77">
        <v>0</v>
      </c>
      <c r="J77">
        <v>0</v>
      </c>
      <c r="K77">
        <v>1</v>
      </c>
      <c r="L77">
        <f t="shared" si="5"/>
        <v>10</v>
      </c>
      <c r="M77">
        <f t="shared" si="6"/>
        <v>100</v>
      </c>
    </row>
    <row r="78" spans="1:13" x14ac:dyDescent="0.25">
      <c r="A78" t="s">
        <v>98</v>
      </c>
      <c r="B78">
        <v>0</v>
      </c>
      <c r="C78">
        <v>0</v>
      </c>
      <c r="D78">
        <v>0</v>
      </c>
      <c r="E78">
        <v>0</v>
      </c>
      <c r="F78">
        <v>0</v>
      </c>
      <c r="G78">
        <v>0</v>
      </c>
      <c r="H78">
        <v>0</v>
      </c>
      <c r="I78">
        <v>0</v>
      </c>
      <c r="J78">
        <v>0</v>
      </c>
      <c r="K78">
        <v>1</v>
      </c>
      <c r="L78">
        <f t="shared" si="5"/>
        <v>10</v>
      </c>
      <c r="M78">
        <f t="shared" si="6"/>
        <v>100</v>
      </c>
    </row>
  </sheetData>
  <autoFilter ref="A6:M6" xr:uid="{5602E50E-1387-4C38-8692-79882A51CAE0}"/>
  <conditionalFormatting sqref="A3:A78">
    <cfRule type="duplicateValues" dxfId="96" priority="3"/>
    <cfRule type="duplicateValues" dxfId="95" priority="4"/>
  </conditionalFormatting>
  <conditionalFormatting sqref="B2:K2">
    <cfRule type="cellIs" dxfId="94" priority="1" operator="equal">
      <formula>FALSE</formula>
    </cfRule>
  </conditionalFormatting>
  <conditionalFormatting sqref="M1:M1048576">
    <cfRule type="cellIs" dxfId="93" priority="2" operator="greaterThanOrEqual">
      <formula>50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C8F9C-3663-44FB-B8C4-EFE38C1C3E9F}">
  <sheetPr>
    <tabColor theme="3" tint="0.89999084444715716"/>
  </sheetPr>
  <dimension ref="A1:N69"/>
  <sheetViews>
    <sheetView topLeftCell="A45" workbookViewId="0">
      <selection activeCell="B76" sqref="B76"/>
    </sheetView>
    <sheetView zoomScale="82" zoomScaleNormal="82" workbookViewId="1">
      <selection activeCell="B63" activeCellId="3" sqref="B65 B61 B58 B63"/>
    </sheetView>
    <sheetView workbookViewId="2"/>
    <sheetView topLeftCell="A39" workbookViewId="3">
      <selection activeCell="A54" sqref="A54:B69"/>
    </sheetView>
  </sheetViews>
  <sheetFormatPr defaultRowHeight="15" x14ac:dyDescent="0.25"/>
  <cols>
    <col min="2" max="2" width="67.42578125" bestFit="1" customWidth="1"/>
    <col min="5" max="5" width="66" bestFit="1" customWidth="1"/>
    <col min="7" max="7" width="10.5703125" bestFit="1" customWidth="1"/>
    <col min="8" max="8" width="59.28515625" bestFit="1" customWidth="1"/>
    <col min="11" max="11" width="61" bestFit="1" customWidth="1"/>
    <col min="14" max="14" width="66" bestFit="1" customWidth="1"/>
  </cols>
  <sheetData>
    <row r="1" spans="1:14" x14ac:dyDescent="0.25">
      <c r="A1" s="6" t="s">
        <v>4</v>
      </c>
      <c r="B1" s="7"/>
      <c r="D1" s="6" t="s">
        <v>21</v>
      </c>
      <c r="E1" s="7"/>
      <c r="G1" s="6" t="s">
        <v>22</v>
      </c>
      <c r="H1" s="7"/>
      <c r="J1" s="15"/>
      <c r="K1" s="16"/>
      <c r="M1" s="15"/>
      <c r="N1" s="16"/>
    </row>
    <row r="2" spans="1:14" x14ac:dyDescent="0.25">
      <c r="A2" s="8">
        <v>0.375</v>
      </c>
      <c r="B2" s="9" t="s">
        <v>5</v>
      </c>
      <c r="D2" s="8">
        <v>0.375</v>
      </c>
      <c r="E2" s="9" t="s">
        <v>5</v>
      </c>
      <c r="G2" s="8">
        <v>0.375</v>
      </c>
      <c r="H2" s="9" t="s">
        <v>40</v>
      </c>
      <c r="J2" s="2"/>
      <c r="M2" s="2"/>
    </row>
    <row r="3" spans="1:14" x14ac:dyDescent="0.25">
      <c r="A3" s="8">
        <v>0.3888888888888889</v>
      </c>
      <c r="B3" s="9" t="s">
        <v>6</v>
      </c>
      <c r="D3" s="8">
        <v>0.3888888888888889</v>
      </c>
      <c r="E3" s="9" t="s">
        <v>29</v>
      </c>
      <c r="G3" s="8">
        <v>0.3888888888888889</v>
      </c>
      <c r="H3" s="9" t="s">
        <v>41</v>
      </c>
      <c r="J3" s="2"/>
      <c r="M3" s="2"/>
    </row>
    <row r="4" spans="1:14" x14ac:dyDescent="0.25">
      <c r="A4" s="8">
        <v>0.41666666666666669</v>
      </c>
      <c r="B4" s="9" t="s">
        <v>7</v>
      </c>
      <c r="D4" s="8">
        <v>0.40277777777777779</v>
      </c>
      <c r="E4" s="9" t="s">
        <v>30</v>
      </c>
      <c r="G4" s="8">
        <v>0.42708333333333331</v>
      </c>
      <c r="H4" s="42" t="s">
        <v>8</v>
      </c>
      <c r="J4" s="2"/>
      <c r="M4" s="2"/>
    </row>
    <row r="5" spans="1:14" x14ac:dyDescent="0.25">
      <c r="A5" s="8">
        <v>0.44791666666666669</v>
      </c>
      <c r="B5" s="42" t="s">
        <v>8</v>
      </c>
      <c r="D5" s="8">
        <v>0.4375</v>
      </c>
      <c r="E5" s="42" t="s">
        <v>31</v>
      </c>
      <c r="G5" s="8">
        <v>0.4375</v>
      </c>
      <c r="H5" s="9" t="s">
        <v>42</v>
      </c>
      <c r="J5" s="2"/>
      <c r="M5" s="2"/>
    </row>
    <row r="6" spans="1:14" x14ac:dyDescent="0.25">
      <c r="A6" s="8">
        <v>0.45833333333333331</v>
      </c>
      <c r="B6" s="9" t="s">
        <v>9</v>
      </c>
      <c r="D6" s="8">
        <v>0.44791666666666669</v>
      </c>
      <c r="E6" s="9" t="s">
        <v>32</v>
      </c>
      <c r="G6" s="8">
        <v>0.46875</v>
      </c>
      <c r="H6" s="9" t="s">
        <v>43</v>
      </c>
      <c r="J6" s="2"/>
      <c r="M6" s="2"/>
    </row>
    <row r="7" spans="1:14" x14ac:dyDescent="0.25">
      <c r="A7" s="8">
        <v>0.5</v>
      </c>
      <c r="B7" s="42" t="s">
        <v>10</v>
      </c>
      <c r="D7" s="8">
        <v>0.47916666666666669</v>
      </c>
      <c r="E7" s="9" t="s">
        <v>33</v>
      </c>
      <c r="G7" s="8">
        <v>0.5</v>
      </c>
      <c r="H7" s="42" t="s">
        <v>10</v>
      </c>
      <c r="J7" s="2"/>
      <c r="M7" s="2"/>
    </row>
    <row r="8" spans="1:14" x14ac:dyDescent="0.25">
      <c r="A8" s="8">
        <v>0.54166666666666663</v>
      </c>
      <c r="B8" s="9" t="s">
        <v>11</v>
      </c>
      <c r="D8" s="8">
        <v>0.5</v>
      </c>
      <c r="E8" s="42" t="s">
        <v>10</v>
      </c>
      <c r="G8" s="8">
        <v>0.54166666666666663</v>
      </c>
      <c r="H8" s="9" t="s">
        <v>44</v>
      </c>
      <c r="J8" s="2"/>
      <c r="M8" s="2"/>
    </row>
    <row r="9" spans="1:14" x14ac:dyDescent="0.25">
      <c r="A9" s="8">
        <v>0.58333333333333337</v>
      </c>
      <c r="B9" s="9" t="s">
        <v>12</v>
      </c>
      <c r="D9" s="8">
        <v>0.54166666666666663</v>
      </c>
      <c r="E9" s="9" t="s">
        <v>34</v>
      </c>
      <c r="G9" s="8">
        <v>0.58333333333333337</v>
      </c>
      <c r="H9" s="9" t="s">
        <v>45</v>
      </c>
      <c r="J9" s="2"/>
      <c r="M9" s="2"/>
    </row>
    <row r="10" spans="1:14" x14ac:dyDescent="0.25">
      <c r="A10" s="8">
        <v>0.61458333333333337</v>
      </c>
      <c r="B10" s="42" t="s">
        <v>13</v>
      </c>
      <c r="D10" s="8">
        <v>0.58333333333333337</v>
      </c>
      <c r="E10" s="9" t="s">
        <v>35</v>
      </c>
      <c r="G10" s="8">
        <v>0.61458333333333337</v>
      </c>
      <c r="H10" s="42" t="s">
        <v>13</v>
      </c>
      <c r="J10" s="2"/>
      <c r="M10" s="2"/>
    </row>
    <row r="11" spans="1:14" x14ac:dyDescent="0.25">
      <c r="A11" s="8">
        <v>0.625</v>
      </c>
      <c r="B11" s="9" t="s">
        <v>14</v>
      </c>
      <c r="D11" s="8">
        <v>0.61458333333333337</v>
      </c>
      <c r="E11" s="42" t="s">
        <v>13</v>
      </c>
      <c r="G11" s="8">
        <v>0.625</v>
      </c>
      <c r="H11" s="9" t="s">
        <v>46</v>
      </c>
      <c r="J11" s="2"/>
      <c r="M11" s="2"/>
    </row>
    <row r="12" spans="1:14" x14ac:dyDescent="0.25">
      <c r="A12" s="8">
        <v>0.64583333333333337</v>
      </c>
      <c r="B12" s="9" t="s">
        <v>15</v>
      </c>
      <c r="D12" s="8">
        <v>0.625</v>
      </c>
      <c r="E12" s="9" t="s">
        <v>36</v>
      </c>
      <c r="G12" s="8">
        <v>0.64583333333333337</v>
      </c>
      <c r="H12" s="9" t="s">
        <v>47</v>
      </c>
      <c r="J12" s="2"/>
      <c r="M12" s="2"/>
    </row>
    <row r="13" spans="1:14" x14ac:dyDescent="0.25">
      <c r="A13" s="8">
        <v>0.66666666666666663</v>
      </c>
      <c r="B13" s="42" t="s">
        <v>16</v>
      </c>
      <c r="D13" s="8">
        <v>0.65625</v>
      </c>
      <c r="E13" s="42" t="s">
        <v>37</v>
      </c>
      <c r="G13" s="8">
        <v>0.67708333333333337</v>
      </c>
      <c r="H13" s="42" t="s">
        <v>37</v>
      </c>
      <c r="J13" s="2"/>
      <c r="M13" s="2"/>
    </row>
    <row r="14" spans="1:14" x14ac:dyDescent="0.25">
      <c r="A14" s="8">
        <v>0.67708333333333337</v>
      </c>
      <c r="B14" s="9" t="s">
        <v>17</v>
      </c>
      <c r="D14" s="8">
        <v>0.66666666666666663</v>
      </c>
      <c r="E14" s="9" t="s">
        <v>38</v>
      </c>
      <c r="G14" s="8">
        <v>0.6875</v>
      </c>
      <c r="H14" s="9" t="s">
        <v>48</v>
      </c>
      <c r="J14" s="2"/>
      <c r="M14" s="2"/>
    </row>
    <row r="15" spans="1:14" x14ac:dyDescent="0.25">
      <c r="A15" s="8">
        <v>0.69791666666666663</v>
      </c>
      <c r="B15" s="9" t="s">
        <v>18</v>
      </c>
      <c r="D15" s="8">
        <v>0.6875</v>
      </c>
      <c r="E15" s="9" t="s">
        <v>39</v>
      </c>
      <c r="G15" s="8">
        <v>0.70138888888888884</v>
      </c>
      <c r="H15" s="42" t="s">
        <v>49</v>
      </c>
      <c r="J15" s="2"/>
      <c r="M15" s="2"/>
    </row>
    <row r="16" spans="1:14" ht="15.75" thickBot="1" x14ac:dyDescent="0.3">
      <c r="A16" s="10">
        <v>0.70833333333333337</v>
      </c>
      <c r="B16" s="11" t="s">
        <v>19</v>
      </c>
      <c r="D16" s="10">
        <v>0.70833333333333337</v>
      </c>
      <c r="E16" s="11" t="s">
        <v>19</v>
      </c>
      <c r="G16" s="10">
        <v>0.70833333333333337</v>
      </c>
      <c r="H16" s="11" t="s">
        <v>19</v>
      </c>
      <c r="J16" s="2"/>
      <c r="M16" s="2"/>
    </row>
    <row r="17" spans="1:13" ht="15.75" thickBot="1" x14ac:dyDescent="0.3">
      <c r="J17" s="2"/>
      <c r="M17" s="2"/>
    </row>
    <row r="18" spans="1:13" x14ac:dyDescent="0.25">
      <c r="A18" s="6" t="s">
        <v>23</v>
      </c>
      <c r="B18" s="7"/>
      <c r="D18" s="6" t="s">
        <v>24</v>
      </c>
      <c r="E18" s="7"/>
      <c r="G18" s="6" t="s">
        <v>25</v>
      </c>
      <c r="H18" s="7"/>
      <c r="J18" s="2"/>
    </row>
    <row r="19" spans="1:13" x14ac:dyDescent="0.25">
      <c r="A19" s="8">
        <v>0.375</v>
      </c>
      <c r="B19" s="9" t="s">
        <v>5</v>
      </c>
      <c r="D19" s="8">
        <v>0.375</v>
      </c>
      <c r="E19" s="9" t="s">
        <v>5</v>
      </c>
      <c r="G19" s="8">
        <v>0.375</v>
      </c>
      <c r="H19" s="9" t="s">
        <v>5</v>
      </c>
      <c r="J19" s="2"/>
    </row>
    <row r="20" spans="1:13" x14ac:dyDescent="0.25">
      <c r="A20" s="8">
        <v>0.3888888888888889</v>
      </c>
      <c r="B20" s="9" t="s">
        <v>50</v>
      </c>
      <c r="D20" s="8">
        <v>0.3888888888888889</v>
      </c>
      <c r="E20" s="9" t="s">
        <v>125</v>
      </c>
      <c r="G20" s="8">
        <v>0.3888888888888889</v>
      </c>
      <c r="H20" s="9" t="s">
        <v>61</v>
      </c>
      <c r="J20" s="2"/>
    </row>
    <row r="21" spans="1:13" x14ac:dyDescent="0.25">
      <c r="A21" s="8">
        <v>0.41666666666666669</v>
      </c>
      <c r="B21" s="9" t="s">
        <v>51</v>
      </c>
      <c r="D21" s="8">
        <v>0.41666666666666669</v>
      </c>
      <c r="E21" s="9" t="s">
        <v>126</v>
      </c>
      <c r="G21" s="8">
        <v>0.41666666666666669</v>
      </c>
      <c r="H21" s="9" t="s">
        <v>62</v>
      </c>
      <c r="J21" s="2"/>
    </row>
    <row r="22" spans="1:13" x14ac:dyDescent="0.25">
      <c r="A22" s="8">
        <v>0.44791666666666669</v>
      </c>
      <c r="B22" s="42" t="s">
        <v>52</v>
      </c>
      <c r="D22" s="8">
        <v>0.44791666666666669</v>
      </c>
      <c r="E22" s="42" t="s">
        <v>89</v>
      </c>
      <c r="G22" s="8">
        <v>0.44791666666666669</v>
      </c>
      <c r="H22" s="42" t="s">
        <v>31</v>
      </c>
      <c r="J22" s="2"/>
    </row>
    <row r="23" spans="1:13" x14ac:dyDescent="0.25">
      <c r="A23" s="8">
        <v>0.45833333333333331</v>
      </c>
      <c r="B23" s="9" t="s">
        <v>53</v>
      </c>
      <c r="D23" s="8">
        <v>0.45833333333333331</v>
      </c>
      <c r="E23" s="9" t="s">
        <v>127</v>
      </c>
      <c r="G23" s="8">
        <v>0.45833333333333331</v>
      </c>
      <c r="H23" s="9" t="s">
        <v>63</v>
      </c>
      <c r="J23" s="2"/>
    </row>
    <row r="24" spans="1:13" x14ac:dyDescent="0.25">
      <c r="A24" s="8">
        <v>0.48958333333333331</v>
      </c>
      <c r="B24" s="9" t="s">
        <v>54</v>
      </c>
      <c r="D24" s="8">
        <v>0.48958333333333331</v>
      </c>
      <c r="E24" s="9" t="s">
        <v>128</v>
      </c>
      <c r="G24" s="8">
        <v>0.48958333333333331</v>
      </c>
      <c r="H24" s="9" t="s">
        <v>64</v>
      </c>
      <c r="J24" s="2"/>
    </row>
    <row r="25" spans="1:13" x14ac:dyDescent="0.25">
      <c r="A25" s="8">
        <v>0.52083333333333337</v>
      </c>
      <c r="B25" s="42" t="s">
        <v>10</v>
      </c>
      <c r="D25" s="8">
        <v>0.52083333333333337</v>
      </c>
      <c r="E25" s="42" t="s">
        <v>10</v>
      </c>
      <c r="G25" s="8">
        <v>0.52083333333333337</v>
      </c>
      <c r="H25" s="42" t="s">
        <v>10</v>
      </c>
      <c r="J25" s="2"/>
    </row>
    <row r="26" spans="1:13" x14ac:dyDescent="0.25">
      <c r="A26" s="8">
        <v>0.5625</v>
      </c>
      <c r="B26" s="9" t="s">
        <v>55</v>
      </c>
      <c r="D26" s="8">
        <v>0.5625</v>
      </c>
      <c r="E26" s="9" t="s">
        <v>129</v>
      </c>
      <c r="G26" s="8">
        <v>0.5625</v>
      </c>
      <c r="H26" s="9" t="s">
        <v>65</v>
      </c>
      <c r="J26" s="2"/>
    </row>
    <row r="27" spans="1:13" x14ac:dyDescent="0.25">
      <c r="A27" s="8">
        <v>0.58333333333333337</v>
      </c>
      <c r="B27" s="9" t="s">
        <v>56</v>
      </c>
      <c r="D27" s="8">
        <v>0.58333333333333337</v>
      </c>
      <c r="E27" s="9" t="s">
        <v>130</v>
      </c>
      <c r="G27" s="8">
        <v>0.59375</v>
      </c>
      <c r="H27" s="9" t="s">
        <v>66</v>
      </c>
      <c r="J27" s="2"/>
    </row>
    <row r="28" spans="1:13" x14ac:dyDescent="0.25">
      <c r="A28" s="8">
        <v>0.61458333333333337</v>
      </c>
      <c r="B28" s="42" t="s">
        <v>57</v>
      </c>
      <c r="D28" s="8">
        <v>0.61458333333333337</v>
      </c>
      <c r="E28" s="42" t="s">
        <v>76</v>
      </c>
      <c r="G28" s="8">
        <v>0.61458333333333337</v>
      </c>
      <c r="H28" s="42" t="s">
        <v>13</v>
      </c>
      <c r="J28" s="2"/>
    </row>
    <row r="29" spans="1:13" x14ac:dyDescent="0.25">
      <c r="A29" s="8">
        <v>0.625</v>
      </c>
      <c r="B29" s="9" t="s">
        <v>58</v>
      </c>
      <c r="D29" s="8">
        <v>0.625</v>
      </c>
      <c r="E29" s="9" t="s">
        <v>131</v>
      </c>
      <c r="G29" s="8">
        <v>0.625</v>
      </c>
      <c r="H29" s="9" t="s">
        <v>67</v>
      </c>
      <c r="J29" s="2"/>
    </row>
    <row r="30" spans="1:13" x14ac:dyDescent="0.25">
      <c r="A30" s="8">
        <v>0.65625</v>
      </c>
      <c r="B30" s="42" t="s">
        <v>37</v>
      </c>
      <c r="D30" s="8">
        <v>0.64583333333333337</v>
      </c>
      <c r="E30" s="42" t="s">
        <v>37</v>
      </c>
      <c r="G30" s="8">
        <v>0.64583333333333337</v>
      </c>
      <c r="H30" s="42" t="s">
        <v>37</v>
      </c>
      <c r="J30" s="2"/>
    </row>
    <row r="31" spans="1:13" x14ac:dyDescent="0.25">
      <c r="A31" s="8">
        <v>0.66666666666666663</v>
      </c>
      <c r="B31" s="9" t="s">
        <v>59</v>
      </c>
      <c r="D31" s="8">
        <v>0.65625</v>
      </c>
      <c r="E31" s="9" t="s">
        <v>59</v>
      </c>
      <c r="G31" s="8">
        <v>0.65625</v>
      </c>
      <c r="H31" s="9" t="s">
        <v>59</v>
      </c>
      <c r="J31" s="2"/>
    </row>
    <row r="32" spans="1:13" x14ac:dyDescent="0.25">
      <c r="A32" s="8">
        <v>0.6875</v>
      </c>
      <c r="B32" s="9" t="s">
        <v>60</v>
      </c>
      <c r="D32" s="8">
        <v>0.67708333333333337</v>
      </c>
      <c r="E32" s="9" t="s">
        <v>85</v>
      </c>
      <c r="G32" s="8">
        <v>0.67708333333333337</v>
      </c>
      <c r="H32" s="9" t="s">
        <v>68</v>
      </c>
      <c r="J32" s="2"/>
    </row>
    <row r="33" spans="1:10" x14ac:dyDescent="0.25">
      <c r="A33" s="8">
        <v>0.70138888888888884</v>
      </c>
      <c r="B33" s="42" t="s">
        <v>49</v>
      </c>
      <c r="D33" s="8">
        <v>0.69791666666666663</v>
      </c>
      <c r="E33" s="42" t="s">
        <v>69</v>
      </c>
      <c r="G33" s="8">
        <v>0.69791666666666663</v>
      </c>
      <c r="H33" s="42" t="s">
        <v>69</v>
      </c>
      <c r="J33" s="2"/>
    </row>
    <row r="34" spans="1:10" ht="15.75" thickBot="1" x14ac:dyDescent="0.3">
      <c r="A34" s="10">
        <v>0.70833333333333337</v>
      </c>
      <c r="B34" s="11" t="s">
        <v>19</v>
      </c>
      <c r="D34" s="10">
        <v>0.70833333333333337</v>
      </c>
      <c r="E34" s="11" t="s">
        <v>19</v>
      </c>
      <c r="G34" s="10">
        <v>0.70833333333333337</v>
      </c>
      <c r="H34" s="11" t="s">
        <v>19</v>
      </c>
      <c r="J34" s="2"/>
    </row>
    <row r="35" spans="1:10" ht="15.75" thickBot="1" x14ac:dyDescent="0.3"/>
    <row r="36" spans="1:10" x14ac:dyDescent="0.25">
      <c r="A36" s="6" t="s">
        <v>26</v>
      </c>
      <c r="B36" s="7"/>
      <c r="D36" s="6" t="s">
        <v>27</v>
      </c>
      <c r="E36" s="7"/>
      <c r="G36" s="6" t="s">
        <v>70</v>
      </c>
      <c r="H36" s="7"/>
    </row>
    <row r="37" spans="1:10" x14ac:dyDescent="0.25">
      <c r="A37" s="8">
        <v>0.375</v>
      </c>
      <c r="B37" s="9" t="s">
        <v>5</v>
      </c>
      <c r="D37" s="8">
        <v>0.375</v>
      </c>
      <c r="E37" s="9" t="s">
        <v>5</v>
      </c>
      <c r="G37" s="8">
        <v>0.375</v>
      </c>
      <c r="H37" s="9" t="s">
        <v>5</v>
      </c>
    </row>
    <row r="38" spans="1:10" x14ac:dyDescent="0.25">
      <c r="A38" s="8">
        <v>0.3888888888888889</v>
      </c>
      <c r="B38" s="9" t="s">
        <v>55</v>
      </c>
      <c r="D38" s="8">
        <v>0.3888888888888889</v>
      </c>
      <c r="E38" s="9" t="s">
        <v>79</v>
      </c>
      <c r="G38" s="8">
        <v>0.3888888888888889</v>
      </c>
      <c r="H38" s="9" t="s">
        <v>87</v>
      </c>
    </row>
    <row r="39" spans="1:10" x14ac:dyDescent="0.25">
      <c r="A39" s="8">
        <v>0.41666666666666669</v>
      </c>
      <c r="B39" s="9" t="s">
        <v>71</v>
      </c>
      <c r="D39" s="8">
        <v>0.41666666666666669</v>
      </c>
      <c r="E39" s="9" t="s">
        <v>80</v>
      </c>
      <c r="G39" s="8">
        <v>0.41666666666666669</v>
      </c>
      <c r="H39" s="9" t="s">
        <v>88</v>
      </c>
    </row>
    <row r="40" spans="1:10" x14ac:dyDescent="0.25">
      <c r="A40" s="8">
        <v>0.44791666666666669</v>
      </c>
      <c r="B40" s="42" t="s">
        <v>52</v>
      </c>
      <c r="D40" s="8">
        <v>0.44791666666666669</v>
      </c>
      <c r="E40" s="42" t="s">
        <v>31</v>
      </c>
      <c r="G40" s="8">
        <v>0.44791666666666669</v>
      </c>
      <c r="H40" s="42" t="s">
        <v>89</v>
      </c>
    </row>
    <row r="41" spans="1:10" x14ac:dyDescent="0.25">
      <c r="A41" s="8">
        <v>0.45833333333333331</v>
      </c>
      <c r="B41" s="9" t="s">
        <v>72</v>
      </c>
      <c r="D41" s="8">
        <v>0.45833333333333331</v>
      </c>
      <c r="E41" s="9" t="s">
        <v>81</v>
      </c>
      <c r="G41" s="8">
        <v>0.45833333333333331</v>
      </c>
      <c r="H41" s="9" t="s">
        <v>90</v>
      </c>
    </row>
    <row r="42" spans="1:10" x14ac:dyDescent="0.25">
      <c r="A42" s="8">
        <v>0.48958333333333331</v>
      </c>
      <c r="B42" s="9" t="s">
        <v>73</v>
      </c>
      <c r="D42" s="8">
        <v>0.48958333333333331</v>
      </c>
      <c r="E42" s="9" t="s">
        <v>82</v>
      </c>
      <c r="G42" s="8">
        <v>0.48958333333333331</v>
      </c>
      <c r="H42" s="9" t="s">
        <v>91</v>
      </c>
    </row>
    <row r="43" spans="1:10" x14ac:dyDescent="0.25">
      <c r="A43" s="8">
        <v>0.52083333333333337</v>
      </c>
      <c r="B43" s="42" t="s">
        <v>10</v>
      </c>
      <c r="D43" s="8">
        <v>0.52083333333333337</v>
      </c>
      <c r="E43" s="42" t="s">
        <v>10</v>
      </c>
      <c r="G43" s="8">
        <v>0.52083333333333337</v>
      </c>
      <c r="H43" s="42" t="s">
        <v>10</v>
      </c>
    </row>
    <row r="44" spans="1:10" x14ac:dyDescent="0.25">
      <c r="A44" s="8">
        <v>0.5625</v>
      </c>
      <c r="B44" s="9" t="s">
        <v>74</v>
      </c>
      <c r="D44" s="8">
        <v>0.5625</v>
      </c>
      <c r="E44" s="9" t="s">
        <v>83</v>
      </c>
      <c r="G44" s="8">
        <v>0.5625</v>
      </c>
      <c r="H44" s="9" t="s">
        <v>92</v>
      </c>
    </row>
    <row r="45" spans="1:10" x14ac:dyDescent="0.25">
      <c r="A45" s="8">
        <v>0.59375</v>
      </c>
      <c r="B45" s="9" t="s">
        <v>75</v>
      </c>
      <c r="D45" s="8">
        <v>0.59375</v>
      </c>
      <c r="E45" s="42" t="s">
        <v>76</v>
      </c>
      <c r="G45" s="8">
        <v>0.59375</v>
      </c>
      <c r="H45" s="9" t="s">
        <v>93</v>
      </c>
    </row>
    <row r="46" spans="1:10" x14ac:dyDescent="0.25">
      <c r="A46" s="8">
        <v>0.61458333333333337</v>
      </c>
      <c r="B46" s="42" t="s">
        <v>76</v>
      </c>
      <c r="D46" s="8">
        <v>0.60416666666666663</v>
      </c>
      <c r="E46" s="9" t="s">
        <v>84</v>
      </c>
      <c r="G46" s="8">
        <v>0.61458333333333337</v>
      </c>
      <c r="H46" s="9" t="s">
        <v>57</v>
      </c>
    </row>
    <row r="47" spans="1:10" x14ac:dyDescent="0.25">
      <c r="A47" s="8">
        <v>0.625</v>
      </c>
      <c r="B47" s="9" t="s">
        <v>59</v>
      </c>
      <c r="D47" s="8">
        <v>0.63541666666666663</v>
      </c>
      <c r="E47" s="42" t="s">
        <v>37</v>
      </c>
      <c r="G47" s="8">
        <v>0.625</v>
      </c>
      <c r="H47" s="9" t="s">
        <v>85</v>
      </c>
    </row>
    <row r="48" spans="1:10" x14ac:dyDescent="0.25">
      <c r="A48" s="8">
        <v>0.64583333333333337</v>
      </c>
      <c r="B48" s="42" t="s">
        <v>37</v>
      </c>
      <c r="D48" s="8">
        <v>0.64583333333333337</v>
      </c>
      <c r="E48" s="9" t="s">
        <v>85</v>
      </c>
      <c r="G48" s="8">
        <v>0.64583333333333337</v>
      </c>
      <c r="H48" s="42" t="s">
        <v>37</v>
      </c>
    </row>
    <row r="49" spans="1:8" x14ac:dyDescent="0.25">
      <c r="A49" s="8">
        <v>0.65625</v>
      </c>
      <c r="B49" s="9" t="s">
        <v>77</v>
      </c>
      <c r="D49" s="8">
        <v>0.67708333333333337</v>
      </c>
      <c r="E49" s="42" t="s">
        <v>86</v>
      </c>
      <c r="G49" s="8">
        <v>0.65625</v>
      </c>
      <c r="H49" s="9" t="s">
        <v>59</v>
      </c>
    </row>
    <row r="50" spans="1:8" x14ac:dyDescent="0.25">
      <c r="A50" s="8">
        <v>0.67708333333333337</v>
      </c>
      <c r="B50" s="9" t="s">
        <v>67</v>
      </c>
      <c r="D50" s="8">
        <v>0.6875</v>
      </c>
      <c r="E50" s="9" t="s">
        <v>62</v>
      </c>
      <c r="G50" s="8">
        <v>0.67708333333333337</v>
      </c>
      <c r="H50" s="9" t="s">
        <v>67</v>
      </c>
    </row>
    <row r="51" spans="1:8" ht="15.75" thickBot="1" x14ac:dyDescent="0.3">
      <c r="A51" s="8">
        <v>0.69791666666666663</v>
      </c>
      <c r="B51" s="42" t="s">
        <v>78</v>
      </c>
      <c r="D51" s="10">
        <v>0.70833333333333337</v>
      </c>
      <c r="E51" s="11" t="s">
        <v>19</v>
      </c>
      <c r="G51" s="8">
        <v>0.69791666666666663</v>
      </c>
      <c r="H51" s="42" t="s">
        <v>69</v>
      </c>
    </row>
    <row r="52" spans="1:8" ht="15.75" thickBot="1" x14ac:dyDescent="0.3">
      <c r="A52" s="10">
        <v>0.70833333333333337</v>
      </c>
      <c r="B52" s="11" t="s">
        <v>19</v>
      </c>
      <c r="G52" s="10">
        <v>0.70833333333333337</v>
      </c>
      <c r="H52" s="11" t="s">
        <v>19</v>
      </c>
    </row>
    <row r="53" spans="1:8" ht="15.75" thickBot="1" x14ac:dyDescent="0.3"/>
    <row r="54" spans="1:8" x14ac:dyDescent="0.25">
      <c r="A54" s="6" t="s">
        <v>28</v>
      </c>
      <c r="B54" s="7"/>
    </row>
    <row r="55" spans="1:8" x14ac:dyDescent="0.25">
      <c r="A55" s="8">
        <v>0.375</v>
      </c>
      <c r="B55" s="9" t="s">
        <v>5</v>
      </c>
    </row>
    <row r="56" spans="1:8" x14ac:dyDescent="0.25">
      <c r="A56" s="8">
        <v>0.3888888888888889</v>
      </c>
      <c r="B56" s="9" t="s">
        <v>94</v>
      </c>
    </row>
    <row r="57" spans="1:8" x14ac:dyDescent="0.25">
      <c r="A57" s="8">
        <v>0.41666666666666669</v>
      </c>
      <c r="B57" s="9" t="s">
        <v>95</v>
      </c>
    </row>
    <row r="58" spans="1:8" x14ac:dyDescent="0.25">
      <c r="A58" s="8">
        <v>0.44791666666666669</v>
      </c>
      <c r="B58" s="42" t="s">
        <v>89</v>
      </c>
    </row>
    <row r="59" spans="1:8" x14ac:dyDescent="0.25">
      <c r="A59" s="8">
        <v>0.45833333333333331</v>
      </c>
      <c r="B59" s="9" t="s">
        <v>96</v>
      </c>
    </row>
    <row r="60" spans="1:8" x14ac:dyDescent="0.25">
      <c r="A60" s="8">
        <v>0.48958333333333331</v>
      </c>
      <c r="B60" s="9" t="s">
        <v>67</v>
      </c>
    </row>
    <row r="61" spans="1:8" x14ac:dyDescent="0.25">
      <c r="A61" s="8">
        <v>0.52083333333333337</v>
      </c>
      <c r="B61" s="42" t="s">
        <v>10</v>
      </c>
    </row>
    <row r="62" spans="1:8" x14ac:dyDescent="0.25">
      <c r="A62" s="8">
        <v>0.5625</v>
      </c>
      <c r="B62" s="9" t="s">
        <v>97</v>
      </c>
    </row>
    <row r="63" spans="1:8" x14ac:dyDescent="0.25">
      <c r="A63" s="8">
        <v>0.59375</v>
      </c>
      <c r="B63" s="42" t="s">
        <v>13</v>
      </c>
    </row>
    <row r="64" spans="1:8" x14ac:dyDescent="0.25">
      <c r="A64" s="8">
        <v>0.60416666666666663</v>
      </c>
      <c r="B64" s="9" t="s">
        <v>98</v>
      </c>
    </row>
    <row r="65" spans="1:2" x14ac:dyDescent="0.25">
      <c r="A65" s="8">
        <v>0.63541666666666663</v>
      </c>
      <c r="B65" s="42" t="s">
        <v>37</v>
      </c>
    </row>
    <row r="66" spans="1:2" x14ac:dyDescent="0.25">
      <c r="A66" s="8">
        <v>0.64583333333333337</v>
      </c>
      <c r="B66" s="9" t="s">
        <v>85</v>
      </c>
    </row>
    <row r="67" spans="1:2" x14ac:dyDescent="0.25">
      <c r="A67" s="8">
        <v>0.67708333333333337</v>
      </c>
      <c r="B67" s="9" t="s">
        <v>59</v>
      </c>
    </row>
    <row r="68" spans="1:2" x14ac:dyDescent="0.25">
      <c r="A68" s="8">
        <v>0.69791666666666663</v>
      </c>
      <c r="B68" s="9" t="s">
        <v>69</v>
      </c>
    </row>
    <row r="69" spans="1:2" x14ac:dyDescent="0.25">
      <c r="A69" s="8">
        <v>0.70833333333333337</v>
      </c>
      <c r="B69" s="9" t="s">
        <v>19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2E50E-1387-4C38-8692-79882A51CAE0}">
  <sheetPr>
    <tabColor theme="3" tint="0.89999084444715716"/>
  </sheetPr>
  <dimension ref="A1:M77"/>
  <sheetViews>
    <sheetView workbookViewId="0">
      <selection activeCell="B17" sqref="B17"/>
    </sheetView>
    <sheetView workbookViewId="1"/>
    <sheetView workbookViewId="2"/>
    <sheetView workbookViewId="3"/>
  </sheetViews>
  <sheetFormatPr defaultRowHeight="15" x14ac:dyDescent="0.25"/>
  <cols>
    <col min="1" max="1" width="67.42578125" bestFit="1" customWidth="1"/>
  </cols>
  <sheetData>
    <row r="1" spans="1:13" x14ac:dyDescent="0.25">
      <c r="B1" t="b">
        <f>(B3=B2)</f>
        <v>1</v>
      </c>
      <c r="C1" t="b">
        <f t="shared" ref="C1:K1" si="0">(C3=C2)</f>
        <v>1</v>
      </c>
      <c r="D1" t="b">
        <f t="shared" si="0"/>
        <v>1</v>
      </c>
      <c r="E1" t="b">
        <f t="shared" si="0"/>
        <v>1</v>
      </c>
      <c r="F1" t="b">
        <f t="shared" si="0"/>
        <v>1</v>
      </c>
      <c r="G1" t="b">
        <f t="shared" si="0"/>
        <v>1</v>
      </c>
      <c r="H1" t="b">
        <f t="shared" si="0"/>
        <v>1</v>
      </c>
      <c r="I1" t="b">
        <f t="shared" si="0"/>
        <v>1</v>
      </c>
      <c r="J1" t="b">
        <f t="shared" si="0"/>
        <v>1</v>
      </c>
      <c r="K1" t="b">
        <f t="shared" si="0"/>
        <v>1</v>
      </c>
    </row>
    <row r="2" spans="1:13" x14ac:dyDescent="0.25">
      <c r="A2" s="12" t="s">
        <v>472</v>
      </c>
      <c r="B2" s="13">
        <f t="shared" ref="B2:K2" si="1">COUNT(B6:B77)</f>
        <v>15</v>
      </c>
      <c r="C2" s="13">
        <f t="shared" si="1"/>
        <v>15</v>
      </c>
      <c r="D2" s="13">
        <f t="shared" si="1"/>
        <v>15</v>
      </c>
      <c r="E2" s="13">
        <f t="shared" si="1"/>
        <v>16</v>
      </c>
      <c r="F2" s="13">
        <f t="shared" si="1"/>
        <v>16</v>
      </c>
      <c r="G2" s="13">
        <f t="shared" si="1"/>
        <v>16</v>
      </c>
      <c r="H2" s="13">
        <f t="shared" si="1"/>
        <v>16</v>
      </c>
      <c r="I2" s="13">
        <f t="shared" si="1"/>
        <v>15</v>
      </c>
      <c r="J2" s="13">
        <f t="shared" si="1"/>
        <v>16</v>
      </c>
      <c r="K2" s="13">
        <f t="shared" si="1"/>
        <v>15</v>
      </c>
    </row>
    <row r="3" spans="1:13" x14ac:dyDescent="0.25">
      <c r="A3" s="12" t="s">
        <v>109</v>
      </c>
      <c r="B3" s="13">
        <v>15</v>
      </c>
      <c r="C3" s="13">
        <v>15</v>
      </c>
      <c r="D3" s="13">
        <v>15</v>
      </c>
      <c r="E3" s="13">
        <v>16</v>
      </c>
      <c r="F3" s="13">
        <v>16</v>
      </c>
      <c r="G3" s="13">
        <v>16</v>
      </c>
      <c r="H3" s="13">
        <v>16</v>
      </c>
      <c r="I3" s="13">
        <v>15</v>
      </c>
      <c r="J3" s="13">
        <v>16</v>
      </c>
      <c r="K3" s="13">
        <v>15</v>
      </c>
    </row>
    <row r="4" spans="1:13" x14ac:dyDescent="0.25">
      <c r="A4" s="12" t="s">
        <v>931</v>
      </c>
      <c r="B4" s="13">
        <v>0</v>
      </c>
      <c r="C4" s="13">
        <v>8</v>
      </c>
      <c r="D4" s="13">
        <v>9</v>
      </c>
      <c r="E4" s="13">
        <v>28</v>
      </c>
      <c r="F4" s="13">
        <v>50</v>
      </c>
      <c r="G4" s="13">
        <v>57</v>
      </c>
      <c r="H4" s="13">
        <v>63</v>
      </c>
      <c r="I4" s="13">
        <v>65</v>
      </c>
      <c r="J4" s="13">
        <v>71</v>
      </c>
      <c r="K4" s="13">
        <v>95</v>
      </c>
    </row>
    <row r="5" spans="1:13" x14ac:dyDescent="0.25">
      <c r="A5" s="12" t="s">
        <v>123</v>
      </c>
      <c r="B5" s="12">
        <v>0</v>
      </c>
      <c r="C5" s="12">
        <v>8</v>
      </c>
      <c r="D5" s="12">
        <v>9</v>
      </c>
      <c r="E5" s="12">
        <v>28</v>
      </c>
      <c r="F5" s="12">
        <v>50</v>
      </c>
      <c r="G5" s="12">
        <v>57</v>
      </c>
      <c r="H5" s="12">
        <v>63</v>
      </c>
      <c r="I5" s="12">
        <v>65</v>
      </c>
      <c r="J5" s="12">
        <v>71</v>
      </c>
      <c r="K5" s="12">
        <v>95</v>
      </c>
      <c r="L5" s="12" t="s">
        <v>124</v>
      </c>
      <c r="M5" s="12" t="s">
        <v>148</v>
      </c>
    </row>
    <row r="6" spans="1:13" ht="30" x14ac:dyDescent="0.25">
      <c r="A6" s="3" t="s">
        <v>145</v>
      </c>
      <c r="B6">
        <v>1</v>
      </c>
      <c r="C6">
        <v>1</v>
      </c>
      <c r="D6">
        <v>1</v>
      </c>
      <c r="E6">
        <v>1</v>
      </c>
      <c r="F6">
        <v>1</v>
      </c>
      <c r="G6">
        <v>1</v>
      </c>
      <c r="H6">
        <v>1</v>
      </c>
      <c r="I6">
        <v>1</v>
      </c>
      <c r="J6">
        <v>1</v>
      </c>
      <c r="K6">
        <v>1</v>
      </c>
      <c r="L6">
        <f>COUNT(B6:K6)</f>
        <v>10</v>
      </c>
      <c r="M6">
        <f>L6/10*100</f>
        <v>100</v>
      </c>
    </row>
    <row r="7" spans="1:13" ht="60" x14ac:dyDescent="0.25">
      <c r="A7" s="3" t="s">
        <v>133</v>
      </c>
      <c r="B7">
        <v>1</v>
      </c>
      <c r="E7">
        <v>1</v>
      </c>
      <c r="L7">
        <f t="shared" ref="L7:L47" si="2">COUNT(B7:K7)</f>
        <v>2</v>
      </c>
      <c r="M7">
        <f t="shared" ref="M7:M70" si="3">L7/10*100</f>
        <v>20</v>
      </c>
    </row>
    <row r="8" spans="1:13" x14ac:dyDescent="0.25">
      <c r="A8" t="s">
        <v>7</v>
      </c>
      <c r="B8">
        <v>1</v>
      </c>
      <c r="L8">
        <f t="shared" si="2"/>
        <v>1</v>
      </c>
      <c r="M8">
        <f t="shared" si="3"/>
        <v>10</v>
      </c>
    </row>
    <row r="9" spans="1:13" ht="30" x14ac:dyDescent="0.25">
      <c r="A9" s="3" t="s">
        <v>143</v>
      </c>
      <c r="B9">
        <v>1</v>
      </c>
      <c r="D9">
        <v>1</v>
      </c>
      <c r="E9">
        <v>1</v>
      </c>
      <c r="H9">
        <v>1</v>
      </c>
      <c r="L9">
        <f t="shared" si="2"/>
        <v>4</v>
      </c>
      <c r="M9">
        <f t="shared" si="3"/>
        <v>40</v>
      </c>
    </row>
    <row r="10" spans="1:13" x14ac:dyDescent="0.25">
      <c r="A10" t="s">
        <v>9</v>
      </c>
      <c r="B10">
        <v>1</v>
      </c>
      <c r="L10">
        <f t="shared" si="2"/>
        <v>1</v>
      </c>
      <c r="M10">
        <f t="shared" si="3"/>
        <v>10</v>
      </c>
    </row>
    <row r="11" spans="1:13" x14ac:dyDescent="0.25">
      <c r="A11" t="s">
        <v>10</v>
      </c>
      <c r="B11">
        <v>1</v>
      </c>
      <c r="C11">
        <v>1</v>
      </c>
      <c r="D11">
        <v>1</v>
      </c>
      <c r="E11">
        <v>1</v>
      </c>
      <c r="F11">
        <v>1</v>
      </c>
      <c r="G11">
        <v>1</v>
      </c>
      <c r="H11">
        <v>1</v>
      </c>
      <c r="I11">
        <v>1</v>
      </c>
      <c r="J11">
        <v>1</v>
      </c>
      <c r="K11">
        <v>1</v>
      </c>
      <c r="L11">
        <f t="shared" si="2"/>
        <v>10</v>
      </c>
      <c r="M11">
        <f t="shared" si="3"/>
        <v>100</v>
      </c>
    </row>
    <row r="12" spans="1:13" x14ac:dyDescent="0.25">
      <c r="A12" t="s">
        <v>11</v>
      </c>
      <c r="B12">
        <v>1</v>
      </c>
      <c r="L12">
        <f t="shared" si="2"/>
        <v>1</v>
      </c>
      <c r="M12">
        <f t="shared" si="3"/>
        <v>10</v>
      </c>
    </row>
    <row r="13" spans="1:13" x14ac:dyDescent="0.25">
      <c r="A13" t="s">
        <v>12</v>
      </c>
      <c r="B13">
        <v>1</v>
      </c>
      <c r="L13">
        <f t="shared" si="2"/>
        <v>1</v>
      </c>
      <c r="M13">
        <f t="shared" si="3"/>
        <v>10</v>
      </c>
    </row>
    <row r="14" spans="1:13" x14ac:dyDescent="0.25">
      <c r="A14" t="s">
        <v>13</v>
      </c>
      <c r="B14">
        <v>1</v>
      </c>
      <c r="C14">
        <v>1</v>
      </c>
      <c r="D14">
        <v>1</v>
      </c>
      <c r="G14">
        <v>1</v>
      </c>
      <c r="K14">
        <v>1</v>
      </c>
      <c r="L14">
        <f t="shared" si="2"/>
        <v>5</v>
      </c>
      <c r="M14">
        <f t="shared" si="3"/>
        <v>50</v>
      </c>
    </row>
    <row r="15" spans="1:13" ht="45" x14ac:dyDescent="0.25">
      <c r="A15" s="3" t="s">
        <v>132</v>
      </c>
      <c r="B15">
        <v>1</v>
      </c>
      <c r="J15">
        <v>1</v>
      </c>
      <c r="L15">
        <f t="shared" si="2"/>
        <v>2</v>
      </c>
      <c r="M15">
        <f t="shared" si="3"/>
        <v>20</v>
      </c>
    </row>
    <row r="16" spans="1:13" x14ac:dyDescent="0.25">
      <c r="A16" t="s">
        <v>15</v>
      </c>
      <c r="B16">
        <v>1</v>
      </c>
      <c r="L16">
        <f t="shared" si="2"/>
        <v>1</v>
      </c>
      <c r="M16">
        <f t="shared" si="3"/>
        <v>10</v>
      </c>
    </row>
    <row r="17" spans="1:13" x14ac:dyDescent="0.25">
      <c r="A17" t="s">
        <v>16</v>
      </c>
      <c r="B17">
        <v>1</v>
      </c>
      <c r="L17">
        <f t="shared" si="2"/>
        <v>1</v>
      </c>
      <c r="M17">
        <f t="shared" si="3"/>
        <v>10</v>
      </c>
    </row>
    <row r="18" spans="1:13" x14ac:dyDescent="0.25">
      <c r="A18" t="s">
        <v>17</v>
      </c>
      <c r="B18">
        <v>1</v>
      </c>
      <c r="L18">
        <f t="shared" si="2"/>
        <v>1</v>
      </c>
      <c r="M18">
        <f t="shared" si="3"/>
        <v>10</v>
      </c>
    </row>
    <row r="19" spans="1:13" x14ac:dyDescent="0.25">
      <c r="A19" t="s">
        <v>18</v>
      </c>
      <c r="B19">
        <v>1</v>
      </c>
      <c r="L19">
        <f t="shared" si="2"/>
        <v>1</v>
      </c>
      <c r="M19">
        <f t="shared" si="3"/>
        <v>10</v>
      </c>
    </row>
    <row r="20" spans="1:13" x14ac:dyDescent="0.25">
      <c r="A20" t="s">
        <v>19</v>
      </c>
      <c r="B20">
        <v>1</v>
      </c>
      <c r="C20">
        <v>1</v>
      </c>
      <c r="D20">
        <v>1</v>
      </c>
      <c r="E20">
        <v>1</v>
      </c>
      <c r="F20">
        <v>1</v>
      </c>
      <c r="G20">
        <v>1</v>
      </c>
      <c r="H20">
        <v>1</v>
      </c>
      <c r="I20">
        <v>1</v>
      </c>
      <c r="J20">
        <v>1</v>
      </c>
      <c r="K20">
        <v>1</v>
      </c>
      <c r="L20">
        <f t="shared" si="2"/>
        <v>10</v>
      </c>
      <c r="M20">
        <f t="shared" si="3"/>
        <v>100</v>
      </c>
    </row>
    <row r="21" spans="1:13" x14ac:dyDescent="0.25">
      <c r="A21" t="s">
        <v>29</v>
      </c>
      <c r="C21">
        <v>1</v>
      </c>
      <c r="L21">
        <f t="shared" si="2"/>
        <v>1</v>
      </c>
      <c r="M21">
        <f t="shared" si="3"/>
        <v>10</v>
      </c>
    </row>
    <row r="22" spans="1:13" x14ac:dyDescent="0.25">
      <c r="A22" t="s">
        <v>30</v>
      </c>
      <c r="C22">
        <v>1</v>
      </c>
      <c r="L22">
        <f t="shared" si="2"/>
        <v>1</v>
      </c>
      <c r="M22">
        <f t="shared" si="3"/>
        <v>10</v>
      </c>
    </row>
    <row r="23" spans="1:13" ht="60" x14ac:dyDescent="0.25">
      <c r="A23" s="3" t="s">
        <v>142</v>
      </c>
      <c r="C23">
        <v>1</v>
      </c>
      <c r="D23">
        <v>1</v>
      </c>
      <c r="E23">
        <v>1</v>
      </c>
      <c r="F23">
        <v>1</v>
      </c>
      <c r="G23">
        <v>1</v>
      </c>
      <c r="H23">
        <v>1</v>
      </c>
      <c r="I23">
        <v>1</v>
      </c>
      <c r="J23">
        <v>1</v>
      </c>
      <c r="K23">
        <v>1</v>
      </c>
      <c r="L23">
        <f t="shared" si="2"/>
        <v>9</v>
      </c>
      <c r="M23">
        <f t="shared" si="3"/>
        <v>90</v>
      </c>
    </row>
    <row r="24" spans="1:13" x14ac:dyDescent="0.25">
      <c r="A24" t="s">
        <v>32</v>
      </c>
      <c r="C24">
        <v>1</v>
      </c>
      <c r="L24">
        <f t="shared" si="2"/>
        <v>1</v>
      </c>
      <c r="M24">
        <f t="shared" si="3"/>
        <v>10</v>
      </c>
    </row>
    <row r="25" spans="1:13" x14ac:dyDescent="0.25">
      <c r="A25" t="s">
        <v>33</v>
      </c>
      <c r="C25">
        <v>1</v>
      </c>
      <c r="L25">
        <f t="shared" si="2"/>
        <v>1</v>
      </c>
      <c r="M25">
        <f t="shared" si="3"/>
        <v>10</v>
      </c>
    </row>
    <row r="26" spans="1:13" x14ac:dyDescent="0.25">
      <c r="A26" t="s">
        <v>34</v>
      </c>
      <c r="C26">
        <v>1</v>
      </c>
      <c r="L26">
        <f t="shared" si="2"/>
        <v>1</v>
      </c>
      <c r="M26">
        <f t="shared" si="3"/>
        <v>10</v>
      </c>
    </row>
    <row r="27" spans="1:13" ht="30" x14ac:dyDescent="0.25">
      <c r="A27" s="3" t="s">
        <v>135</v>
      </c>
      <c r="C27">
        <v>1</v>
      </c>
      <c r="J27">
        <v>1</v>
      </c>
      <c r="L27">
        <f t="shared" si="2"/>
        <v>2</v>
      </c>
      <c r="M27">
        <f t="shared" si="3"/>
        <v>20</v>
      </c>
    </row>
    <row r="28" spans="1:13" ht="75" x14ac:dyDescent="0.25">
      <c r="A28" s="3" t="s">
        <v>136</v>
      </c>
      <c r="C28">
        <v>1</v>
      </c>
      <c r="I28">
        <v>1</v>
      </c>
      <c r="K28">
        <v>1</v>
      </c>
      <c r="L28">
        <f t="shared" si="2"/>
        <v>3</v>
      </c>
      <c r="M28">
        <f t="shared" si="3"/>
        <v>30</v>
      </c>
    </row>
    <row r="29" spans="1:13" x14ac:dyDescent="0.25">
      <c r="A29" t="s">
        <v>37</v>
      </c>
      <c r="C29">
        <v>1</v>
      </c>
      <c r="D29">
        <v>1</v>
      </c>
      <c r="E29">
        <v>1</v>
      </c>
      <c r="F29">
        <v>1</v>
      </c>
      <c r="G29">
        <v>1</v>
      </c>
      <c r="H29">
        <v>1</v>
      </c>
      <c r="I29">
        <v>1</v>
      </c>
      <c r="J29">
        <v>1</v>
      </c>
      <c r="K29">
        <v>1</v>
      </c>
      <c r="L29">
        <f t="shared" si="2"/>
        <v>9</v>
      </c>
      <c r="M29">
        <f t="shared" si="3"/>
        <v>90</v>
      </c>
    </row>
    <row r="30" spans="1:13" x14ac:dyDescent="0.25">
      <c r="A30" t="s">
        <v>38</v>
      </c>
      <c r="C30">
        <v>1</v>
      </c>
      <c r="L30">
        <f t="shared" si="2"/>
        <v>1</v>
      </c>
      <c r="M30">
        <f t="shared" si="3"/>
        <v>10</v>
      </c>
    </row>
    <row r="31" spans="1:13" x14ac:dyDescent="0.25">
      <c r="A31" t="s">
        <v>41</v>
      </c>
      <c r="D31">
        <v>1</v>
      </c>
      <c r="L31">
        <f t="shared" si="2"/>
        <v>1</v>
      </c>
      <c r="M31">
        <f t="shared" si="3"/>
        <v>10</v>
      </c>
    </row>
    <row r="32" spans="1:13" ht="30" x14ac:dyDescent="0.25">
      <c r="A32" s="3" t="s">
        <v>147</v>
      </c>
      <c r="D32">
        <v>1</v>
      </c>
      <c r="G32">
        <v>1</v>
      </c>
      <c r="L32">
        <f t="shared" si="2"/>
        <v>2</v>
      </c>
      <c r="M32">
        <f t="shared" si="3"/>
        <v>20</v>
      </c>
    </row>
    <row r="33" spans="1:13" x14ac:dyDescent="0.25">
      <c r="A33" t="s">
        <v>44</v>
      </c>
      <c r="D33">
        <v>1</v>
      </c>
      <c r="L33">
        <f t="shared" si="2"/>
        <v>1</v>
      </c>
      <c r="M33">
        <f t="shared" si="3"/>
        <v>10</v>
      </c>
    </row>
    <row r="34" spans="1:13" x14ac:dyDescent="0.25">
      <c r="A34" t="s">
        <v>45</v>
      </c>
      <c r="D34">
        <v>1</v>
      </c>
      <c r="L34">
        <f t="shared" si="2"/>
        <v>1</v>
      </c>
      <c r="M34">
        <f t="shared" si="3"/>
        <v>10</v>
      </c>
    </row>
    <row r="35" spans="1:13" x14ac:dyDescent="0.25">
      <c r="A35" t="s">
        <v>46</v>
      </c>
      <c r="D35">
        <v>1</v>
      </c>
      <c r="L35">
        <f t="shared" si="2"/>
        <v>1</v>
      </c>
      <c r="M35">
        <f t="shared" si="3"/>
        <v>10</v>
      </c>
    </row>
    <row r="36" spans="1:13" x14ac:dyDescent="0.25">
      <c r="A36" t="s">
        <v>47</v>
      </c>
      <c r="D36">
        <v>1</v>
      </c>
      <c r="L36">
        <f t="shared" si="2"/>
        <v>1</v>
      </c>
      <c r="M36">
        <f t="shared" si="3"/>
        <v>10</v>
      </c>
    </row>
    <row r="37" spans="1:13" x14ac:dyDescent="0.25">
      <c r="A37" t="s">
        <v>48</v>
      </c>
      <c r="D37">
        <v>1</v>
      </c>
      <c r="L37">
        <f t="shared" si="2"/>
        <v>1</v>
      </c>
      <c r="M37">
        <f t="shared" si="3"/>
        <v>10</v>
      </c>
    </row>
    <row r="38" spans="1:13" x14ac:dyDescent="0.25">
      <c r="A38" t="s">
        <v>50</v>
      </c>
      <c r="E38">
        <v>1</v>
      </c>
      <c r="L38">
        <f t="shared" si="2"/>
        <v>1</v>
      </c>
      <c r="M38">
        <f t="shared" si="3"/>
        <v>10</v>
      </c>
    </row>
    <row r="39" spans="1:13" x14ac:dyDescent="0.25">
      <c r="A39" t="s">
        <v>51</v>
      </c>
      <c r="E39">
        <v>1</v>
      </c>
      <c r="L39">
        <f t="shared" si="2"/>
        <v>1</v>
      </c>
      <c r="M39">
        <f t="shared" si="3"/>
        <v>10</v>
      </c>
    </row>
    <row r="40" spans="1:13" x14ac:dyDescent="0.25">
      <c r="A40" t="s">
        <v>53</v>
      </c>
      <c r="E40">
        <v>1</v>
      </c>
      <c r="L40">
        <f t="shared" si="2"/>
        <v>1</v>
      </c>
      <c r="M40">
        <f t="shared" si="3"/>
        <v>10</v>
      </c>
    </row>
    <row r="41" spans="1:13" x14ac:dyDescent="0.25">
      <c r="A41" t="s">
        <v>54</v>
      </c>
      <c r="E41">
        <v>1</v>
      </c>
      <c r="L41">
        <f t="shared" si="2"/>
        <v>1</v>
      </c>
      <c r="M41">
        <f t="shared" si="3"/>
        <v>10</v>
      </c>
    </row>
    <row r="42" spans="1:13" x14ac:dyDescent="0.25">
      <c r="A42" t="s">
        <v>55</v>
      </c>
      <c r="E42">
        <v>1</v>
      </c>
      <c r="H42">
        <v>1</v>
      </c>
      <c r="L42">
        <f t="shared" si="2"/>
        <v>2</v>
      </c>
      <c r="M42">
        <f t="shared" si="3"/>
        <v>20</v>
      </c>
    </row>
    <row r="43" spans="1:13" x14ac:dyDescent="0.25">
      <c r="A43" t="s">
        <v>56</v>
      </c>
      <c r="E43">
        <v>1</v>
      </c>
      <c r="L43">
        <f t="shared" si="2"/>
        <v>1</v>
      </c>
      <c r="M43">
        <f t="shared" si="3"/>
        <v>10</v>
      </c>
    </row>
    <row r="44" spans="1:13" ht="45" x14ac:dyDescent="0.25">
      <c r="A44" s="3" t="s">
        <v>138</v>
      </c>
      <c r="E44">
        <v>1</v>
      </c>
      <c r="F44">
        <v>1</v>
      </c>
      <c r="G44">
        <v>1</v>
      </c>
      <c r="H44">
        <v>1</v>
      </c>
      <c r="I44">
        <v>1</v>
      </c>
      <c r="J44">
        <v>1</v>
      </c>
      <c r="K44">
        <v>1</v>
      </c>
      <c r="L44">
        <f t="shared" si="2"/>
        <v>7</v>
      </c>
      <c r="M44">
        <f t="shared" si="3"/>
        <v>70</v>
      </c>
    </row>
    <row r="45" spans="1:13" x14ac:dyDescent="0.25">
      <c r="A45" t="s">
        <v>60</v>
      </c>
      <c r="E45">
        <v>1</v>
      </c>
      <c r="L45">
        <f t="shared" si="2"/>
        <v>1</v>
      </c>
      <c r="M45">
        <f t="shared" si="3"/>
        <v>10</v>
      </c>
    </row>
    <row r="46" spans="1:13" x14ac:dyDescent="0.25">
      <c r="A46" t="s">
        <v>125</v>
      </c>
      <c r="F46">
        <v>1</v>
      </c>
      <c r="L46">
        <f t="shared" si="2"/>
        <v>1</v>
      </c>
      <c r="M46">
        <f t="shared" si="3"/>
        <v>10</v>
      </c>
    </row>
    <row r="47" spans="1:13" x14ac:dyDescent="0.25">
      <c r="A47" t="s">
        <v>126</v>
      </c>
      <c r="F47">
        <v>1</v>
      </c>
      <c r="L47">
        <f t="shared" si="2"/>
        <v>1</v>
      </c>
      <c r="M47">
        <f t="shared" si="3"/>
        <v>10</v>
      </c>
    </row>
    <row r="48" spans="1:13" x14ac:dyDescent="0.25">
      <c r="A48" t="s">
        <v>73</v>
      </c>
      <c r="H48">
        <v>1</v>
      </c>
      <c r="L48">
        <f t="shared" ref="L48:L72" si="4">COUNT(B48:K48)</f>
        <v>1</v>
      </c>
      <c r="M48">
        <f t="shared" si="3"/>
        <v>10</v>
      </c>
    </row>
    <row r="49" spans="1:13" x14ac:dyDescent="0.25">
      <c r="A49" t="s">
        <v>128</v>
      </c>
      <c r="F49">
        <v>1</v>
      </c>
      <c r="L49">
        <f t="shared" si="4"/>
        <v>1</v>
      </c>
      <c r="M49">
        <f t="shared" si="3"/>
        <v>10</v>
      </c>
    </row>
    <row r="50" spans="1:13" x14ac:dyDescent="0.25">
      <c r="A50" t="s">
        <v>129</v>
      </c>
      <c r="F50">
        <v>1</v>
      </c>
      <c r="L50">
        <f t="shared" si="4"/>
        <v>1</v>
      </c>
      <c r="M50">
        <f t="shared" si="3"/>
        <v>10</v>
      </c>
    </row>
    <row r="51" spans="1:13" x14ac:dyDescent="0.25">
      <c r="A51" t="s">
        <v>130</v>
      </c>
      <c r="F51">
        <v>1</v>
      </c>
      <c r="L51">
        <f t="shared" si="4"/>
        <v>1</v>
      </c>
      <c r="M51">
        <f t="shared" si="3"/>
        <v>10</v>
      </c>
    </row>
    <row r="52" spans="1:13" ht="45" x14ac:dyDescent="0.25">
      <c r="A52" s="3" t="s">
        <v>141</v>
      </c>
      <c r="E52">
        <v>1</v>
      </c>
      <c r="F52">
        <v>1</v>
      </c>
      <c r="H52">
        <v>1</v>
      </c>
      <c r="I52">
        <v>1</v>
      </c>
      <c r="J52">
        <v>1</v>
      </c>
      <c r="L52">
        <f t="shared" si="4"/>
        <v>5</v>
      </c>
      <c r="M52">
        <f t="shared" si="3"/>
        <v>50</v>
      </c>
    </row>
    <row r="53" spans="1:13" x14ac:dyDescent="0.25">
      <c r="A53" t="s">
        <v>131</v>
      </c>
      <c r="F53">
        <v>1</v>
      </c>
      <c r="L53">
        <f t="shared" si="4"/>
        <v>1</v>
      </c>
      <c r="M53">
        <f t="shared" si="3"/>
        <v>10</v>
      </c>
    </row>
    <row r="54" spans="1:13" ht="30" x14ac:dyDescent="0.25">
      <c r="A54" s="3" t="s">
        <v>144</v>
      </c>
      <c r="D54">
        <v>1</v>
      </c>
      <c r="F54">
        <v>1</v>
      </c>
      <c r="I54">
        <v>1</v>
      </c>
      <c r="J54">
        <v>1</v>
      </c>
      <c r="K54">
        <v>1</v>
      </c>
      <c r="L54">
        <f t="shared" si="4"/>
        <v>5</v>
      </c>
      <c r="M54">
        <f t="shared" si="3"/>
        <v>50</v>
      </c>
    </row>
    <row r="55" spans="1:13" ht="30" x14ac:dyDescent="0.25">
      <c r="A55" s="3" t="s">
        <v>140</v>
      </c>
      <c r="F55">
        <v>1</v>
      </c>
      <c r="G55">
        <v>1</v>
      </c>
      <c r="I55">
        <v>1</v>
      </c>
      <c r="J55">
        <v>1</v>
      </c>
      <c r="K55">
        <v>1</v>
      </c>
      <c r="L55">
        <f t="shared" si="4"/>
        <v>5</v>
      </c>
      <c r="M55">
        <f t="shared" si="3"/>
        <v>50</v>
      </c>
    </row>
    <row r="56" spans="1:13" x14ac:dyDescent="0.25">
      <c r="A56" t="s">
        <v>61</v>
      </c>
      <c r="G56">
        <v>1</v>
      </c>
      <c r="L56">
        <f t="shared" si="4"/>
        <v>1</v>
      </c>
      <c r="M56">
        <f t="shared" si="3"/>
        <v>10</v>
      </c>
    </row>
    <row r="57" spans="1:13" x14ac:dyDescent="0.25">
      <c r="A57" t="s">
        <v>62</v>
      </c>
      <c r="G57">
        <v>1</v>
      </c>
      <c r="I57">
        <v>1</v>
      </c>
      <c r="L57">
        <f t="shared" si="4"/>
        <v>2</v>
      </c>
      <c r="M57">
        <f t="shared" si="3"/>
        <v>20</v>
      </c>
    </row>
    <row r="58" spans="1:13" x14ac:dyDescent="0.25">
      <c r="A58" t="s">
        <v>64</v>
      </c>
      <c r="G58">
        <v>1</v>
      </c>
      <c r="L58">
        <f t="shared" si="4"/>
        <v>1</v>
      </c>
      <c r="M58">
        <f t="shared" si="3"/>
        <v>10</v>
      </c>
    </row>
    <row r="59" spans="1:13" ht="30" x14ac:dyDescent="0.25">
      <c r="A59" s="3" t="s">
        <v>137</v>
      </c>
      <c r="G59">
        <v>1</v>
      </c>
      <c r="H59">
        <v>1</v>
      </c>
      <c r="L59">
        <f t="shared" si="4"/>
        <v>2</v>
      </c>
      <c r="M59">
        <f t="shared" si="3"/>
        <v>20</v>
      </c>
    </row>
    <row r="60" spans="1:13" x14ac:dyDescent="0.25">
      <c r="A60" t="s">
        <v>91</v>
      </c>
      <c r="J60">
        <v>1</v>
      </c>
      <c r="L60">
        <f t="shared" si="4"/>
        <v>1</v>
      </c>
      <c r="M60">
        <f t="shared" si="3"/>
        <v>10</v>
      </c>
    </row>
    <row r="61" spans="1:13" ht="30" x14ac:dyDescent="0.25">
      <c r="A61" s="3" t="s">
        <v>134</v>
      </c>
      <c r="C61">
        <v>1</v>
      </c>
      <c r="G61">
        <v>1</v>
      </c>
      <c r="H61">
        <v>1</v>
      </c>
      <c r="J61">
        <v>1</v>
      </c>
      <c r="K61">
        <v>1</v>
      </c>
      <c r="L61">
        <f t="shared" si="4"/>
        <v>5</v>
      </c>
      <c r="M61">
        <f t="shared" si="3"/>
        <v>50</v>
      </c>
    </row>
    <row r="62" spans="1:13" x14ac:dyDescent="0.25">
      <c r="A62" t="s">
        <v>68</v>
      </c>
      <c r="G62">
        <v>1</v>
      </c>
      <c r="L62">
        <f t="shared" si="4"/>
        <v>1</v>
      </c>
      <c r="M62">
        <f t="shared" si="3"/>
        <v>10</v>
      </c>
    </row>
    <row r="63" spans="1:13" ht="60" x14ac:dyDescent="0.25">
      <c r="A63" s="3" t="s">
        <v>139</v>
      </c>
      <c r="H63">
        <v>1</v>
      </c>
      <c r="I63">
        <v>1</v>
      </c>
      <c r="L63">
        <f t="shared" si="4"/>
        <v>2</v>
      </c>
      <c r="M63">
        <f t="shared" si="3"/>
        <v>20</v>
      </c>
    </row>
    <row r="64" spans="1:13" x14ac:dyDescent="0.25">
      <c r="A64" t="s">
        <v>72</v>
      </c>
      <c r="H64">
        <v>1</v>
      </c>
      <c r="L64">
        <f t="shared" si="4"/>
        <v>1</v>
      </c>
      <c r="M64">
        <f t="shared" si="3"/>
        <v>10</v>
      </c>
    </row>
    <row r="65" spans="1:13" x14ac:dyDescent="0.25">
      <c r="A65" t="s">
        <v>66</v>
      </c>
      <c r="G65">
        <v>1</v>
      </c>
      <c r="L65">
        <f t="shared" si="4"/>
        <v>1</v>
      </c>
      <c r="M65">
        <f t="shared" si="3"/>
        <v>10</v>
      </c>
    </row>
    <row r="66" spans="1:13" x14ac:dyDescent="0.25">
      <c r="A66" t="s">
        <v>74</v>
      </c>
      <c r="H66">
        <v>1</v>
      </c>
      <c r="L66">
        <f t="shared" si="4"/>
        <v>1</v>
      </c>
      <c r="M66">
        <f t="shared" si="3"/>
        <v>10</v>
      </c>
    </row>
    <row r="67" spans="1:13" x14ac:dyDescent="0.25">
      <c r="A67" t="s">
        <v>77</v>
      </c>
      <c r="H67">
        <v>1</v>
      </c>
      <c r="L67">
        <f t="shared" si="4"/>
        <v>1</v>
      </c>
      <c r="M67">
        <f t="shared" si="3"/>
        <v>10</v>
      </c>
    </row>
    <row r="68" spans="1:13" x14ac:dyDescent="0.25">
      <c r="A68" t="s">
        <v>79</v>
      </c>
      <c r="I68">
        <v>1</v>
      </c>
      <c r="L68">
        <f t="shared" si="4"/>
        <v>1</v>
      </c>
      <c r="M68">
        <f t="shared" si="3"/>
        <v>10</v>
      </c>
    </row>
    <row r="69" spans="1:13" x14ac:dyDescent="0.25">
      <c r="A69" t="s">
        <v>80</v>
      </c>
      <c r="I69">
        <v>1</v>
      </c>
      <c r="L69">
        <f t="shared" si="4"/>
        <v>1</v>
      </c>
      <c r="M69">
        <f t="shared" si="3"/>
        <v>10</v>
      </c>
    </row>
    <row r="70" spans="1:13" ht="30" x14ac:dyDescent="0.25">
      <c r="A70" s="3" t="s">
        <v>146</v>
      </c>
      <c r="F70">
        <v>1</v>
      </c>
      <c r="I70">
        <v>1</v>
      </c>
      <c r="L70">
        <f t="shared" si="4"/>
        <v>2</v>
      </c>
      <c r="M70">
        <f t="shared" si="3"/>
        <v>20</v>
      </c>
    </row>
    <row r="71" spans="1:13" x14ac:dyDescent="0.25">
      <c r="A71" t="s">
        <v>87</v>
      </c>
      <c r="J71">
        <v>1</v>
      </c>
      <c r="L71">
        <f t="shared" si="4"/>
        <v>1</v>
      </c>
      <c r="M71">
        <f t="shared" ref="M71:M77" si="5">L71/10*100</f>
        <v>10</v>
      </c>
    </row>
    <row r="72" spans="1:13" x14ac:dyDescent="0.25">
      <c r="A72" t="s">
        <v>88</v>
      </c>
      <c r="J72">
        <v>1</v>
      </c>
      <c r="L72">
        <f t="shared" si="4"/>
        <v>1</v>
      </c>
      <c r="M72">
        <f t="shared" si="5"/>
        <v>10</v>
      </c>
    </row>
    <row r="73" spans="1:13" x14ac:dyDescent="0.25">
      <c r="A73" t="s">
        <v>93</v>
      </c>
      <c r="J73">
        <v>1</v>
      </c>
      <c r="L73">
        <f t="shared" ref="L73:L77" si="6">COUNT(B73:K73)</f>
        <v>1</v>
      </c>
      <c r="M73">
        <f t="shared" si="5"/>
        <v>10</v>
      </c>
    </row>
    <row r="74" spans="1:13" x14ac:dyDescent="0.25">
      <c r="A74" t="s">
        <v>94</v>
      </c>
      <c r="K74">
        <v>1</v>
      </c>
      <c r="L74">
        <f t="shared" si="6"/>
        <v>1</v>
      </c>
      <c r="M74">
        <f t="shared" si="5"/>
        <v>10</v>
      </c>
    </row>
    <row r="75" spans="1:13" x14ac:dyDescent="0.25">
      <c r="A75" t="s">
        <v>95</v>
      </c>
      <c r="K75">
        <v>1</v>
      </c>
      <c r="L75">
        <f t="shared" si="6"/>
        <v>1</v>
      </c>
      <c r="M75">
        <f t="shared" si="5"/>
        <v>10</v>
      </c>
    </row>
    <row r="76" spans="1:13" x14ac:dyDescent="0.25">
      <c r="A76" t="s">
        <v>96</v>
      </c>
      <c r="K76">
        <v>1</v>
      </c>
      <c r="L76">
        <f t="shared" si="6"/>
        <v>1</v>
      </c>
      <c r="M76">
        <f t="shared" si="5"/>
        <v>10</v>
      </c>
    </row>
    <row r="77" spans="1:13" x14ac:dyDescent="0.25">
      <c r="A77" t="s">
        <v>98</v>
      </c>
      <c r="K77">
        <v>1</v>
      </c>
      <c r="L77">
        <f t="shared" si="6"/>
        <v>1</v>
      </c>
      <c r="M77">
        <f t="shared" si="5"/>
        <v>10</v>
      </c>
    </row>
  </sheetData>
  <autoFilter ref="A5:M5" xr:uid="{5602E50E-1387-4C38-8692-79882A51CAE0}"/>
  <conditionalFormatting sqref="A2:A77">
    <cfRule type="duplicateValues" dxfId="92" priority="41"/>
    <cfRule type="duplicateValues" dxfId="91" priority="42"/>
  </conditionalFormatting>
  <conditionalFormatting sqref="B1:K1">
    <cfRule type="cellIs" dxfId="90" priority="1" operator="equal">
      <formula>FALSE</formula>
    </cfRule>
  </conditionalFormatting>
  <conditionalFormatting sqref="M1:M1048576">
    <cfRule type="cellIs" dxfId="89" priority="2" operator="greaterThanOrEqual">
      <formula>50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3EA5-21F2-43B4-ACD8-BA509A99AA49}">
  <sheetPr>
    <tabColor theme="5" tint="0.79998168889431442"/>
  </sheetPr>
  <dimension ref="A1:AG174"/>
  <sheetViews>
    <sheetView zoomScale="115" zoomScaleNormal="115" workbookViewId="0">
      <selection activeCell="C1" sqref="C1:AB1"/>
    </sheetView>
    <sheetView topLeftCell="A84" workbookViewId="1">
      <selection activeCell="D22" sqref="D22"/>
    </sheetView>
    <sheetView topLeftCell="A150" workbookViewId="2">
      <selection activeCell="H16" sqref="H16"/>
    </sheetView>
    <sheetView zoomScale="115" zoomScaleNormal="115" workbookViewId="3">
      <selection activeCell="F136" sqref="F136"/>
    </sheetView>
  </sheetViews>
  <sheetFormatPr defaultColWidth="9" defaultRowHeight="15" x14ac:dyDescent="0.25"/>
  <cols>
    <col min="2" max="2" width="67.42578125" bestFit="1" customWidth="1"/>
    <col min="5" max="5" width="15.42578125" bestFit="1" customWidth="1"/>
    <col min="6" max="6" width="20.140625" customWidth="1"/>
    <col min="7" max="7" width="5.28515625" bestFit="1" customWidth="1"/>
    <col min="8" max="8" width="25" bestFit="1" customWidth="1"/>
    <col min="9" max="9" width="44.140625" customWidth="1"/>
    <col min="19" max="19" width="10.5703125" bestFit="1" customWidth="1"/>
    <col min="20" max="20" width="31.42578125" customWidth="1"/>
    <col min="22" max="22" width="20.140625" bestFit="1" customWidth="1"/>
  </cols>
  <sheetData>
    <row r="1" spans="1:33" x14ac:dyDescent="0.25">
      <c r="A1" s="6" t="s">
        <v>4</v>
      </c>
      <c r="B1" s="7"/>
      <c r="C1" s="32" t="s">
        <v>531</v>
      </c>
      <c r="D1" s="32" t="s">
        <v>532</v>
      </c>
      <c r="E1" s="32" t="s">
        <v>993</v>
      </c>
      <c r="F1" s="32" t="s">
        <v>992</v>
      </c>
      <c r="G1" s="1" t="s">
        <v>149</v>
      </c>
      <c r="H1" s="1" t="s">
        <v>918</v>
      </c>
      <c r="I1" s="1" t="s">
        <v>923</v>
      </c>
      <c r="J1" s="1" t="s">
        <v>922</v>
      </c>
      <c r="K1" s="1" t="s">
        <v>150</v>
      </c>
      <c r="L1" s="1" t="s">
        <v>151</v>
      </c>
      <c r="M1" s="1" t="s">
        <v>152</v>
      </c>
      <c r="N1" s="1" t="s">
        <v>153</v>
      </c>
      <c r="O1" s="1" t="s">
        <v>154</v>
      </c>
      <c r="P1" s="1" t="s">
        <v>155</v>
      </c>
      <c r="Q1" s="1" t="s">
        <v>156</v>
      </c>
      <c r="R1" s="1" t="s">
        <v>157</v>
      </c>
      <c r="S1" s="1" t="s">
        <v>158</v>
      </c>
      <c r="T1" s="1" t="s">
        <v>159</v>
      </c>
      <c r="V1" s="12" t="s">
        <v>522</v>
      </c>
      <c r="W1" s="12" t="s">
        <v>523</v>
      </c>
      <c r="X1" s="12" t="s">
        <v>524</v>
      </c>
      <c r="Y1" s="12" t="s">
        <v>525</v>
      </c>
      <c r="Z1" s="12" t="s">
        <v>526</v>
      </c>
      <c r="AA1" s="12" t="s">
        <v>529</v>
      </c>
      <c r="AB1" s="32" t="s">
        <v>472</v>
      </c>
      <c r="AC1" s="1"/>
      <c r="AD1" s="1"/>
      <c r="AE1" s="1"/>
      <c r="AF1" s="1"/>
      <c r="AG1" s="1"/>
    </row>
    <row r="2" spans="1:33" x14ac:dyDescent="0.25">
      <c r="A2" s="8">
        <v>0.375</v>
      </c>
      <c r="B2" s="9" t="s">
        <v>5</v>
      </c>
      <c r="C2" t="b">
        <f>(A2=G2)</f>
        <v>1</v>
      </c>
      <c r="D2" s="18" t="b">
        <f t="shared" ref="D2:D16" si="0">(B2=I2)</f>
        <v>0</v>
      </c>
      <c r="E2" t="b">
        <v>1</v>
      </c>
      <c r="F2" t="b">
        <v>1</v>
      </c>
      <c r="G2" s="18">
        <v>0.375</v>
      </c>
      <c r="H2" t="s">
        <v>160</v>
      </c>
      <c r="I2" t="s">
        <v>187</v>
      </c>
      <c r="J2" t="s">
        <v>161</v>
      </c>
      <c r="K2" t="s">
        <v>188</v>
      </c>
      <c r="L2" t="s">
        <v>162</v>
      </c>
      <c r="M2" t="s">
        <v>164</v>
      </c>
      <c r="N2" t="s">
        <v>163</v>
      </c>
      <c r="O2" t="s">
        <v>980</v>
      </c>
      <c r="P2" t="s">
        <v>185</v>
      </c>
      <c r="Q2" t="s">
        <v>981</v>
      </c>
      <c r="R2" t="s">
        <v>183</v>
      </c>
      <c r="S2" s="2" t="s">
        <v>982</v>
      </c>
      <c r="U2" s="18"/>
    </row>
    <row r="3" spans="1:33" x14ac:dyDescent="0.25">
      <c r="A3" s="8">
        <v>0.3888888888888889</v>
      </c>
      <c r="B3" s="9" t="s">
        <v>6</v>
      </c>
      <c r="C3" t="b">
        <f t="shared" ref="C3:C16" si="1">(A3=G3)</f>
        <v>1</v>
      </c>
      <c r="D3" s="18" t="b">
        <f t="shared" si="0"/>
        <v>1</v>
      </c>
      <c r="E3" t="b">
        <v>1</v>
      </c>
      <c r="F3" t="b">
        <v>1</v>
      </c>
      <c r="G3" s="18">
        <v>0.3888888888888889</v>
      </c>
      <c r="H3" t="s">
        <v>177</v>
      </c>
      <c r="I3" t="s">
        <v>6</v>
      </c>
      <c r="S3" s="2"/>
      <c r="U3" s="18"/>
    </row>
    <row r="4" spans="1:33" x14ac:dyDescent="0.25">
      <c r="A4" s="8">
        <v>0.41666666666666669</v>
      </c>
      <c r="B4" s="9" t="s">
        <v>7</v>
      </c>
      <c r="C4" t="b">
        <f t="shared" si="1"/>
        <v>1</v>
      </c>
      <c r="D4" s="18" t="b">
        <f t="shared" si="0"/>
        <v>1</v>
      </c>
      <c r="E4" t="b">
        <v>1</v>
      </c>
      <c r="F4" t="b">
        <v>1</v>
      </c>
      <c r="G4" s="18">
        <v>0.41666666666666669</v>
      </c>
      <c r="H4" t="s">
        <v>177</v>
      </c>
      <c r="I4" t="s">
        <v>7</v>
      </c>
      <c r="S4" s="2"/>
      <c r="U4" s="18"/>
    </row>
    <row r="5" spans="1:33" x14ac:dyDescent="0.25">
      <c r="A5" s="8">
        <v>0.44791666666666669</v>
      </c>
      <c r="B5" s="42" t="s">
        <v>8</v>
      </c>
      <c r="C5" t="b">
        <f t="shared" si="1"/>
        <v>1</v>
      </c>
      <c r="D5" s="18" t="b">
        <f t="shared" si="0"/>
        <v>0</v>
      </c>
      <c r="E5" t="b">
        <v>1</v>
      </c>
      <c r="F5" t="b">
        <v>1</v>
      </c>
      <c r="G5" s="18">
        <v>0.44791666666666669</v>
      </c>
      <c r="H5" t="s">
        <v>177</v>
      </c>
      <c r="I5" t="s">
        <v>983</v>
      </c>
      <c r="J5" t="s">
        <v>984</v>
      </c>
      <c r="S5" s="2"/>
      <c r="U5" s="18"/>
    </row>
    <row r="6" spans="1:33" x14ac:dyDescent="0.25">
      <c r="A6" s="8">
        <v>0.45833333333333331</v>
      </c>
      <c r="B6" s="9" t="s">
        <v>9</v>
      </c>
      <c r="C6" t="b">
        <f t="shared" si="1"/>
        <v>1</v>
      </c>
      <c r="D6" s="18" t="b">
        <f t="shared" si="0"/>
        <v>0</v>
      </c>
      <c r="E6" t="b">
        <v>1</v>
      </c>
      <c r="F6" t="b">
        <v>1</v>
      </c>
      <c r="G6" s="18">
        <v>0.45833333333333331</v>
      </c>
      <c r="H6" t="s">
        <v>168</v>
      </c>
      <c r="I6" t="s">
        <v>191</v>
      </c>
      <c r="J6" t="s">
        <v>169</v>
      </c>
      <c r="K6" t="s">
        <v>192</v>
      </c>
      <c r="L6" t="s">
        <v>170</v>
      </c>
      <c r="M6">
        <v>30</v>
      </c>
      <c r="S6" s="2"/>
      <c r="U6" s="18"/>
    </row>
    <row r="7" spans="1:33" x14ac:dyDescent="0.25">
      <c r="A7" s="8">
        <v>0.5</v>
      </c>
      <c r="B7" s="42" t="s">
        <v>10</v>
      </c>
      <c r="C7" t="b">
        <f t="shared" si="1"/>
        <v>1</v>
      </c>
      <c r="D7" s="18" t="b">
        <f t="shared" si="0"/>
        <v>0</v>
      </c>
      <c r="E7" t="b">
        <v>1</v>
      </c>
      <c r="F7" t="b">
        <v>1</v>
      </c>
      <c r="G7" s="18">
        <v>0.5</v>
      </c>
      <c r="H7" t="s">
        <v>177</v>
      </c>
      <c r="I7" t="s">
        <v>193</v>
      </c>
      <c r="J7" t="s">
        <v>209</v>
      </c>
      <c r="S7" s="2"/>
      <c r="U7" s="18"/>
    </row>
    <row r="8" spans="1:33" x14ac:dyDescent="0.25">
      <c r="A8" s="8">
        <v>0.54166666666666663</v>
      </c>
      <c r="B8" s="9" t="s">
        <v>11</v>
      </c>
      <c r="C8" t="b">
        <f t="shared" si="1"/>
        <v>1</v>
      </c>
      <c r="D8" s="18" t="b">
        <f t="shared" si="0"/>
        <v>1</v>
      </c>
      <c r="E8" t="b">
        <v>1</v>
      </c>
      <c r="F8" t="b">
        <v>1</v>
      </c>
      <c r="G8" s="18">
        <v>0.54166666666666663</v>
      </c>
      <c r="H8" t="s">
        <v>177</v>
      </c>
      <c r="I8" t="s">
        <v>11</v>
      </c>
      <c r="S8" s="2"/>
      <c r="U8" s="18"/>
    </row>
    <row r="9" spans="1:33" x14ac:dyDescent="0.25">
      <c r="A9" s="8">
        <v>0.58333333333333337</v>
      </c>
      <c r="B9" s="9" t="s">
        <v>12</v>
      </c>
      <c r="C9" t="b">
        <f t="shared" si="1"/>
        <v>1</v>
      </c>
      <c r="D9" s="18" t="b">
        <f t="shared" si="0"/>
        <v>0</v>
      </c>
      <c r="E9" t="b">
        <v>1</v>
      </c>
      <c r="F9" t="b">
        <v>1</v>
      </c>
      <c r="G9" s="18">
        <v>0.58333333333333337</v>
      </c>
      <c r="H9" t="s">
        <v>178</v>
      </c>
      <c r="I9" t="s">
        <v>195</v>
      </c>
      <c r="J9" t="s">
        <v>161</v>
      </c>
      <c r="K9" t="s">
        <v>196</v>
      </c>
      <c r="L9" t="s">
        <v>179</v>
      </c>
      <c r="M9" t="s">
        <v>985</v>
      </c>
      <c r="S9" s="2"/>
      <c r="U9" s="18"/>
    </row>
    <row r="10" spans="1:33" x14ac:dyDescent="0.25">
      <c r="A10" s="8">
        <v>0.61458333333333337</v>
      </c>
      <c r="B10" s="42" t="s">
        <v>13</v>
      </c>
      <c r="C10" t="b">
        <f t="shared" si="1"/>
        <v>1</v>
      </c>
      <c r="D10" s="18" t="b">
        <f t="shared" si="0"/>
        <v>0</v>
      </c>
      <c r="E10" t="b">
        <v>1</v>
      </c>
      <c r="F10" t="b">
        <v>1</v>
      </c>
      <c r="G10" s="18">
        <v>0.61458333333333337</v>
      </c>
      <c r="H10" t="s">
        <v>180</v>
      </c>
      <c r="I10" t="s">
        <v>986</v>
      </c>
      <c r="J10" t="s">
        <v>181</v>
      </c>
      <c r="K10" t="s">
        <v>164</v>
      </c>
      <c r="L10" t="s">
        <v>182</v>
      </c>
      <c r="M10">
        <v>111111111</v>
      </c>
      <c r="N10" t="s">
        <v>183</v>
      </c>
      <c r="O10" t="s">
        <v>987</v>
      </c>
      <c r="S10" s="2"/>
      <c r="U10" s="18"/>
    </row>
    <row r="11" spans="1:33" x14ac:dyDescent="0.25">
      <c r="A11" s="8">
        <v>0.625</v>
      </c>
      <c r="B11" s="9" t="s">
        <v>14</v>
      </c>
      <c r="C11" t="b">
        <f t="shared" si="1"/>
        <v>1</v>
      </c>
      <c r="D11" s="18" t="b">
        <f t="shared" si="0"/>
        <v>1</v>
      </c>
      <c r="E11" t="b">
        <v>1</v>
      </c>
      <c r="F11" t="b">
        <v>1</v>
      </c>
      <c r="G11" s="18">
        <v>0.625</v>
      </c>
      <c r="H11" t="s">
        <v>177</v>
      </c>
      <c r="I11" t="s">
        <v>14</v>
      </c>
      <c r="S11" s="2"/>
      <c r="U11" s="18"/>
    </row>
    <row r="12" spans="1:33" x14ac:dyDescent="0.25">
      <c r="A12" s="8">
        <v>0.64583333333333337</v>
      </c>
      <c r="B12" s="9" t="s">
        <v>15</v>
      </c>
      <c r="C12" t="b">
        <f t="shared" si="1"/>
        <v>1</v>
      </c>
      <c r="D12" s="18" t="b">
        <f t="shared" si="0"/>
        <v>0</v>
      </c>
      <c r="E12" t="b">
        <v>1</v>
      </c>
      <c r="F12" t="b">
        <v>1</v>
      </c>
      <c r="G12" s="18">
        <v>0.64583333333333337</v>
      </c>
      <c r="H12" t="s">
        <v>168</v>
      </c>
      <c r="I12" t="s">
        <v>988</v>
      </c>
      <c r="J12" t="s">
        <v>169</v>
      </c>
      <c r="K12" t="s">
        <v>236</v>
      </c>
      <c r="L12" t="s">
        <v>170</v>
      </c>
      <c r="M12">
        <v>45</v>
      </c>
      <c r="S12" s="2"/>
      <c r="U12" s="18"/>
    </row>
    <row r="13" spans="1:33" x14ac:dyDescent="0.25">
      <c r="A13" s="8">
        <v>0.66666666666666663</v>
      </c>
      <c r="B13" s="42" t="s">
        <v>16</v>
      </c>
      <c r="C13" t="b">
        <f t="shared" si="1"/>
        <v>1</v>
      </c>
      <c r="D13" s="18" t="b">
        <f t="shared" si="0"/>
        <v>0</v>
      </c>
      <c r="E13" t="b">
        <v>1</v>
      </c>
      <c r="F13" t="b">
        <v>1</v>
      </c>
      <c r="G13" s="18">
        <v>0.66666666666666663</v>
      </c>
      <c r="H13" t="s">
        <v>168</v>
      </c>
      <c r="I13" t="s">
        <v>989</v>
      </c>
      <c r="J13" t="s">
        <v>169</v>
      </c>
      <c r="K13" t="s">
        <v>184</v>
      </c>
      <c r="L13" t="s">
        <v>170</v>
      </c>
      <c r="M13">
        <v>15</v>
      </c>
      <c r="S13" s="2"/>
      <c r="U13" s="18"/>
    </row>
    <row r="14" spans="1:33" x14ac:dyDescent="0.25">
      <c r="A14" s="8">
        <v>0.67708333333333337</v>
      </c>
      <c r="B14" s="9" t="s">
        <v>17</v>
      </c>
      <c r="C14" t="b">
        <f t="shared" si="1"/>
        <v>1</v>
      </c>
      <c r="D14" s="18" t="b">
        <f t="shared" si="0"/>
        <v>0</v>
      </c>
      <c r="E14" t="b">
        <v>1</v>
      </c>
      <c r="F14" t="b">
        <v>1</v>
      </c>
      <c r="G14" s="18">
        <v>0.67708333333333337</v>
      </c>
      <c r="H14" t="s">
        <v>165</v>
      </c>
      <c r="I14" t="s">
        <v>199</v>
      </c>
      <c r="J14" t="s">
        <v>166</v>
      </c>
      <c r="K14" t="s">
        <v>248</v>
      </c>
      <c r="L14" t="s">
        <v>167</v>
      </c>
      <c r="M14">
        <v>30</v>
      </c>
      <c r="S14" s="2"/>
      <c r="U14" s="18"/>
    </row>
    <row r="15" spans="1:33" x14ac:dyDescent="0.25">
      <c r="A15" s="8">
        <v>0.69791666666666663</v>
      </c>
      <c r="B15" s="9" t="s">
        <v>18</v>
      </c>
      <c r="C15" t="b">
        <f t="shared" si="1"/>
        <v>1</v>
      </c>
      <c r="D15" s="18" t="b">
        <f t="shared" si="0"/>
        <v>0</v>
      </c>
      <c r="E15" t="b">
        <v>1</v>
      </c>
      <c r="F15" t="b">
        <v>1</v>
      </c>
      <c r="G15" s="18">
        <v>0.69791666666666663</v>
      </c>
      <c r="H15" t="s">
        <v>160</v>
      </c>
      <c r="I15" t="s">
        <v>990</v>
      </c>
      <c r="J15" t="s">
        <v>161</v>
      </c>
      <c r="K15" t="s">
        <v>188</v>
      </c>
      <c r="L15" t="s">
        <v>162</v>
      </c>
      <c r="M15" t="s">
        <v>164</v>
      </c>
      <c r="N15" t="s">
        <v>163</v>
      </c>
      <c r="O15" t="s">
        <v>200</v>
      </c>
      <c r="P15" t="s">
        <v>185</v>
      </c>
      <c r="Q15" t="s">
        <v>186</v>
      </c>
      <c r="R15" t="s">
        <v>183</v>
      </c>
      <c r="S15" s="2" t="s">
        <v>991</v>
      </c>
      <c r="U15" s="18"/>
    </row>
    <row r="16" spans="1:33" ht="15.75" thickBot="1" x14ac:dyDescent="0.3">
      <c r="A16" s="10">
        <v>0.70833333333333337</v>
      </c>
      <c r="B16" s="11" t="s">
        <v>19</v>
      </c>
      <c r="C16" t="b">
        <f t="shared" si="1"/>
        <v>1</v>
      </c>
      <c r="D16" s="18" t="b">
        <f t="shared" si="0"/>
        <v>0</v>
      </c>
      <c r="E16" t="b">
        <v>1</v>
      </c>
      <c r="F16" t="b">
        <v>1</v>
      </c>
      <c r="G16" s="18">
        <v>0.70833333333333337</v>
      </c>
      <c r="H16" t="s">
        <v>177</v>
      </c>
      <c r="I16" t="s">
        <v>201</v>
      </c>
      <c r="J16" t="s">
        <v>218</v>
      </c>
      <c r="S16" s="2"/>
      <c r="U16" s="18"/>
    </row>
    <row r="17" spans="1:33" ht="15.75" thickBot="1" x14ac:dyDescent="0.3">
      <c r="C17" s="18"/>
      <c r="D17" s="18"/>
      <c r="G17" s="18"/>
    </row>
    <row r="18" spans="1:33" x14ac:dyDescent="0.25">
      <c r="A18" s="6" t="s">
        <v>21</v>
      </c>
      <c r="B18" s="7"/>
      <c r="C18" s="32" t="s">
        <v>531</v>
      </c>
      <c r="D18" s="32" t="s">
        <v>532</v>
      </c>
      <c r="E18" s="32" t="s">
        <v>993</v>
      </c>
      <c r="F18" s="32" t="s">
        <v>992</v>
      </c>
      <c r="G18" s="1" t="s">
        <v>149</v>
      </c>
      <c r="H18" s="1" t="s">
        <v>918</v>
      </c>
      <c r="I18" s="1" t="s">
        <v>923</v>
      </c>
      <c r="J18" s="1" t="s">
        <v>922</v>
      </c>
      <c r="K18" s="1" t="s">
        <v>150</v>
      </c>
      <c r="L18" s="1" t="s">
        <v>151</v>
      </c>
      <c r="M18" s="1" t="s">
        <v>152</v>
      </c>
      <c r="N18" s="1" t="s">
        <v>153</v>
      </c>
      <c r="O18" s="1" t="s">
        <v>154</v>
      </c>
      <c r="P18" s="1" t="s">
        <v>155</v>
      </c>
      <c r="Q18" s="1" t="s">
        <v>156</v>
      </c>
      <c r="R18" s="1" t="s">
        <v>157</v>
      </c>
      <c r="S18" s="1" t="s">
        <v>158</v>
      </c>
      <c r="T18" s="1" t="s">
        <v>159</v>
      </c>
      <c r="V18" s="12" t="s">
        <v>522</v>
      </c>
      <c r="W18" s="12" t="s">
        <v>523</v>
      </c>
      <c r="X18" s="12" t="s">
        <v>524</v>
      </c>
      <c r="Y18" s="12" t="s">
        <v>525</v>
      </c>
      <c r="Z18" s="12" t="s">
        <v>526</v>
      </c>
      <c r="AA18" s="12" t="s">
        <v>529</v>
      </c>
      <c r="AB18" s="32" t="s">
        <v>472</v>
      </c>
      <c r="AC18" s="15"/>
      <c r="AD18" s="15"/>
      <c r="AE18" s="15"/>
      <c r="AF18" s="15"/>
      <c r="AG18" s="15"/>
    </row>
    <row r="19" spans="1:33" x14ac:dyDescent="0.25">
      <c r="A19" s="8">
        <v>0.375</v>
      </c>
      <c r="B19" s="9" t="s">
        <v>5</v>
      </c>
      <c r="C19" t="b">
        <f>(A19=G19)</f>
        <v>1</v>
      </c>
      <c r="D19" s="18" t="b">
        <f>(B19=I19)</f>
        <v>0</v>
      </c>
      <c r="E19" t="b">
        <v>1</v>
      </c>
      <c r="G19" s="18">
        <v>0.375</v>
      </c>
      <c r="H19" t="s">
        <v>160</v>
      </c>
      <c r="I19" t="s">
        <v>187</v>
      </c>
      <c r="J19" t="s">
        <v>161</v>
      </c>
      <c r="K19" t="s">
        <v>188</v>
      </c>
      <c r="L19" t="s">
        <v>162</v>
      </c>
      <c r="M19" t="s">
        <v>994</v>
      </c>
      <c r="N19" t="s">
        <v>163</v>
      </c>
      <c r="O19" t="s">
        <v>188</v>
      </c>
      <c r="P19" t="s">
        <v>185</v>
      </c>
      <c r="Q19" t="s">
        <v>234</v>
      </c>
      <c r="R19" t="s">
        <v>183</v>
      </c>
      <c r="S19" t="s">
        <v>995</v>
      </c>
      <c r="T19" s="1"/>
      <c r="U19" s="1"/>
      <c r="V19" s="1"/>
      <c r="W19" s="1"/>
      <c r="X19" s="1"/>
      <c r="Y19" s="1"/>
      <c r="Z19" s="1"/>
      <c r="AA19" s="1"/>
      <c r="AB19" s="1"/>
      <c r="AC19" s="1"/>
      <c r="AD19" s="1"/>
      <c r="AE19" s="1"/>
      <c r="AF19" s="1"/>
      <c r="AG19" s="1"/>
    </row>
    <row r="20" spans="1:33" x14ac:dyDescent="0.25">
      <c r="A20" s="8">
        <v>0.3888888888888889</v>
      </c>
      <c r="B20" s="9" t="s">
        <v>29</v>
      </c>
      <c r="C20" t="b">
        <f t="shared" ref="C20:C33" si="2">(A20=G20)</f>
        <v>1</v>
      </c>
      <c r="D20" s="18" t="b">
        <f t="shared" ref="D20:D33" si="3">(B20=I20)</f>
        <v>0</v>
      </c>
      <c r="E20" t="b">
        <v>1</v>
      </c>
      <c r="G20" s="18">
        <v>0.3888888888888889</v>
      </c>
      <c r="H20" t="s">
        <v>178</v>
      </c>
      <c r="I20" t="s">
        <v>996</v>
      </c>
      <c r="J20" t="s">
        <v>161</v>
      </c>
      <c r="K20" t="s">
        <v>196</v>
      </c>
      <c r="L20" t="s">
        <v>179</v>
      </c>
      <c r="M20" t="s">
        <v>997</v>
      </c>
      <c r="S20" s="2"/>
      <c r="U20" s="18"/>
    </row>
    <row r="21" spans="1:33" x14ac:dyDescent="0.25">
      <c r="A21" s="8">
        <v>0.40277777777777779</v>
      </c>
      <c r="B21" s="9" t="s">
        <v>30</v>
      </c>
      <c r="C21" t="b">
        <f t="shared" si="2"/>
        <v>1</v>
      </c>
      <c r="D21" s="18" t="b">
        <f t="shared" si="3"/>
        <v>0</v>
      </c>
      <c r="E21" t="b">
        <v>1</v>
      </c>
      <c r="G21" s="18">
        <v>0.40277777777777779</v>
      </c>
      <c r="H21" t="s">
        <v>177</v>
      </c>
      <c r="I21" t="s">
        <v>998</v>
      </c>
      <c r="U21" s="18"/>
    </row>
    <row r="22" spans="1:33" x14ac:dyDescent="0.25">
      <c r="A22" s="8">
        <v>0.4375</v>
      </c>
      <c r="B22" s="42" t="s">
        <v>31</v>
      </c>
      <c r="C22" t="b">
        <f t="shared" si="2"/>
        <v>1</v>
      </c>
      <c r="D22" s="18" t="b">
        <f t="shared" si="3"/>
        <v>0</v>
      </c>
      <c r="E22" t="b">
        <v>1</v>
      </c>
      <c r="G22" s="18">
        <v>0.4375</v>
      </c>
      <c r="H22" t="s">
        <v>177</v>
      </c>
      <c r="I22" t="s">
        <v>999</v>
      </c>
      <c r="J22" t="s">
        <v>207</v>
      </c>
      <c r="S22" s="2"/>
      <c r="U22" s="18"/>
    </row>
    <row r="23" spans="1:33" x14ac:dyDescent="0.25">
      <c r="A23" s="8">
        <v>0.44791666666666669</v>
      </c>
      <c r="B23" s="9" t="s">
        <v>32</v>
      </c>
      <c r="C23" t="b">
        <f t="shared" si="2"/>
        <v>1</v>
      </c>
      <c r="D23" s="18" t="b">
        <f t="shared" si="3"/>
        <v>0</v>
      </c>
      <c r="E23" t="b">
        <v>1</v>
      </c>
      <c r="G23" s="18">
        <v>0.44791666666666669</v>
      </c>
      <c r="H23" t="s">
        <v>177</v>
      </c>
      <c r="I23" t="s">
        <v>1000</v>
      </c>
      <c r="S23" s="2"/>
      <c r="U23" s="18"/>
    </row>
    <row r="24" spans="1:33" x14ac:dyDescent="0.25">
      <c r="A24" s="8">
        <v>0.47916666666666669</v>
      </c>
      <c r="B24" s="9" t="s">
        <v>33</v>
      </c>
      <c r="C24" t="b">
        <f t="shared" si="2"/>
        <v>1</v>
      </c>
      <c r="D24" s="18" t="b">
        <f t="shared" si="3"/>
        <v>0</v>
      </c>
      <c r="E24" t="b">
        <v>1</v>
      </c>
      <c r="G24" s="18">
        <v>0.47916666666666669</v>
      </c>
      <c r="H24" t="s">
        <v>177</v>
      </c>
      <c r="I24" t="s">
        <v>1001</v>
      </c>
      <c r="U24" s="18"/>
    </row>
    <row r="25" spans="1:33" x14ac:dyDescent="0.25">
      <c r="A25" s="8">
        <v>0.5</v>
      </c>
      <c r="B25" s="42" t="s">
        <v>10</v>
      </c>
      <c r="C25" t="b">
        <f t="shared" si="2"/>
        <v>1</v>
      </c>
      <c r="D25" s="18" t="b">
        <f t="shared" si="3"/>
        <v>0</v>
      </c>
      <c r="E25" t="b">
        <v>1</v>
      </c>
      <c r="G25" s="18">
        <v>0.5</v>
      </c>
      <c r="H25" t="s">
        <v>177</v>
      </c>
      <c r="I25" t="s">
        <v>1002</v>
      </c>
      <c r="J25" t="s">
        <v>209</v>
      </c>
      <c r="S25" s="2"/>
      <c r="U25" s="18"/>
    </row>
    <row r="26" spans="1:33" x14ac:dyDescent="0.25">
      <c r="A26" s="8">
        <v>0.54166666666666663</v>
      </c>
      <c r="B26" s="9" t="s">
        <v>34</v>
      </c>
      <c r="C26" t="b">
        <f t="shared" si="2"/>
        <v>1</v>
      </c>
      <c r="D26" s="18" t="b">
        <f t="shared" si="3"/>
        <v>0</v>
      </c>
      <c r="E26" t="b">
        <v>1</v>
      </c>
      <c r="G26" s="18">
        <v>0.54166666666666663</v>
      </c>
      <c r="H26" t="s">
        <v>177</v>
      </c>
      <c r="I26" t="s">
        <v>1003</v>
      </c>
      <c r="S26" s="2"/>
      <c r="U26" s="18"/>
    </row>
    <row r="27" spans="1:33" x14ac:dyDescent="0.25">
      <c r="A27" s="8">
        <v>0.58333333333333337</v>
      </c>
      <c r="B27" s="9" t="s">
        <v>35</v>
      </c>
      <c r="C27" t="b">
        <f t="shared" si="2"/>
        <v>1</v>
      </c>
      <c r="D27" s="18" t="b">
        <f t="shared" si="3"/>
        <v>0</v>
      </c>
      <c r="E27" t="b">
        <v>1</v>
      </c>
      <c r="G27" s="18">
        <v>0.58333333333333337</v>
      </c>
      <c r="H27" t="s">
        <v>178</v>
      </c>
      <c r="I27" t="s">
        <v>211</v>
      </c>
      <c r="J27" t="s">
        <v>161</v>
      </c>
      <c r="K27" t="s">
        <v>196</v>
      </c>
      <c r="L27" t="s">
        <v>179</v>
      </c>
      <c r="M27" t="s">
        <v>997</v>
      </c>
      <c r="S27" s="2"/>
      <c r="U27" s="18"/>
    </row>
    <row r="28" spans="1:33" x14ac:dyDescent="0.25">
      <c r="A28" s="8">
        <v>0.61458333333333337</v>
      </c>
      <c r="B28" s="42" t="s">
        <v>13</v>
      </c>
      <c r="C28" t="b">
        <f t="shared" si="2"/>
        <v>1</v>
      </c>
      <c r="D28" s="18" t="b">
        <f t="shared" si="3"/>
        <v>0</v>
      </c>
      <c r="E28" t="b">
        <v>1</v>
      </c>
      <c r="G28" s="18">
        <v>0.61458333333333337</v>
      </c>
      <c r="H28" t="s">
        <v>180</v>
      </c>
      <c r="I28" t="s">
        <v>1004</v>
      </c>
      <c r="J28" t="s">
        <v>181</v>
      </c>
      <c r="K28" t="s">
        <v>238</v>
      </c>
      <c r="L28" t="s">
        <v>182</v>
      </c>
      <c r="M28">
        <v>111111111</v>
      </c>
      <c r="N28" t="s">
        <v>183</v>
      </c>
      <c r="O28" t="s">
        <v>1005</v>
      </c>
      <c r="S28" s="2"/>
      <c r="U28" s="18"/>
    </row>
    <row r="29" spans="1:33" x14ac:dyDescent="0.25">
      <c r="A29" s="8">
        <v>0.625</v>
      </c>
      <c r="B29" s="9" t="s">
        <v>36</v>
      </c>
      <c r="C29" t="b">
        <f t="shared" si="2"/>
        <v>1</v>
      </c>
      <c r="D29" s="18" t="b">
        <f t="shared" si="3"/>
        <v>0</v>
      </c>
      <c r="E29" t="b">
        <v>1</v>
      </c>
      <c r="G29" s="18">
        <v>0.625</v>
      </c>
      <c r="H29" t="s">
        <v>177</v>
      </c>
      <c r="I29" t="s">
        <v>1006</v>
      </c>
      <c r="S29" s="2"/>
      <c r="U29" s="18"/>
    </row>
    <row r="30" spans="1:33" x14ac:dyDescent="0.25">
      <c r="A30" s="8">
        <v>0.65625</v>
      </c>
      <c r="B30" s="42" t="s">
        <v>37</v>
      </c>
      <c r="C30" t="b">
        <f t="shared" si="2"/>
        <v>1</v>
      </c>
      <c r="D30" s="18" t="b">
        <f t="shared" si="3"/>
        <v>0</v>
      </c>
      <c r="E30" t="b">
        <v>1</v>
      </c>
      <c r="G30" s="18">
        <v>0.65625</v>
      </c>
      <c r="H30" t="s">
        <v>177</v>
      </c>
      <c r="I30" t="s">
        <v>1007</v>
      </c>
      <c r="J30" t="s">
        <v>214</v>
      </c>
      <c r="S30" s="2"/>
      <c r="U30" s="18"/>
    </row>
    <row r="31" spans="1:33" x14ac:dyDescent="0.25">
      <c r="A31" s="8">
        <v>0.66666666666666663</v>
      </c>
      <c r="B31" s="9" t="s">
        <v>38</v>
      </c>
      <c r="C31" t="b">
        <f t="shared" si="2"/>
        <v>1</v>
      </c>
      <c r="D31" s="18" t="b">
        <f t="shared" si="3"/>
        <v>0</v>
      </c>
      <c r="E31" t="b">
        <v>1</v>
      </c>
      <c r="G31" s="18">
        <v>0.66666666666666663</v>
      </c>
      <c r="H31" t="s">
        <v>165</v>
      </c>
      <c r="I31" t="s">
        <v>215</v>
      </c>
      <c r="J31" t="s">
        <v>166</v>
      </c>
      <c r="K31" t="s">
        <v>1008</v>
      </c>
      <c r="L31" t="s">
        <v>167</v>
      </c>
      <c r="M31">
        <v>60</v>
      </c>
      <c r="S31" s="2"/>
      <c r="U31" s="18"/>
    </row>
    <row r="32" spans="1:33" x14ac:dyDescent="0.25">
      <c r="A32" s="8">
        <v>0.6875</v>
      </c>
      <c r="B32" s="9" t="s">
        <v>39</v>
      </c>
      <c r="C32" t="b">
        <f t="shared" si="2"/>
        <v>1</v>
      </c>
      <c r="D32" s="18" t="b">
        <f t="shared" si="3"/>
        <v>0</v>
      </c>
      <c r="E32" t="b">
        <v>1</v>
      </c>
      <c r="G32" s="18">
        <v>0.6875</v>
      </c>
      <c r="H32" t="s">
        <v>177</v>
      </c>
      <c r="I32" t="s">
        <v>1009</v>
      </c>
      <c r="S32" s="2"/>
      <c r="U32" s="18"/>
    </row>
    <row r="33" spans="1:33" ht="15.75" thickBot="1" x14ac:dyDescent="0.3">
      <c r="A33" s="10">
        <v>0.70833333333333337</v>
      </c>
      <c r="B33" s="11" t="s">
        <v>19</v>
      </c>
      <c r="C33" t="b">
        <f t="shared" si="2"/>
        <v>1</v>
      </c>
      <c r="D33" s="18" t="b">
        <f t="shared" si="3"/>
        <v>0</v>
      </c>
      <c r="E33" t="b">
        <v>1</v>
      </c>
      <c r="G33" s="18">
        <v>0.70833333333333337</v>
      </c>
      <c r="H33" t="s">
        <v>177</v>
      </c>
      <c r="I33" t="s">
        <v>1010</v>
      </c>
      <c r="J33" t="s">
        <v>218</v>
      </c>
      <c r="S33" s="2"/>
      <c r="U33" s="18"/>
    </row>
    <row r="34" spans="1:33" ht="15.75" thickBot="1" x14ac:dyDescent="0.3">
      <c r="A34" s="2"/>
      <c r="B34" s="2"/>
      <c r="C34" s="18"/>
      <c r="D34" s="18"/>
      <c r="S34" s="2"/>
      <c r="U34" s="18"/>
    </row>
    <row r="35" spans="1:33" x14ac:dyDescent="0.25">
      <c r="A35" s="6" t="s">
        <v>22</v>
      </c>
      <c r="B35" s="7"/>
      <c r="C35" s="32" t="s">
        <v>531</v>
      </c>
      <c r="D35" s="32" t="s">
        <v>532</v>
      </c>
      <c r="E35" s="32" t="s">
        <v>993</v>
      </c>
      <c r="F35" s="32" t="s">
        <v>992</v>
      </c>
      <c r="G35" s="1" t="s">
        <v>149</v>
      </c>
      <c r="H35" s="1" t="s">
        <v>918</v>
      </c>
      <c r="I35" s="1" t="s">
        <v>923</v>
      </c>
      <c r="J35" s="1" t="s">
        <v>922</v>
      </c>
      <c r="K35" s="1" t="s">
        <v>150</v>
      </c>
      <c r="L35" s="1" t="s">
        <v>151</v>
      </c>
      <c r="M35" s="1" t="s">
        <v>152</v>
      </c>
      <c r="N35" s="1" t="s">
        <v>153</v>
      </c>
      <c r="O35" s="1" t="s">
        <v>154</v>
      </c>
      <c r="P35" s="1" t="s">
        <v>155</v>
      </c>
      <c r="Q35" s="1" t="s">
        <v>156</v>
      </c>
      <c r="R35" s="1" t="s">
        <v>157</v>
      </c>
      <c r="S35" s="1" t="s">
        <v>158</v>
      </c>
      <c r="T35" s="1" t="s">
        <v>159</v>
      </c>
      <c r="V35" s="12" t="s">
        <v>522</v>
      </c>
      <c r="W35" s="12" t="s">
        <v>523</v>
      </c>
      <c r="X35" s="12" t="s">
        <v>524</v>
      </c>
      <c r="Y35" s="12" t="s">
        <v>525</v>
      </c>
      <c r="Z35" s="12" t="s">
        <v>526</v>
      </c>
      <c r="AA35" s="12" t="s">
        <v>529</v>
      </c>
      <c r="AB35" s="32" t="s">
        <v>472</v>
      </c>
    </row>
    <row r="36" spans="1:33" x14ac:dyDescent="0.25">
      <c r="A36" s="8">
        <v>0.375</v>
      </c>
      <c r="B36" s="9" t="s">
        <v>40</v>
      </c>
      <c r="C36" t="b">
        <f>(A36=G36)</f>
        <v>1</v>
      </c>
      <c r="D36" s="18" t="b">
        <f t="shared" ref="D36:D50" si="4">(B36=I36)</f>
        <v>0</v>
      </c>
      <c r="E36" t="b">
        <v>1</v>
      </c>
      <c r="G36" s="18">
        <v>0.375</v>
      </c>
      <c r="H36" t="s">
        <v>160</v>
      </c>
      <c r="I36" t="s">
        <v>219</v>
      </c>
      <c r="J36" t="s">
        <v>161</v>
      </c>
      <c r="K36" t="s">
        <v>188</v>
      </c>
      <c r="L36" t="s">
        <v>162</v>
      </c>
      <c r="M36" t="s">
        <v>164</v>
      </c>
      <c r="N36" t="s">
        <v>163</v>
      </c>
      <c r="O36" t="s">
        <v>164</v>
      </c>
      <c r="P36" t="s">
        <v>185</v>
      </c>
      <c r="Q36" t="s">
        <v>234</v>
      </c>
      <c r="R36" t="s">
        <v>183</v>
      </c>
      <c r="S36" s="2" t="s">
        <v>1011</v>
      </c>
      <c r="U36" s="18"/>
    </row>
    <row r="37" spans="1:33" x14ac:dyDescent="0.25">
      <c r="A37" s="8">
        <v>0.3888888888888889</v>
      </c>
      <c r="B37" s="9" t="s">
        <v>41</v>
      </c>
      <c r="C37" t="b">
        <f t="shared" ref="C37:C50" si="5">(A37=G37)</f>
        <v>1</v>
      </c>
      <c r="D37" s="18" t="b">
        <f t="shared" si="4"/>
        <v>0</v>
      </c>
      <c r="E37" t="b">
        <v>1</v>
      </c>
      <c r="G37" s="18">
        <v>0.3888888888888889</v>
      </c>
      <c r="H37" t="s">
        <v>165</v>
      </c>
      <c r="I37" t="s">
        <v>1012</v>
      </c>
      <c r="J37" t="s">
        <v>166</v>
      </c>
      <c r="K37" t="s">
        <v>1013</v>
      </c>
      <c r="L37" t="s">
        <v>167</v>
      </c>
      <c r="M37">
        <v>60</v>
      </c>
      <c r="N37" t="s">
        <v>1014</v>
      </c>
      <c r="S37" s="2"/>
      <c r="U37" s="18"/>
    </row>
    <row r="38" spans="1:33" x14ac:dyDescent="0.25">
      <c r="A38" s="8">
        <v>0.42708333333333331</v>
      </c>
      <c r="B38" s="42" t="s">
        <v>8</v>
      </c>
      <c r="C38" t="b">
        <f t="shared" si="5"/>
        <v>1</v>
      </c>
      <c r="D38" s="18" t="b">
        <f t="shared" si="4"/>
        <v>0</v>
      </c>
      <c r="E38" t="b">
        <v>1</v>
      </c>
      <c r="G38" s="18">
        <v>0.42708333333333331</v>
      </c>
      <c r="H38" t="s">
        <v>177</v>
      </c>
      <c r="I38" t="s">
        <v>189</v>
      </c>
      <c r="J38" t="s">
        <v>190</v>
      </c>
    </row>
    <row r="39" spans="1:33" x14ac:dyDescent="0.25">
      <c r="A39" s="8">
        <v>0.4375</v>
      </c>
      <c r="B39" s="9" t="s">
        <v>42</v>
      </c>
      <c r="C39" t="b">
        <f t="shared" si="5"/>
        <v>1</v>
      </c>
      <c r="D39" s="18" t="b">
        <f t="shared" si="4"/>
        <v>0</v>
      </c>
      <c r="E39" t="b">
        <v>1</v>
      </c>
      <c r="F39" s="15"/>
      <c r="G39" s="18">
        <v>0.4375</v>
      </c>
      <c r="H39" t="s">
        <v>171</v>
      </c>
      <c r="I39" t="s">
        <v>1015</v>
      </c>
      <c r="J39" s="16" t="s">
        <v>172</v>
      </c>
      <c r="K39" s="16" t="s">
        <v>220</v>
      </c>
      <c r="L39" s="16" t="s">
        <v>173</v>
      </c>
      <c r="M39" s="16" t="b">
        <v>1</v>
      </c>
      <c r="N39" s="16" t="s">
        <v>174</v>
      </c>
      <c r="O39" s="16" t="s">
        <v>235</v>
      </c>
      <c r="P39" s="16" t="s">
        <v>175</v>
      </c>
      <c r="Q39" s="16">
        <v>1</v>
      </c>
      <c r="R39" t="s">
        <v>176</v>
      </c>
      <c r="S39">
        <v>0.5</v>
      </c>
      <c r="U39" s="15"/>
      <c r="V39" s="15"/>
      <c r="W39" s="15"/>
      <c r="X39" s="15"/>
      <c r="Y39" s="15"/>
      <c r="Z39" s="15"/>
      <c r="AA39" s="15"/>
      <c r="AB39" s="15"/>
      <c r="AC39" s="15"/>
      <c r="AD39" s="15"/>
      <c r="AE39" s="15"/>
      <c r="AF39" s="15"/>
      <c r="AG39" s="15"/>
    </row>
    <row r="40" spans="1:33" x14ac:dyDescent="0.25">
      <c r="A40" s="8">
        <v>0.46875</v>
      </c>
      <c r="B40" s="9" t="s">
        <v>43</v>
      </c>
      <c r="C40" t="b">
        <f t="shared" si="5"/>
        <v>1</v>
      </c>
      <c r="D40" s="18" t="b">
        <f t="shared" si="4"/>
        <v>0</v>
      </c>
      <c r="E40" t="b">
        <v>1</v>
      </c>
      <c r="F40" s="1"/>
      <c r="G40" s="18">
        <v>0.46875</v>
      </c>
      <c r="H40" t="s">
        <v>171</v>
      </c>
      <c r="I40" t="s">
        <v>221</v>
      </c>
      <c r="J40" t="s">
        <v>172</v>
      </c>
      <c r="K40" t="s">
        <v>222</v>
      </c>
      <c r="L40" t="s">
        <v>173</v>
      </c>
      <c r="M40" t="b">
        <v>1</v>
      </c>
      <c r="N40" t="s">
        <v>174</v>
      </c>
      <c r="O40" t="s">
        <v>1016</v>
      </c>
      <c r="P40" t="s">
        <v>175</v>
      </c>
      <c r="Q40">
        <v>1</v>
      </c>
      <c r="R40" t="s">
        <v>176</v>
      </c>
      <c r="S40">
        <v>1</v>
      </c>
      <c r="T40" s="1"/>
      <c r="U40" s="1"/>
      <c r="V40" s="1"/>
      <c r="W40" s="1"/>
      <c r="X40" s="1"/>
      <c r="Y40" s="1"/>
      <c r="Z40" s="1"/>
      <c r="AA40" s="1"/>
      <c r="AB40" s="1"/>
      <c r="AC40" s="1"/>
      <c r="AD40" s="1"/>
      <c r="AE40" s="1"/>
      <c r="AF40" s="1"/>
      <c r="AG40" s="1"/>
    </row>
    <row r="41" spans="1:33" x14ac:dyDescent="0.25">
      <c r="A41" s="8">
        <v>0.5</v>
      </c>
      <c r="B41" s="42" t="s">
        <v>10</v>
      </c>
      <c r="C41" t="b">
        <f t="shared" si="5"/>
        <v>1</v>
      </c>
      <c r="D41" s="18" t="b">
        <f t="shared" si="4"/>
        <v>0</v>
      </c>
      <c r="E41" t="b">
        <v>1</v>
      </c>
      <c r="G41" s="18">
        <v>0.5</v>
      </c>
      <c r="H41" t="s">
        <v>177</v>
      </c>
      <c r="I41" t="s">
        <v>193</v>
      </c>
      <c r="J41" t="s">
        <v>194</v>
      </c>
      <c r="S41" s="2"/>
      <c r="U41" s="18"/>
    </row>
    <row r="42" spans="1:33" x14ac:dyDescent="0.25">
      <c r="A42" s="8">
        <v>0.54166666666666663</v>
      </c>
      <c r="B42" s="9" t="s">
        <v>44</v>
      </c>
      <c r="C42" t="b">
        <f t="shared" si="5"/>
        <v>1</v>
      </c>
      <c r="D42" s="18" t="b">
        <f t="shared" si="4"/>
        <v>0</v>
      </c>
      <c r="E42" t="b">
        <v>1</v>
      </c>
      <c r="G42" s="18">
        <v>0.54166666666666663</v>
      </c>
      <c r="H42" t="s">
        <v>202</v>
      </c>
      <c r="I42" t="s">
        <v>1017</v>
      </c>
      <c r="J42" t="s">
        <v>203</v>
      </c>
      <c r="K42" t="s">
        <v>1018</v>
      </c>
      <c r="L42" t="s">
        <v>205</v>
      </c>
      <c r="M42" t="s">
        <v>1019</v>
      </c>
      <c r="N42" t="s">
        <v>206</v>
      </c>
      <c r="O42" t="s">
        <v>1020</v>
      </c>
      <c r="S42" s="2"/>
      <c r="U42" s="18"/>
    </row>
    <row r="43" spans="1:33" x14ac:dyDescent="0.25">
      <c r="A43" s="8">
        <v>0.58333333333333337</v>
      </c>
      <c r="B43" s="9" t="s">
        <v>45</v>
      </c>
      <c r="C43" t="b">
        <f t="shared" si="5"/>
        <v>1</v>
      </c>
      <c r="D43" s="18" t="b">
        <f t="shared" si="4"/>
        <v>0</v>
      </c>
      <c r="E43" t="b">
        <v>1</v>
      </c>
      <c r="G43" s="18">
        <v>0.58333333333333337</v>
      </c>
      <c r="H43" t="s">
        <v>168</v>
      </c>
      <c r="I43" t="s">
        <v>1021</v>
      </c>
      <c r="J43" t="s">
        <v>1022</v>
      </c>
      <c r="K43" t="s">
        <v>169</v>
      </c>
      <c r="L43" t="s">
        <v>1023</v>
      </c>
      <c r="M43" t="s">
        <v>170</v>
      </c>
      <c r="N43">
        <v>45</v>
      </c>
      <c r="S43" s="2"/>
      <c r="U43" s="18"/>
    </row>
    <row r="44" spans="1:33" x14ac:dyDescent="0.25">
      <c r="A44" s="8">
        <v>0.61458333333333337</v>
      </c>
      <c r="B44" s="42" t="s">
        <v>13</v>
      </c>
      <c r="C44" t="b">
        <f t="shared" si="5"/>
        <v>1</v>
      </c>
      <c r="D44" s="18" t="b">
        <f t="shared" si="4"/>
        <v>0</v>
      </c>
      <c r="E44" t="b">
        <v>1</v>
      </c>
      <c r="G44" s="18">
        <v>0.61458333333333337</v>
      </c>
      <c r="H44" t="s">
        <v>180</v>
      </c>
      <c r="I44" t="s">
        <v>197</v>
      </c>
      <c r="J44" t="s">
        <v>181</v>
      </c>
      <c r="K44" t="s">
        <v>164</v>
      </c>
      <c r="L44" t="s">
        <v>182</v>
      </c>
      <c r="M44">
        <v>111111111</v>
      </c>
      <c r="N44" t="s">
        <v>183</v>
      </c>
      <c r="O44" t="s">
        <v>1024</v>
      </c>
      <c r="S44" s="2"/>
      <c r="U44" s="18"/>
    </row>
    <row r="45" spans="1:33" x14ac:dyDescent="0.25">
      <c r="A45" s="8">
        <v>0.625</v>
      </c>
      <c r="B45" s="9" t="s">
        <v>46</v>
      </c>
      <c r="C45" t="b">
        <f t="shared" si="5"/>
        <v>1</v>
      </c>
      <c r="D45" s="18" t="b">
        <f t="shared" si="4"/>
        <v>0</v>
      </c>
      <c r="E45" t="b">
        <v>1</v>
      </c>
      <c r="G45" s="18">
        <v>0.625</v>
      </c>
      <c r="H45" t="s">
        <v>168</v>
      </c>
      <c r="I45" t="s">
        <v>1025</v>
      </c>
      <c r="J45" t="s">
        <v>169</v>
      </c>
      <c r="K45" t="s">
        <v>192</v>
      </c>
      <c r="L45" t="s">
        <v>170</v>
      </c>
      <c r="M45">
        <v>30</v>
      </c>
      <c r="S45" s="2"/>
      <c r="U45" s="18"/>
    </row>
    <row r="46" spans="1:33" x14ac:dyDescent="0.25">
      <c r="A46" s="8">
        <v>0.64583333333333337</v>
      </c>
      <c r="B46" s="9" t="s">
        <v>47</v>
      </c>
      <c r="C46" t="b">
        <f t="shared" si="5"/>
        <v>1</v>
      </c>
      <c r="D46" s="18" t="b">
        <f t="shared" si="4"/>
        <v>0</v>
      </c>
      <c r="E46" t="b">
        <v>1</v>
      </c>
      <c r="G46" s="18">
        <v>0.64583333333333337</v>
      </c>
      <c r="H46" t="s">
        <v>171</v>
      </c>
      <c r="I46" t="s">
        <v>1026</v>
      </c>
      <c r="J46" t="s">
        <v>172</v>
      </c>
      <c r="K46" t="s">
        <v>223</v>
      </c>
      <c r="L46" t="s">
        <v>173</v>
      </c>
      <c r="M46" t="b">
        <v>1</v>
      </c>
      <c r="N46" t="s">
        <v>174</v>
      </c>
      <c r="O46" t="s">
        <v>1027</v>
      </c>
      <c r="P46" t="s">
        <v>175</v>
      </c>
      <c r="Q46">
        <v>1</v>
      </c>
      <c r="R46" t="s">
        <v>176</v>
      </c>
      <c r="S46" s="2">
        <v>1</v>
      </c>
      <c r="U46" s="18"/>
    </row>
    <row r="47" spans="1:33" x14ac:dyDescent="0.25">
      <c r="A47" s="8">
        <v>0.67708333333333337</v>
      </c>
      <c r="B47" s="42" t="s">
        <v>37</v>
      </c>
      <c r="C47" t="b">
        <f t="shared" si="5"/>
        <v>1</v>
      </c>
      <c r="D47" s="18" t="b">
        <f t="shared" si="4"/>
        <v>0</v>
      </c>
      <c r="E47" t="b">
        <v>1</v>
      </c>
      <c r="G47" s="18">
        <v>0.67708333333333337</v>
      </c>
      <c r="H47" t="s">
        <v>177</v>
      </c>
      <c r="I47" t="s">
        <v>213</v>
      </c>
      <c r="J47" t="s">
        <v>1028</v>
      </c>
      <c r="S47" s="2"/>
      <c r="U47" s="18"/>
    </row>
    <row r="48" spans="1:33" x14ac:dyDescent="0.25">
      <c r="A48" s="8">
        <v>0.6875</v>
      </c>
      <c r="B48" s="9" t="s">
        <v>48</v>
      </c>
      <c r="C48" t="b">
        <f t="shared" si="5"/>
        <v>1</v>
      </c>
      <c r="D48" s="18" t="b">
        <f t="shared" si="4"/>
        <v>0</v>
      </c>
      <c r="E48" t="b">
        <v>1</v>
      </c>
      <c r="G48" s="18">
        <v>0.6875</v>
      </c>
      <c r="H48" t="s">
        <v>165</v>
      </c>
      <c r="I48" t="s">
        <v>1029</v>
      </c>
      <c r="J48" t="s">
        <v>166</v>
      </c>
      <c r="K48" t="s">
        <v>1030</v>
      </c>
      <c r="L48" t="s">
        <v>167</v>
      </c>
      <c r="M48">
        <v>30</v>
      </c>
      <c r="S48" s="2"/>
      <c r="U48" s="18"/>
    </row>
    <row r="49" spans="1:33" x14ac:dyDescent="0.25">
      <c r="A49" s="8">
        <v>0.70138888888888884</v>
      </c>
      <c r="B49" s="42" t="s">
        <v>49</v>
      </c>
      <c r="C49" t="b">
        <f t="shared" si="5"/>
        <v>1</v>
      </c>
      <c r="D49" s="18" t="b">
        <f t="shared" si="4"/>
        <v>0</v>
      </c>
      <c r="E49" t="b">
        <v>1</v>
      </c>
      <c r="G49" s="18">
        <v>0.70138888888888884</v>
      </c>
      <c r="H49" t="s">
        <v>177</v>
      </c>
      <c r="I49" t="s">
        <v>224</v>
      </c>
      <c r="J49" t="s">
        <v>1031</v>
      </c>
      <c r="K49" t="s">
        <v>1028</v>
      </c>
      <c r="S49" s="2"/>
      <c r="U49" s="18"/>
    </row>
    <row r="50" spans="1:33" ht="15.75" thickBot="1" x14ac:dyDescent="0.3">
      <c r="A50" s="10">
        <v>0.70833333333333337</v>
      </c>
      <c r="B50" s="11" t="s">
        <v>19</v>
      </c>
      <c r="C50" t="b">
        <f t="shared" si="5"/>
        <v>1</v>
      </c>
      <c r="D50" s="18" t="b">
        <f t="shared" si="4"/>
        <v>0</v>
      </c>
      <c r="E50" t="b">
        <v>1</v>
      </c>
      <c r="G50" s="18">
        <v>0.70833333333333337</v>
      </c>
      <c r="H50" t="s">
        <v>160</v>
      </c>
      <c r="I50" t="s">
        <v>1032</v>
      </c>
      <c r="J50" t="s">
        <v>161</v>
      </c>
      <c r="K50" t="s">
        <v>188</v>
      </c>
      <c r="L50" t="s">
        <v>162</v>
      </c>
      <c r="M50" t="s">
        <v>164</v>
      </c>
      <c r="N50" t="s">
        <v>163</v>
      </c>
      <c r="O50" t="s">
        <v>164</v>
      </c>
      <c r="P50" t="s">
        <v>185</v>
      </c>
      <c r="Q50" t="s">
        <v>1033</v>
      </c>
      <c r="R50" t="s">
        <v>183</v>
      </c>
      <c r="S50" s="2" t="s">
        <v>1034</v>
      </c>
      <c r="U50" s="18"/>
    </row>
    <row r="51" spans="1:33" ht="15.75" thickBot="1" x14ac:dyDescent="0.3">
      <c r="C51" s="18"/>
      <c r="D51" s="18"/>
      <c r="S51" s="2"/>
      <c r="U51" s="18"/>
    </row>
    <row r="52" spans="1:33" x14ac:dyDescent="0.25">
      <c r="A52" s="6" t="s">
        <v>23</v>
      </c>
      <c r="B52" s="7"/>
      <c r="C52" s="32" t="s">
        <v>531</v>
      </c>
      <c r="D52" s="32" t="s">
        <v>532</v>
      </c>
      <c r="E52" s="32" t="s">
        <v>993</v>
      </c>
      <c r="F52" s="32" t="s">
        <v>992</v>
      </c>
      <c r="G52" s="1" t="s">
        <v>149</v>
      </c>
      <c r="H52" s="1" t="s">
        <v>918</v>
      </c>
      <c r="I52" s="1" t="s">
        <v>923</v>
      </c>
      <c r="J52" s="1" t="s">
        <v>922</v>
      </c>
      <c r="K52" s="1" t="s">
        <v>150</v>
      </c>
      <c r="L52" s="1" t="s">
        <v>151</v>
      </c>
      <c r="M52" s="1" t="s">
        <v>152</v>
      </c>
      <c r="N52" s="1" t="s">
        <v>153</v>
      </c>
      <c r="O52" s="1" t="s">
        <v>154</v>
      </c>
      <c r="P52" s="1" t="s">
        <v>155</v>
      </c>
      <c r="Q52" s="1" t="s">
        <v>156</v>
      </c>
      <c r="R52" s="1" t="s">
        <v>157</v>
      </c>
      <c r="S52" s="1" t="s">
        <v>158</v>
      </c>
      <c r="T52" s="1" t="s">
        <v>159</v>
      </c>
      <c r="V52" s="12" t="s">
        <v>522</v>
      </c>
      <c r="W52" s="12" t="s">
        <v>523</v>
      </c>
      <c r="X52" s="12" t="s">
        <v>524</v>
      </c>
      <c r="Y52" s="12" t="s">
        <v>525</v>
      </c>
      <c r="Z52" s="12" t="s">
        <v>526</v>
      </c>
      <c r="AA52" s="12" t="s">
        <v>529</v>
      </c>
      <c r="AB52" s="32" t="s">
        <v>472</v>
      </c>
    </row>
    <row r="53" spans="1:33" x14ac:dyDescent="0.25">
      <c r="A53" s="8">
        <v>0.375</v>
      </c>
      <c r="B53" s="9" t="s">
        <v>5</v>
      </c>
      <c r="C53" s="18" t="b">
        <f>(A53=G53)</f>
        <v>1</v>
      </c>
      <c r="D53" s="18" t="b">
        <f t="shared" ref="D53:D68" si="6">(B53=I53)</f>
        <v>0</v>
      </c>
      <c r="E53" t="b">
        <v>1</v>
      </c>
      <c r="G53" s="18">
        <v>0.375</v>
      </c>
      <c r="H53" t="s">
        <v>160</v>
      </c>
      <c r="I53" t="s">
        <v>187</v>
      </c>
      <c r="J53" t="s">
        <v>161</v>
      </c>
      <c r="K53" t="s">
        <v>188</v>
      </c>
      <c r="L53" t="s">
        <v>162</v>
      </c>
      <c r="M53" t="s">
        <v>164</v>
      </c>
      <c r="N53" t="s">
        <v>163</v>
      </c>
      <c r="O53" t="s">
        <v>1035</v>
      </c>
      <c r="P53" t="s">
        <v>185</v>
      </c>
      <c r="Q53" t="s">
        <v>1036</v>
      </c>
      <c r="R53" t="s">
        <v>183</v>
      </c>
      <c r="S53" s="2" t="s">
        <v>982</v>
      </c>
      <c r="U53" s="18"/>
    </row>
    <row r="54" spans="1:33" x14ac:dyDescent="0.25">
      <c r="A54" s="8">
        <v>0.3888888888888889</v>
      </c>
      <c r="B54" s="9" t="s">
        <v>50</v>
      </c>
      <c r="C54" s="18" t="b">
        <f t="shared" ref="C54:C68" si="7">(A54=G54)</f>
        <v>1</v>
      </c>
      <c r="D54" s="18" t="b">
        <f t="shared" si="6"/>
        <v>0</v>
      </c>
      <c r="E54" t="b">
        <v>1</v>
      </c>
      <c r="G54" s="18">
        <v>0.3888888888888889</v>
      </c>
      <c r="H54" t="s">
        <v>165</v>
      </c>
      <c r="I54" t="s">
        <v>1037</v>
      </c>
      <c r="J54" t="s">
        <v>166</v>
      </c>
      <c r="K54" t="s">
        <v>1038</v>
      </c>
      <c r="L54" t="s">
        <v>167</v>
      </c>
      <c r="M54">
        <v>30</v>
      </c>
      <c r="S54" s="2"/>
      <c r="U54" s="18"/>
    </row>
    <row r="55" spans="1:33" x14ac:dyDescent="0.25">
      <c r="A55" s="8">
        <v>0.41666666666666669</v>
      </c>
      <c r="B55" s="9" t="s">
        <v>51</v>
      </c>
      <c r="C55" s="18" t="b">
        <f t="shared" si="7"/>
        <v>1</v>
      </c>
      <c r="D55" s="18" t="b">
        <f t="shared" si="6"/>
        <v>0</v>
      </c>
      <c r="E55" t="b">
        <v>1</v>
      </c>
      <c r="G55" s="18">
        <v>0.41666666666666669</v>
      </c>
      <c r="H55" t="s">
        <v>168</v>
      </c>
      <c r="I55" t="s">
        <v>1039</v>
      </c>
      <c r="J55" t="s">
        <v>169</v>
      </c>
      <c r="K55" t="s">
        <v>236</v>
      </c>
      <c r="L55" t="s">
        <v>170</v>
      </c>
      <c r="M55">
        <v>45</v>
      </c>
      <c r="S55" s="2"/>
      <c r="U55" s="18"/>
    </row>
    <row r="56" spans="1:33" x14ac:dyDescent="0.25">
      <c r="A56" s="8">
        <v>0.44791666666666669</v>
      </c>
      <c r="B56" s="42" t="s">
        <v>52</v>
      </c>
      <c r="C56" s="18" t="b">
        <f t="shared" si="7"/>
        <v>1</v>
      </c>
      <c r="D56" s="18" t="b">
        <f t="shared" si="6"/>
        <v>0</v>
      </c>
      <c r="E56" t="b">
        <v>1</v>
      </c>
      <c r="G56" s="18">
        <v>0.44791666666666669</v>
      </c>
      <c r="H56" t="s">
        <v>177</v>
      </c>
      <c r="I56" t="s">
        <v>189</v>
      </c>
      <c r="S56" s="2"/>
      <c r="U56" s="18"/>
    </row>
    <row r="57" spans="1:33" x14ac:dyDescent="0.25">
      <c r="A57" s="8">
        <v>0.45833333333333331</v>
      </c>
      <c r="B57" s="9" t="s">
        <v>53</v>
      </c>
      <c r="C57" s="18" t="b">
        <f t="shared" si="7"/>
        <v>1</v>
      </c>
      <c r="D57" s="18" t="b">
        <f t="shared" si="6"/>
        <v>0</v>
      </c>
      <c r="E57" t="b">
        <v>1</v>
      </c>
      <c r="G57" s="18">
        <v>0.45833333333333331</v>
      </c>
      <c r="H57" t="s">
        <v>168</v>
      </c>
      <c r="I57" t="s">
        <v>1040</v>
      </c>
      <c r="J57" t="s">
        <v>169</v>
      </c>
      <c r="K57" t="s">
        <v>192</v>
      </c>
      <c r="L57" t="s">
        <v>170</v>
      </c>
      <c r="M57">
        <v>30</v>
      </c>
    </row>
    <row r="58" spans="1:33" x14ac:dyDescent="0.25">
      <c r="A58" s="8">
        <v>0.48958333333333331</v>
      </c>
      <c r="B58" s="9" t="s">
        <v>54</v>
      </c>
      <c r="C58" s="18" t="b">
        <f t="shared" si="7"/>
        <v>1</v>
      </c>
      <c r="D58" s="18" t="b">
        <f t="shared" si="6"/>
        <v>0</v>
      </c>
      <c r="E58" t="b">
        <v>1</v>
      </c>
      <c r="G58" s="18">
        <v>0.48958333333333331</v>
      </c>
      <c r="H58" t="s">
        <v>165</v>
      </c>
      <c r="I58" t="s">
        <v>1041</v>
      </c>
      <c r="J58" t="s">
        <v>166</v>
      </c>
      <c r="K58" t="s">
        <v>1042</v>
      </c>
      <c r="L58" t="s">
        <v>167</v>
      </c>
      <c r="M58">
        <v>45</v>
      </c>
    </row>
    <row r="59" spans="1:33" x14ac:dyDescent="0.25">
      <c r="A59" s="8">
        <v>0.52083333333333337</v>
      </c>
      <c r="B59" s="42" t="s">
        <v>10</v>
      </c>
      <c r="C59" s="18" t="b">
        <f t="shared" si="7"/>
        <v>1</v>
      </c>
      <c r="D59" s="18" t="b">
        <f t="shared" si="6"/>
        <v>0</v>
      </c>
      <c r="E59" t="b">
        <v>1</v>
      </c>
      <c r="G59" s="18">
        <v>0.52083333333333337</v>
      </c>
      <c r="H59" t="s">
        <v>177</v>
      </c>
      <c r="I59" t="s">
        <v>193</v>
      </c>
    </row>
    <row r="60" spans="1:33" x14ac:dyDescent="0.25">
      <c r="A60" s="8">
        <v>0.5625</v>
      </c>
      <c r="B60" s="9" t="s">
        <v>55</v>
      </c>
      <c r="C60" s="18" t="b">
        <f t="shared" si="7"/>
        <v>1</v>
      </c>
      <c r="D60" s="18" t="b">
        <f t="shared" si="6"/>
        <v>0</v>
      </c>
      <c r="E60" t="b">
        <v>1</v>
      </c>
      <c r="F60" s="15"/>
      <c r="G60" s="18">
        <v>0.5625</v>
      </c>
      <c r="H60" t="s">
        <v>202</v>
      </c>
      <c r="I60" t="s">
        <v>1043</v>
      </c>
      <c r="J60" s="16" t="s">
        <v>203</v>
      </c>
      <c r="K60" s="16" t="s">
        <v>977</v>
      </c>
      <c r="L60" s="16" t="s">
        <v>205</v>
      </c>
      <c r="M60" s="16" t="s">
        <v>1044</v>
      </c>
      <c r="N60" s="16" t="s">
        <v>255</v>
      </c>
      <c r="O60" s="16" t="s">
        <v>210</v>
      </c>
      <c r="P60" s="16"/>
      <c r="Q60" s="16"/>
      <c r="T60" s="1"/>
      <c r="U60" s="15"/>
      <c r="V60" s="15"/>
      <c r="W60" s="15"/>
      <c r="X60" s="15"/>
      <c r="Y60" s="15"/>
      <c r="Z60" s="15"/>
      <c r="AA60" s="15"/>
      <c r="AB60" s="15"/>
      <c r="AC60" s="15"/>
      <c r="AD60" s="15"/>
      <c r="AE60" s="15"/>
      <c r="AF60" s="15"/>
      <c r="AG60" s="15"/>
    </row>
    <row r="61" spans="1:33" x14ac:dyDescent="0.25">
      <c r="A61" s="8">
        <v>0.58333333333333337</v>
      </c>
      <c r="B61" s="9" t="s">
        <v>56</v>
      </c>
      <c r="C61" s="18" t="b">
        <f t="shared" si="7"/>
        <v>1</v>
      </c>
      <c r="D61" s="18" t="b">
        <f t="shared" si="6"/>
        <v>0</v>
      </c>
      <c r="E61" t="b">
        <v>1</v>
      </c>
      <c r="F61" s="1"/>
      <c r="G61" s="18">
        <v>0.58333333333333337</v>
      </c>
      <c r="H61" t="s">
        <v>168</v>
      </c>
      <c r="I61" t="s">
        <v>1045</v>
      </c>
      <c r="J61" t="s">
        <v>169</v>
      </c>
      <c r="K61" t="s">
        <v>236</v>
      </c>
      <c r="L61" t="s">
        <v>170</v>
      </c>
      <c r="M61">
        <v>45</v>
      </c>
      <c r="S61" s="2"/>
      <c r="U61" s="1"/>
      <c r="V61" s="1"/>
      <c r="W61" s="1"/>
      <c r="X61" s="1"/>
      <c r="Y61" s="1"/>
      <c r="Z61" s="1"/>
      <c r="AA61" s="1"/>
      <c r="AB61" s="1"/>
      <c r="AC61" s="1"/>
      <c r="AD61" s="1"/>
      <c r="AE61" s="1"/>
      <c r="AF61" s="1"/>
      <c r="AG61" s="1"/>
    </row>
    <row r="62" spans="1:33" x14ac:dyDescent="0.25">
      <c r="A62" s="8">
        <v>0.61458333333333337</v>
      </c>
      <c r="B62" s="42" t="s">
        <v>57</v>
      </c>
      <c r="C62" s="18" t="b">
        <f t="shared" si="7"/>
        <v>1</v>
      </c>
      <c r="D62" s="18" t="b">
        <f t="shared" si="6"/>
        <v>0</v>
      </c>
      <c r="E62" t="b">
        <v>1</v>
      </c>
      <c r="G62" s="18">
        <v>0.61458333333333337</v>
      </c>
      <c r="H62" t="s">
        <v>180</v>
      </c>
      <c r="I62" t="s">
        <v>1046</v>
      </c>
      <c r="J62" t="s">
        <v>181</v>
      </c>
      <c r="K62" t="s">
        <v>1047</v>
      </c>
      <c r="L62" t="s">
        <v>182</v>
      </c>
      <c r="M62">
        <v>111111111</v>
      </c>
      <c r="N62" t="s">
        <v>183</v>
      </c>
      <c r="O62" t="s">
        <v>1048</v>
      </c>
      <c r="S62" s="2"/>
      <c r="U62" s="18"/>
    </row>
    <row r="63" spans="1:33" x14ac:dyDescent="0.25">
      <c r="A63" s="8">
        <v>0.625</v>
      </c>
      <c r="B63" s="9" t="s">
        <v>58</v>
      </c>
      <c r="C63" s="18" t="b">
        <f t="shared" si="7"/>
        <v>1</v>
      </c>
      <c r="D63" s="18" t="b">
        <f t="shared" si="6"/>
        <v>0</v>
      </c>
      <c r="E63" t="b">
        <v>1</v>
      </c>
      <c r="G63" s="18">
        <v>0.625</v>
      </c>
      <c r="H63" t="s">
        <v>165</v>
      </c>
      <c r="I63" t="s">
        <v>1049</v>
      </c>
      <c r="J63" t="s">
        <v>166</v>
      </c>
      <c r="K63" t="s">
        <v>1050</v>
      </c>
      <c r="L63" t="s">
        <v>167</v>
      </c>
      <c r="M63">
        <v>45</v>
      </c>
      <c r="S63" s="2"/>
      <c r="U63" s="18"/>
    </row>
    <row r="64" spans="1:33" x14ac:dyDescent="0.25">
      <c r="A64" s="8">
        <v>0.65625</v>
      </c>
      <c r="B64" s="42" t="s">
        <v>37</v>
      </c>
      <c r="C64" s="18" t="b">
        <f t="shared" si="7"/>
        <v>1</v>
      </c>
      <c r="D64" s="18" t="b">
        <f t="shared" si="6"/>
        <v>0</v>
      </c>
      <c r="E64" t="b">
        <v>1</v>
      </c>
      <c r="G64" s="18">
        <v>0.65625</v>
      </c>
      <c r="H64" t="s">
        <v>177</v>
      </c>
      <c r="I64" t="s">
        <v>213</v>
      </c>
      <c r="S64" s="2"/>
      <c r="U64" s="18"/>
    </row>
    <row r="65" spans="1:28" x14ac:dyDescent="0.25">
      <c r="A65" s="8">
        <v>0.66666666666666663</v>
      </c>
      <c r="B65" s="9" t="s">
        <v>59</v>
      </c>
      <c r="C65" s="18" t="b">
        <f t="shared" si="7"/>
        <v>1</v>
      </c>
      <c r="D65" s="18" t="b">
        <f t="shared" si="6"/>
        <v>0</v>
      </c>
      <c r="E65" t="b">
        <v>1</v>
      </c>
      <c r="G65" s="18">
        <v>0.66666666666666663</v>
      </c>
      <c r="H65" t="s">
        <v>165</v>
      </c>
      <c r="I65" t="s">
        <v>232</v>
      </c>
      <c r="J65" t="s">
        <v>166</v>
      </c>
      <c r="K65" t="s">
        <v>248</v>
      </c>
      <c r="L65" t="s">
        <v>167</v>
      </c>
      <c r="M65">
        <v>30</v>
      </c>
      <c r="S65" s="2"/>
      <c r="U65" s="18"/>
    </row>
    <row r="66" spans="1:28" x14ac:dyDescent="0.25">
      <c r="A66" s="8">
        <v>0.6875</v>
      </c>
      <c r="B66" s="9" t="s">
        <v>60</v>
      </c>
      <c r="C66" s="18" t="b">
        <f t="shared" si="7"/>
        <v>1</v>
      </c>
      <c r="D66" s="18" t="b">
        <f t="shared" si="6"/>
        <v>0</v>
      </c>
      <c r="E66" t="b">
        <v>1</v>
      </c>
      <c r="G66" s="18">
        <v>0.6875</v>
      </c>
      <c r="H66" t="s">
        <v>168</v>
      </c>
      <c r="I66" t="s">
        <v>1051</v>
      </c>
      <c r="J66" t="s">
        <v>169</v>
      </c>
      <c r="K66" t="s">
        <v>208</v>
      </c>
      <c r="L66" t="s">
        <v>170</v>
      </c>
      <c r="M66">
        <v>30</v>
      </c>
      <c r="S66" s="2"/>
      <c r="U66" s="18"/>
    </row>
    <row r="67" spans="1:28" x14ac:dyDescent="0.25">
      <c r="A67" s="8">
        <v>0.70138888888888884</v>
      </c>
      <c r="B67" s="42" t="s">
        <v>49</v>
      </c>
      <c r="C67" s="18" t="b">
        <f t="shared" si="7"/>
        <v>1</v>
      </c>
      <c r="D67" s="18" t="b">
        <f t="shared" si="6"/>
        <v>0</v>
      </c>
      <c r="E67" t="b">
        <v>1</v>
      </c>
      <c r="G67" s="18">
        <v>0.70138888888888884</v>
      </c>
      <c r="H67" t="s">
        <v>177</v>
      </c>
      <c r="I67" t="s">
        <v>224</v>
      </c>
      <c r="J67" t="s">
        <v>225</v>
      </c>
      <c r="K67" t="s">
        <v>226</v>
      </c>
      <c r="S67" s="2"/>
      <c r="U67" s="18"/>
    </row>
    <row r="68" spans="1:28" ht="15.75" thickBot="1" x14ac:dyDescent="0.3">
      <c r="A68" s="10">
        <v>0.70833333333333337</v>
      </c>
      <c r="B68" s="11" t="s">
        <v>19</v>
      </c>
      <c r="C68" s="18" t="b">
        <f t="shared" si="7"/>
        <v>1</v>
      </c>
      <c r="D68" s="18" t="b">
        <f t="shared" si="6"/>
        <v>0</v>
      </c>
      <c r="E68" t="b">
        <v>1</v>
      </c>
      <c r="G68" s="18">
        <v>0.70833333333333337</v>
      </c>
      <c r="H68" t="s">
        <v>177</v>
      </c>
      <c r="I68" t="s">
        <v>201</v>
      </c>
      <c r="J68" t="s">
        <v>218</v>
      </c>
      <c r="S68" s="2"/>
      <c r="U68" s="18"/>
    </row>
    <row r="69" spans="1:28" ht="15.75" thickBot="1" x14ac:dyDescent="0.3">
      <c r="A69" s="2"/>
      <c r="B69" s="2"/>
      <c r="C69" s="18"/>
      <c r="D69" s="18"/>
      <c r="S69" s="2"/>
      <c r="U69" s="18"/>
    </row>
    <row r="70" spans="1:28" x14ac:dyDescent="0.25">
      <c r="A70" s="6" t="s">
        <v>24</v>
      </c>
      <c r="B70" s="7"/>
      <c r="C70" s="32" t="s">
        <v>531</v>
      </c>
      <c r="D70" s="32" t="s">
        <v>532</v>
      </c>
      <c r="E70" s="32" t="s">
        <v>993</v>
      </c>
      <c r="F70" s="32" t="s">
        <v>992</v>
      </c>
      <c r="G70" s="1" t="s">
        <v>149</v>
      </c>
      <c r="H70" s="1" t="s">
        <v>918</v>
      </c>
      <c r="I70" s="1" t="s">
        <v>923</v>
      </c>
      <c r="J70" s="1" t="s">
        <v>922</v>
      </c>
      <c r="K70" s="1" t="s">
        <v>150</v>
      </c>
      <c r="L70" s="1" t="s">
        <v>151</v>
      </c>
      <c r="M70" s="1" t="s">
        <v>152</v>
      </c>
      <c r="N70" s="1" t="s">
        <v>153</v>
      </c>
      <c r="O70" s="1" t="s">
        <v>154</v>
      </c>
      <c r="P70" s="1" t="s">
        <v>155</v>
      </c>
      <c r="Q70" s="1" t="s">
        <v>156</v>
      </c>
      <c r="R70" s="1" t="s">
        <v>157</v>
      </c>
      <c r="S70" s="1" t="s">
        <v>158</v>
      </c>
      <c r="T70" s="1" t="s">
        <v>159</v>
      </c>
      <c r="V70" s="12" t="s">
        <v>522</v>
      </c>
      <c r="W70" s="12" t="s">
        <v>523</v>
      </c>
      <c r="X70" s="12" t="s">
        <v>524</v>
      </c>
      <c r="Y70" s="12" t="s">
        <v>525</v>
      </c>
      <c r="Z70" s="12" t="s">
        <v>526</v>
      </c>
      <c r="AA70" s="12" t="s">
        <v>529</v>
      </c>
      <c r="AB70" s="32" t="s">
        <v>472</v>
      </c>
    </row>
    <row r="71" spans="1:28" x14ac:dyDescent="0.25">
      <c r="A71" s="8">
        <v>0.375</v>
      </c>
      <c r="B71" s="9" t="s">
        <v>5</v>
      </c>
      <c r="C71" s="18" t="b">
        <f t="shared" ref="C71:C86" si="8">(A71=G71)</f>
        <v>1</v>
      </c>
      <c r="D71" s="18" t="b">
        <f t="shared" ref="D71:D86" si="9">(B71=I71)</f>
        <v>0</v>
      </c>
      <c r="E71" t="b">
        <v>1</v>
      </c>
      <c r="G71" s="18">
        <v>0.375</v>
      </c>
      <c r="H71" t="s">
        <v>160</v>
      </c>
      <c r="I71" t="s">
        <v>1052</v>
      </c>
      <c r="J71" t="s">
        <v>161</v>
      </c>
      <c r="K71" t="s">
        <v>196</v>
      </c>
      <c r="L71" t="s">
        <v>162</v>
      </c>
      <c r="M71" t="s">
        <v>164</v>
      </c>
      <c r="N71" t="s">
        <v>163</v>
      </c>
      <c r="O71" t="s">
        <v>1053</v>
      </c>
      <c r="P71" t="s">
        <v>185</v>
      </c>
      <c r="Q71" t="s">
        <v>1054</v>
      </c>
      <c r="R71" t="s">
        <v>183</v>
      </c>
      <c r="S71" s="2" t="s">
        <v>1055</v>
      </c>
      <c r="U71" s="18"/>
    </row>
    <row r="72" spans="1:28" x14ac:dyDescent="0.25">
      <c r="A72" s="8">
        <v>0.3888888888888889</v>
      </c>
      <c r="B72" s="9" t="s">
        <v>125</v>
      </c>
      <c r="C72" s="18" t="b">
        <f t="shared" si="8"/>
        <v>1</v>
      </c>
      <c r="D72" s="18" t="b">
        <f t="shared" si="9"/>
        <v>0</v>
      </c>
      <c r="E72" t="b">
        <v>1</v>
      </c>
      <c r="G72" s="18">
        <v>0.3888888888888889</v>
      </c>
      <c r="H72" t="s">
        <v>171</v>
      </c>
      <c r="I72" t="s">
        <v>1056</v>
      </c>
      <c r="J72" t="s">
        <v>172</v>
      </c>
      <c r="K72" t="s">
        <v>1057</v>
      </c>
      <c r="L72" t="s">
        <v>173</v>
      </c>
      <c r="M72" t="b">
        <v>1</v>
      </c>
      <c r="N72" t="s">
        <v>174</v>
      </c>
      <c r="O72" t="s">
        <v>1058</v>
      </c>
      <c r="P72" t="s">
        <v>175</v>
      </c>
      <c r="Q72">
        <v>1</v>
      </c>
      <c r="R72" t="s">
        <v>176</v>
      </c>
      <c r="S72" s="2">
        <v>0</v>
      </c>
      <c r="U72" s="18"/>
    </row>
    <row r="73" spans="1:28" x14ac:dyDescent="0.25">
      <c r="A73" s="8">
        <v>0.41666666666666669</v>
      </c>
      <c r="B73" s="9" t="s">
        <v>126</v>
      </c>
      <c r="C73" s="18" t="b">
        <f t="shared" si="8"/>
        <v>1</v>
      </c>
      <c r="D73" s="18" t="b">
        <f t="shared" si="9"/>
        <v>0</v>
      </c>
      <c r="E73" t="b">
        <v>1</v>
      </c>
      <c r="G73" s="18">
        <v>0.41666666666666669</v>
      </c>
      <c r="H73" t="s">
        <v>521</v>
      </c>
      <c r="I73" t="s">
        <v>1059</v>
      </c>
      <c r="J73" t="s">
        <v>169</v>
      </c>
      <c r="K73" t="s">
        <v>236</v>
      </c>
      <c r="L73" t="s">
        <v>527</v>
      </c>
      <c r="M73" t="s">
        <v>1060</v>
      </c>
      <c r="N73" t="s">
        <v>528</v>
      </c>
      <c r="O73" t="s">
        <v>1061</v>
      </c>
      <c r="S73" s="2"/>
      <c r="U73" s="18"/>
    </row>
    <row r="74" spans="1:28" x14ac:dyDescent="0.25">
      <c r="A74" s="8">
        <v>0.44791666666666669</v>
      </c>
      <c r="B74" s="42" t="s">
        <v>89</v>
      </c>
      <c r="C74" s="18" t="b">
        <f t="shared" si="8"/>
        <v>1</v>
      </c>
      <c r="D74" s="18" t="b">
        <f t="shared" si="9"/>
        <v>0</v>
      </c>
      <c r="E74" t="b">
        <v>1</v>
      </c>
      <c r="G74" s="18">
        <v>0.44791666666666669</v>
      </c>
      <c r="H74" t="s">
        <v>177</v>
      </c>
      <c r="I74" t="s">
        <v>189</v>
      </c>
      <c r="S74" s="2"/>
      <c r="U74" s="18"/>
    </row>
    <row r="75" spans="1:28" x14ac:dyDescent="0.25">
      <c r="A75" s="8">
        <v>0.45833333333333331</v>
      </c>
      <c r="B75" s="9" t="s">
        <v>127</v>
      </c>
      <c r="C75" s="18" t="b">
        <f t="shared" si="8"/>
        <v>1</v>
      </c>
      <c r="D75" s="18" t="b">
        <f t="shared" si="9"/>
        <v>0</v>
      </c>
      <c r="E75" t="b">
        <v>1</v>
      </c>
      <c r="G75" s="18">
        <v>0.45833333333333331</v>
      </c>
      <c r="H75" t="s">
        <v>202</v>
      </c>
      <c r="I75" t="s">
        <v>1062</v>
      </c>
      <c r="J75" t="s">
        <v>203</v>
      </c>
      <c r="K75" t="s">
        <v>204</v>
      </c>
      <c r="L75" t="s">
        <v>205</v>
      </c>
      <c r="M75" t="s">
        <v>1063</v>
      </c>
      <c r="N75" t="s">
        <v>255</v>
      </c>
      <c r="O75" t="s">
        <v>1064</v>
      </c>
      <c r="S75" s="2"/>
      <c r="U75" s="18"/>
    </row>
    <row r="76" spans="1:28" x14ac:dyDescent="0.25">
      <c r="A76" s="8">
        <v>0.48958333333333331</v>
      </c>
      <c r="B76" s="9" t="s">
        <v>128</v>
      </c>
      <c r="C76" s="18" t="b">
        <f t="shared" si="8"/>
        <v>1</v>
      </c>
      <c r="D76" s="18" t="b">
        <f t="shared" si="9"/>
        <v>0</v>
      </c>
      <c r="E76" t="b">
        <v>1</v>
      </c>
      <c r="G76" s="18">
        <v>0.48958333333333331</v>
      </c>
      <c r="H76" t="s">
        <v>168</v>
      </c>
      <c r="I76" t="s">
        <v>1065</v>
      </c>
      <c r="J76" t="s">
        <v>169</v>
      </c>
      <c r="K76" t="s">
        <v>192</v>
      </c>
      <c r="L76" t="s">
        <v>170</v>
      </c>
      <c r="M76">
        <v>30</v>
      </c>
    </row>
    <row r="77" spans="1:28" x14ac:dyDescent="0.25">
      <c r="A77" s="8">
        <v>0.52083333333333337</v>
      </c>
      <c r="B77" s="42" t="s">
        <v>10</v>
      </c>
      <c r="C77" s="18" t="b">
        <f t="shared" si="8"/>
        <v>1</v>
      </c>
      <c r="D77" s="18" t="b">
        <f t="shared" si="9"/>
        <v>0</v>
      </c>
      <c r="E77" t="b">
        <v>1</v>
      </c>
      <c r="G77" s="18">
        <v>0.52083333333333337</v>
      </c>
      <c r="H77" t="s">
        <v>177</v>
      </c>
      <c r="I77" t="s">
        <v>1066</v>
      </c>
    </row>
    <row r="78" spans="1:28" x14ac:dyDescent="0.25">
      <c r="A78" s="8">
        <v>0.5625</v>
      </c>
      <c r="B78" s="9" t="s">
        <v>129</v>
      </c>
      <c r="C78" s="18" t="b">
        <f t="shared" si="8"/>
        <v>1</v>
      </c>
      <c r="D78" s="18" t="b">
        <f t="shared" si="9"/>
        <v>0</v>
      </c>
      <c r="E78" t="b">
        <v>1</v>
      </c>
      <c r="G78" s="18">
        <v>0.5625</v>
      </c>
      <c r="H78" t="s">
        <v>202</v>
      </c>
      <c r="I78" t="s">
        <v>1067</v>
      </c>
      <c r="J78" t="s">
        <v>203</v>
      </c>
      <c r="K78" t="s">
        <v>254</v>
      </c>
      <c r="L78" t="s">
        <v>205</v>
      </c>
      <c r="M78" t="s">
        <v>1068</v>
      </c>
      <c r="N78" t="s">
        <v>255</v>
      </c>
      <c r="O78" t="s">
        <v>1069</v>
      </c>
    </row>
    <row r="79" spans="1:28" x14ac:dyDescent="0.25">
      <c r="A79" s="8">
        <v>0.58333333333333337</v>
      </c>
      <c r="B79" s="9" t="s">
        <v>130</v>
      </c>
      <c r="C79" s="18" t="b">
        <f t="shared" si="8"/>
        <v>1</v>
      </c>
      <c r="D79" s="18" t="b">
        <f t="shared" si="9"/>
        <v>0</v>
      </c>
      <c r="E79" t="b">
        <v>1</v>
      </c>
      <c r="G79" s="18">
        <v>0.58333333333333337</v>
      </c>
      <c r="H79" t="s">
        <v>160</v>
      </c>
      <c r="I79" t="s">
        <v>1070</v>
      </c>
      <c r="J79" t="s">
        <v>161</v>
      </c>
      <c r="K79" t="s">
        <v>196</v>
      </c>
      <c r="L79" t="s">
        <v>162</v>
      </c>
      <c r="M79" t="s">
        <v>164</v>
      </c>
      <c r="N79" t="s">
        <v>163</v>
      </c>
      <c r="O79" t="s">
        <v>256</v>
      </c>
      <c r="P79" t="s">
        <v>185</v>
      </c>
      <c r="Q79" t="s">
        <v>1071</v>
      </c>
      <c r="R79" t="s">
        <v>183</v>
      </c>
      <c r="S79" t="s">
        <v>1072</v>
      </c>
    </row>
    <row r="80" spans="1:28" x14ac:dyDescent="0.25">
      <c r="A80" s="8">
        <v>0.61458333333333337</v>
      </c>
      <c r="B80" s="42" t="s">
        <v>76</v>
      </c>
      <c r="C80" s="18" t="b">
        <f t="shared" si="8"/>
        <v>1</v>
      </c>
      <c r="D80" s="18" t="b">
        <f t="shared" si="9"/>
        <v>0</v>
      </c>
      <c r="E80" t="b">
        <v>1</v>
      </c>
      <c r="G80" s="18">
        <v>0.61458333333333337</v>
      </c>
      <c r="H80" t="s">
        <v>180</v>
      </c>
      <c r="I80" t="s">
        <v>1073</v>
      </c>
      <c r="J80" t="s">
        <v>181</v>
      </c>
      <c r="K80" t="s">
        <v>164</v>
      </c>
      <c r="L80" t="s">
        <v>182</v>
      </c>
      <c r="M80">
        <v>111111111</v>
      </c>
      <c r="N80" t="s">
        <v>183</v>
      </c>
      <c r="O80" t="s">
        <v>1074</v>
      </c>
    </row>
    <row r="81" spans="1:33" x14ac:dyDescent="0.25">
      <c r="A81" s="8">
        <v>0.625</v>
      </c>
      <c r="B81" s="9" t="s">
        <v>131</v>
      </c>
      <c r="C81" s="18" t="b">
        <f t="shared" si="8"/>
        <v>1</v>
      </c>
      <c r="D81" s="18" t="b">
        <f t="shared" si="9"/>
        <v>0</v>
      </c>
      <c r="E81" t="b">
        <v>1</v>
      </c>
      <c r="F81" s="15"/>
      <c r="G81" s="18">
        <v>0.625</v>
      </c>
      <c r="H81" t="s">
        <v>202</v>
      </c>
      <c r="I81" t="s">
        <v>1075</v>
      </c>
      <c r="J81" s="16" t="s">
        <v>203</v>
      </c>
      <c r="K81" s="16" t="s">
        <v>254</v>
      </c>
      <c r="L81" s="16" t="s">
        <v>205</v>
      </c>
      <c r="M81" s="16" t="s">
        <v>1076</v>
      </c>
      <c r="N81" s="16" t="s">
        <v>255</v>
      </c>
      <c r="O81" s="16" t="s">
        <v>1077</v>
      </c>
      <c r="P81" s="16"/>
      <c r="Q81" s="16"/>
      <c r="U81" s="15"/>
      <c r="V81" s="15"/>
      <c r="W81" s="15"/>
      <c r="X81" s="15"/>
      <c r="Y81" s="15"/>
      <c r="Z81" s="15"/>
      <c r="AA81" s="15"/>
      <c r="AB81" s="15"/>
      <c r="AC81" s="15"/>
      <c r="AD81" s="15"/>
      <c r="AE81" s="15"/>
      <c r="AF81" s="15"/>
      <c r="AG81" s="15"/>
    </row>
    <row r="82" spans="1:33" x14ac:dyDescent="0.25">
      <c r="A82" s="8">
        <v>0.64583333333333337</v>
      </c>
      <c r="B82" s="42" t="s">
        <v>37</v>
      </c>
      <c r="C82" s="18" t="b">
        <f t="shared" si="8"/>
        <v>1</v>
      </c>
      <c r="D82" s="18" t="b">
        <f t="shared" si="9"/>
        <v>0</v>
      </c>
      <c r="E82" t="b">
        <v>1</v>
      </c>
      <c r="F82" s="1"/>
      <c r="G82" s="18">
        <v>0.64583333333333337</v>
      </c>
      <c r="H82" t="s">
        <v>177</v>
      </c>
      <c r="I82" t="s">
        <v>213</v>
      </c>
      <c r="T82" s="1"/>
      <c r="U82" s="1"/>
      <c r="V82" s="1"/>
      <c r="W82" s="1"/>
      <c r="X82" s="1"/>
      <c r="Y82" s="1"/>
      <c r="Z82" s="1"/>
      <c r="AA82" s="1"/>
      <c r="AB82" s="1"/>
      <c r="AC82" s="1"/>
      <c r="AD82" s="1"/>
      <c r="AE82" s="1"/>
      <c r="AF82" s="1"/>
      <c r="AG82" s="1"/>
    </row>
    <row r="83" spans="1:33" x14ac:dyDescent="0.25">
      <c r="A83" s="8">
        <v>0.65625</v>
      </c>
      <c r="B83" s="9" t="s">
        <v>59</v>
      </c>
      <c r="C83" s="18" t="b">
        <f t="shared" si="8"/>
        <v>1</v>
      </c>
      <c r="D83" s="18" t="b">
        <f t="shared" si="9"/>
        <v>0</v>
      </c>
      <c r="E83" t="b">
        <v>1</v>
      </c>
      <c r="G83" s="18">
        <v>0.65625</v>
      </c>
      <c r="H83" t="s">
        <v>165</v>
      </c>
      <c r="I83" t="s">
        <v>232</v>
      </c>
      <c r="J83" t="s">
        <v>166</v>
      </c>
      <c r="K83" t="s">
        <v>216</v>
      </c>
      <c r="L83" t="s">
        <v>167</v>
      </c>
      <c r="M83">
        <v>15</v>
      </c>
      <c r="S83" s="2"/>
      <c r="U83" s="18"/>
    </row>
    <row r="84" spans="1:33" x14ac:dyDescent="0.25">
      <c r="A84" s="8">
        <v>0.67708333333333337</v>
      </c>
      <c r="B84" s="9" t="s">
        <v>85</v>
      </c>
      <c r="C84" s="18" t="b">
        <f t="shared" si="8"/>
        <v>1</v>
      </c>
      <c r="D84" s="18" t="b">
        <f t="shared" si="9"/>
        <v>0</v>
      </c>
      <c r="E84" t="b">
        <v>1</v>
      </c>
      <c r="G84" s="18">
        <v>0.67708333333333337</v>
      </c>
      <c r="H84" t="s">
        <v>171</v>
      </c>
      <c r="I84" t="s">
        <v>1078</v>
      </c>
      <c r="J84" t="s">
        <v>172</v>
      </c>
      <c r="K84" t="s">
        <v>1079</v>
      </c>
      <c r="L84" t="s">
        <v>173</v>
      </c>
      <c r="M84" t="b">
        <v>1</v>
      </c>
      <c r="N84" t="s">
        <v>174</v>
      </c>
      <c r="O84" t="s">
        <v>1080</v>
      </c>
      <c r="P84" t="s">
        <v>175</v>
      </c>
      <c r="Q84">
        <v>1</v>
      </c>
      <c r="R84" t="s">
        <v>176</v>
      </c>
      <c r="S84" s="2">
        <v>0</v>
      </c>
      <c r="U84" s="18"/>
    </row>
    <row r="85" spans="1:33" x14ac:dyDescent="0.25">
      <c r="A85" s="8">
        <v>0.69791666666666663</v>
      </c>
      <c r="B85" s="42" t="s">
        <v>69</v>
      </c>
      <c r="C85" s="18" t="b">
        <f t="shared" si="8"/>
        <v>1</v>
      </c>
      <c r="D85" s="18" t="b">
        <f t="shared" si="9"/>
        <v>0</v>
      </c>
      <c r="E85" t="b">
        <v>1</v>
      </c>
      <c r="G85" s="18">
        <v>0.69791666666666663</v>
      </c>
      <c r="H85" t="s">
        <v>177</v>
      </c>
      <c r="I85" t="s">
        <v>237</v>
      </c>
      <c r="S85" s="2"/>
      <c r="U85" s="18"/>
    </row>
    <row r="86" spans="1:33" ht="15.75" thickBot="1" x14ac:dyDescent="0.3">
      <c r="A86" s="10">
        <v>0.70833333333333337</v>
      </c>
      <c r="B86" s="11" t="s">
        <v>19</v>
      </c>
      <c r="C86" s="18" t="b">
        <f t="shared" si="8"/>
        <v>1</v>
      </c>
      <c r="D86" s="18" t="b">
        <f t="shared" si="9"/>
        <v>0</v>
      </c>
      <c r="E86" t="b">
        <v>1</v>
      </c>
      <c r="G86" s="18">
        <v>0.70833333333333337</v>
      </c>
      <c r="H86" t="s">
        <v>160</v>
      </c>
      <c r="I86" t="s">
        <v>244</v>
      </c>
      <c r="J86" t="s">
        <v>161</v>
      </c>
      <c r="K86" t="s">
        <v>196</v>
      </c>
      <c r="L86" t="s">
        <v>162</v>
      </c>
      <c r="M86" t="s">
        <v>164</v>
      </c>
      <c r="N86" t="s">
        <v>163</v>
      </c>
      <c r="O86" t="s">
        <v>1053</v>
      </c>
      <c r="P86" t="s">
        <v>185</v>
      </c>
      <c r="Q86" t="s">
        <v>1081</v>
      </c>
      <c r="R86" t="s">
        <v>183</v>
      </c>
      <c r="S86" s="2" t="s">
        <v>1082</v>
      </c>
    </row>
    <row r="87" spans="1:33" ht="15.75" thickBot="1" x14ac:dyDescent="0.3">
      <c r="A87" s="2"/>
      <c r="B87" s="2"/>
      <c r="C87" s="18"/>
      <c r="D87" s="18"/>
      <c r="S87" s="2"/>
      <c r="U87" s="18"/>
    </row>
    <row r="88" spans="1:33" x14ac:dyDescent="0.25">
      <c r="A88" s="6" t="s">
        <v>25</v>
      </c>
      <c r="B88" s="7"/>
      <c r="C88" s="32" t="s">
        <v>531</v>
      </c>
      <c r="D88" s="32" t="s">
        <v>532</v>
      </c>
      <c r="E88" s="32" t="s">
        <v>993</v>
      </c>
      <c r="F88" s="32" t="s">
        <v>992</v>
      </c>
      <c r="G88" s="1" t="s">
        <v>149</v>
      </c>
      <c r="H88" s="1" t="s">
        <v>918</v>
      </c>
      <c r="I88" s="1" t="s">
        <v>923</v>
      </c>
      <c r="J88" s="1" t="s">
        <v>922</v>
      </c>
      <c r="K88" s="1" t="s">
        <v>150</v>
      </c>
      <c r="L88" s="1" t="s">
        <v>151</v>
      </c>
      <c r="M88" s="1" t="s">
        <v>152</v>
      </c>
      <c r="N88" s="1" t="s">
        <v>153</v>
      </c>
      <c r="O88" s="1" t="s">
        <v>154</v>
      </c>
      <c r="P88" s="1" t="s">
        <v>155</v>
      </c>
      <c r="Q88" s="1" t="s">
        <v>156</v>
      </c>
      <c r="R88" s="1" t="s">
        <v>157</v>
      </c>
      <c r="S88" s="1" t="s">
        <v>158</v>
      </c>
      <c r="T88" s="1" t="s">
        <v>159</v>
      </c>
      <c r="V88" s="12" t="s">
        <v>522</v>
      </c>
      <c r="W88" s="12" t="s">
        <v>523</v>
      </c>
      <c r="X88" s="12" t="s">
        <v>524</v>
      </c>
      <c r="Y88" s="12" t="s">
        <v>525</v>
      </c>
      <c r="Z88" s="12" t="s">
        <v>526</v>
      </c>
      <c r="AA88" s="12" t="s">
        <v>529</v>
      </c>
      <c r="AB88" s="32" t="s">
        <v>472</v>
      </c>
    </row>
    <row r="89" spans="1:33" x14ac:dyDescent="0.25">
      <c r="A89" s="8">
        <v>0.375</v>
      </c>
      <c r="B89" s="9" t="s">
        <v>5</v>
      </c>
      <c r="C89" s="18" t="b">
        <f t="shared" ref="C89" si="10">(A89=G89)</f>
        <v>1</v>
      </c>
      <c r="D89" s="18" t="b">
        <f t="shared" ref="D89" si="11">(B89=I89)</f>
        <v>0</v>
      </c>
      <c r="E89" t="b">
        <v>1</v>
      </c>
      <c r="G89" s="18">
        <v>0.375</v>
      </c>
      <c r="H89" t="s">
        <v>160</v>
      </c>
      <c r="I89" t="s">
        <v>1083</v>
      </c>
      <c r="J89" t="s">
        <v>161</v>
      </c>
      <c r="K89" t="s">
        <v>188</v>
      </c>
      <c r="L89" t="s">
        <v>162</v>
      </c>
      <c r="M89" t="s">
        <v>164</v>
      </c>
      <c r="N89" t="s">
        <v>163</v>
      </c>
      <c r="O89" t="s">
        <v>200</v>
      </c>
      <c r="P89" t="s">
        <v>185</v>
      </c>
      <c r="Q89" t="s">
        <v>1084</v>
      </c>
      <c r="R89" t="s">
        <v>183</v>
      </c>
      <c r="S89" s="2" t="s">
        <v>1085</v>
      </c>
      <c r="U89" s="18"/>
    </row>
    <row r="90" spans="1:33" x14ac:dyDescent="0.25">
      <c r="A90" s="8">
        <v>0.3888888888888889</v>
      </c>
      <c r="B90" s="9" t="s">
        <v>61</v>
      </c>
      <c r="C90" s="18" t="b">
        <f t="shared" ref="C90:C104" si="12">(A90=G90)</f>
        <v>1</v>
      </c>
      <c r="D90" s="18" t="b">
        <f t="shared" ref="D90:D104" si="13">(B90=I90)</f>
        <v>0</v>
      </c>
      <c r="E90" t="b">
        <v>1</v>
      </c>
      <c r="G90" s="18">
        <v>0.3888888888888889</v>
      </c>
      <c r="H90" t="s">
        <v>171</v>
      </c>
      <c r="I90" t="s">
        <v>1086</v>
      </c>
      <c r="J90" t="s">
        <v>172</v>
      </c>
      <c r="K90" t="s">
        <v>1087</v>
      </c>
      <c r="L90" t="s">
        <v>173</v>
      </c>
      <c r="M90" t="b">
        <v>1</v>
      </c>
      <c r="N90" t="s">
        <v>174</v>
      </c>
      <c r="O90" t="s">
        <v>1088</v>
      </c>
      <c r="P90" t="s">
        <v>175</v>
      </c>
      <c r="Q90">
        <v>1</v>
      </c>
      <c r="R90" t="s">
        <v>176</v>
      </c>
      <c r="S90" s="2">
        <v>1</v>
      </c>
      <c r="U90" s="18"/>
    </row>
    <row r="91" spans="1:33" x14ac:dyDescent="0.25">
      <c r="A91" s="8">
        <v>0.41666666666666669</v>
      </c>
      <c r="B91" s="9" t="s">
        <v>62</v>
      </c>
      <c r="C91" s="18" t="b">
        <f t="shared" si="12"/>
        <v>1</v>
      </c>
      <c r="D91" s="18" t="b">
        <f t="shared" si="13"/>
        <v>0</v>
      </c>
      <c r="E91" t="b">
        <v>1</v>
      </c>
      <c r="G91" s="18">
        <v>0.41666666666666669</v>
      </c>
      <c r="H91" t="s">
        <v>168</v>
      </c>
      <c r="I91" t="s">
        <v>1089</v>
      </c>
      <c r="J91" t="s">
        <v>169</v>
      </c>
      <c r="K91" t="s">
        <v>236</v>
      </c>
      <c r="L91" t="s">
        <v>170</v>
      </c>
      <c r="M91">
        <v>15</v>
      </c>
      <c r="S91" s="2"/>
      <c r="U91" s="18"/>
    </row>
    <row r="92" spans="1:33" x14ac:dyDescent="0.25">
      <c r="A92" s="8">
        <v>0.44791666666666669</v>
      </c>
      <c r="B92" s="42" t="s">
        <v>31</v>
      </c>
      <c r="C92" s="18" t="b">
        <f t="shared" si="12"/>
        <v>1</v>
      </c>
      <c r="D92" s="18" t="b">
        <f t="shared" si="13"/>
        <v>0</v>
      </c>
      <c r="E92" t="b">
        <v>1</v>
      </c>
      <c r="G92" s="18">
        <v>0.44791666666666669</v>
      </c>
      <c r="H92" t="s">
        <v>521</v>
      </c>
      <c r="I92" t="s">
        <v>1090</v>
      </c>
      <c r="J92" t="s">
        <v>169</v>
      </c>
      <c r="K92" t="s">
        <v>1091</v>
      </c>
      <c r="L92" t="s">
        <v>527</v>
      </c>
      <c r="M92" t="s">
        <v>1092</v>
      </c>
      <c r="N92" t="s">
        <v>528</v>
      </c>
      <c r="O92" t="s">
        <v>164</v>
      </c>
      <c r="S92" s="2"/>
      <c r="U92" s="18"/>
    </row>
    <row r="93" spans="1:33" x14ac:dyDescent="0.25">
      <c r="A93" s="8">
        <v>0.45833333333333331</v>
      </c>
      <c r="B93" s="9" t="s">
        <v>63</v>
      </c>
      <c r="C93" s="18" t="b">
        <f t="shared" si="12"/>
        <v>1</v>
      </c>
      <c r="D93" s="18" t="b">
        <f t="shared" si="13"/>
        <v>0</v>
      </c>
      <c r="E93" t="b">
        <v>1</v>
      </c>
      <c r="G93" s="18">
        <v>0.45833333333333331</v>
      </c>
      <c r="H93" t="s">
        <v>165</v>
      </c>
      <c r="I93" t="s">
        <v>1093</v>
      </c>
      <c r="J93" t="s">
        <v>166</v>
      </c>
      <c r="K93" t="s">
        <v>248</v>
      </c>
      <c r="L93" t="s">
        <v>167</v>
      </c>
      <c r="M93">
        <v>15</v>
      </c>
      <c r="S93" s="2"/>
      <c r="U93" s="18"/>
    </row>
    <row r="94" spans="1:33" x14ac:dyDescent="0.25">
      <c r="A94" s="8">
        <v>0.48958333333333331</v>
      </c>
      <c r="B94" s="9" t="s">
        <v>64</v>
      </c>
      <c r="C94" s="18" t="b">
        <f t="shared" si="12"/>
        <v>1</v>
      </c>
      <c r="D94" s="18" t="b">
        <f t="shared" si="13"/>
        <v>0</v>
      </c>
      <c r="E94" t="b">
        <v>1</v>
      </c>
      <c r="G94" s="18">
        <v>0.48958333333333331</v>
      </c>
      <c r="H94" t="s">
        <v>168</v>
      </c>
      <c r="I94" t="s">
        <v>1094</v>
      </c>
      <c r="J94" t="s">
        <v>169</v>
      </c>
      <c r="K94" t="s">
        <v>192</v>
      </c>
      <c r="L94" t="s">
        <v>170</v>
      </c>
      <c r="M94">
        <v>30</v>
      </c>
      <c r="S94" s="2"/>
      <c r="U94" s="18"/>
    </row>
    <row r="95" spans="1:33" x14ac:dyDescent="0.25">
      <c r="A95" s="8">
        <v>0.52083333333333337</v>
      </c>
      <c r="B95" s="42" t="s">
        <v>10</v>
      </c>
      <c r="C95" s="18" t="b">
        <f t="shared" si="12"/>
        <v>1</v>
      </c>
      <c r="D95" s="18" t="b">
        <f t="shared" si="13"/>
        <v>0</v>
      </c>
      <c r="E95" t="b">
        <v>1</v>
      </c>
      <c r="G95" s="18">
        <v>0.52083333333333337</v>
      </c>
      <c r="H95" t="s">
        <v>177</v>
      </c>
      <c r="I95" t="s">
        <v>193</v>
      </c>
      <c r="J95" t="s">
        <v>194</v>
      </c>
      <c r="S95" s="2"/>
      <c r="U95" s="18"/>
    </row>
    <row r="96" spans="1:33" x14ac:dyDescent="0.25">
      <c r="A96" s="8">
        <v>0.5625</v>
      </c>
      <c r="B96" s="9" t="s">
        <v>65</v>
      </c>
      <c r="C96" s="18" t="b">
        <f t="shared" si="12"/>
        <v>1</v>
      </c>
      <c r="D96" s="18" t="b">
        <f t="shared" si="13"/>
        <v>0</v>
      </c>
      <c r="E96" t="b">
        <v>1</v>
      </c>
      <c r="G96" s="18">
        <v>0.5625</v>
      </c>
      <c r="H96" t="s">
        <v>202</v>
      </c>
      <c r="I96" t="s">
        <v>1095</v>
      </c>
      <c r="J96" t="s">
        <v>203</v>
      </c>
      <c r="K96" t="s">
        <v>977</v>
      </c>
      <c r="L96" t="s">
        <v>205</v>
      </c>
      <c r="M96" t="s">
        <v>978</v>
      </c>
      <c r="N96" t="s">
        <v>255</v>
      </c>
      <c r="O96" t="s">
        <v>210</v>
      </c>
      <c r="S96" s="2"/>
      <c r="U96" s="18"/>
    </row>
    <row r="97" spans="1:28" x14ac:dyDescent="0.25">
      <c r="A97" s="8">
        <v>0.59375</v>
      </c>
      <c r="B97" s="9" t="s">
        <v>66</v>
      </c>
      <c r="C97" s="18" t="b">
        <f t="shared" si="12"/>
        <v>1</v>
      </c>
      <c r="D97" s="18" t="b">
        <f t="shared" si="13"/>
        <v>0</v>
      </c>
      <c r="E97" t="b">
        <v>1</v>
      </c>
      <c r="G97" s="18">
        <v>0.59375</v>
      </c>
      <c r="H97" t="s">
        <v>178</v>
      </c>
      <c r="I97" t="s">
        <v>1096</v>
      </c>
      <c r="J97" t="s">
        <v>161</v>
      </c>
      <c r="K97" t="s">
        <v>196</v>
      </c>
      <c r="L97" t="s">
        <v>179</v>
      </c>
      <c r="M97" t="s">
        <v>1097</v>
      </c>
      <c r="S97" s="2"/>
      <c r="U97" s="18"/>
    </row>
    <row r="98" spans="1:28" x14ac:dyDescent="0.25">
      <c r="A98" s="8">
        <v>0.61458333333333337</v>
      </c>
      <c r="B98" s="42" t="s">
        <v>13</v>
      </c>
      <c r="C98" s="18" t="b">
        <f t="shared" si="12"/>
        <v>1</v>
      </c>
      <c r="D98" s="18" t="b">
        <f t="shared" si="13"/>
        <v>0</v>
      </c>
      <c r="E98" t="b">
        <v>1</v>
      </c>
      <c r="G98" s="18">
        <v>0.61458333333333337</v>
      </c>
      <c r="H98" t="s">
        <v>180</v>
      </c>
      <c r="I98" t="s">
        <v>1098</v>
      </c>
      <c r="J98" t="s">
        <v>181</v>
      </c>
      <c r="K98" t="s">
        <v>164</v>
      </c>
      <c r="L98" t="s">
        <v>182</v>
      </c>
      <c r="M98">
        <v>111111111</v>
      </c>
      <c r="N98" t="s">
        <v>183</v>
      </c>
      <c r="O98" t="s">
        <v>987</v>
      </c>
    </row>
    <row r="99" spans="1:28" x14ac:dyDescent="0.25">
      <c r="A99" s="8">
        <v>0.625</v>
      </c>
      <c r="B99" s="9" t="s">
        <v>67</v>
      </c>
      <c r="C99" s="18" t="b">
        <f t="shared" si="12"/>
        <v>1</v>
      </c>
      <c r="D99" s="18" t="b">
        <f t="shared" si="13"/>
        <v>0</v>
      </c>
      <c r="E99" t="b">
        <v>1</v>
      </c>
      <c r="G99" s="18">
        <v>0.625</v>
      </c>
      <c r="H99" t="s">
        <v>168</v>
      </c>
      <c r="I99" t="s">
        <v>258</v>
      </c>
      <c r="J99" t="s">
        <v>169</v>
      </c>
      <c r="K99" t="s">
        <v>1099</v>
      </c>
      <c r="L99" t="s">
        <v>170</v>
      </c>
      <c r="M99">
        <v>30</v>
      </c>
    </row>
    <row r="100" spans="1:28" x14ac:dyDescent="0.25">
      <c r="A100" s="8">
        <v>0.64583333333333337</v>
      </c>
      <c r="B100" s="42" t="s">
        <v>37</v>
      </c>
      <c r="C100" s="18" t="b">
        <f t="shared" si="12"/>
        <v>1</v>
      </c>
      <c r="D100" s="18" t="b">
        <f t="shared" si="13"/>
        <v>0</v>
      </c>
      <c r="E100" t="b">
        <v>1</v>
      </c>
      <c r="G100" s="18">
        <v>0.64583333333333337</v>
      </c>
      <c r="H100" t="s">
        <v>177</v>
      </c>
      <c r="I100" t="s">
        <v>213</v>
      </c>
    </row>
    <row r="101" spans="1:28" x14ac:dyDescent="0.25">
      <c r="A101" s="8">
        <v>0.65625</v>
      </c>
      <c r="B101" s="9" t="s">
        <v>59</v>
      </c>
      <c r="C101" s="18" t="b">
        <f t="shared" si="12"/>
        <v>1</v>
      </c>
      <c r="D101" s="18" t="b">
        <f t="shared" si="13"/>
        <v>0</v>
      </c>
      <c r="E101" t="b">
        <v>1</v>
      </c>
      <c r="G101" s="18">
        <v>0.65625</v>
      </c>
      <c r="H101" t="s">
        <v>165</v>
      </c>
      <c r="I101" t="s">
        <v>1100</v>
      </c>
      <c r="J101" t="s">
        <v>166</v>
      </c>
      <c r="K101" t="s">
        <v>1042</v>
      </c>
      <c r="L101" t="s">
        <v>167</v>
      </c>
      <c r="M101">
        <v>20</v>
      </c>
    </row>
    <row r="102" spans="1:28" x14ac:dyDescent="0.25">
      <c r="A102" s="8">
        <v>0.67708333333333337</v>
      </c>
      <c r="B102" s="9" t="s">
        <v>68</v>
      </c>
      <c r="C102" s="18" t="b">
        <f t="shared" si="12"/>
        <v>1</v>
      </c>
      <c r="D102" s="18" t="b">
        <f t="shared" si="13"/>
        <v>0</v>
      </c>
      <c r="E102" t="b">
        <v>1</v>
      </c>
      <c r="G102" s="18">
        <v>0.67708333333333337</v>
      </c>
      <c r="H102" t="s">
        <v>160</v>
      </c>
      <c r="I102" t="s">
        <v>1101</v>
      </c>
      <c r="J102" t="s">
        <v>161</v>
      </c>
      <c r="K102" t="s">
        <v>188</v>
      </c>
      <c r="L102" t="s">
        <v>162</v>
      </c>
      <c r="M102" t="s">
        <v>164</v>
      </c>
      <c r="N102" t="s">
        <v>163</v>
      </c>
      <c r="O102" t="s">
        <v>200</v>
      </c>
      <c r="P102" t="s">
        <v>185</v>
      </c>
      <c r="Q102" t="s">
        <v>1102</v>
      </c>
      <c r="R102" t="s">
        <v>183</v>
      </c>
      <c r="S102" t="s">
        <v>1103</v>
      </c>
    </row>
    <row r="103" spans="1:28" x14ac:dyDescent="0.25">
      <c r="A103" s="8">
        <v>0.69791666666666663</v>
      </c>
      <c r="B103" s="42" t="s">
        <v>69</v>
      </c>
      <c r="C103" s="18" t="b">
        <f t="shared" si="12"/>
        <v>1</v>
      </c>
      <c r="D103" s="18" t="b">
        <f t="shared" si="13"/>
        <v>0</v>
      </c>
      <c r="E103" t="b">
        <v>1</v>
      </c>
      <c r="G103" s="18">
        <v>0.69791666666666663</v>
      </c>
      <c r="H103" t="s">
        <v>177</v>
      </c>
      <c r="I103" t="s">
        <v>237</v>
      </c>
    </row>
    <row r="104" spans="1:28" ht="15.75" thickBot="1" x14ac:dyDescent="0.3">
      <c r="A104" s="10">
        <v>0.70833333333333337</v>
      </c>
      <c r="B104" s="11" t="s">
        <v>19</v>
      </c>
      <c r="C104" s="18" t="b">
        <f t="shared" si="12"/>
        <v>1</v>
      </c>
      <c r="D104" s="18" t="b">
        <f t="shared" si="13"/>
        <v>0</v>
      </c>
      <c r="E104" t="b">
        <v>1</v>
      </c>
      <c r="G104" s="18">
        <v>0.70833333333333337</v>
      </c>
      <c r="H104" t="s">
        <v>160</v>
      </c>
      <c r="I104" t="s">
        <v>1104</v>
      </c>
      <c r="J104" t="s">
        <v>161</v>
      </c>
      <c r="K104" t="s">
        <v>188</v>
      </c>
      <c r="L104" t="s">
        <v>162</v>
      </c>
      <c r="M104" t="s">
        <v>164</v>
      </c>
      <c r="N104" t="s">
        <v>163</v>
      </c>
      <c r="O104" t="s">
        <v>200</v>
      </c>
      <c r="P104" t="s">
        <v>185</v>
      </c>
      <c r="Q104" t="s">
        <v>1105</v>
      </c>
      <c r="R104" t="s">
        <v>183</v>
      </c>
      <c r="S104" t="s">
        <v>1106</v>
      </c>
    </row>
    <row r="105" spans="1:28" ht="15.75" thickBot="1" x14ac:dyDescent="0.3"/>
    <row r="106" spans="1:28" x14ac:dyDescent="0.25">
      <c r="A106" s="6" t="s">
        <v>26</v>
      </c>
      <c r="B106" s="7"/>
      <c r="C106" s="32" t="s">
        <v>531</v>
      </c>
      <c r="D106" s="32" t="s">
        <v>532</v>
      </c>
      <c r="E106" s="32" t="s">
        <v>993</v>
      </c>
      <c r="F106" s="32" t="s">
        <v>992</v>
      </c>
      <c r="G106" s="1" t="s">
        <v>149</v>
      </c>
      <c r="H106" s="1" t="s">
        <v>918</v>
      </c>
      <c r="I106" s="1" t="s">
        <v>923</v>
      </c>
      <c r="J106" s="1" t="s">
        <v>922</v>
      </c>
      <c r="K106" s="1" t="s">
        <v>150</v>
      </c>
      <c r="L106" s="1" t="s">
        <v>151</v>
      </c>
      <c r="M106" s="1" t="s">
        <v>152</v>
      </c>
      <c r="N106" s="1" t="s">
        <v>153</v>
      </c>
      <c r="O106" s="1" t="s">
        <v>154</v>
      </c>
      <c r="P106" s="1" t="s">
        <v>155</v>
      </c>
      <c r="Q106" s="1" t="s">
        <v>156</v>
      </c>
      <c r="R106" s="1" t="s">
        <v>157</v>
      </c>
      <c r="S106" s="1" t="s">
        <v>158</v>
      </c>
      <c r="T106" s="1" t="s">
        <v>159</v>
      </c>
      <c r="V106" s="12" t="s">
        <v>522</v>
      </c>
      <c r="W106" s="12" t="s">
        <v>523</v>
      </c>
      <c r="X106" s="12" t="s">
        <v>524</v>
      </c>
      <c r="Y106" s="12" t="s">
        <v>525</v>
      </c>
      <c r="Z106" s="12" t="s">
        <v>526</v>
      </c>
      <c r="AA106" s="12" t="s">
        <v>529</v>
      </c>
      <c r="AB106" s="32" t="s">
        <v>472</v>
      </c>
    </row>
    <row r="107" spans="1:28" x14ac:dyDescent="0.25">
      <c r="A107" s="8">
        <v>0.375</v>
      </c>
      <c r="B107" s="9" t="s">
        <v>5</v>
      </c>
      <c r="C107" s="18" t="b">
        <f t="shared" ref="C107" si="14">(A107=G107)</f>
        <v>1</v>
      </c>
      <c r="D107" s="18" t="b">
        <f t="shared" ref="D107" si="15">(B107=I107)</f>
        <v>0</v>
      </c>
      <c r="E107" t="b">
        <v>1</v>
      </c>
      <c r="G107" s="18">
        <v>0.375</v>
      </c>
      <c r="H107" t="s">
        <v>160</v>
      </c>
      <c r="I107" t="s">
        <v>187</v>
      </c>
      <c r="J107" t="s">
        <v>161</v>
      </c>
      <c r="K107" t="s">
        <v>188</v>
      </c>
      <c r="L107" t="s">
        <v>162</v>
      </c>
      <c r="M107" t="s">
        <v>164</v>
      </c>
      <c r="N107" t="s">
        <v>163</v>
      </c>
      <c r="O107" t="s">
        <v>1053</v>
      </c>
      <c r="P107" t="s">
        <v>185</v>
      </c>
      <c r="Q107" t="s">
        <v>1107</v>
      </c>
      <c r="R107" t="s">
        <v>183</v>
      </c>
      <c r="S107" t="s">
        <v>1108</v>
      </c>
    </row>
    <row r="108" spans="1:28" x14ac:dyDescent="0.25">
      <c r="A108" s="8">
        <v>0.3888888888888889</v>
      </c>
      <c r="B108" s="9" t="s">
        <v>55</v>
      </c>
      <c r="C108" s="18" t="b">
        <f t="shared" ref="C108:C122" si="16">(A108=G108)</f>
        <v>1</v>
      </c>
      <c r="D108" s="18" t="b">
        <f t="shared" ref="D108:D122" si="17">(B108=I108)</f>
        <v>0</v>
      </c>
      <c r="E108" t="b">
        <v>1</v>
      </c>
      <c r="G108" s="18">
        <v>0.3888888888888889</v>
      </c>
      <c r="H108" t="s">
        <v>202</v>
      </c>
      <c r="I108" t="s">
        <v>1109</v>
      </c>
      <c r="J108" t="s">
        <v>203</v>
      </c>
      <c r="K108" t="s">
        <v>977</v>
      </c>
      <c r="L108" t="s">
        <v>205</v>
      </c>
      <c r="M108" t="s">
        <v>1110</v>
      </c>
      <c r="N108" t="s">
        <v>255</v>
      </c>
      <c r="O108" t="s">
        <v>210</v>
      </c>
    </row>
    <row r="109" spans="1:28" x14ac:dyDescent="0.25">
      <c r="A109" s="8">
        <v>0.41666666666666669</v>
      </c>
      <c r="B109" s="9" t="s">
        <v>71</v>
      </c>
      <c r="C109" s="18" t="b">
        <f t="shared" si="16"/>
        <v>1</v>
      </c>
      <c r="D109" s="18" t="b">
        <f t="shared" si="17"/>
        <v>0</v>
      </c>
      <c r="E109" t="b">
        <v>1</v>
      </c>
      <c r="G109" s="18">
        <v>0.41666666666666669</v>
      </c>
      <c r="H109" t="s">
        <v>171</v>
      </c>
      <c r="I109" t="s">
        <v>1111</v>
      </c>
      <c r="J109" t="s">
        <v>172</v>
      </c>
      <c r="K109" t="s">
        <v>1112</v>
      </c>
      <c r="L109" t="s">
        <v>173</v>
      </c>
      <c r="M109" t="b">
        <v>1</v>
      </c>
      <c r="N109" t="s">
        <v>174</v>
      </c>
      <c r="O109" t="s">
        <v>1113</v>
      </c>
      <c r="P109" t="s">
        <v>175</v>
      </c>
      <c r="Q109">
        <v>1</v>
      </c>
      <c r="R109" t="s">
        <v>176</v>
      </c>
      <c r="S109">
        <v>10</v>
      </c>
    </row>
    <row r="110" spans="1:28" x14ac:dyDescent="0.25">
      <c r="A110" s="8">
        <v>0.44791666666666669</v>
      </c>
      <c r="B110" s="42" t="s">
        <v>52</v>
      </c>
      <c r="C110" s="18" t="b">
        <f t="shared" si="16"/>
        <v>1</v>
      </c>
      <c r="D110" s="18" t="b">
        <f t="shared" si="17"/>
        <v>0</v>
      </c>
      <c r="E110" t="b">
        <v>1</v>
      </c>
      <c r="G110" s="18">
        <v>0.44791666666666669</v>
      </c>
      <c r="H110" t="s">
        <v>177</v>
      </c>
      <c r="I110" t="s">
        <v>189</v>
      </c>
      <c r="J110" t="s">
        <v>1114</v>
      </c>
    </row>
    <row r="111" spans="1:28" x14ac:dyDescent="0.25">
      <c r="A111" s="8">
        <v>0.45833333333333331</v>
      </c>
      <c r="B111" s="9" t="s">
        <v>72</v>
      </c>
      <c r="C111" s="18" t="b">
        <f t="shared" si="16"/>
        <v>1</v>
      </c>
      <c r="D111" s="18" t="b">
        <f t="shared" si="17"/>
        <v>0</v>
      </c>
      <c r="E111" t="b">
        <v>1</v>
      </c>
      <c r="G111" s="18">
        <v>0.45833333333333331</v>
      </c>
      <c r="H111" t="s">
        <v>168</v>
      </c>
      <c r="I111" t="s">
        <v>240</v>
      </c>
      <c r="J111" t="s">
        <v>169</v>
      </c>
      <c r="K111" t="s">
        <v>1115</v>
      </c>
      <c r="L111" t="s">
        <v>170</v>
      </c>
      <c r="M111">
        <v>30</v>
      </c>
    </row>
    <row r="112" spans="1:28" x14ac:dyDescent="0.25">
      <c r="A112" s="8">
        <v>0.48958333333333331</v>
      </c>
      <c r="B112" s="9" t="s">
        <v>73</v>
      </c>
      <c r="C112" s="18" t="b">
        <f t="shared" si="16"/>
        <v>1</v>
      </c>
      <c r="D112" s="18" t="b">
        <f t="shared" si="17"/>
        <v>0</v>
      </c>
      <c r="E112" t="b">
        <v>1</v>
      </c>
      <c r="G112" s="18">
        <v>0.48958333333333331</v>
      </c>
      <c r="H112" t="s">
        <v>168</v>
      </c>
      <c r="I112" t="s">
        <v>241</v>
      </c>
      <c r="J112" t="s">
        <v>169</v>
      </c>
      <c r="K112" t="s">
        <v>1116</v>
      </c>
      <c r="L112" t="s">
        <v>170</v>
      </c>
      <c r="M112">
        <v>60</v>
      </c>
    </row>
    <row r="113" spans="1:28" x14ac:dyDescent="0.25">
      <c r="A113" s="8">
        <v>0.52083333333333337</v>
      </c>
      <c r="B113" s="42" t="s">
        <v>10</v>
      </c>
      <c r="C113" s="18" t="b">
        <f t="shared" si="16"/>
        <v>1</v>
      </c>
      <c r="D113" s="18" t="b">
        <f t="shared" si="17"/>
        <v>0</v>
      </c>
      <c r="E113" t="b">
        <v>1</v>
      </c>
      <c r="G113" s="18">
        <v>0.52083333333333337</v>
      </c>
      <c r="H113" t="s">
        <v>177</v>
      </c>
      <c r="I113" t="s">
        <v>193</v>
      </c>
      <c r="J113" t="s">
        <v>209</v>
      </c>
    </row>
    <row r="114" spans="1:28" x14ac:dyDescent="0.25">
      <c r="A114" s="8">
        <v>0.5625</v>
      </c>
      <c r="B114" s="9" t="s">
        <v>74</v>
      </c>
      <c r="C114" s="18" t="b">
        <f t="shared" si="16"/>
        <v>1</v>
      </c>
      <c r="D114" s="18" t="b">
        <f t="shared" si="17"/>
        <v>0</v>
      </c>
      <c r="E114" t="b">
        <v>1</v>
      </c>
      <c r="G114" s="18">
        <v>0.5625</v>
      </c>
      <c r="H114" t="s">
        <v>168</v>
      </c>
      <c r="I114" t="s">
        <v>1117</v>
      </c>
      <c r="J114" t="s">
        <v>169</v>
      </c>
      <c r="K114" t="s">
        <v>236</v>
      </c>
      <c r="L114" t="s">
        <v>170</v>
      </c>
      <c r="M114">
        <v>60</v>
      </c>
    </row>
    <row r="115" spans="1:28" x14ac:dyDescent="0.25">
      <c r="A115" s="8">
        <v>0.59375</v>
      </c>
      <c r="B115" s="9" t="s">
        <v>75</v>
      </c>
      <c r="C115" s="18" t="b">
        <f t="shared" si="16"/>
        <v>1</v>
      </c>
      <c r="D115" s="18" t="b">
        <f t="shared" si="17"/>
        <v>0</v>
      </c>
      <c r="E115" t="b">
        <v>1</v>
      </c>
      <c r="G115" s="18">
        <v>0.59375</v>
      </c>
      <c r="H115" t="s">
        <v>168</v>
      </c>
      <c r="I115" t="s">
        <v>1118</v>
      </c>
      <c r="J115" t="s">
        <v>169</v>
      </c>
      <c r="K115" t="s">
        <v>1119</v>
      </c>
      <c r="L115" t="s">
        <v>170</v>
      </c>
      <c r="M115">
        <v>60</v>
      </c>
    </row>
    <row r="116" spans="1:28" x14ac:dyDescent="0.25">
      <c r="A116" s="8">
        <v>0.61458333333333337</v>
      </c>
      <c r="B116" s="42" t="s">
        <v>76</v>
      </c>
      <c r="C116" s="18" t="b">
        <f t="shared" si="16"/>
        <v>1</v>
      </c>
      <c r="D116" s="18" t="b">
        <f t="shared" si="17"/>
        <v>0</v>
      </c>
      <c r="E116" t="b">
        <v>1</v>
      </c>
      <c r="G116" s="18">
        <v>0.61458333333333337</v>
      </c>
      <c r="H116" t="s">
        <v>180</v>
      </c>
      <c r="I116" t="s">
        <v>1120</v>
      </c>
      <c r="J116" t="s">
        <v>181</v>
      </c>
      <c r="K116" t="s">
        <v>164</v>
      </c>
      <c r="L116" t="s">
        <v>182</v>
      </c>
      <c r="M116">
        <v>111111111</v>
      </c>
      <c r="N116" t="s">
        <v>183</v>
      </c>
      <c r="O116" t="s">
        <v>1121</v>
      </c>
    </row>
    <row r="117" spans="1:28" x14ac:dyDescent="0.25">
      <c r="A117" s="8">
        <v>0.625</v>
      </c>
      <c r="B117" s="9" t="s">
        <v>59</v>
      </c>
      <c r="C117" s="18" t="b">
        <f t="shared" si="16"/>
        <v>1</v>
      </c>
      <c r="D117" s="18" t="b">
        <f t="shared" si="17"/>
        <v>0</v>
      </c>
      <c r="E117" t="b">
        <v>1</v>
      </c>
      <c r="G117" s="18">
        <v>0.625</v>
      </c>
      <c r="H117" t="s">
        <v>165</v>
      </c>
      <c r="I117" t="s">
        <v>239</v>
      </c>
      <c r="J117" t="s">
        <v>166</v>
      </c>
      <c r="K117" t="s">
        <v>248</v>
      </c>
      <c r="L117" t="s">
        <v>167</v>
      </c>
      <c r="M117">
        <v>30</v>
      </c>
    </row>
    <row r="118" spans="1:28" x14ac:dyDescent="0.25">
      <c r="A118" s="8">
        <v>0.64583333333333337</v>
      </c>
      <c r="B118" s="42" t="s">
        <v>37</v>
      </c>
      <c r="C118" s="18" t="b">
        <f t="shared" si="16"/>
        <v>1</v>
      </c>
      <c r="D118" s="18" t="b">
        <f t="shared" si="17"/>
        <v>0</v>
      </c>
      <c r="E118" t="b">
        <v>1</v>
      </c>
      <c r="G118" s="18">
        <v>0.64583333333333337</v>
      </c>
      <c r="H118" t="s">
        <v>177</v>
      </c>
      <c r="I118" t="s">
        <v>213</v>
      </c>
      <c r="J118" t="s">
        <v>214</v>
      </c>
    </row>
    <row r="119" spans="1:28" x14ac:dyDescent="0.25">
      <c r="A119" s="8">
        <v>0.65625</v>
      </c>
      <c r="B119" s="9" t="s">
        <v>77</v>
      </c>
      <c r="C119" s="18" t="b">
        <f t="shared" si="16"/>
        <v>1</v>
      </c>
      <c r="D119" s="18" t="b">
        <f t="shared" si="17"/>
        <v>0</v>
      </c>
      <c r="E119" t="b">
        <v>1</v>
      </c>
      <c r="G119" s="18">
        <v>0.65625</v>
      </c>
      <c r="H119" t="s">
        <v>168</v>
      </c>
      <c r="I119" t="s">
        <v>242</v>
      </c>
      <c r="J119" t="s">
        <v>169</v>
      </c>
      <c r="K119" t="s">
        <v>208</v>
      </c>
      <c r="L119" t="s">
        <v>170</v>
      </c>
      <c r="M119">
        <v>60</v>
      </c>
    </row>
    <row r="120" spans="1:28" x14ac:dyDescent="0.25">
      <c r="A120" s="8">
        <v>0.67708333333333337</v>
      </c>
      <c r="B120" s="9" t="s">
        <v>67</v>
      </c>
      <c r="C120" s="18" t="b">
        <f t="shared" si="16"/>
        <v>1</v>
      </c>
      <c r="D120" s="18" t="b">
        <f t="shared" si="17"/>
        <v>0</v>
      </c>
      <c r="E120" t="b">
        <v>1</v>
      </c>
      <c r="G120" s="18">
        <v>0.67708333333333337</v>
      </c>
      <c r="H120" t="s">
        <v>168</v>
      </c>
      <c r="I120" t="s">
        <v>1122</v>
      </c>
      <c r="J120" t="s">
        <v>169</v>
      </c>
      <c r="K120" t="s">
        <v>1123</v>
      </c>
      <c r="L120" t="s">
        <v>170</v>
      </c>
      <c r="M120">
        <v>45</v>
      </c>
    </row>
    <row r="121" spans="1:28" x14ac:dyDescent="0.25">
      <c r="A121" s="8">
        <v>0.69791666666666663</v>
      </c>
      <c r="B121" s="42" t="s">
        <v>78</v>
      </c>
      <c r="C121" s="18" t="b">
        <f t="shared" si="16"/>
        <v>1</v>
      </c>
      <c r="D121" s="18" t="b">
        <f t="shared" si="17"/>
        <v>0</v>
      </c>
      <c r="E121" t="b">
        <v>1</v>
      </c>
      <c r="G121" s="18">
        <v>0.69791666666666663</v>
      </c>
      <c r="H121" t="s">
        <v>177</v>
      </c>
      <c r="I121" t="s">
        <v>224</v>
      </c>
      <c r="J121" t="s">
        <v>225</v>
      </c>
      <c r="K121" t="s">
        <v>243</v>
      </c>
    </row>
    <row r="122" spans="1:28" ht="15.75" thickBot="1" x14ac:dyDescent="0.3">
      <c r="A122" s="10">
        <v>0.70833333333333337</v>
      </c>
      <c r="B122" s="11" t="s">
        <v>19</v>
      </c>
      <c r="C122" s="18" t="b">
        <f t="shared" si="16"/>
        <v>1</v>
      </c>
      <c r="D122" s="18" t="b">
        <f t="shared" si="17"/>
        <v>0</v>
      </c>
      <c r="E122" t="b">
        <v>1</v>
      </c>
      <c r="G122" s="18">
        <v>0.70833333333333337</v>
      </c>
      <c r="H122" t="s">
        <v>177</v>
      </c>
      <c r="I122" t="s">
        <v>201</v>
      </c>
      <c r="J122" t="s">
        <v>218</v>
      </c>
    </row>
    <row r="123" spans="1:28" ht="15.75" thickBot="1" x14ac:dyDescent="0.3"/>
    <row r="124" spans="1:28" x14ac:dyDescent="0.25">
      <c r="A124" s="6" t="s">
        <v>27</v>
      </c>
      <c r="B124" s="7"/>
      <c r="C124" s="32" t="s">
        <v>531</v>
      </c>
      <c r="D124" s="32" t="s">
        <v>532</v>
      </c>
      <c r="E124" s="32" t="s">
        <v>993</v>
      </c>
      <c r="F124" s="32" t="s">
        <v>992</v>
      </c>
      <c r="G124" s="1" t="s">
        <v>149</v>
      </c>
      <c r="H124" s="1" t="s">
        <v>918</v>
      </c>
      <c r="I124" s="1" t="s">
        <v>923</v>
      </c>
      <c r="J124" s="1" t="s">
        <v>922</v>
      </c>
      <c r="K124" s="1" t="s">
        <v>150</v>
      </c>
      <c r="L124" s="1" t="s">
        <v>151</v>
      </c>
      <c r="M124" s="1" t="s">
        <v>152</v>
      </c>
      <c r="N124" s="1" t="s">
        <v>153</v>
      </c>
      <c r="O124" s="1" t="s">
        <v>154</v>
      </c>
      <c r="P124" s="1" t="s">
        <v>155</v>
      </c>
      <c r="Q124" s="1" t="s">
        <v>156</v>
      </c>
      <c r="R124" s="1" t="s">
        <v>157</v>
      </c>
      <c r="S124" s="1" t="s">
        <v>158</v>
      </c>
      <c r="T124" s="1" t="s">
        <v>159</v>
      </c>
      <c r="V124" s="12" t="s">
        <v>522</v>
      </c>
      <c r="W124" s="12" t="s">
        <v>523</v>
      </c>
      <c r="X124" s="12" t="s">
        <v>524</v>
      </c>
      <c r="Y124" s="12" t="s">
        <v>525</v>
      </c>
      <c r="Z124" s="12" t="s">
        <v>526</v>
      </c>
      <c r="AA124" s="12" t="s">
        <v>529</v>
      </c>
      <c r="AB124" s="32" t="s">
        <v>472</v>
      </c>
    </row>
    <row r="125" spans="1:28" x14ac:dyDescent="0.25">
      <c r="A125" s="8">
        <v>0.375</v>
      </c>
      <c r="B125" s="9" t="s">
        <v>5</v>
      </c>
      <c r="C125" s="18" t="b">
        <f t="shared" ref="C125" si="18">(A125=G125)</f>
        <v>1</v>
      </c>
      <c r="D125" s="18" t="b">
        <f t="shared" ref="D125" si="19">(B125=I125)</f>
        <v>0</v>
      </c>
      <c r="E125" t="b">
        <v>1</v>
      </c>
      <c r="G125" s="18">
        <v>0.375</v>
      </c>
      <c r="H125" t="s">
        <v>160</v>
      </c>
      <c r="I125" t="s">
        <v>187</v>
      </c>
      <c r="J125" t="s">
        <v>161</v>
      </c>
      <c r="K125" t="s">
        <v>188</v>
      </c>
      <c r="L125" t="s">
        <v>162</v>
      </c>
      <c r="M125" t="s">
        <v>994</v>
      </c>
      <c r="N125" t="s">
        <v>163</v>
      </c>
      <c r="O125" t="s">
        <v>1124</v>
      </c>
      <c r="P125" t="s">
        <v>185</v>
      </c>
      <c r="Q125" t="s">
        <v>1036</v>
      </c>
      <c r="R125" t="s">
        <v>183</v>
      </c>
      <c r="S125" t="s">
        <v>1125</v>
      </c>
    </row>
    <row r="126" spans="1:28" x14ac:dyDescent="0.25">
      <c r="A126" s="8">
        <v>0.3888888888888889</v>
      </c>
      <c r="B126" s="9" t="s">
        <v>79</v>
      </c>
      <c r="C126" s="18" t="b">
        <f t="shared" ref="C126:C139" si="20">(A126=G126)</f>
        <v>1</v>
      </c>
      <c r="D126" s="18" t="b">
        <f t="shared" ref="D126:D139" si="21">(B126=I126)</f>
        <v>0</v>
      </c>
      <c r="E126" t="b">
        <v>1</v>
      </c>
      <c r="G126" s="18">
        <v>0.3888888888888889</v>
      </c>
      <c r="H126" t="s">
        <v>178</v>
      </c>
      <c r="I126" t="s">
        <v>245</v>
      </c>
      <c r="J126" t="s">
        <v>161</v>
      </c>
      <c r="K126" t="s">
        <v>196</v>
      </c>
      <c r="L126" t="s">
        <v>179</v>
      </c>
      <c r="M126" t="s">
        <v>246</v>
      </c>
    </row>
    <row r="127" spans="1:28" x14ac:dyDescent="0.25">
      <c r="A127" s="8">
        <v>0.41666666666666669</v>
      </c>
      <c r="B127" s="9" t="s">
        <v>80</v>
      </c>
      <c r="C127" s="18" t="b">
        <f t="shared" si="20"/>
        <v>1</v>
      </c>
      <c r="D127" s="18" t="b">
        <f t="shared" si="21"/>
        <v>0</v>
      </c>
      <c r="E127" t="b">
        <v>1</v>
      </c>
      <c r="G127" s="18">
        <v>0.41666666666666669</v>
      </c>
      <c r="H127" t="s">
        <v>202</v>
      </c>
      <c r="I127" t="s">
        <v>1126</v>
      </c>
      <c r="J127" t="s">
        <v>203</v>
      </c>
      <c r="K127" t="s">
        <v>977</v>
      </c>
      <c r="L127" t="s">
        <v>205</v>
      </c>
      <c r="M127" t="s">
        <v>1127</v>
      </c>
      <c r="N127" t="s">
        <v>255</v>
      </c>
      <c r="O127" t="s">
        <v>1128</v>
      </c>
    </row>
    <row r="128" spans="1:28" x14ac:dyDescent="0.25">
      <c r="A128" s="8">
        <v>0.44791666666666669</v>
      </c>
      <c r="B128" s="42" t="s">
        <v>31</v>
      </c>
      <c r="C128" s="18" t="b">
        <f t="shared" si="20"/>
        <v>1</v>
      </c>
      <c r="D128" s="18" t="b">
        <f t="shared" si="21"/>
        <v>0</v>
      </c>
      <c r="E128" t="b">
        <v>1</v>
      </c>
      <c r="G128" s="18">
        <v>0.44791666666666669</v>
      </c>
      <c r="H128" t="s">
        <v>177</v>
      </c>
      <c r="I128" t="s">
        <v>983</v>
      </c>
      <c r="J128" t="s">
        <v>207</v>
      </c>
    </row>
    <row r="129" spans="1:28" x14ac:dyDescent="0.25">
      <c r="A129" s="8">
        <v>0.45833333333333331</v>
      </c>
      <c r="B129" s="9" t="s">
        <v>81</v>
      </c>
      <c r="C129" s="18" t="b">
        <f t="shared" si="20"/>
        <v>1</v>
      </c>
      <c r="D129" s="18" t="b">
        <f t="shared" si="21"/>
        <v>0</v>
      </c>
      <c r="E129" t="b">
        <v>1</v>
      </c>
      <c r="G129" s="18">
        <v>0.45833333333333331</v>
      </c>
      <c r="H129" t="s">
        <v>168</v>
      </c>
      <c r="I129" t="s">
        <v>1129</v>
      </c>
      <c r="J129" t="s">
        <v>169</v>
      </c>
      <c r="K129" t="s">
        <v>236</v>
      </c>
      <c r="L129" t="s">
        <v>170</v>
      </c>
      <c r="M129">
        <v>20</v>
      </c>
    </row>
    <row r="130" spans="1:28" x14ac:dyDescent="0.25">
      <c r="A130" s="8">
        <v>0.48958333333333331</v>
      </c>
      <c r="B130" s="9" t="s">
        <v>82</v>
      </c>
      <c r="C130" s="18" t="b">
        <f t="shared" si="20"/>
        <v>1</v>
      </c>
      <c r="D130" s="18" t="b">
        <f t="shared" si="21"/>
        <v>0</v>
      </c>
      <c r="E130" t="b">
        <v>1</v>
      </c>
      <c r="G130" s="18">
        <v>0.48958333333333331</v>
      </c>
      <c r="H130" t="s">
        <v>165</v>
      </c>
      <c r="I130" t="s">
        <v>247</v>
      </c>
      <c r="J130" t="s">
        <v>1130</v>
      </c>
      <c r="K130" t="s">
        <v>248</v>
      </c>
      <c r="L130" t="s">
        <v>167</v>
      </c>
      <c r="M130">
        <v>30</v>
      </c>
    </row>
    <row r="131" spans="1:28" x14ac:dyDescent="0.25">
      <c r="A131" s="8">
        <v>0.52083333333333337</v>
      </c>
      <c r="B131" s="42" t="s">
        <v>10</v>
      </c>
      <c r="C131" s="18" t="b">
        <f t="shared" si="20"/>
        <v>1</v>
      </c>
      <c r="D131" s="18" t="b">
        <f t="shared" si="21"/>
        <v>0</v>
      </c>
      <c r="E131" t="b">
        <v>1</v>
      </c>
      <c r="G131" s="18">
        <v>0.52083333333333337</v>
      </c>
      <c r="H131" t="s">
        <v>177</v>
      </c>
      <c r="I131" t="s">
        <v>193</v>
      </c>
      <c r="J131" t="s">
        <v>209</v>
      </c>
    </row>
    <row r="132" spans="1:28" x14ac:dyDescent="0.25">
      <c r="A132" s="8">
        <v>0.5625</v>
      </c>
      <c r="B132" s="9" t="s">
        <v>83</v>
      </c>
      <c r="C132" s="18" t="b">
        <f t="shared" si="20"/>
        <v>1</v>
      </c>
      <c r="D132" s="18" t="b">
        <f t="shared" si="21"/>
        <v>0</v>
      </c>
      <c r="E132" t="b">
        <v>1</v>
      </c>
      <c r="G132" s="18">
        <v>0.5625</v>
      </c>
      <c r="H132" t="s">
        <v>168</v>
      </c>
      <c r="I132" t="s">
        <v>249</v>
      </c>
      <c r="J132" t="s">
        <v>169</v>
      </c>
      <c r="K132" t="s">
        <v>192</v>
      </c>
      <c r="L132" t="s">
        <v>170</v>
      </c>
      <c r="M132">
        <v>20</v>
      </c>
    </row>
    <row r="133" spans="1:28" x14ac:dyDescent="0.25">
      <c r="A133" s="8">
        <v>0.59375</v>
      </c>
      <c r="B133" s="42" t="s">
        <v>76</v>
      </c>
      <c r="C133" s="18" t="b">
        <f t="shared" si="20"/>
        <v>1</v>
      </c>
      <c r="D133" s="18" t="b">
        <f t="shared" si="21"/>
        <v>0</v>
      </c>
      <c r="E133" t="b">
        <v>1</v>
      </c>
      <c r="G133" s="18">
        <v>0.59375</v>
      </c>
      <c r="H133" t="s">
        <v>180</v>
      </c>
      <c r="I133" t="s">
        <v>1004</v>
      </c>
      <c r="J133" t="s">
        <v>181</v>
      </c>
      <c r="K133" t="s">
        <v>1131</v>
      </c>
      <c r="L133" t="s">
        <v>182</v>
      </c>
      <c r="M133">
        <v>111111111</v>
      </c>
      <c r="N133" t="s">
        <v>183</v>
      </c>
      <c r="O133" t="s">
        <v>1132</v>
      </c>
    </row>
    <row r="134" spans="1:28" x14ac:dyDescent="0.25">
      <c r="A134" s="8">
        <v>0.60416666666666663</v>
      </c>
      <c r="B134" s="9" t="s">
        <v>84</v>
      </c>
      <c r="C134" s="18" t="b">
        <f t="shared" si="20"/>
        <v>1</v>
      </c>
      <c r="D134" s="18" t="b">
        <f t="shared" si="21"/>
        <v>0</v>
      </c>
      <c r="E134" t="b">
        <v>1</v>
      </c>
      <c r="G134" s="18">
        <v>0.60416666666666663</v>
      </c>
      <c r="H134" t="s">
        <v>171</v>
      </c>
      <c r="I134" t="s">
        <v>251</v>
      </c>
      <c r="J134" t="s">
        <v>172</v>
      </c>
      <c r="K134" t="s">
        <v>1133</v>
      </c>
      <c r="L134" t="s">
        <v>173</v>
      </c>
      <c r="M134" t="b">
        <v>1</v>
      </c>
      <c r="N134" t="s">
        <v>174</v>
      </c>
      <c r="O134" t="s">
        <v>1134</v>
      </c>
      <c r="P134" t="s">
        <v>175</v>
      </c>
      <c r="Q134">
        <v>1</v>
      </c>
      <c r="R134" t="s">
        <v>176</v>
      </c>
      <c r="S134">
        <v>0.5</v>
      </c>
    </row>
    <row r="135" spans="1:28" x14ac:dyDescent="0.25">
      <c r="A135" s="8">
        <v>0.63541666666666663</v>
      </c>
      <c r="B135" s="42" t="s">
        <v>37</v>
      </c>
      <c r="C135" s="18" t="b">
        <f t="shared" si="20"/>
        <v>1</v>
      </c>
      <c r="D135" s="18" t="b">
        <f t="shared" si="21"/>
        <v>0</v>
      </c>
      <c r="E135" t="b">
        <v>1</v>
      </c>
      <c r="G135" s="18">
        <v>0.63541666666666663</v>
      </c>
      <c r="H135" t="s">
        <v>177</v>
      </c>
      <c r="I135" t="s">
        <v>1135</v>
      </c>
      <c r="J135" t="s">
        <v>214</v>
      </c>
    </row>
    <row r="136" spans="1:28" x14ac:dyDescent="0.25">
      <c r="A136" s="8">
        <v>0.64583333333333337</v>
      </c>
      <c r="B136" s="9" t="s">
        <v>85</v>
      </c>
      <c r="C136" s="18" t="b">
        <f t="shared" si="20"/>
        <v>1</v>
      </c>
      <c r="D136" s="18" t="b">
        <f t="shared" si="21"/>
        <v>0</v>
      </c>
      <c r="E136" t="b">
        <v>1</v>
      </c>
      <c r="G136" s="18">
        <v>0.64583333333333337</v>
      </c>
      <c r="H136" t="s">
        <v>168</v>
      </c>
      <c r="I136" t="s">
        <v>252</v>
      </c>
      <c r="J136" t="s">
        <v>169</v>
      </c>
      <c r="K136" t="s">
        <v>208</v>
      </c>
      <c r="L136" t="s">
        <v>170</v>
      </c>
      <c r="M136">
        <v>30</v>
      </c>
    </row>
    <row r="137" spans="1:28" x14ac:dyDescent="0.25">
      <c r="A137" s="8">
        <v>0.67708333333333337</v>
      </c>
      <c r="B137" s="42" t="s">
        <v>86</v>
      </c>
      <c r="C137" s="18" t="b">
        <f t="shared" si="20"/>
        <v>1</v>
      </c>
      <c r="D137" s="18" t="b">
        <f t="shared" si="21"/>
        <v>0</v>
      </c>
      <c r="E137" t="b">
        <v>1</v>
      </c>
      <c r="G137" s="18">
        <v>0.67708333333333337</v>
      </c>
      <c r="H137" t="s">
        <v>177</v>
      </c>
      <c r="I137" t="s">
        <v>1136</v>
      </c>
      <c r="J137" t="s">
        <v>1137</v>
      </c>
    </row>
    <row r="138" spans="1:28" x14ac:dyDescent="0.25">
      <c r="A138" s="8">
        <v>0.6875</v>
      </c>
      <c r="B138" s="9" t="s">
        <v>62</v>
      </c>
      <c r="C138" s="18" t="b">
        <f t="shared" si="20"/>
        <v>1</v>
      </c>
      <c r="D138" s="18" t="b">
        <f t="shared" si="21"/>
        <v>0</v>
      </c>
      <c r="E138" t="b">
        <v>1</v>
      </c>
      <c r="G138" s="18">
        <v>0.6875</v>
      </c>
      <c r="H138" t="s">
        <v>168</v>
      </c>
      <c r="I138" t="s">
        <v>253</v>
      </c>
      <c r="J138" t="s">
        <v>169</v>
      </c>
      <c r="K138" t="s">
        <v>236</v>
      </c>
      <c r="L138" t="s">
        <v>170</v>
      </c>
      <c r="M138">
        <v>20</v>
      </c>
    </row>
    <row r="139" spans="1:28" ht="15.75" thickBot="1" x14ac:dyDescent="0.3">
      <c r="A139" s="10">
        <v>0.70833333333333337</v>
      </c>
      <c r="B139" s="11" t="s">
        <v>19</v>
      </c>
      <c r="C139" s="18" t="b">
        <f t="shared" si="20"/>
        <v>1</v>
      </c>
      <c r="D139" s="18" t="b">
        <f t="shared" si="21"/>
        <v>0</v>
      </c>
      <c r="E139" t="b">
        <v>1</v>
      </c>
      <c r="G139" s="18">
        <v>0.70833333333333337</v>
      </c>
      <c r="H139" t="s">
        <v>160</v>
      </c>
      <c r="I139" t="s">
        <v>1138</v>
      </c>
      <c r="J139" t="s">
        <v>161</v>
      </c>
      <c r="K139" t="s">
        <v>188</v>
      </c>
      <c r="L139" t="s">
        <v>162</v>
      </c>
      <c r="M139" t="s">
        <v>994</v>
      </c>
      <c r="N139" t="s">
        <v>163</v>
      </c>
      <c r="O139" t="s">
        <v>200</v>
      </c>
      <c r="P139" t="s">
        <v>185</v>
      </c>
      <c r="Q139" t="s">
        <v>1139</v>
      </c>
      <c r="R139" t="s">
        <v>183</v>
      </c>
      <c r="S139" t="s">
        <v>1140</v>
      </c>
    </row>
    <row r="140" spans="1:28" ht="15.75" thickBot="1" x14ac:dyDescent="0.3"/>
    <row r="141" spans="1:28" x14ac:dyDescent="0.25">
      <c r="A141" s="6" t="s">
        <v>70</v>
      </c>
      <c r="B141" s="7"/>
      <c r="C141" s="32" t="s">
        <v>531</v>
      </c>
      <c r="D141" s="32" t="s">
        <v>532</v>
      </c>
      <c r="E141" s="32" t="s">
        <v>993</v>
      </c>
      <c r="F141" s="32" t="s">
        <v>992</v>
      </c>
      <c r="G141" s="1" t="s">
        <v>149</v>
      </c>
      <c r="H141" s="1" t="s">
        <v>918</v>
      </c>
      <c r="I141" s="1" t="s">
        <v>923</v>
      </c>
      <c r="J141" s="1" t="s">
        <v>922</v>
      </c>
      <c r="K141" s="1" t="s">
        <v>150</v>
      </c>
      <c r="L141" s="1" t="s">
        <v>151</v>
      </c>
      <c r="M141" s="1" t="s">
        <v>152</v>
      </c>
      <c r="N141" s="1" t="s">
        <v>153</v>
      </c>
      <c r="O141" s="1" t="s">
        <v>154</v>
      </c>
      <c r="P141" s="1" t="s">
        <v>155</v>
      </c>
      <c r="Q141" s="1" t="s">
        <v>156</v>
      </c>
      <c r="R141" s="1" t="s">
        <v>157</v>
      </c>
      <c r="S141" s="1" t="s">
        <v>158</v>
      </c>
      <c r="T141" s="1" t="s">
        <v>159</v>
      </c>
      <c r="V141" s="12" t="s">
        <v>522</v>
      </c>
      <c r="W141" s="12" t="s">
        <v>523</v>
      </c>
      <c r="X141" s="12" t="s">
        <v>524</v>
      </c>
      <c r="Y141" s="12" t="s">
        <v>525</v>
      </c>
      <c r="Z141" s="12" t="s">
        <v>526</v>
      </c>
      <c r="AA141" s="12" t="s">
        <v>529</v>
      </c>
      <c r="AB141" s="32" t="s">
        <v>472</v>
      </c>
    </row>
    <row r="142" spans="1:28" x14ac:dyDescent="0.25">
      <c r="A142" s="8">
        <v>0.375</v>
      </c>
      <c r="B142" s="9" t="s">
        <v>5</v>
      </c>
      <c r="C142" s="18" t="b">
        <f t="shared" ref="C142" si="22">(A142=G142)</f>
        <v>1</v>
      </c>
      <c r="D142" s="18" t="b">
        <f t="shared" ref="D142" si="23">(B142=I142)</f>
        <v>0</v>
      </c>
      <c r="E142" t="b">
        <v>1</v>
      </c>
      <c r="G142" s="18">
        <v>0.375</v>
      </c>
      <c r="H142" t="s">
        <v>160</v>
      </c>
      <c r="I142" t="s">
        <v>187</v>
      </c>
      <c r="J142" t="s">
        <v>161</v>
      </c>
      <c r="K142" t="s">
        <v>188</v>
      </c>
      <c r="L142" t="s">
        <v>162</v>
      </c>
      <c r="M142" t="s">
        <v>1141</v>
      </c>
      <c r="N142" t="s">
        <v>163</v>
      </c>
      <c r="O142" t="s">
        <v>980</v>
      </c>
      <c r="P142" t="s">
        <v>185</v>
      </c>
      <c r="Q142" t="s">
        <v>1036</v>
      </c>
      <c r="R142" t="s">
        <v>183</v>
      </c>
      <c r="S142" t="s">
        <v>1142</v>
      </c>
    </row>
    <row r="143" spans="1:28" x14ac:dyDescent="0.25">
      <c r="A143" s="8">
        <v>0.3888888888888889</v>
      </c>
      <c r="B143" s="9" t="s">
        <v>87</v>
      </c>
      <c r="C143" s="18" t="b">
        <f t="shared" ref="C143:C156" si="24">(A143=G143)</f>
        <v>1</v>
      </c>
      <c r="D143" s="18" t="b">
        <f t="shared" ref="D143:D157" si="25">(B143=I143)</f>
        <v>0</v>
      </c>
      <c r="E143" t="b">
        <v>1</v>
      </c>
      <c r="G143" s="18">
        <v>0.3888888888888889</v>
      </c>
      <c r="H143" t="s">
        <v>168</v>
      </c>
      <c r="I143" t="s">
        <v>1143</v>
      </c>
      <c r="J143" t="s">
        <v>169</v>
      </c>
      <c r="K143" t="s">
        <v>192</v>
      </c>
      <c r="L143" t="s">
        <v>170</v>
      </c>
      <c r="M143">
        <v>30</v>
      </c>
    </row>
    <row r="144" spans="1:28" x14ac:dyDescent="0.25">
      <c r="A144" s="8">
        <v>0.41666666666666669</v>
      </c>
      <c r="B144" s="9" t="s">
        <v>88</v>
      </c>
      <c r="C144" s="18" t="b">
        <f t="shared" si="24"/>
        <v>1</v>
      </c>
      <c r="D144" s="18" t="b">
        <f t="shared" si="25"/>
        <v>0</v>
      </c>
      <c r="E144" t="b">
        <v>1</v>
      </c>
      <c r="G144" s="18">
        <v>0.41666666666666669</v>
      </c>
      <c r="H144" t="s">
        <v>168</v>
      </c>
      <c r="I144" t="s">
        <v>1144</v>
      </c>
      <c r="J144" t="s">
        <v>169</v>
      </c>
      <c r="K144" t="s">
        <v>210</v>
      </c>
      <c r="L144" t="s">
        <v>170</v>
      </c>
      <c r="M144">
        <v>15</v>
      </c>
    </row>
    <row r="145" spans="1:28" x14ac:dyDescent="0.25">
      <c r="A145" s="8">
        <v>0.44791666666666669</v>
      </c>
      <c r="B145" s="42" t="s">
        <v>89</v>
      </c>
      <c r="C145" s="18" t="b">
        <f t="shared" si="24"/>
        <v>1</v>
      </c>
      <c r="D145" s="18" t="b">
        <f t="shared" si="25"/>
        <v>0</v>
      </c>
      <c r="E145" t="b">
        <v>1</v>
      </c>
      <c r="G145" s="18">
        <v>0.44791666666666669</v>
      </c>
      <c r="H145" t="s">
        <v>180</v>
      </c>
      <c r="I145" t="s">
        <v>1145</v>
      </c>
      <c r="J145" t="s">
        <v>181</v>
      </c>
      <c r="K145" t="s">
        <v>238</v>
      </c>
      <c r="L145" t="s">
        <v>182</v>
      </c>
      <c r="M145">
        <v>111111111</v>
      </c>
      <c r="N145" t="s">
        <v>183</v>
      </c>
      <c r="O145" t="s">
        <v>1146</v>
      </c>
    </row>
    <row r="146" spans="1:28" x14ac:dyDescent="0.25">
      <c r="A146" s="8">
        <v>0.45833333333333331</v>
      </c>
      <c r="B146" s="9" t="s">
        <v>90</v>
      </c>
      <c r="C146" s="18" t="b">
        <f t="shared" si="24"/>
        <v>1</v>
      </c>
      <c r="D146" s="18" t="b">
        <f t="shared" si="25"/>
        <v>0</v>
      </c>
      <c r="E146" t="b">
        <v>1</v>
      </c>
      <c r="G146" s="18">
        <v>0.45833333333333331</v>
      </c>
      <c r="H146" t="s">
        <v>171</v>
      </c>
      <c r="I146" t="s">
        <v>1147</v>
      </c>
      <c r="J146" t="s">
        <v>172</v>
      </c>
      <c r="K146" t="s">
        <v>1148</v>
      </c>
      <c r="L146" t="s">
        <v>173</v>
      </c>
      <c r="M146" t="b">
        <v>1</v>
      </c>
      <c r="N146" t="s">
        <v>174</v>
      </c>
      <c r="O146" t="s">
        <v>1149</v>
      </c>
      <c r="P146" t="s">
        <v>175</v>
      </c>
      <c r="Q146">
        <v>1</v>
      </c>
      <c r="R146" t="s">
        <v>176</v>
      </c>
      <c r="S146">
        <v>0.5</v>
      </c>
    </row>
    <row r="147" spans="1:28" x14ac:dyDescent="0.25">
      <c r="A147" s="8">
        <v>0.48958333333333331</v>
      </c>
      <c r="B147" s="9" t="s">
        <v>91</v>
      </c>
      <c r="C147" s="18" t="b">
        <f t="shared" si="24"/>
        <v>1</v>
      </c>
      <c r="D147" s="18" t="b">
        <f t="shared" si="25"/>
        <v>0</v>
      </c>
      <c r="E147" t="b">
        <v>1</v>
      </c>
      <c r="G147" s="18">
        <v>0.48958333333333331</v>
      </c>
      <c r="H147" t="s">
        <v>160</v>
      </c>
      <c r="I147" t="s">
        <v>1150</v>
      </c>
      <c r="J147" t="s">
        <v>161</v>
      </c>
      <c r="K147" t="s">
        <v>188</v>
      </c>
      <c r="L147" t="s">
        <v>162</v>
      </c>
      <c r="M147" t="s">
        <v>1141</v>
      </c>
      <c r="N147" t="s">
        <v>163</v>
      </c>
      <c r="O147" t="s">
        <v>200</v>
      </c>
      <c r="P147" t="s">
        <v>185</v>
      </c>
      <c r="Q147" t="s">
        <v>1151</v>
      </c>
      <c r="R147" t="s">
        <v>183</v>
      </c>
      <c r="S147" t="s">
        <v>1152</v>
      </c>
    </row>
    <row r="148" spans="1:28" x14ac:dyDescent="0.25">
      <c r="A148" s="8">
        <v>0.52083333333333337</v>
      </c>
      <c r="B148" s="42" t="s">
        <v>10</v>
      </c>
      <c r="C148" s="18" t="b">
        <f t="shared" si="24"/>
        <v>1</v>
      </c>
      <c r="D148" s="18" t="b">
        <f t="shared" si="25"/>
        <v>0</v>
      </c>
      <c r="E148" t="b">
        <v>1</v>
      </c>
      <c r="G148" s="18">
        <v>0.52083333333333337</v>
      </c>
      <c r="H148" t="s">
        <v>180</v>
      </c>
      <c r="I148" t="s">
        <v>1153</v>
      </c>
      <c r="J148" t="s">
        <v>181</v>
      </c>
      <c r="K148" t="s">
        <v>238</v>
      </c>
      <c r="L148" t="s">
        <v>182</v>
      </c>
      <c r="M148">
        <v>111111111</v>
      </c>
      <c r="N148" t="s">
        <v>183</v>
      </c>
      <c r="O148" t="s">
        <v>1154</v>
      </c>
    </row>
    <row r="149" spans="1:28" x14ac:dyDescent="0.25">
      <c r="A149" s="8">
        <v>0.5625</v>
      </c>
      <c r="B149" s="9" t="s">
        <v>92</v>
      </c>
      <c r="C149" s="18" t="b">
        <f t="shared" si="24"/>
        <v>0</v>
      </c>
      <c r="D149" s="18" t="b">
        <f t="shared" si="25"/>
        <v>0</v>
      </c>
      <c r="E149" t="b">
        <v>1</v>
      </c>
      <c r="G149" s="18">
        <v>6.25E-2</v>
      </c>
      <c r="H149" t="s">
        <v>178</v>
      </c>
      <c r="I149" t="s">
        <v>1155</v>
      </c>
      <c r="J149" t="s">
        <v>161</v>
      </c>
      <c r="K149" t="s">
        <v>196</v>
      </c>
      <c r="L149" t="s">
        <v>179</v>
      </c>
      <c r="M149" t="s">
        <v>1156</v>
      </c>
    </row>
    <row r="150" spans="1:28" x14ac:dyDescent="0.25">
      <c r="A150" s="8">
        <v>0.59375</v>
      </c>
      <c r="B150" s="9" t="s">
        <v>93</v>
      </c>
      <c r="C150" s="18" t="b">
        <f t="shared" si="24"/>
        <v>0</v>
      </c>
      <c r="D150" s="18" t="b">
        <f t="shared" si="25"/>
        <v>0</v>
      </c>
      <c r="E150" t="b">
        <v>1</v>
      </c>
      <c r="G150" s="18">
        <v>9.375E-2</v>
      </c>
      <c r="H150" t="s">
        <v>168</v>
      </c>
      <c r="I150" t="s">
        <v>257</v>
      </c>
      <c r="J150" t="s">
        <v>169</v>
      </c>
      <c r="K150" t="s">
        <v>192</v>
      </c>
      <c r="L150" t="s">
        <v>170</v>
      </c>
      <c r="M150">
        <v>45</v>
      </c>
    </row>
    <row r="151" spans="1:28" x14ac:dyDescent="0.25">
      <c r="A151" s="8">
        <v>0.61458333333333337</v>
      </c>
      <c r="B151" s="9" t="s">
        <v>57</v>
      </c>
      <c r="C151" s="18" t="b">
        <f t="shared" si="24"/>
        <v>0</v>
      </c>
      <c r="D151" s="18" t="b">
        <f t="shared" si="25"/>
        <v>0</v>
      </c>
      <c r="E151" t="b">
        <v>1</v>
      </c>
      <c r="G151" s="18">
        <v>0.11458333333333333</v>
      </c>
      <c r="H151" t="s">
        <v>180</v>
      </c>
      <c r="I151" t="s">
        <v>1157</v>
      </c>
      <c r="J151" t="s">
        <v>181</v>
      </c>
      <c r="K151" t="s">
        <v>238</v>
      </c>
      <c r="L151" t="s">
        <v>182</v>
      </c>
      <c r="M151">
        <v>111111111</v>
      </c>
      <c r="N151" t="s">
        <v>183</v>
      </c>
      <c r="O151" t="s">
        <v>1158</v>
      </c>
    </row>
    <row r="152" spans="1:28" x14ac:dyDescent="0.25">
      <c r="A152" s="8">
        <v>0.625</v>
      </c>
      <c r="B152" s="9" t="s">
        <v>85</v>
      </c>
      <c r="C152" s="18" t="b">
        <f t="shared" si="24"/>
        <v>0</v>
      </c>
      <c r="D152" s="18" t="b">
        <f t="shared" si="25"/>
        <v>0</v>
      </c>
      <c r="E152" t="b">
        <v>1</v>
      </c>
      <c r="G152" s="18">
        <v>0.125</v>
      </c>
      <c r="H152" t="s">
        <v>168</v>
      </c>
      <c r="I152" t="s">
        <v>1159</v>
      </c>
      <c r="J152" t="s">
        <v>169</v>
      </c>
      <c r="K152" t="s">
        <v>198</v>
      </c>
      <c r="L152" t="s">
        <v>170</v>
      </c>
      <c r="M152">
        <v>20</v>
      </c>
    </row>
    <row r="153" spans="1:28" x14ac:dyDescent="0.25">
      <c r="A153" s="8">
        <v>0.64583333333333337</v>
      </c>
      <c r="B153" s="42" t="s">
        <v>37</v>
      </c>
      <c r="C153" s="18" t="b">
        <f t="shared" si="24"/>
        <v>0</v>
      </c>
      <c r="D153" s="18" t="b">
        <f t="shared" si="25"/>
        <v>0</v>
      </c>
      <c r="E153" t="b">
        <v>1</v>
      </c>
      <c r="G153" s="18">
        <v>0.14583333333333334</v>
      </c>
      <c r="H153" t="s">
        <v>180</v>
      </c>
      <c r="I153" t="s">
        <v>1160</v>
      </c>
      <c r="J153" t="s">
        <v>181</v>
      </c>
      <c r="K153" t="s">
        <v>238</v>
      </c>
      <c r="L153" t="s">
        <v>182</v>
      </c>
      <c r="M153">
        <v>111111111</v>
      </c>
      <c r="N153" t="s">
        <v>183</v>
      </c>
      <c r="O153" t="s">
        <v>1161</v>
      </c>
    </row>
    <row r="154" spans="1:28" x14ac:dyDescent="0.25">
      <c r="A154" s="8">
        <v>0.65625</v>
      </c>
      <c r="B154" s="9" t="s">
        <v>59</v>
      </c>
      <c r="C154" s="18" t="b">
        <f t="shared" si="24"/>
        <v>0</v>
      </c>
      <c r="D154" s="18" t="b">
        <f t="shared" si="25"/>
        <v>0</v>
      </c>
      <c r="E154" t="b">
        <v>1</v>
      </c>
      <c r="G154" s="18">
        <v>0.15625</v>
      </c>
      <c r="H154" t="s">
        <v>165</v>
      </c>
      <c r="I154" t="s">
        <v>232</v>
      </c>
      <c r="J154" t="s">
        <v>166</v>
      </c>
      <c r="K154" t="s">
        <v>216</v>
      </c>
      <c r="L154" t="s">
        <v>167</v>
      </c>
      <c r="M154">
        <v>30</v>
      </c>
    </row>
    <row r="155" spans="1:28" x14ac:dyDescent="0.25">
      <c r="A155" s="8">
        <v>0.67708333333333337</v>
      </c>
      <c r="B155" s="9" t="s">
        <v>67</v>
      </c>
      <c r="C155" s="18" t="b">
        <f t="shared" si="24"/>
        <v>0</v>
      </c>
      <c r="D155" s="18" t="b">
        <f t="shared" si="25"/>
        <v>0</v>
      </c>
      <c r="E155" t="b">
        <v>1</v>
      </c>
      <c r="G155" s="18">
        <v>0.17708333333333334</v>
      </c>
      <c r="H155" t="s">
        <v>165</v>
      </c>
      <c r="I155" t="s">
        <v>1162</v>
      </c>
      <c r="J155" t="s">
        <v>166</v>
      </c>
      <c r="K155" t="s">
        <v>217</v>
      </c>
      <c r="L155" t="s">
        <v>167</v>
      </c>
      <c r="M155">
        <v>15</v>
      </c>
    </row>
    <row r="156" spans="1:28" x14ac:dyDescent="0.25">
      <c r="A156" s="8">
        <v>0.69791666666666663</v>
      </c>
      <c r="B156" s="42" t="s">
        <v>69</v>
      </c>
      <c r="C156" s="18" t="b">
        <f t="shared" si="24"/>
        <v>0</v>
      </c>
      <c r="D156" s="18" t="b">
        <f t="shared" si="25"/>
        <v>0</v>
      </c>
      <c r="E156" t="b">
        <v>1</v>
      </c>
      <c r="G156" s="18">
        <v>0.19791666666666666</v>
      </c>
      <c r="H156" t="s">
        <v>177</v>
      </c>
      <c r="I156" t="s">
        <v>237</v>
      </c>
      <c r="J156" t="s">
        <v>1163</v>
      </c>
    </row>
    <row r="157" spans="1:28" ht="15.75" thickBot="1" x14ac:dyDescent="0.3">
      <c r="A157" s="8">
        <v>0.70833333333333337</v>
      </c>
      <c r="B157" s="11" t="s">
        <v>19</v>
      </c>
      <c r="C157" s="18" t="b">
        <f>(A157=G157)</f>
        <v>0</v>
      </c>
      <c r="D157" s="18" t="b">
        <f t="shared" si="25"/>
        <v>0</v>
      </c>
      <c r="E157" t="b">
        <v>1</v>
      </c>
      <c r="G157" s="18">
        <v>0.20833333333333334</v>
      </c>
      <c r="H157" t="s">
        <v>177</v>
      </c>
      <c r="I157" t="s">
        <v>1164</v>
      </c>
      <c r="J157" t="s">
        <v>1163</v>
      </c>
    </row>
    <row r="158" spans="1:28" ht="15.75" thickBot="1" x14ac:dyDescent="0.3"/>
    <row r="159" spans="1:28" x14ac:dyDescent="0.25">
      <c r="A159" s="6" t="s">
        <v>28</v>
      </c>
      <c r="B159" s="7"/>
      <c r="C159" s="32" t="s">
        <v>531</v>
      </c>
      <c r="D159" s="32" t="s">
        <v>532</v>
      </c>
      <c r="E159" s="32" t="s">
        <v>993</v>
      </c>
      <c r="F159" s="32" t="s">
        <v>992</v>
      </c>
      <c r="G159" s="1" t="s">
        <v>149</v>
      </c>
      <c r="H159" s="1" t="s">
        <v>918</v>
      </c>
      <c r="I159" s="1" t="s">
        <v>923</v>
      </c>
      <c r="J159" s="1" t="s">
        <v>922</v>
      </c>
      <c r="K159" s="1" t="s">
        <v>150</v>
      </c>
      <c r="L159" s="1" t="s">
        <v>151</v>
      </c>
      <c r="M159" s="1" t="s">
        <v>152</v>
      </c>
      <c r="N159" s="1" t="s">
        <v>153</v>
      </c>
      <c r="O159" s="1" t="s">
        <v>154</v>
      </c>
      <c r="P159" s="1" t="s">
        <v>155</v>
      </c>
      <c r="Q159" s="1" t="s">
        <v>156</v>
      </c>
      <c r="R159" s="1" t="s">
        <v>157</v>
      </c>
      <c r="S159" s="1" t="s">
        <v>158</v>
      </c>
      <c r="T159" s="1" t="s">
        <v>159</v>
      </c>
      <c r="V159" s="12" t="s">
        <v>522</v>
      </c>
      <c r="W159" s="12" t="s">
        <v>523</v>
      </c>
      <c r="X159" s="12" t="s">
        <v>524</v>
      </c>
      <c r="Y159" s="12" t="s">
        <v>525</v>
      </c>
      <c r="Z159" s="12" t="s">
        <v>526</v>
      </c>
      <c r="AA159" s="12" t="s">
        <v>529</v>
      </c>
      <c r="AB159" s="32" t="s">
        <v>472</v>
      </c>
    </row>
    <row r="160" spans="1:28" x14ac:dyDescent="0.25">
      <c r="A160" s="8">
        <v>0.375</v>
      </c>
      <c r="B160" s="9" t="s">
        <v>5</v>
      </c>
      <c r="C160" s="18" t="b">
        <f t="shared" ref="C160" si="26">(A160=G160)</f>
        <v>1</v>
      </c>
      <c r="D160" s="18" t="b">
        <f t="shared" ref="D160" si="27">(B160=I160)</f>
        <v>0</v>
      </c>
      <c r="E160" t="b">
        <v>1</v>
      </c>
      <c r="G160" s="18">
        <v>0.375</v>
      </c>
      <c r="H160" t="s">
        <v>160</v>
      </c>
      <c r="I160" t="s">
        <v>187</v>
      </c>
      <c r="J160" t="s">
        <v>161</v>
      </c>
      <c r="K160" t="s">
        <v>188</v>
      </c>
      <c r="L160" t="s">
        <v>162</v>
      </c>
      <c r="M160" t="s">
        <v>164</v>
      </c>
      <c r="N160" t="s">
        <v>163</v>
      </c>
      <c r="O160" t="s">
        <v>164</v>
      </c>
      <c r="P160" t="s">
        <v>185</v>
      </c>
      <c r="Q160" t="s">
        <v>1036</v>
      </c>
      <c r="R160" t="s">
        <v>183</v>
      </c>
      <c r="S160" t="s">
        <v>1165</v>
      </c>
    </row>
    <row r="161" spans="1:19" x14ac:dyDescent="0.25">
      <c r="A161" s="8">
        <v>0.3888888888888889</v>
      </c>
      <c r="B161" s="9" t="s">
        <v>94</v>
      </c>
      <c r="C161" s="18" t="b">
        <f t="shared" ref="C161:C174" si="28">(A161=G161)</f>
        <v>1</v>
      </c>
      <c r="D161" s="18" t="b">
        <f t="shared" ref="D161:D174" si="29">(B161=I161)</f>
        <v>0</v>
      </c>
      <c r="E161" t="b">
        <v>1</v>
      </c>
      <c r="G161" s="18">
        <v>0.3888888888888889</v>
      </c>
      <c r="H161" t="s">
        <v>165</v>
      </c>
      <c r="I161" t="s">
        <v>1166</v>
      </c>
      <c r="J161" t="s">
        <v>166</v>
      </c>
      <c r="K161" t="s">
        <v>248</v>
      </c>
      <c r="L161" t="s">
        <v>167</v>
      </c>
      <c r="M161">
        <v>60</v>
      </c>
    </row>
    <row r="162" spans="1:19" x14ac:dyDescent="0.25">
      <c r="A162" s="8">
        <v>0.41666666666666669</v>
      </c>
      <c r="B162" s="9" t="s">
        <v>95</v>
      </c>
      <c r="C162" s="18" t="b">
        <f t="shared" si="28"/>
        <v>1</v>
      </c>
      <c r="D162" s="18" t="b">
        <f t="shared" si="29"/>
        <v>0</v>
      </c>
      <c r="E162" t="b">
        <v>1</v>
      </c>
      <c r="G162" s="18">
        <v>0.41666666666666669</v>
      </c>
      <c r="H162" t="s">
        <v>168</v>
      </c>
      <c r="I162" t="s">
        <v>1167</v>
      </c>
      <c r="J162" t="s">
        <v>169</v>
      </c>
      <c r="K162" t="s">
        <v>236</v>
      </c>
      <c r="L162" t="s">
        <v>170</v>
      </c>
      <c r="M162">
        <v>45</v>
      </c>
    </row>
    <row r="163" spans="1:19" x14ac:dyDescent="0.25">
      <c r="A163" s="8">
        <v>0.44791666666666669</v>
      </c>
      <c r="B163" s="42" t="s">
        <v>89</v>
      </c>
      <c r="C163" s="18" t="b">
        <f t="shared" si="28"/>
        <v>1</v>
      </c>
      <c r="D163" s="18" t="b">
        <f t="shared" si="29"/>
        <v>0</v>
      </c>
      <c r="E163" t="b">
        <v>1</v>
      </c>
      <c r="G163" s="18">
        <v>0.44791666666666669</v>
      </c>
      <c r="H163" t="s">
        <v>177</v>
      </c>
      <c r="I163" t="s">
        <v>189</v>
      </c>
    </row>
    <row r="164" spans="1:19" x14ac:dyDescent="0.25">
      <c r="A164" s="8">
        <v>0.45833333333333331</v>
      </c>
      <c r="B164" s="9" t="s">
        <v>96</v>
      </c>
      <c r="C164" s="18" t="b">
        <f t="shared" si="28"/>
        <v>1</v>
      </c>
      <c r="D164" s="18" t="b">
        <f t="shared" si="29"/>
        <v>0</v>
      </c>
      <c r="E164" t="b">
        <v>1</v>
      </c>
      <c r="G164" s="18">
        <v>0.45833333333333331</v>
      </c>
      <c r="H164" t="s">
        <v>168</v>
      </c>
      <c r="I164" t="s">
        <v>1168</v>
      </c>
      <c r="J164" t="s">
        <v>169</v>
      </c>
      <c r="K164" t="s">
        <v>192</v>
      </c>
      <c r="L164" t="s">
        <v>170</v>
      </c>
      <c r="M164">
        <v>45</v>
      </c>
    </row>
    <row r="165" spans="1:19" x14ac:dyDescent="0.25">
      <c r="A165" s="8">
        <v>0.48958333333333331</v>
      </c>
      <c r="B165" s="9" t="s">
        <v>67</v>
      </c>
      <c r="C165" s="18" t="b">
        <f t="shared" si="28"/>
        <v>1</v>
      </c>
      <c r="D165" s="18" t="b">
        <f t="shared" si="29"/>
        <v>0</v>
      </c>
      <c r="E165" t="b">
        <v>1</v>
      </c>
      <c r="G165" s="18">
        <v>0.48958333333333331</v>
      </c>
      <c r="H165" t="s">
        <v>168</v>
      </c>
      <c r="I165" t="s">
        <v>1169</v>
      </c>
      <c r="J165" t="s">
        <v>169</v>
      </c>
      <c r="K165" t="s">
        <v>1099</v>
      </c>
      <c r="L165" t="s">
        <v>170</v>
      </c>
      <c r="M165">
        <v>45</v>
      </c>
    </row>
    <row r="166" spans="1:19" x14ac:dyDescent="0.25">
      <c r="A166" s="8">
        <v>0.52083333333333337</v>
      </c>
      <c r="B166" s="42" t="s">
        <v>10</v>
      </c>
      <c r="C166" s="18" t="b">
        <f t="shared" si="28"/>
        <v>1</v>
      </c>
      <c r="D166" s="18" t="b">
        <f t="shared" si="29"/>
        <v>0</v>
      </c>
      <c r="E166" t="b">
        <v>1</v>
      </c>
      <c r="G166" s="18">
        <v>0.52083333333333337</v>
      </c>
      <c r="H166" t="s">
        <v>177</v>
      </c>
      <c r="I166" t="s">
        <v>193</v>
      </c>
    </row>
    <row r="167" spans="1:19" x14ac:dyDescent="0.25">
      <c r="A167" s="8">
        <v>0.5625</v>
      </c>
      <c r="B167" s="9" t="s">
        <v>97</v>
      </c>
      <c r="C167" s="18" t="b">
        <f t="shared" si="28"/>
        <v>1</v>
      </c>
      <c r="D167" s="18" t="b">
        <f t="shared" si="29"/>
        <v>0</v>
      </c>
      <c r="E167" t="b">
        <v>1</v>
      </c>
      <c r="G167" s="18">
        <v>0.5625</v>
      </c>
      <c r="H167" t="s">
        <v>168</v>
      </c>
      <c r="I167" t="s">
        <v>1170</v>
      </c>
      <c r="J167" t="s">
        <v>169</v>
      </c>
      <c r="K167" t="s">
        <v>236</v>
      </c>
      <c r="L167" t="s">
        <v>170</v>
      </c>
      <c r="M167">
        <v>45</v>
      </c>
    </row>
    <row r="168" spans="1:19" x14ac:dyDescent="0.25">
      <c r="A168" s="8">
        <v>0.59375</v>
      </c>
      <c r="B168" s="42" t="s">
        <v>13</v>
      </c>
      <c r="C168" s="18" t="b">
        <f t="shared" si="28"/>
        <v>1</v>
      </c>
      <c r="D168" s="18" t="b">
        <f t="shared" si="29"/>
        <v>0</v>
      </c>
      <c r="E168" t="b">
        <v>1</v>
      </c>
      <c r="G168" s="18">
        <v>0.59375</v>
      </c>
      <c r="H168" t="s">
        <v>180</v>
      </c>
      <c r="I168" t="s">
        <v>1171</v>
      </c>
      <c r="J168" t="s">
        <v>181</v>
      </c>
      <c r="K168" t="s">
        <v>164</v>
      </c>
      <c r="L168" t="s">
        <v>182</v>
      </c>
      <c r="M168">
        <v>111111111</v>
      </c>
      <c r="N168" t="s">
        <v>183</v>
      </c>
      <c r="O168" t="s">
        <v>1172</v>
      </c>
    </row>
    <row r="169" spans="1:19" x14ac:dyDescent="0.25">
      <c r="A169" s="8">
        <v>0.60416666666666663</v>
      </c>
      <c r="B169" s="9" t="s">
        <v>98</v>
      </c>
      <c r="C169" s="18" t="b">
        <f t="shared" si="28"/>
        <v>1</v>
      </c>
      <c r="D169" s="18" t="b">
        <f t="shared" si="29"/>
        <v>0</v>
      </c>
      <c r="E169" t="b">
        <v>1</v>
      </c>
      <c r="G169" s="18">
        <v>0.60416666666666663</v>
      </c>
      <c r="H169" t="s">
        <v>168</v>
      </c>
      <c r="I169" t="s">
        <v>1173</v>
      </c>
      <c r="J169" t="s">
        <v>169</v>
      </c>
      <c r="K169" t="s">
        <v>208</v>
      </c>
      <c r="L169" t="s">
        <v>170</v>
      </c>
      <c r="M169">
        <v>45</v>
      </c>
    </row>
    <row r="170" spans="1:19" x14ac:dyDescent="0.25">
      <c r="A170" s="8">
        <v>0.63541666666666663</v>
      </c>
      <c r="B170" s="42" t="s">
        <v>37</v>
      </c>
      <c r="C170" s="18" t="b">
        <f t="shared" si="28"/>
        <v>1</v>
      </c>
      <c r="D170" s="18" t="b">
        <f t="shared" si="29"/>
        <v>0</v>
      </c>
      <c r="E170" t="b">
        <v>1</v>
      </c>
      <c r="G170" s="18">
        <v>0.63541666666666663</v>
      </c>
      <c r="H170" t="s">
        <v>177</v>
      </c>
      <c r="I170" t="s">
        <v>274</v>
      </c>
    </row>
    <row r="171" spans="1:19" x14ac:dyDescent="0.25">
      <c r="A171" s="8">
        <v>0.64583333333333337</v>
      </c>
      <c r="B171" s="9" t="s">
        <v>85</v>
      </c>
      <c r="C171" s="18" t="b">
        <f t="shared" si="28"/>
        <v>1</v>
      </c>
      <c r="D171" s="18" t="b">
        <f t="shared" si="29"/>
        <v>0</v>
      </c>
      <c r="E171" t="b">
        <v>1</v>
      </c>
      <c r="G171" s="18">
        <v>0.64583333333333337</v>
      </c>
      <c r="H171" t="s">
        <v>171</v>
      </c>
      <c r="I171" t="s">
        <v>1174</v>
      </c>
      <c r="J171" t="s">
        <v>172</v>
      </c>
      <c r="K171" t="s">
        <v>222</v>
      </c>
      <c r="L171" t="s">
        <v>173</v>
      </c>
      <c r="M171" t="b">
        <v>1</v>
      </c>
      <c r="N171" t="s">
        <v>174</v>
      </c>
      <c r="O171" t="s">
        <v>1175</v>
      </c>
      <c r="P171" t="s">
        <v>175</v>
      </c>
      <c r="Q171">
        <v>1</v>
      </c>
      <c r="R171" t="s">
        <v>176</v>
      </c>
      <c r="S171">
        <v>0.5</v>
      </c>
    </row>
    <row r="172" spans="1:19" x14ac:dyDescent="0.25">
      <c r="A172" s="8">
        <v>0.67708333333333337</v>
      </c>
      <c r="B172" s="9" t="s">
        <v>59</v>
      </c>
      <c r="C172" s="18" t="b">
        <f t="shared" si="28"/>
        <v>1</v>
      </c>
      <c r="D172" s="18" t="b">
        <f t="shared" si="29"/>
        <v>0</v>
      </c>
      <c r="E172" t="b">
        <v>1</v>
      </c>
      <c r="G172" s="18">
        <v>0.67708333333333337</v>
      </c>
      <c r="H172" t="s">
        <v>165</v>
      </c>
      <c r="I172" t="s">
        <v>1176</v>
      </c>
      <c r="J172" t="s">
        <v>166</v>
      </c>
      <c r="K172" t="s">
        <v>248</v>
      </c>
      <c r="L172" t="s">
        <v>167</v>
      </c>
      <c r="M172">
        <v>30</v>
      </c>
    </row>
    <row r="173" spans="1:19" x14ac:dyDescent="0.25">
      <c r="A173" s="8">
        <v>0.69791666666666663</v>
      </c>
      <c r="B173" s="9" t="s">
        <v>69</v>
      </c>
      <c r="C173" s="18" t="b">
        <f t="shared" si="28"/>
        <v>1</v>
      </c>
      <c r="D173" s="18" t="b">
        <f t="shared" si="29"/>
        <v>0</v>
      </c>
      <c r="E173" t="b">
        <v>1</v>
      </c>
      <c r="G173" s="18">
        <v>0.69791666666666663</v>
      </c>
      <c r="H173" t="s">
        <v>177</v>
      </c>
      <c r="I173" t="s">
        <v>1177</v>
      </c>
    </row>
    <row r="174" spans="1:19" x14ac:dyDescent="0.25">
      <c r="A174" s="8">
        <v>0.70833333333333337</v>
      </c>
      <c r="B174" s="9" t="s">
        <v>19</v>
      </c>
      <c r="C174" s="18" t="b">
        <f t="shared" si="28"/>
        <v>1</v>
      </c>
      <c r="D174" s="18" t="b">
        <f t="shared" si="29"/>
        <v>0</v>
      </c>
      <c r="E174" t="b">
        <v>1</v>
      </c>
      <c r="G174" s="18">
        <v>0.70833333333333337</v>
      </c>
      <c r="H174" t="s">
        <v>177</v>
      </c>
      <c r="I174" t="s">
        <v>1178</v>
      </c>
    </row>
  </sheetData>
  <conditionalFormatting sqref="D2:D16">
    <cfRule type="cellIs" dxfId="88" priority="10" operator="equal">
      <formula>FALSE</formula>
    </cfRule>
  </conditionalFormatting>
  <conditionalFormatting sqref="D19:D33">
    <cfRule type="cellIs" dxfId="87" priority="9" operator="equal">
      <formula>FALSE</formula>
    </cfRule>
  </conditionalFormatting>
  <conditionalFormatting sqref="D36:D50">
    <cfRule type="cellIs" dxfId="86" priority="8" operator="equal">
      <formula>FALSE</formula>
    </cfRule>
  </conditionalFormatting>
  <conditionalFormatting sqref="D53:D68">
    <cfRule type="cellIs" dxfId="85" priority="7" operator="equal">
      <formula>FALSE</formula>
    </cfRule>
  </conditionalFormatting>
  <conditionalFormatting sqref="D71:D86">
    <cfRule type="cellIs" dxfId="84" priority="6" operator="equal">
      <formula>FALSE</formula>
    </cfRule>
  </conditionalFormatting>
  <conditionalFormatting sqref="D89:D104">
    <cfRule type="cellIs" dxfId="83" priority="5" operator="equal">
      <formula>FALSE</formula>
    </cfRule>
  </conditionalFormatting>
  <conditionalFormatting sqref="D107:D122">
    <cfRule type="cellIs" dxfId="82" priority="4" operator="equal">
      <formula>FALSE</formula>
    </cfRule>
  </conditionalFormatting>
  <conditionalFormatting sqref="D125:D139">
    <cfRule type="cellIs" dxfId="81" priority="3" operator="equal">
      <formula>FALSE</formula>
    </cfRule>
  </conditionalFormatting>
  <conditionalFormatting sqref="D142:D157">
    <cfRule type="cellIs" dxfId="80" priority="2" operator="equal">
      <formula>FALSE</formula>
    </cfRule>
  </conditionalFormatting>
  <conditionalFormatting sqref="D160:D174">
    <cfRule type="cellIs" dxfId="79" priority="1" operator="equal">
      <formula>FALSE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65C9-59FF-4617-BA08-0BAAF12B25E3}">
  <sheetPr>
    <tabColor rgb="FFFFC000"/>
  </sheetPr>
  <dimension ref="A1"/>
  <sheetViews>
    <sheetView workbookViewId="0"/>
    <sheetView workbookViewId="1"/>
    <sheetView workbookViewId="2"/>
    <sheetView workbookViewId="3"/>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68E5-EDC4-46DC-B5C3-E26B52A56705}">
  <sheetPr filterMode="1"/>
  <dimension ref="A1:U180"/>
  <sheetViews>
    <sheetView workbookViewId="0">
      <pane ySplit="4" topLeftCell="A5" activePane="bottomLeft" state="frozen"/>
      <selection pane="bottomLeft" activeCell="A4" sqref="A4:E14"/>
    </sheetView>
    <sheetView workbookViewId="1">
      <selection activeCell="I42" sqref="I42"/>
    </sheetView>
    <sheetView workbookViewId="2"/>
    <sheetView workbookViewId="3">
      <selection activeCell="I60" sqref="I60"/>
    </sheetView>
  </sheetViews>
  <sheetFormatPr defaultRowHeight="15" x14ac:dyDescent="0.25"/>
  <cols>
    <col min="9" max="9" width="37" bestFit="1" customWidth="1"/>
  </cols>
  <sheetData>
    <row r="1" spans="1:21" x14ac:dyDescent="0.25">
      <c r="A1" s="1" t="s">
        <v>0</v>
      </c>
      <c r="B1" t="s">
        <v>270</v>
      </c>
      <c r="I1" s="28" t="s">
        <v>472</v>
      </c>
      <c r="J1" s="29">
        <f>SUM(J5:J180)</f>
        <v>19</v>
      </c>
      <c r="K1" s="29">
        <f t="shared" ref="K1:S1" si="0">SUM(K5:K180)</f>
        <v>20</v>
      </c>
      <c r="L1" s="29">
        <f t="shared" si="0"/>
        <v>19</v>
      </c>
      <c r="M1" s="29">
        <f t="shared" si="0"/>
        <v>19</v>
      </c>
      <c r="N1" s="29">
        <f t="shared" si="0"/>
        <v>20</v>
      </c>
      <c r="O1" s="29">
        <f t="shared" si="0"/>
        <v>20</v>
      </c>
      <c r="P1" s="29">
        <f t="shared" si="0"/>
        <v>19</v>
      </c>
      <c r="Q1" s="29">
        <f t="shared" si="0"/>
        <v>19</v>
      </c>
      <c r="R1" s="29">
        <f t="shared" si="0"/>
        <v>19</v>
      </c>
      <c r="S1" s="29">
        <f t="shared" si="0"/>
        <v>20</v>
      </c>
    </row>
    <row r="2" spans="1:21" x14ac:dyDescent="0.25">
      <c r="A2" s="1" t="s">
        <v>273</v>
      </c>
      <c r="B2" t="s">
        <v>271</v>
      </c>
      <c r="I2" s="28" t="s">
        <v>109</v>
      </c>
      <c r="J2" s="29">
        <v>19</v>
      </c>
      <c r="K2" s="29">
        <v>20</v>
      </c>
      <c r="L2" s="29">
        <v>19</v>
      </c>
      <c r="M2" s="29">
        <v>19</v>
      </c>
      <c r="N2" s="29">
        <v>20</v>
      </c>
      <c r="O2" s="29">
        <v>20</v>
      </c>
      <c r="P2" s="29">
        <v>19</v>
      </c>
      <c r="Q2" s="29">
        <v>19</v>
      </c>
      <c r="R2" s="29">
        <v>19</v>
      </c>
      <c r="S2" s="29">
        <v>20</v>
      </c>
    </row>
    <row r="3" spans="1:21" x14ac:dyDescent="0.25">
      <c r="I3" s="28" t="s">
        <v>471</v>
      </c>
      <c r="J3" s="29">
        <v>7</v>
      </c>
      <c r="K3" s="29">
        <v>11</v>
      </c>
      <c r="L3" s="29">
        <v>22</v>
      </c>
      <c r="M3" s="29">
        <v>26</v>
      </c>
      <c r="N3" s="29">
        <v>32</v>
      </c>
      <c r="O3" s="29">
        <v>39</v>
      </c>
      <c r="P3" s="29">
        <v>44</v>
      </c>
      <c r="Q3" s="29">
        <v>64</v>
      </c>
      <c r="R3" s="29">
        <v>71</v>
      </c>
      <c r="S3" s="29">
        <v>86</v>
      </c>
    </row>
    <row r="4" spans="1:21" x14ac:dyDescent="0.25">
      <c r="A4" s="17" t="s">
        <v>20</v>
      </c>
      <c r="B4" s="17" t="s">
        <v>99</v>
      </c>
      <c r="C4" s="17" t="s">
        <v>100</v>
      </c>
      <c r="D4" s="17" t="s">
        <v>109</v>
      </c>
      <c r="E4" s="17" t="s">
        <v>122</v>
      </c>
      <c r="I4" s="28" t="s">
        <v>470</v>
      </c>
      <c r="J4" s="29"/>
      <c r="K4" s="29"/>
      <c r="L4" s="29"/>
      <c r="M4" s="29"/>
      <c r="N4" s="29"/>
      <c r="O4" s="29"/>
      <c r="P4" s="29"/>
      <c r="Q4" s="29"/>
      <c r="R4" s="29"/>
      <c r="S4" s="29"/>
      <c r="T4" s="1"/>
      <c r="U4" s="1"/>
    </row>
    <row r="5" spans="1:21" hidden="1" x14ac:dyDescent="0.25">
      <c r="A5" s="5">
        <v>7</v>
      </c>
      <c r="B5" s="5"/>
      <c r="C5" s="5"/>
      <c r="D5" s="5">
        <f>COUNTA('Schedules - IT HR'!B2:B20)</f>
        <v>19</v>
      </c>
      <c r="E5" s="5"/>
      <c r="I5" t="s">
        <v>556</v>
      </c>
      <c r="J5">
        <v>1</v>
      </c>
    </row>
    <row r="6" spans="1:21" hidden="1" x14ac:dyDescent="0.25">
      <c r="A6" s="5">
        <v>11</v>
      </c>
      <c r="B6" s="5"/>
      <c r="C6" s="5"/>
      <c r="D6" s="5">
        <f>COUNTA('Schedules - IT HR'!E2:E21)</f>
        <v>20</v>
      </c>
      <c r="E6" s="5"/>
      <c r="I6" t="s">
        <v>558</v>
      </c>
      <c r="J6">
        <v>1</v>
      </c>
    </row>
    <row r="7" spans="1:21" hidden="1" x14ac:dyDescent="0.25">
      <c r="A7" s="5">
        <v>22</v>
      </c>
      <c r="B7" s="5"/>
      <c r="C7" s="5"/>
      <c r="D7" s="5">
        <f>COUNTA('Schedules - IT HR'!H2:H20)</f>
        <v>19</v>
      </c>
      <c r="E7" s="5"/>
      <c r="I7" t="s">
        <v>560</v>
      </c>
      <c r="J7">
        <v>1</v>
      </c>
    </row>
    <row r="8" spans="1:21" hidden="1" x14ac:dyDescent="0.25">
      <c r="A8" s="5">
        <v>26</v>
      </c>
      <c r="B8" s="5"/>
      <c r="C8" s="5"/>
      <c r="D8" s="5">
        <f>COUNTA('Schedules - IT HR'!B24:B43)</f>
        <v>19</v>
      </c>
      <c r="E8" s="5"/>
      <c r="I8" t="s">
        <v>562</v>
      </c>
      <c r="J8">
        <v>1</v>
      </c>
    </row>
    <row r="9" spans="1:21" hidden="1" x14ac:dyDescent="0.25">
      <c r="A9" s="5">
        <v>32</v>
      </c>
      <c r="B9" s="5"/>
      <c r="C9" s="5"/>
      <c r="D9" s="5">
        <f>COUNTA('Schedules - IT HR'!E24:E43)</f>
        <v>20</v>
      </c>
      <c r="E9" s="5"/>
      <c r="I9" t="s">
        <v>564</v>
      </c>
      <c r="J9">
        <v>1</v>
      </c>
    </row>
    <row r="10" spans="1:21" hidden="1" x14ac:dyDescent="0.25">
      <c r="A10" s="5">
        <v>39</v>
      </c>
      <c r="B10" s="5"/>
      <c r="C10" s="5"/>
      <c r="D10" s="5">
        <f>COUNTA('Schedules - IT HR'!H24:H43)</f>
        <v>20</v>
      </c>
      <c r="E10" s="5"/>
      <c r="I10" t="s">
        <v>566</v>
      </c>
      <c r="J10">
        <v>1</v>
      </c>
    </row>
    <row r="11" spans="1:21" hidden="1" x14ac:dyDescent="0.25">
      <c r="A11" s="5">
        <v>44</v>
      </c>
      <c r="B11" s="5"/>
      <c r="C11" s="5"/>
      <c r="D11" s="5">
        <f>COUNTA('Schedules - IT HR'!B46:B64)</f>
        <v>19</v>
      </c>
      <c r="E11" s="5"/>
      <c r="I11" t="s">
        <v>568</v>
      </c>
      <c r="J11">
        <v>1</v>
      </c>
    </row>
    <row r="12" spans="1:21" x14ac:dyDescent="0.25">
      <c r="A12" s="5">
        <v>64</v>
      </c>
      <c r="B12" s="5"/>
      <c r="C12" s="5"/>
      <c r="D12" s="5">
        <f>COUNTA('Schedules - IT HR'!E46:E64)</f>
        <v>19</v>
      </c>
      <c r="E12" s="5"/>
      <c r="I12" t="s">
        <v>193</v>
      </c>
      <c r="J12">
        <v>1</v>
      </c>
      <c r="K12">
        <v>1</v>
      </c>
      <c r="L12">
        <v>1</v>
      </c>
      <c r="M12">
        <v>1</v>
      </c>
      <c r="N12">
        <v>1</v>
      </c>
      <c r="O12">
        <v>1</v>
      </c>
      <c r="P12">
        <v>1</v>
      </c>
      <c r="Q12">
        <v>1</v>
      </c>
      <c r="R12">
        <v>1</v>
      </c>
      <c r="S12">
        <v>1</v>
      </c>
    </row>
    <row r="13" spans="1:21" hidden="1" x14ac:dyDescent="0.25">
      <c r="A13" s="5">
        <v>71</v>
      </c>
      <c r="B13" s="5"/>
      <c r="C13" s="5"/>
      <c r="D13" s="5">
        <f>COUNTA('Schedules - IT HR'!H46:H64)</f>
        <v>19</v>
      </c>
      <c r="E13" s="5"/>
      <c r="I13" t="s">
        <v>570</v>
      </c>
      <c r="J13">
        <v>1</v>
      </c>
    </row>
    <row r="14" spans="1:21" hidden="1" x14ac:dyDescent="0.25">
      <c r="A14" s="5">
        <v>86</v>
      </c>
      <c r="B14" s="5"/>
      <c r="C14" s="5"/>
      <c r="D14" s="5">
        <f>COUNTA('Schedules - IT HR'!B68:B87)</f>
        <v>20</v>
      </c>
      <c r="E14" s="5"/>
      <c r="I14" t="s">
        <v>572</v>
      </c>
      <c r="J14">
        <v>1</v>
      </c>
    </row>
    <row r="15" spans="1:21" hidden="1" x14ac:dyDescent="0.25">
      <c r="I15" t="s">
        <v>574</v>
      </c>
      <c r="J15">
        <v>1</v>
      </c>
    </row>
    <row r="16" spans="1:21" hidden="1" x14ac:dyDescent="0.25">
      <c r="I16" t="s">
        <v>576</v>
      </c>
      <c r="J16">
        <v>1</v>
      </c>
    </row>
    <row r="17" spans="4:11" hidden="1" x14ac:dyDescent="0.25">
      <c r="D17">
        <v>19</v>
      </c>
      <c r="I17" t="s">
        <v>578</v>
      </c>
      <c r="J17">
        <v>1</v>
      </c>
    </row>
    <row r="18" spans="4:11" hidden="1" x14ac:dyDescent="0.25">
      <c r="D18">
        <v>20</v>
      </c>
      <c r="I18" t="s">
        <v>580</v>
      </c>
      <c r="J18">
        <v>1</v>
      </c>
    </row>
    <row r="19" spans="4:11" hidden="1" x14ac:dyDescent="0.25">
      <c r="D19">
        <v>20</v>
      </c>
      <c r="I19" t="s">
        <v>582</v>
      </c>
      <c r="J19">
        <v>1</v>
      </c>
    </row>
    <row r="20" spans="4:11" hidden="1" x14ac:dyDescent="0.25">
      <c r="D20">
        <v>20</v>
      </c>
      <c r="I20" t="s">
        <v>583</v>
      </c>
      <c r="J20">
        <v>1</v>
      </c>
    </row>
    <row r="21" spans="4:11" hidden="1" x14ac:dyDescent="0.25">
      <c r="D21">
        <v>20</v>
      </c>
      <c r="I21" t="s">
        <v>584</v>
      </c>
      <c r="J21">
        <v>1</v>
      </c>
    </row>
    <row r="22" spans="4:11" hidden="1" x14ac:dyDescent="0.25">
      <c r="D22">
        <v>20</v>
      </c>
      <c r="I22" t="s">
        <v>585</v>
      </c>
      <c r="J22">
        <v>1</v>
      </c>
    </row>
    <row r="23" spans="4:11" hidden="1" x14ac:dyDescent="0.25">
      <c r="D23">
        <v>19</v>
      </c>
      <c r="I23" t="s">
        <v>586</v>
      </c>
      <c r="J23">
        <v>1</v>
      </c>
    </row>
    <row r="24" spans="4:11" hidden="1" x14ac:dyDescent="0.25">
      <c r="D24">
        <v>19</v>
      </c>
      <c r="I24" t="s">
        <v>587</v>
      </c>
      <c r="K24">
        <v>1</v>
      </c>
    </row>
    <row r="25" spans="4:11" hidden="1" x14ac:dyDescent="0.25">
      <c r="D25">
        <v>19</v>
      </c>
      <c r="I25" t="s">
        <v>589</v>
      </c>
      <c r="K25">
        <v>1</v>
      </c>
    </row>
    <row r="26" spans="4:11" hidden="1" x14ac:dyDescent="0.25">
      <c r="D26">
        <v>19</v>
      </c>
      <c r="I26" t="s">
        <v>591</v>
      </c>
      <c r="K26">
        <v>1</v>
      </c>
    </row>
    <row r="27" spans="4:11" hidden="1" x14ac:dyDescent="0.25">
      <c r="I27" t="s">
        <v>593</v>
      </c>
      <c r="K27">
        <v>1</v>
      </c>
    </row>
    <row r="28" spans="4:11" hidden="1" x14ac:dyDescent="0.25">
      <c r="I28" t="s">
        <v>595</v>
      </c>
      <c r="K28">
        <v>1</v>
      </c>
    </row>
    <row r="29" spans="4:11" hidden="1" x14ac:dyDescent="0.25">
      <c r="I29" t="s">
        <v>597</v>
      </c>
      <c r="K29">
        <v>1</v>
      </c>
    </row>
    <row r="30" spans="4:11" hidden="1" x14ac:dyDescent="0.25">
      <c r="I30" t="s">
        <v>599</v>
      </c>
      <c r="K30">
        <v>1</v>
      </c>
    </row>
    <row r="31" spans="4:11" hidden="1" x14ac:dyDescent="0.25">
      <c r="I31" t="s">
        <v>600</v>
      </c>
      <c r="K31">
        <v>1</v>
      </c>
    </row>
    <row r="32" spans="4:11" hidden="1" x14ac:dyDescent="0.25">
      <c r="I32" t="s">
        <v>602</v>
      </c>
      <c r="K32">
        <v>1</v>
      </c>
    </row>
    <row r="33" spans="9:16" hidden="1" x14ac:dyDescent="0.25">
      <c r="I33" t="s">
        <v>604</v>
      </c>
      <c r="K33">
        <v>1</v>
      </c>
    </row>
    <row r="34" spans="9:16" hidden="1" x14ac:dyDescent="0.25">
      <c r="I34" t="s">
        <v>606</v>
      </c>
      <c r="K34">
        <v>1</v>
      </c>
    </row>
    <row r="35" spans="9:16" hidden="1" x14ac:dyDescent="0.25">
      <c r="I35" t="s">
        <v>608</v>
      </c>
      <c r="K35">
        <v>1</v>
      </c>
    </row>
    <row r="36" spans="9:16" hidden="1" x14ac:dyDescent="0.25">
      <c r="I36" t="s">
        <v>609</v>
      </c>
      <c r="K36">
        <v>1</v>
      </c>
    </row>
    <row r="37" spans="9:16" hidden="1" x14ac:dyDescent="0.25">
      <c r="I37" t="s">
        <v>611</v>
      </c>
      <c r="K37">
        <v>1</v>
      </c>
    </row>
    <row r="38" spans="9:16" hidden="1" x14ac:dyDescent="0.25">
      <c r="I38" t="s">
        <v>613</v>
      </c>
      <c r="K38">
        <v>1</v>
      </c>
    </row>
    <row r="39" spans="9:16" hidden="1" x14ac:dyDescent="0.25">
      <c r="I39" t="s">
        <v>615</v>
      </c>
      <c r="K39">
        <v>1</v>
      </c>
    </row>
    <row r="40" spans="9:16" hidden="1" x14ac:dyDescent="0.25">
      <c r="I40" t="s">
        <v>617</v>
      </c>
      <c r="K40">
        <v>1</v>
      </c>
    </row>
    <row r="41" spans="9:16" hidden="1" x14ac:dyDescent="0.25">
      <c r="I41" t="s">
        <v>619</v>
      </c>
      <c r="K41">
        <v>1</v>
      </c>
    </row>
    <row r="42" spans="9:16" x14ac:dyDescent="0.25">
      <c r="I42" t="s">
        <v>621</v>
      </c>
      <c r="K42">
        <v>1</v>
      </c>
    </row>
    <row r="43" spans="9:16" x14ac:dyDescent="0.25">
      <c r="I43" t="s">
        <v>623</v>
      </c>
      <c r="L43">
        <v>1</v>
      </c>
    </row>
    <row r="44" spans="9:16" x14ac:dyDescent="0.25">
      <c r="I44" t="s">
        <v>625</v>
      </c>
      <c r="L44">
        <v>1</v>
      </c>
    </row>
    <row r="45" spans="9:16" x14ac:dyDescent="0.25">
      <c r="I45" t="s">
        <v>627</v>
      </c>
      <c r="L45">
        <v>1</v>
      </c>
    </row>
    <row r="46" spans="9:16" x14ac:dyDescent="0.25">
      <c r="I46" t="s">
        <v>629</v>
      </c>
      <c r="L46">
        <v>1</v>
      </c>
      <c r="P46">
        <v>1</v>
      </c>
    </row>
    <row r="47" spans="9:16" x14ac:dyDescent="0.25">
      <c r="I47" t="s">
        <v>631</v>
      </c>
      <c r="L47">
        <v>1</v>
      </c>
    </row>
    <row r="48" spans="9:16" x14ac:dyDescent="0.25">
      <c r="I48" t="s">
        <v>633</v>
      </c>
      <c r="L48">
        <v>1</v>
      </c>
    </row>
    <row r="49" spans="9:17" x14ac:dyDescent="0.25">
      <c r="I49" t="s">
        <v>635</v>
      </c>
      <c r="L49">
        <v>1</v>
      </c>
    </row>
    <row r="50" spans="9:17" x14ac:dyDescent="0.25">
      <c r="I50" t="s">
        <v>638</v>
      </c>
      <c r="L50">
        <v>1</v>
      </c>
    </row>
    <row r="51" spans="9:17" x14ac:dyDescent="0.25">
      <c r="I51" t="s">
        <v>640</v>
      </c>
      <c r="L51">
        <v>1</v>
      </c>
    </row>
    <row r="52" spans="9:17" x14ac:dyDescent="0.25">
      <c r="I52" t="s">
        <v>642</v>
      </c>
      <c r="L52">
        <v>1</v>
      </c>
    </row>
    <row r="53" spans="9:17" x14ac:dyDescent="0.25">
      <c r="I53" t="s">
        <v>644</v>
      </c>
      <c r="L53">
        <v>1</v>
      </c>
      <c r="O53">
        <v>1</v>
      </c>
      <c r="Q53">
        <v>1</v>
      </c>
    </row>
    <row r="54" spans="9:17" x14ac:dyDescent="0.25">
      <c r="I54" t="s">
        <v>646</v>
      </c>
      <c r="L54">
        <v>1</v>
      </c>
    </row>
    <row r="55" spans="9:17" x14ac:dyDescent="0.25">
      <c r="I55" t="s">
        <v>648</v>
      </c>
      <c r="L55">
        <v>1</v>
      </c>
    </row>
    <row r="56" spans="9:17" x14ac:dyDescent="0.25">
      <c r="I56" t="s">
        <v>650</v>
      </c>
      <c r="L56">
        <v>1</v>
      </c>
    </row>
    <row r="57" spans="9:17" x14ac:dyDescent="0.25">
      <c r="I57" t="s">
        <v>652</v>
      </c>
      <c r="L57">
        <v>1</v>
      </c>
    </row>
    <row r="58" spans="9:17" x14ac:dyDescent="0.25">
      <c r="I58" t="s">
        <v>654</v>
      </c>
      <c r="L58">
        <v>1</v>
      </c>
    </row>
    <row r="59" spans="9:17" x14ac:dyDescent="0.25">
      <c r="I59" t="s">
        <v>656</v>
      </c>
      <c r="L59">
        <v>1</v>
      </c>
    </row>
    <row r="60" spans="9:17" x14ac:dyDescent="0.25">
      <c r="I60" t="s">
        <v>658</v>
      </c>
      <c r="L60">
        <v>1</v>
      </c>
    </row>
    <row r="61" spans="9:17" hidden="1" x14ac:dyDescent="0.25">
      <c r="I61" t="s">
        <v>660</v>
      </c>
      <c r="M61">
        <v>1</v>
      </c>
    </row>
    <row r="62" spans="9:17" hidden="1" x14ac:dyDescent="0.25">
      <c r="I62" t="s">
        <v>662</v>
      </c>
      <c r="M62">
        <v>1</v>
      </c>
    </row>
    <row r="63" spans="9:17" hidden="1" x14ac:dyDescent="0.25">
      <c r="I63" t="s">
        <v>663</v>
      </c>
      <c r="M63">
        <v>1</v>
      </c>
    </row>
    <row r="64" spans="9:17" hidden="1" x14ac:dyDescent="0.25">
      <c r="I64" t="s">
        <v>665</v>
      </c>
      <c r="M64">
        <v>1</v>
      </c>
    </row>
    <row r="65" spans="9:14" hidden="1" x14ac:dyDescent="0.25">
      <c r="I65" t="s">
        <v>667</v>
      </c>
      <c r="M65">
        <v>1</v>
      </c>
    </row>
    <row r="66" spans="9:14" hidden="1" x14ac:dyDescent="0.25">
      <c r="I66" t="s">
        <v>668</v>
      </c>
      <c r="M66">
        <v>1</v>
      </c>
    </row>
    <row r="67" spans="9:14" hidden="1" x14ac:dyDescent="0.25">
      <c r="I67" t="s">
        <v>670</v>
      </c>
      <c r="M67">
        <v>1</v>
      </c>
    </row>
    <row r="68" spans="9:14" hidden="1" x14ac:dyDescent="0.25">
      <c r="I68" t="s">
        <v>672</v>
      </c>
      <c r="M68">
        <v>1</v>
      </c>
    </row>
    <row r="69" spans="9:14" hidden="1" x14ac:dyDescent="0.25">
      <c r="I69" t="s">
        <v>673</v>
      </c>
      <c r="M69">
        <v>1</v>
      </c>
    </row>
    <row r="70" spans="9:14" hidden="1" x14ac:dyDescent="0.25">
      <c r="I70" t="s">
        <v>675</v>
      </c>
      <c r="M70">
        <v>1</v>
      </c>
    </row>
    <row r="71" spans="9:14" hidden="1" x14ac:dyDescent="0.25">
      <c r="I71" t="s">
        <v>676</v>
      </c>
      <c r="M71">
        <v>1</v>
      </c>
    </row>
    <row r="72" spans="9:14" hidden="1" x14ac:dyDescent="0.25">
      <c r="I72" t="s">
        <v>678</v>
      </c>
      <c r="M72">
        <v>1</v>
      </c>
    </row>
    <row r="73" spans="9:14" hidden="1" x14ac:dyDescent="0.25">
      <c r="I73" t="s">
        <v>680</v>
      </c>
      <c r="M73">
        <v>1</v>
      </c>
    </row>
    <row r="74" spans="9:14" hidden="1" x14ac:dyDescent="0.25">
      <c r="I74" t="s">
        <v>682</v>
      </c>
      <c r="M74">
        <v>1</v>
      </c>
    </row>
    <row r="75" spans="9:14" hidden="1" x14ac:dyDescent="0.25">
      <c r="I75" t="s">
        <v>684</v>
      </c>
      <c r="M75">
        <v>1</v>
      </c>
    </row>
    <row r="76" spans="9:14" hidden="1" x14ac:dyDescent="0.25">
      <c r="I76" t="s">
        <v>685</v>
      </c>
      <c r="M76">
        <v>1</v>
      </c>
    </row>
    <row r="77" spans="9:14" hidden="1" x14ac:dyDescent="0.25">
      <c r="I77" t="s">
        <v>687</v>
      </c>
      <c r="M77">
        <v>1</v>
      </c>
    </row>
    <row r="78" spans="9:14" hidden="1" x14ac:dyDescent="0.25">
      <c r="I78" t="s">
        <v>689</v>
      </c>
      <c r="M78">
        <v>1</v>
      </c>
    </row>
    <row r="79" spans="9:14" hidden="1" x14ac:dyDescent="0.25">
      <c r="I79" t="s">
        <v>690</v>
      </c>
      <c r="N79">
        <v>1</v>
      </c>
    </row>
    <row r="80" spans="9:14" hidden="1" x14ac:dyDescent="0.25">
      <c r="I80" t="s">
        <v>692</v>
      </c>
      <c r="N80">
        <v>1</v>
      </c>
    </row>
    <row r="81" spans="9:16" hidden="1" x14ac:dyDescent="0.25">
      <c r="I81" t="s">
        <v>694</v>
      </c>
      <c r="N81">
        <v>1</v>
      </c>
    </row>
    <row r="82" spans="9:16" hidden="1" x14ac:dyDescent="0.25">
      <c r="I82" t="s">
        <v>696</v>
      </c>
      <c r="N82">
        <v>1</v>
      </c>
    </row>
    <row r="83" spans="9:16" hidden="1" x14ac:dyDescent="0.25">
      <c r="I83" t="s">
        <v>698</v>
      </c>
      <c r="N83">
        <v>1</v>
      </c>
    </row>
    <row r="84" spans="9:16" hidden="1" x14ac:dyDescent="0.25">
      <c r="I84" t="s">
        <v>699</v>
      </c>
      <c r="N84">
        <v>1</v>
      </c>
    </row>
    <row r="85" spans="9:16" hidden="1" x14ac:dyDescent="0.25">
      <c r="I85" t="s">
        <v>700</v>
      </c>
      <c r="N85">
        <v>1</v>
      </c>
    </row>
    <row r="86" spans="9:16" hidden="1" x14ac:dyDescent="0.25">
      <c r="I86" t="s">
        <v>701</v>
      </c>
      <c r="N86">
        <v>1</v>
      </c>
      <c r="O86">
        <v>1</v>
      </c>
      <c r="P86">
        <v>1</v>
      </c>
    </row>
    <row r="87" spans="9:16" hidden="1" x14ac:dyDescent="0.25">
      <c r="I87" t="s">
        <v>704</v>
      </c>
      <c r="N87">
        <v>1</v>
      </c>
    </row>
    <row r="88" spans="9:16" hidden="1" x14ac:dyDescent="0.25">
      <c r="I88" t="s">
        <v>706</v>
      </c>
      <c r="N88">
        <v>1</v>
      </c>
    </row>
    <row r="89" spans="9:16" hidden="1" x14ac:dyDescent="0.25">
      <c r="I89" t="s">
        <v>708</v>
      </c>
      <c r="N89">
        <v>1</v>
      </c>
    </row>
    <row r="90" spans="9:16" hidden="1" x14ac:dyDescent="0.25">
      <c r="I90" t="s">
        <v>709</v>
      </c>
      <c r="N90">
        <v>1</v>
      </c>
    </row>
    <row r="91" spans="9:16" hidden="1" x14ac:dyDescent="0.25">
      <c r="I91" t="s">
        <v>711</v>
      </c>
      <c r="N91">
        <v>1</v>
      </c>
    </row>
    <row r="92" spans="9:16" hidden="1" x14ac:dyDescent="0.25">
      <c r="I92" t="s">
        <v>713</v>
      </c>
      <c r="N92">
        <v>1</v>
      </c>
    </row>
    <row r="93" spans="9:16" hidden="1" x14ac:dyDescent="0.25">
      <c r="I93" t="s">
        <v>715</v>
      </c>
      <c r="N93">
        <v>1</v>
      </c>
    </row>
    <row r="94" spans="9:16" hidden="1" x14ac:dyDescent="0.25">
      <c r="I94" t="s">
        <v>716</v>
      </c>
      <c r="N94">
        <v>1</v>
      </c>
    </row>
    <row r="95" spans="9:16" hidden="1" x14ac:dyDescent="0.25">
      <c r="I95" t="s">
        <v>717</v>
      </c>
      <c r="N95">
        <v>1</v>
      </c>
      <c r="O95">
        <v>1</v>
      </c>
      <c r="P95">
        <v>1</v>
      </c>
    </row>
    <row r="96" spans="9:16" hidden="1" x14ac:dyDescent="0.25">
      <c r="I96" t="s">
        <v>719</v>
      </c>
      <c r="N96">
        <v>1</v>
      </c>
    </row>
    <row r="97" spans="9:18" hidden="1" x14ac:dyDescent="0.25">
      <c r="I97" t="s">
        <v>720</v>
      </c>
      <c r="N97">
        <v>1</v>
      </c>
    </row>
    <row r="98" spans="9:18" hidden="1" x14ac:dyDescent="0.25">
      <c r="I98" t="s">
        <v>722</v>
      </c>
      <c r="O98">
        <v>1</v>
      </c>
    </row>
    <row r="99" spans="9:18" hidden="1" x14ac:dyDescent="0.25">
      <c r="I99" t="s">
        <v>724</v>
      </c>
      <c r="O99">
        <v>1</v>
      </c>
    </row>
    <row r="100" spans="9:18" hidden="1" x14ac:dyDescent="0.25">
      <c r="I100" t="s">
        <v>726</v>
      </c>
      <c r="O100">
        <v>1</v>
      </c>
    </row>
    <row r="101" spans="9:18" hidden="1" x14ac:dyDescent="0.25">
      <c r="I101" t="s">
        <v>727</v>
      </c>
      <c r="O101">
        <v>1</v>
      </c>
    </row>
    <row r="102" spans="9:18" hidden="1" x14ac:dyDescent="0.25">
      <c r="I102" t="s">
        <v>728</v>
      </c>
      <c r="O102">
        <v>1</v>
      </c>
    </row>
    <row r="103" spans="9:18" hidden="1" x14ac:dyDescent="0.25">
      <c r="I103" t="s">
        <v>729</v>
      </c>
      <c r="O103">
        <v>1</v>
      </c>
    </row>
    <row r="104" spans="9:18" hidden="1" x14ac:dyDescent="0.25">
      <c r="I104" t="s">
        <v>733</v>
      </c>
      <c r="O104">
        <v>1</v>
      </c>
    </row>
    <row r="105" spans="9:18" hidden="1" x14ac:dyDescent="0.25">
      <c r="I105" t="s">
        <v>735</v>
      </c>
      <c r="O105">
        <v>1</v>
      </c>
    </row>
    <row r="106" spans="9:18" hidden="1" x14ac:dyDescent="0.25">
      <c r="I106" t="s">
        <v>737</v>
      </c>
      <c r="O106">
        <v>1</v>
      </c>
    </row>
    <row r="107" spans="9:18" hidden="1" x14ac:dyDescent="0.25">
      <c r="I107" t="s">
        <v>738</v>
      </c>
      <c r="O107">
        <v>1</v>
      </c>
    </row>
    <row r="108" spans="9:18" hidden="1" x14ac:dyDescent="0.25">
      <c r="I108" t="s">
        <v>739</v>
      </c>
      <c r="O108">
        <v>1</v>
      </c>
    </row>
    <row r="109" spans="9:18" hidden="1" x14ac:dyDescent="0.25">
      <c r="I109" t="s">
        <v>740</v>
      </c>
      <c r="O109">
        <v>1</v>
      </c>
    </row>
    <row r="110" spans="9:18" hidden="1" x14ac:dyDescent="0.25">
      <c r="I110" t="s">
        <v>741</v>
      </c>
      <c r="O110">
        <v>1</v>
      </c>
      <c r="R110">
        <v>1</v>
      </c>
    </row>
    <row r="111" spans="9:18" hidden="1" x14ac:dyDescent="0.25">
      <c r="I111" t="s">
        <v>742</v>
      </c>
      <c r="O111">
        <v>1</v>
      </c>
    </row>
    <row r="112" spans="9:18" hidden="1" x14ac:dyDescent="0.25">
      <c r="I112" t="s">
        <v>744</v>
      </c>
      <c r="O112">
        <v>1</v>
      </c>
    </row>
    <row r="113" spans="9:17" hidden="1" x14ac:dyDescent="0.25">
      <c r="I113" t="s">
        <v>745</v>
      </c>
      <c r="O113">
        <v>1</v>
      </c>
    </row>
    <row r="114" spans="9:17" hidden="1" x14ac:dyDescent="0.25">
      <c r="I114" t="s">
        <v>746</v>
      </c>
      <c r="P114">
        <v>1</v>
      </c>
    </row>
    <row r="115" spans="9:17" hidden="1" x14ac:dyDescent="0.25">
      <c r="I115" t="s">
        <v>748</v>
      </c>
      <c r="P115">
        <v>1</v>
      </c>
    </row>
    <row r="116" spans="9:17" hidden="1" x14ac:dyDescent="0.25">
      <c r="I116" t="s">
        <v>750</v>
      </c>
      <c r="P116">
        <v>1</v>
      </c>
    </row>
    <row r="117" spans="9:17" hidden="1" x14ac:dyDescent="0.25">
      <c r="I117" t="s">
        <v>753</v>
      </c>
      <c r="P117">
        <v>1</v>
      </c>
    </row>
    <row r="118" spans="9:17" hidden="1" x14ac:dyDescent="0.25">
      <c r="I118" t="s">
        <v>755</v>
      </c>
      <c r="P118">
        <v>1</v>
      </c>
    </row>
    <row r="119" spans="9:17" hidden="1" x14ac:dyDescent="0.25">
      <c r="I119" t="s">
        <v>759</v>
      </c>
      <c r="P119">
        <v>1</v>
      </c>
    </row>
    <row r="120" spans="9:17" hidden="1" x14ac:dyDescent="0.25">
      <c r="I120" t="s">
        <v>761</v>
      </c>
      <c r="P120">
        <v>1</v>
      </c>
    </row>
    <row r="121" spans="9:17" hidden="1" x14ac:dyDescent="0.25">
      <c r="I121" t="s">
        <v>762</v>
      </c>
      <c r="P121">
        <v>1</v>
      </c>
    </row>
    <row r="122" spans="9:17" hidden="1" x14ac:dyDescent="0.25">
      <c r="I122" t="s">
        <v>764</v>
      </c>
      <c r="P122">
        <v>1</v>
      </c>
    </row>
    <row r="123" spans="9:17" hidden="1" x14ac:dyDescent="0.25">
      <c r="I123" t="s">
        <v>766</v>
      </c>
      <c r="P123">
        <v>1</v>
      </c>
    </row>
    <row r="124" spans="9:17" hidden="1" x14ac:dyDescent="0.25">
      <c r="I124" t="s">
        <v>767</v>
      </c>
      <c r="P124">
        <v>1</v>
      </c>
    </row>
    <row r="125" spans="9:17" hidden="1" x14ac:dyDescent="0.25">
      <c r="I125" t="s">
        <v>768</v>
      </c>
      <c r="P125">
        <v>1</v>
      </c>
    </row>
    <row r="126" spans="9:17" hidden="1" x14ac:dyDescent="0.25">
      <c r="I126" t="s">
        <v>769</v>
      </c>
      <c r="P126">
        <v>1</v>
      </c>
    </row>
    <row r="127" spans="9:17" hidden="1" x14ac:dyDescent="0.25">
      <c r="I127" t="s">
        <v>772</v>
      </c>
      <c r="P127">
        <v>1</v>
      </c>
      <c r="Q127">
        <v>1</v>
      </c>
    </row>
    <row r="128" spans="9:17" hidden="1" x14ac:dyDescent="0.25">
      <c r="I128" t="s">
        <v>773</v>
      </c>
      <c r="P128">
        <v>1</v>
      </c>
    </row>
    <row r="129" spans="9:17" hidden="1" x14ac:dyDescent="0.25">
      <c r="I129" t="s">
        <v>775</v>
      </c>
      <c r="Q129">
        <v>1</v>
      </c>
    </row>
    <row r="130" spans="9:17" hidden="1" x14ac:dyDescent="0.25">
      <c r="I130" t="s">
        <v>777</v>
      </c>
      <c r="Q130">
        <v>1</v>
      </c>
    </row>
    <row r="131" spans="9:17" hidden="1" x14ac:dyDescent="0.25">
      <c r="I131" t="s">
        <v>779</v>
      </c>
      <c r="Q131">
        <v>1</v>
      </c>
    </row>
    <row r="132" spans="9:17" hidden="1" x14ac:dyDescent="0.25">
      <c r="I132" t="s">
        <v>780</v>
      </c>
      <c r="Q132">
        <v>1</v>
      </c>
    </row>
    <row r="133" spans="9:17" hidden="1" x14ac:dyDescent="0.25">
      <c r="I133" t="s">
        <v>782</v>
      </c>
      <c r="Q133">
        <v>1</v>
      </c>
    </row>
    <row r="134" spans="9:17" hidden="1" x14ac:dyDescent="0.25">
      <c r="I134" t="s">
        <v>783</v>
      </c>
      <c r="Q134">
        <v>1</v>
      </c>
    </row>
    <row r="135" spans="9:17" hidden="1" x14ac:dyDescent="0.25">
      <c r="I135" t="s">
        <v>785</v>
      </c>
      <c r="Q135">
        <v>1</v>
      </c>
    </row>
    <row r="136" spans="9:17" hidden="1" x14ac:dyDescent="0.25">
      <c r="I136" t="s">
        <v>788</v>
      </c>
      <c r="Q136">
        <v>1</v>
      </c>
    </row>
    <row r="137" spans="9:17" hidden="1" x14ac:dyDescent="0.25">
      <c r="I137" t="s">
        <v>790</v>
      </c>
      <c r="Q137">
        <v>1</v>
      </c>
    </row>
    <row r="138" spans="9:17" hidden="1" x14ac:dyDescent="0.25">
      <c r="I138" t="s">
        <v>792</v>
      </c>
      <c r="Q138">
        <v>1</v>
      </c>
    </row>
    <row r="139" spans="9:17" hidden="1" x14ac:dyDescent="0.25">
      <c r="I139" t="s">
        <v>795</v>
      </c>
      <c r="Q139">
        <v>1</v>
      </c>
    </row>
    <row r="140" spans="9:17" hidden="1" x14ac:dyDescent="0.25">
      <c r="I140" t="s">
        <v>797</v>
      </c>
      <c r="Q140">
        <v>1</v>
      </c>
    </row>
    <row r="141" spans="9:17" hidden="1" x14ac:dyDescent="0.25">
      <c r="I141" t="s">
        <v>799</v>
      </c>
      <c r="Q141">
        <v>1</v>
      </c>
    </row>
    <row r="142" spans="9:17" hidden="1" x14ac:dyDescent="0.25">
      <c r="I142" t="s">
        <v>801</v>
      </c>
      <c r="Q142">
        <v>1</v>
      </c>
    </row>
    <row r="143" spans="9:17" hidden="1" x14ac:dyDescent="0.25">
      <c r="I143" t="s">
        <v>802</v>
      </c>
      <c r="Q143">
        <v>1</v>
      </c>
    </row>
    <row r="144" spans="9:17" hidden="1" x14ac:dyDescent="0.25">
      <c r="I144" t="s">
        <v>804</v>
      </c>
      <c r="Q144">
        <v>1</v>
      </c>
    </row>
    <row r="145" spans="9:18" hidden="1" x14ac:dyDescent="0.25">
      <c r="I145" t="s">
        <v>806</v>
      </c>
      <c r="R145">
        <v>1</v>
      </c>
    </row>
    <row r="146" spans="9:18" hidden="1" x14ac:dyDescent="0.25">
      <c r="I146" t="s">
        <v>808</v>
      </c>
      <c r="R146">
        <v>1</v>
      </c>
    </row>
    <row r="147" spans="9:18" hidden="1" x14ac:dyDescent="0.25">
      <c r="I147" t="s">
        <v>810</v>
      </c>
      <c r="R147">
        <v>1</v>
      </c>
    </row>
    <row r="148" spans="9:18" hidden="1" x14ac:dyDescent="0.25">
      <c r="I148" t="s">
        <v>812</v>
      </c>
      <c r="R148">
        <v>1</v>
      </c>
    </row>
    <row r="149" spans="9:18" hidden="1" x14ac:dyDescent="0.25">
      <c r="I149" t="s">
        <v>814</v>
      </c>
      <c r="R149">
        <v>1</v>
      </c>
    </row>
    <row r="150" spans="9:18" hidden="1" x14ac:dyDescent="0.25">
      <c r="I150" t="s">
        <v>816</v>
      </c>
      <c r="R150">
        <v>1</v>
      </c>
    </row>
    <row r="151" spans="9:18" hidden="1" x14ac:dyDescent="0.25">
      <c r="I151" t="s">
        <v>817</v>
      </c>
      <c r="R151">
        <v>1</v>
      </c>
    </row>
    <row r="152" spans="9:18" hidden="1" x14ac:dyDescent="0.25">
      <c r="I152" t="s">
        <v>820</v>
      </c>
      <c r="R152">
        <v>1</v>
      </c>
    </row>
    <row r="153" spans="9:18" hidden="1" x14ac:dyDescent="0.25">
      <c r="I153" t="s">
        <v>822</v>
      </c>
      <c r="R153">
        <v>1</v>
      </c>
    </row>
    <row r="154" spans="9:18" hidden="1" x14ac:dyDescent="0.25">
      <c r="I154" t="s">
        <v>824</v>
      </c>
      <c r="R154">
        <v>1</v>
      </c>
    </row>
    <row r="155" spans="9:18" hidden="1" x14ac:dyDescent="0.25">
      <c r="I155" t="s">
        <v>826</v>
      </c>
      <c r="R155">
        <v>1</v>
      </c>
    </row>
    <row r="156" spans="9:18" hidden="1" x14ac:dyDescent="0.25">
      <c r="I156" t="s">
        <v>828</v>
      </c>
      <c r="R156">
        <v>1</v>
      </c>
    </row>
    <row r="157" spans="9:18" hidden="1" x14ac:dyDescent="0.25">
      <c r="I157" t="s">
        <v>831</v>
      </c>
      <c r="R157">
        <v>1</v>
      </c>
    </row>
    <row r="158" spans="9:18" hidden="1" x14ac:dyDescent="0.25">
      <c r="I158" t="s">
        <v>833</v>
      </c>
      <c r="R158">
        <v>1</v>
      </c>
    </row>
    <row r="159" spans="9:18" hidden="1" x14ac:dyDescent="0.25">
      <c r="I159" t="s">
        <v>834</v>
      </c>
      <c r="R159">
        <v>1</v>
      </c>
    </row>
    <row r="160" spans="9:18" hidden="1" x14ac:dyDescent="0.25">
      <c r="I160" t="s">
        <v>836</v>
      </c>
      <c r="R160">
        <v>1</v>
      </c>
    </row>
    <row r="161" spans="9:19" hidden="1" x14ac:dyDescent="0.25">
      <c r="I161" t="s">
        <v>837</v>
      </c>
      <c r="R161">
        <v>1</v>
      </c>
    </row>
    <row r="162" spans="9:19" hidden="1" x14ac:dyDescent="0.25">
      <c r="I162" t="s">
        <v>858</v>
      </c>
      <c r="S162">
        <v>1</v>
      </c>
    </row>
    <row r="163" spans="9:19" hidden="1" x14ac:dyDescent="0.25">
      <c r="I163" t="s">
        <v>860</v>
      </c>
      <c r="S163">
        <v>1</v>
      </c>
    </row>
    <row r="164" spans="9:19" hidden="1" x14ac:dyDescent="0.25">
      <c r="I164" t="s">
        <v>862</v>
      </c>
      <c r="S164">
        <v>1</v>
      </c>
    </row>
    <row r="165" spans="9:19" hidden="1" x14ac:dyDescent="0.25">
      <c r="I165" t="s">
        <v>864</v>
      </c>
      <c r="S165">
        <v>1</v>
      </c>
    </row>
    <row r="166" spans="9:19" hidden="1" x14ac:dyDescent="0.25">
      <c r="I166" t="s">
        <v>865</v>
      </c>
      <c r="S166">
        <v>1</v>
      </c>
    </row>
    <row r="167" spans="9:19" hidden="1" x14ac:dyDescent="0.25">
      <c r="I167" t="s">
        <v>866</v>
      </c>
      <c r="S167">
        <v>1</v>
      </c>
    </row>
    <row r="168" spans="9:19" hidden="1" x14ac:dyDescent="0.25">
      <c r="I168" t="s">
        <v>868</v>
      </c>
      <c r="S168">
        <v>1</v>
      </c>
    </row>
    <row r="169" spans="9:19" hidden="1" x14ac:dyDescent="0.25">
      <c r="I169" t="s">
        <v>870</v>
      </c>
      <c r="S169">
        <v>1</v>
      </c>
    </row>
    <row r="170" spans="9:19" hidden="1" x14ac:dyDescent="0.25">
      <c r="I170" t="s">
        <v>872</v>
      </c>
      <c r="S170">
        <v>1</v>
      </c>
    </row>
    <row r="171" spans="9:19" hidden="1" x14ac:dyDescent="0.25">
      <c r="I171" t="s">
        <v>874</v>
      </c>
      <c r="S171">
        <v>1</v>
      </c>
    </row>
    <row r="172" spans="9:19" hidden="1" x14ac:dyDescent="0.25">
      <c r="I172" t="s">
        <v>875</v>
      </c>
      <c r="S172">
        <v>1</v>
      </c>
    </row>
    <row r="173" spans="9:19" hidden="1" x14ac:dyDescent="0.25">
      <c r="I173" t="s">
        <v>876</v>
      </c>
      <c r="S173">
        <v>1</v>
      </c>
    </row>
    <row r="174" spans="9:19" hidden="1" x14ac:dyDescent="0.25">
      <c r="I174" t="s">
        <v>877</v>
      </c>
      <c r="S174">
        <v>1</v>
      </c>
    </row>
    <row r="175" spans="9:19" hidden="1" x14ac:dyDescent="0.25">
      <c r="I175" t="s">
        <v>878</v>
      </c>
      <c r="S175">
        <v>1</v>
      </c>
    </row>
    <row r="176" spans="9:19" hidden="1" x14ac:dyDescent="0.25">
      <c r="I176" t="s">
        <v>879</v>
      </c>
      <c r="S176">
        <v>1</v>
      </c>
    </row>
    <row r="177" spans="9:19" hidden="1" x14ac:dyDescent="0.25">
      <c r="I177" t="s">
        <v>880</v>
      </c>
      <c r="S177">
        <v>1</v>
      </c>
    </row>
    <row r="178" spans="9:19" hidden="1" x14ac:dyDescent="0.25">
      <c r="I178" t="s">
        <v>881</v>
      </c>
      <c r="S178">
        <v>1</v>
      </c>
    </row>
    <row r="179" spans="9:19" hidden="1" x14ac:dyDescent="0.25">
      <c r="I179" t="s">
        <v>883</v>
      </c>
      <c r="S179">
        <v>1</v>
      </c>
    </row>
    <row r="180" spans="9:19" hidden="1" x14ac:dyDescent="0.25">
      <c r="I180" t="s">
        <v>884</v>
      </c>
      <c r="S180">
        <v>1</v>
      </c>
    </row>
  </sheetData>
  <autoFilter ref="I4:S180" xr:uid="{A7E168E5-EDC4-46DC-B5C3-E26B52A56705}">
    <filterColumn colId="3">
      <customFilters>
        <customFilter operator="notEqual" val=" "/>
      </customFilters>
    </filterColumn>
  </autoFilter>
  <conditionalFormatting sqref="I1:I4">
    <cfRule type="duplicateValues" dxfId="78" priority="4"/>
  </conditionalFormatting>
  <conditionalFormatting sqref="I1:I1048576">
    <cfRule type="duplicateValues" dxfId="77" priority="1"/>
    <cfRule type="duplicateValues" dxfId="76" priority="2"/>
  </conditionalFormatting>
  <conditionalFormatting sqref="I5:I23">
    <cfRule type="duplicateValues" dxfId="75" priority="3"/>
  </conditionalFormatting>
  <conditionalFormatting sqref="I24:I1048576">
    <cfRule type="duplicateValues" dxfId="74" priority="6"/>
  </conditionalFormatting>
  <conditionalFormatting sqref="U1:U1048576">
    <cfRule type="cellIs" dxfId="73" priority="5" operator="greaterThan">
      <formula>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Overview</vt:lpstr>
      <vt:lpstr>Software Engineer</vt:lpstr>
      <vt:lpstr>Layer 1</vt:lpstr>
      <vt:lpstr>Cosine similarity</vt:lpstr>
      <vt:lpstr>Schedules</vt:lpstr>
      <vt:lpstr>Distinct Tasks</vt:lpstr>
      <vt:lpstr>Layer 2</vt:lpstr>
      <vt:lpstr>IT HR Administrator</vt:lpstr>
      <vt:lpstr>Layer 1 - IT HR</vt:lpstr>
      <vt:lpstr>Cosine - IT HR</vt:lpstr>
      <vt:lpstr>Schedules - IT HR</vt:lpstr>
      <vt:lpstr>Distinct Tasks - IT HR</vt:lpstr>
      <vt:lpstr>Layer 2 - IT HR</vt:lpstr>
      <vt:lpstr>IT Project Manager</vt:lpstr>
      <vt:lpstr>Layer 1 - IT Project Manager</vt:lpstr>
      <vt:lpstr>Cosine - IT Project</vt:lpstr>
      <vt:lpstr>Schedules - IT Project Manager</vt:lpstr>
      <vt:lpstr>Distinct Tasks - IT Project Man</vt:lpstr>
      <vt:lpstr>Layer 2 - IT Project Man</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Shu Ling, Charlene Judith</dc:creator>
  <cp:lastModifiedBy>Lee Shu Ling, Charlene Judith</cp:lastModifiedBy>
  <dcterms:created xsi:type="dcterms:W3CDTF">2024-09-24T09:32:57Z</dcterms:created>
  <dcterms:modified xsi:type="dcterms:W3CDTF">2024-10-20T12:33:24Z</dcterms:modified>
</cp:coreProperties>
</file>